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<sst xmlns="http://schemas.openxmlformats.org/spreadsheetml/2006/main" count="14723" uniqueCount="1600">
  <si>
    <t>File opened</t>
  </si>
  <si>
    <t>2023-05-25 09:35:59</t>
  </si>
  <si>
    <t>Console s/n</t>
  </si>
  <si>
    <t>68C-702926</t>
  </si>
  <si>
    <t>Console ver</t>
  </si>
  <si>
    <t>Bluestem v.2.1.08</t>
  </si>
  <si>
    <t>Scripts ver</t>
  </si>
  <si>
    <t>2022.05  2.1.08, Aug 2022</t>
  </si>
  <si>
    <t>Head s/n</t>
  </si>
  <si>
    <t>68H-412916</t>
  </si>
  <si>
    <t>Head ver</t>
  </si>
  <si>
    <t>1.4.22</t>
  </si>
  <si>
    <t>Head cal</t>
  </si>
  <si>
    <t>{"oxygen": "21", "co2azero": "1.01711", "co2aspan1": "1.00161", "co2aspan2": "-0.039575", "co2aspan2a": "0.293526", "co2aspan2b": "0.290588", "co2aspanconc1": "2473", "co2aspanconc2": "301.4", "co2bzero": "1.00835", "co2bspan1": "1.00185", "co2bspan2": "-0.0412378", "co2bspan2a": "0.293842", "co2bspan2b": "0.290826", "co2bspanconc1": "2473", "co2bspanconc2": "301.4", "h2oazero": "1.08913", "h2oaspan1": "0.999576", "h2oaspan2": "0", "h2oaspan2a": "0.0691885", "h2oaspan2b": "0.0691591", "h2oaspanconc1": "11.66", "h2oaspanconc2": "0", "h2obzero": "1.08104", "h2obspan1": "0.995223", "h2obspan2": "0", "h2obspan2a": "0.0698144", "h2obspan2b": "0.0694809", "h2obspanconc1": "11.66", "h2obspanconc2": "0", "tazero": "0.115496", "tbzero": "0.222206", "flowmeterzero": "2.48199", "flowazero": "0.24696", "flowbzero": "0.27673", "chamberpressurezero": "2.60967", "ssa_ref": "35964.4", "ssb_ref": "33837.5"}</t>
  </si>
  <si>
    <t>CO2 rangematch</t>
  </si>
  <si>
    <t>Thu May 25 09:06</t>
  </si>
  <si>
    <t>H2O rangematch</t>
  </si>
  <si>
    <t>Thu May 25 09:13</t>
  </si>
  <si>
    <t>Chamber type</t>
  </si>
  <si>
    <t>6800-01A</t>
  </si>
  <si>
    <t>Chamber s/n</t>
  </si>
  <si>
    <t>MPF-742469</t>
  </si>
  <si>
    <t>Chamber rev</t>
  </si>
  <si>
    <t>0</t>
  </si>
  <si>
    <t>Chamber cal</t>
  </si>
  <si>
    <t>Fluorometer</t>
  </si>
  <si>
    <t>Flr. Version</t>
  </si>
  <si>
    <t>09:35:59</t>
  </si>
  <si>
    <t>Stability Definition:	ΔCO2 (Meas2): Slp&lt;0.1 Per=20	ΔH2O (Meas2): Slp&lt;0.5 Per=20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</si>
  <si>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</si>
  <si>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</si>
  <si>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</si>
  <si>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</si>
  <si>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</si>
  <si>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</si>
  <si>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</si>
  <si>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</si>
  <si>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</si>
  <si>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</si>
  <si>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</si>
  <si>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</si>
  <si>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</si>
  <si>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</si>
  <si>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</si>
  <si>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UserDefCon</t>
  </si>
  <si>
    <t>machine</t>
  </si>
  <si>
    <t>yadi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</si>
  <si>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</si>
  <si>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</si>
  <si>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</si>
  <si>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</si>
  <si>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</si>
  <si>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</si>
  <si>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</si>
  <si>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</si>
  <si>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</si>
  <si>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</si>
  <si>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</si>
  <si>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</si>
  <si>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</si>
  <si>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</si>
  <si>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</si>
  <si>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</si>
  <si>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</si>
  <si>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</si>
  <si>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</si>
  <si>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</si>
  <si>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</si>
  <si>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</si>
  <si>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</si>
  <si>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</si>
  <si>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</si>
  <si>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</si>
  <si>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</si>
  <si>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</si>
  <si>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</si>
  <si>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</si>
  <si>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</si>
  <si>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</si>
  <si>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</si>
  <si>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</si>
  <si>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</si>
  <si>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</si>
  <si>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2.53766 193.736 357.97 583.809 858.537 1056.78 1235.19 1383.92</t>
  </si>
  <si>
    <t>Fs_true</t>
  </si>
  <si>
    <t>1.21462 228.549 387.548 586.183 807.246 1006.26 1201.45 1401.46</t>
  </si>
  <si>
    <t>leak_wt</t>
  </si>
  <si>
    <t>SysObs</t>
  </si>
  <si>
    <t>GasEx</t>
  </si>
  <si>
    <t>Dynamic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</si>
  <si>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</si>
  <si>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</si>
  <si>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</si>
  <si>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</si>
  <si>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</si>
  <si>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</si>
  <si>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</si>
  <si>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</si>
  <si>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</si>
  <si>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</si>
  <si>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</si>
  <si>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</si>
  <si>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</si>
  <si>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</si>
  <si>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</si>
  <si>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</si>
  <si>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</si>
  <si>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</si>
  <si>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</si>
  <si>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</si>
  <si>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</si>
  <si>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</si>
  <si>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</si>
  <si>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</si>
  <si>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id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</si>
  <si>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</si>
  <si>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</si>
  <si>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</si>
  <si>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</si>
  <si>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</si>
  <si>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</si>
  <si>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</si>
  <si>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</si>
  <si>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</si>
  <si>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</si>
  <si>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</si>
  <si>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</si>
  <si>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</si>
  <si>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</si>
  <si>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</si>
  <si>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</si>
  <si>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</si>
  <si>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</si>
  <si>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</si>
  <si>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</si>
  <si>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</si>
  <si>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</si>
  <si>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</si>
  <si>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</si>
  <si>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</si>
  <si>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</si>
  <si>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</si>
  <si>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</si>
  <si>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</si>
  <si>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</si>
  <si>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</si>
  <si>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</si>
  <si>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</si>
  <si>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</si>
  <si>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</si>
  <si>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</si>
  <si>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</si>
  <si>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</si>
  <si>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</si>
  <si>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</si>
  <si>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</si>
  <si>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</si>
  <si>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</si>
  <si>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</si>
  <si>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</si>
  <si>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</si>
  <si>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</si>
  <si>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</si>
  <si>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</si>
  <si>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</si>
  <si>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</si>
  <si>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</si>
  <si>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</si>
  <si>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</si>
  <si>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</si>
  <si>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</si>
  <si>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</si>
  <si>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alt._Fo'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</si>
  <si>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</si>
  <si>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</si>
  <si>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</si>
  <si>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</si>
  <si>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</si>
  <si>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</si>
  <si>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</si>
  <si>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</si>
  <si>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</si>
  <si>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</si>
  <si>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</si>
  <si>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</si>
  <si>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P1_Fmax</t>
  </si>
  <si>
    <t>T@P1_Fmax</t>
  </si>
  <si>
    <t>Q@P1_Fmax</t>
  </si>
  <si>
    <t>P1_PredF</t>
  </si>
  <si>
    <t>P1_ΔF</t>
  </si>
  <si>
    <t>P2_dur</t>
  </si>
  <si>
    <t>P2_ramp</t>
  </si>
  <si>
    <t>P2_int</t>
  </si>
  <si>
    <t>P2_int_se</t>
  </si>
  <si>
    <t>P2_slp</t>
  </si>
  <si>
    <t>P2_slp_se</t>
  </si>
  <si>
    <t>P2_R2</t>
  </si>
  <si>
    <t>P2_dQdt</t>
  </si>
  <si>
    <t>P3_dur</t>
  </si>
  <si>
    <t>P3_Fmax</t>
  </si>
  <si>
    <t>T@P3_Fmax</t>
  </si>
  <si>
    <t>Q@P3_Fmax</t>
  </si>
  <si>
    <t>P3_PredF</t>
  </si>
  <si>
    <t>P3_ΔF</t>
  </si>
  <si>
    <t>Dur</t>
  </si>
  <si>
    <t>DCo</t>
  </si>
  <si>
    <t>InitSlope</t>
  </si>
  <si>
    <t>F1</t>
  </si>
  <si>
    <t>T@F1</t>
  </si>
  <si>
    <t>T@HIR</t>
  </si>
  <si>
    <t>F2</t>
  </si>
  <si>
    <t>T@F2</t>
  </si>
  <si>
    <t>DCmax</t>
  </si>
  <si>
    <t>T@DCmax</t>
  </si>
  <si>
    <t>PhiPS2_dc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</si>
  <si>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</si>
  <si>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</si>
  <si>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</si>
  <si>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</si>
  <si>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</si>
  <si>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</si>
  <si>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</si>
  <si>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</si>
  <si>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</si>
  <si>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</si>
  <si>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</si>
  <si>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</si>
  <si>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</si>
  <si>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</si>
  <si>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</si>
  <si>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</si>
  <si>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</si>
  <si>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</si>
  <si>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</si>
  <si>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</si>
  <si>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</si>
  <si>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</si>
  <si>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</si>
  <si>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</si>
  <si>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</si>
  <si>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</si>
  <si>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</si>
  <si>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</si>
  <si>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</si>
  <si>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</si>
  <si>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</si>
  <si>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</si>
  <si>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</si>
  <si>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</si>
  <si>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</si>
  <si>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</si>
  <si>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</si>
  <si>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</si>
  <si>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</si>
  <si>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</si>
  <si>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</si>
  <si>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</si>
  <si>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</si>
  <si>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</si>
  <si>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</si>
  <si>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</si>
  <si>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</si>
  <si>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</si>
  <si>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</si>
  <si>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</si>
  <si>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</si>
  <si>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</si>
  <si>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</si>
  <si>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</si>
  <si>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</si>
  <si>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</si>
  <si>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</si>
  <si>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</si>
  <si>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</si>
  <si>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</si>
  <si>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</si>
  <si>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</si>
  <si>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</si>
  <si>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</si>
  <si>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</si>
  <si>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</si>
  <si>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</si>
  <si>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</si>
  <si>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</si>
  <si>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</si>
  <si>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</si>
  <si>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</si>
  <si>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</si>
  <si>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</si>
  <si>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</si>
  <si>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</si>
  <si>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</si>
  <si>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</si>
  <si>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</si>
  <si>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</si>
  <si>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</si>
  <si>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</si>
  <si>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</si>
  <si>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</si>
  <si>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</si>
  <si>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</si>
  <si>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</si>
  <si>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</si>
  <si>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</si>
  <si>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</si>
  <si>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</si>
  <si>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</si>
  <si>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</si>
  <si>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</si>
  <si>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</si>
  <si>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</si>
  <si>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</si>
  <si>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</si>
  <si>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</si>
  <si>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</si>
  <si>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</si>
  <si>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</si>
  <si>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</si>
  <si>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</si>
  <si>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</si>
  <si>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</si>
  <si>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</si>
  <si>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</si>
  <si>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</si>
  <si>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</si>
  <si>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</si>
  <si>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</si>
  <si>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</si>
  <si>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</si>
  <si>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</si>
  <si>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</si>
  <si>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</si>
  <si>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</si>
  <si>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</si>
  <si>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</si>
  <si>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</si>
  <si>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</si>
  <si>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</si>
  <si>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</si>
  <si>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</si>
  <si>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</si>
  <si>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</si>
  <si>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</si>
  <si>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</si>
  <si>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</si>
  <si>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</si>
  <si>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</si>
  <si>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</si>
  <si>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</si>
  <si>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</si>
  <si>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</si>
  <si>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</si>
  <si>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</si>
  <si>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</si>
  <si>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</si>
  <si>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</si>
  <si>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</si>
  <si>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</si>
  <si>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</si>
  <si>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</si>
  <si>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</si>
  <si>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</si>
  <si>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</si>
  <si>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</si>
  <si>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</si>
  <si>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</si>
  <si>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</si>
  <si>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</si>
  <si>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</si>
  <si>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</si>
  <si>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</si>
  <si>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</si>
  <si>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</si>
  <si>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</si>
  <si>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</si>
  <si>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</si>
  <si>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</si>
  <si>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</si>
  <si>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</si>
  <si>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</si>
  <si>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</si>
  <si>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</si>
  <si>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</si>
  <si>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</si>
  <si>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</si>
  <si>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</si>
  <si>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</si>
  <si>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</si>
  <si>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</si>
  <si>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</si>
  <si>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</si>
  <si>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</si>
  <si>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</si>
  <si>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</si>
  <si>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</si>
  <si>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</si>
  <si>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</si>
  <si>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</si>
  <si>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</si>
  <si>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</si>
  <si>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</si>
  <si>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</si>
  <si>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</si>
  <si>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</si>
  <si>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</si>
  <si>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</si>
  <si>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</si>
  <si>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</si>
  <si>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µmol µmol⁻¹</t>
  </si>
  <si>
    <t>ms</t>
  </si>
  <si>
    <t>centimol m⁻² s⁻¹</t>
  </si>
  <si>
    <t>mol m⁻² s⁻²</t>
  </si>
  <si>
    <t>s⁻¹</t>
  </si>
  <si>
    <t>J/µmol</t>
  </si>
  <si>
    <t>cm²</t>
  </si>
  <si>
    <t>rpm</t>
  </si>
  <si>
    <t>min⁻¹</t>
  </si>
  <si>
    <t>secs</t>
  </si>
  <si>
    <t>µmol/mol</t>
  </si>
  <si>
    <t>mmol/mol</t>
  </si>
  <si>
    <t xml:space="preserve"> min⁻¹</t>
  </si>
  <si>
    <t>V</t>
  </si>
  <si>
    <t>mV</t>
  </si>
  <si>
    <t>mg</t>
  </si>
  <si>
    <t>hrs</t>
  </si>
  <si>
    <t>min</t>
  </si>
  <si>
    <t>20230525 10:56:39</t>
  </si>
  <si>
    <t>10:56:39</t>
  </si>
  <si>
    <t>temple_08_npk_soha</t>
  </si>
  <si>
    <t>-</t>
  </si>
  <si>
    <t>0: Broadleaf</t>
  </si>
  <si>
    <t>09:50:59</t>
  </si>
  <si>
    <t>1/2</t>
  </si>
  <si>
    <t>00000000</t>
  </si>
  <si>
    <t>iiiiiiii</t>
  </si>
  <si>
    <t>off</t>
  </si>
  <si>
    <t>new</t>
  </si>
  <si>
    <t>20230525 10:56:44</t>
  </si>
  <si>
    <t>10:56:44</t>
  </si>
  <si>
    <t>20230525 10:56:49</t>
  </si>
  <si>
    <t>10:56:49</t>
  </si>
  <si>
    <t>20230525 10:56:54</t>
  </si>
  <si>
    <t>10:56:54</t>
  </si>
  <si>
    <t>20230525 10:56:59</t>
  </si>
  <si>
    <t>10:56:59</t>
  </si>
  <si>
    <t>20230525 10:57:04</t>
  </si>
  <si>
    <t>10:57:04</t>
  </si>
  <si>
    <t>20230525 10:57:09</t>
  </si>
  <si>
    <t>10:57:09</t>
  </si>
  <si>
    <t>20230525 10:57:14</t>
  </si>
  <si>
    <t>10:57:14</t>
  </si>
  <si>
    <t>20230525 10:57:19</t>
  </si>
  <si>
    <t>10:57:19</t>
  </si>
  <si>
    <t>20230525 10:57:24</t>
  </si>
  <si>
    <t>10:57:24</t>
  </si>
  <si>
    <t>20230525 10:57:29</t>
  </si>
  <si>
    <t>10:57:29</t>
  </si>
  <si>
    <t>20230525 10:57:34</t>
  </si>
  <si>
    <t>10:57:34</t>
  </si>
  <si>
    <t>20230525 10:57:39</t>
  </si>
  <si>
    <t>10:57:39</t>
  </si>
  <si>
    <t>20230525 10:57:44</t>
  </si>
  <si>
    <t>10:57:44</t>
  </si>
  <si>
    <t>20230525 10:57:49</t>
  </si>
  <si>
    <t>10:57:49</t>
  </si>
  <si>
    <t>20230525 10:57:54</t>
  </si>
  <si>
    <t>10:57:54</t>
  </si>
  <si>
    <t>20230525 10:57:59</t>
  </si>
  <si>
    <t>10:57:59</t>
  </si>
  <si>
    <t>20230525 10:58:04</t>
  </si>
  <si>
    <t>10:58:04</t>
  </si>
  <si>
    <t>20230525 10:58:09</t>
  </si>
  <si>
    <t>10:58:09</t>
  </si>
  <si>
    <t>20230525 10:58:14</t>
  </si>
  <si>
    <t>10:58:14</t>
  </si>
  <si>
    <t>20230525 10:58:19</t>
  </si>
  <si>
    <t>10:58:19</t>
  </si>
  <si>
    <t>20230525 10:58:24</t>
  </si>
  <si>
    <t>10:58:24</t>
  </si>
  <si>
    <t>20230525 10:58:29</t>
  </si>
  <si>
    <t>10:58:29</t>
  </si>
  <si>
    <t>20230525 10:58:34</t>
  </si>
  <si>
    <t>10:58:34</t>
  </si>
  <si>
    <t>20230525 11:00:11</t>
  </si>
  <si>
    <t>11:00:11</t>
  </si>
  <si>
    <t>0/2</t>
  </si>
  <si>
    <t>20230525 11:00:16</t>
  </si>
  <si>
    <t>11:00:16</t>
  </si>
  <si>
    <t>20230525 11:00:21</t>
  </si>
  <si>
    <t>11:00:21</t>
  </si>
  <si>
    <t>20230525 11:00:26</t>
  </si>
  <si>
    <t>11:00:26</t>
  </si>
  <si>
    <t>20230525 11:00:31</t>
  </si>
  <si>
    <t>11:00:31</t>
  </si>
  <si>
    <t>20230525 11:00:36</t>
  </si>
  <si>
    <t>11:00:36</t>
  </si>
  <si>
    <t>20230525 11:00:41</t>
  </si>
  <si>
    <t>11:00:41</t>
  </si>
  <si>
    <t>20230525 11:00:46</t>
  </si>
  <si>
    <t>11:00:46</t>
  </si>
  <si>
    <t>20230525 11:00:51</t>
  </si>
  <si>
    <t>11:00:51</t>
  </si>
  <si>
    <t>20230525 11:00:56</t>
  </si>
  <si>
    <t>11:00:56</t>
  </si>
  <si>
    <t>20230525 11:01:01</t>
  </si>
  <si>
    <t>11:01:01</t>
  </si>
  <si>
    <t>20230525 11:01:06</t>
  </si>
  <si>
    <t>11:01:06</t>
  </si>
  <si>
    <t>20230525 11:01:11</t>
  </si>
  <si>
    <t>11:01:11</t>
  </si>
  <si>
    <t>20230525 11:01:16</t>
  </si>
  <si>
    <t>11:01:16</t>
  </si>
  <si>
    <t>20230525 11:01:21</t>
  </si>
  <si>
    <t>11:01:21</t>
  </si>
  <si>
    <t>20230525 11:01:25</t>
  </si>
  <si>
    <t>11:01:25</t>
  </si>
  <si>
    <t>20230525 11:01:31</t>
  </si>
  <si>
    <t>11:01:31</t>
  </si>
  <si>
    <t>20230525 11:01:36</t>
  </si>
  <si>
    <t>11:01:36</t>
  </si>
  <si>
    <t>20230525 11:01:41</t>
  </si>
  <si>
    <t>11:01:41</t>
  </si>
  <si>
    <t>20230525 11:01:46</t>
  </si>
  <si>
    <t>11:01:46</t>
  </si>
  <si>
    <t>20230525 11:01:51</t>
  </si>
  <si>
    <t>11:01:51</t>
  </si>
  <si>
    <t>20230525 11:01:56</t>
  </si>
  <si>
    <t>11:01:56</t>
  </si>
  <si>
    <t>20230525 11:02:01</t>
  </si>
  <si>
    <t>11:02:01</t>
  </si>
  <si>
    <t>20230525 11:02:05</t>
  </si>
  <si>
    <t>11:02:05</t>
  </si>
  <si>
    <t>20230525 11:02:10</t>
  </si>
  <si>
    <t>11:02:10</t>
  </si>
  <si>
    <t>20230525 11:02:15</t>
  </si>
  <si>
    <t>11:02:15</t>
  </si>
  <si>
    <t>20230525 11:02:20</t>
  </si>
  <si>
    <t>11:02:20</t>
  </si>
  <si>
    <t>20230525 11:02:25</t>
  </si>
  <si>
    <t>11:02:25</t>
  </si>
  <si>
    <t>20230525 11:02:30</t>
  </si>
  <si>
    <t>11:02:30</t>
  </si>
  <si>
    <t>20230525 11:02:35</t>
  </si>
  <si>
    <t>11:02:35</t>
  </si>
  <si>
    <t>20230525 11:02:40</t>
  </si>
  <si>
    <t>11:02:40</t>
  </si>
  <si>
    <t>20230525 11:02:45</t>
  </si>
  <si>
    <t>11:02:45</t>
  </si>
  <si>
    <t>20230525 11:02:50</t>
  </si>
  <si>
    <t>11:02:50</t>
  </si>
  <si>
    <t>20230525 11:02:55</t>
  </si>
  <si>
    <t>11:02:55</t>
  </si>
  <si>
    <t>20230525 11:03:00</t>
  </si>
  <si>
    <t>11:03:00</t>
  </si>
  <si>
    <t>20230525 11:03:05</t>
  </si>
  <si>
    <t>11:03:05</t>
  </si>
  <si>
    <t>20230525 11:03:10</t>
  </si>
  <si>
    <t>11:03:10</t>
  </si>
  <si>
    <t>20230525 11:03:15</t>
  </si>
  <si>
    <t>11:03:15</t>
  </si>
  <si>
    <t>20230525 11:03:20</t>
  </si>
  <si>
    <t>11:03:20</t>
  </si>
  <si>
    <t>20230525 11:03:25</t>
  </si>
  <si>
    <t>11:03:25</t>
  </si>
  <si>
    <t>20230525 11:03:30</t>
  </si>
  <si>
    <t>11:03:30</t>
  </si>
  <si>
    <t>20230525 11:03:35</t>
  </si>
  <si>
    <t>11:03:35</t>
  </si>
  <si>
    <t>20230525 11:03:40</t>
  </si>
  <si>
    <t>11:03:40</t>
  </si>
  <si>
    <t>20230525 11:03:45</t>
  </si>
  <si>
    <t>11:03:45</t>
  </si>
  <si>
    <t>20230525 11:03:50</t>
  </si>
  <si>
    <t>11:03:50</t>
  </si>
  <si>
    <t>20230525 11:03:55</t>
  </si>
  <si>
    <t>11:03:55</t>
  </si>
  <si>
    <t>20230525 11:04:00</t>
  </si>
  <si>
    <t>11:04:00</t>
  </si>
  <si>
    <t>20230525 11:04:05</t>
  </si>
  <si>
    <t>11:04:05</t>
  </si>
  <si>
    <t>20230525 11:04:10</t>
  </si>
  <si>
    <t>11:04:10</t>
  </si>
  <si>
    <t>20230525 11:04:15</t>
  </si>
  <si>
    <t>11:04:15</t>
  </si>
  <si>
    <t>20230525 11:04:20</t>
  </si>
  <si>
    <t>11:04:20</t>
  </si>
  <si>
    <t>20230525 11:04:25</t>
  </si>
  <si>
    <t>11:04:25</t>
  </si>
  <si>
    <t>20230525 11:04:30</t>
  </si>
  <si>
    <t>11:04:30</t>
  </si>
  <si>
    <t>20230525 11:04:35</t>
  </si>
  <si>
    <t>11:04:35</t>
  </si>
  <si>
    <t>20230525 11:04:40</t>
  </si>
  <si>
    <t>11:04:40</t>
  </si>
  <si>
    <t>20230525 11:04:45</t>
  </si>
  <si>
    <t>11:04:45</t>
  </si>
  <si>
    <t>20230525 11:04:50</t>
  </si>
  <si>
    <t>11:04:50</t>
  </si>
  <si>
    <t>20230525 11:04:55</t>
  </si>
  <si>
    <t>11:04:55</t>
  </si>
  <si>
    <t>20230525 11:05:00</t>
  </si>
  <si>
    <t>11:05:00</t>
  </si>
  <si>
    <t>20230525 11:05:05</t>
  </si>
  <si>
    <t>11:05:05</t>
  </si>
  <si>
    <t>20230525 11:05:10</t>
  </si>
  <si>
    <t>11:05:10</t>
  </si>
  <si>
    <t>20230525 11:05:15</t>
  </si>
  <si>
    <t>11:05:15</t>
  </si>
  <si>
    <t>20230525 11:05:20</t>
  </si>
  <si>
    <t>11:05:20</t>
  </si>
  <si>
    <t>20230525 11:05:25</t>
  </si>
  <si>
    <t>11:05:25</t>
  </si>
  <si>
    <t>20230525 11:05:30</t>
  </si>
  <si>
    <t>11:05:30</t>
  </si>
  <si>
    <t>20230525 11:05:35</t>
  </si>
  <si>
    <t>11:05:35</t>
  </si>
  <si>
    <t>20230525 11:05:40</t>
  </si>
  <si>
    <t>11:05:40</t>
  </si>
  <si>
    <t>20230525 11:05:45</t>
  </si>
  <si>
    <t>11:05:45</t>
  </si>
  <si>
    <t>20230525 11:05:50</t>
  </si>
  <si>
    <t>11:05:50</t>
  </si>
  <si>
    <t>20230525 11:05:55</t>
  </si>
  <si>
    <t>11:05:55</t>
  </si>
  <si>
    <t>20230525 11:06:00</t>
  </si>
  <si>
    <t>11:06:00</t>
  </si>
  <si>
    <t>20230525 11:06:05</t>
  </si>
  <si>
    <t>11:06:05</t>
  </si>
  <si>
    <t>20230525 11:55:43</t>
  </si>
  <si>
    <t>11:55:43</t>
  </si>
  <si>
    <t>11:34:30</t>
  </si>
  <si>
    <t>20230525 11:55:48</t>
  </si>
  <si>
    <t>11:55:48</t>
  </si>
  <si>
    <t>20230525 11:55:53</t>
  </si>
  <si>
    <t>11:55:53</t>
  </si>
  <si>
    <t>20230525 11:55:58</t>
  </si>
  <si>
    <t>11:55:58</t>
  </si>
  <si>
    <t>20230525 11:56:03</t>
  </si>
  <si>
    <t>11:56:03</t>
  </si>
  <si>
    <t>20230525 11:56:08</t>
  </si>
  <si>
    <t>11:56:08</t>
  </si>
  <si>
    <t>20230525 11:56:13</t>
  </si>
  <si>
    <t>11:56:13</t>
  </si>
  <si>
    <t>20230525 11:56:18</t>
  </si>
  <si>
    <t>11:56:18</t>
  </si>
  <si>
    <t>20230525 11:56:23</t>
  </si>
  <si>
    <t>11:56:23</t>
  </si>
  <si>
    <t>20230525 11:56:28</t>
  </si>
  <si>
    <t>11:56:28</t>
  </si>
  <si>
    <t>20230525 11:56:33</t>
  </si>
  <si>
    <t>11:56:33</t>
  </si>
  <si>
    <t>20230525 11:56:38</t>
  </si>
  <si>
    <t>11:56:38</t>
  </si>
  <si>
    <t>20230525 11:56:43</t>
  </si>
  <si>
    <t>11:56:43</t>
  </si>
  <si>
    <t>20230525 11:56:48</t>
  </si>
  <si>
    <t>11:56:48</t>
  </si>
  <si>
    <t>20230525 11:56:53</t>
  </si>
  <si>
    <t>11:56:53</t>
  </si>
  <si>
    <t>20230525 11:56:58</t>
  </si>
  <si>
    <t>11:56:58</t>
  </si>
  <si>
    <t>20230525 11:57:03</t>
  </si>
  <si>
    <t>11:57:03</t>
  </si>
  <si>
    <t>20230525 11:57:08</t>
  </si>
  <si>
    <t>11:57:08</t>
  </si>
  <si>
    <t>20230525 11:57:13</t>
  </si>
  <si>
    <t>11:57:13</t>
  </si>
  <si>
    <t>20230525 11:57:18</t>
  </si>
  <si>
    <t>11:57:18</t>
  </si>
  <si>
    <t>20230525 11:57:23</t>
  </si>
  <si>
    <t>11:57:23</t>
  </si>
  <si>
    <t>20230525 11:57:28</t>
  </si>
  <si>
    <t>11:57:28</t>
  </si>
  <si>
    <t>20230525 11:57:33</t>
  </si>
  <si>
    <t>11:57:33</t>
  </si>
  <si>
    <t>20230525 11:57:38</t>
  </si>
  <si>
    <t>11:57:38</t>
  </si>
  <si>
    <t>20230525 11:59:15</t>
  </si>
  <si>
    <t>11:59:15</t>
  </si>
  <si>
    <t>20230525 11:59:20</t>
  </si>
  <si>
    <t>11:59:20</t>
  </si>
  <si>
    <t>20230525 11:59:25</t>
  </si>
  <si>
    <t>11:59:25</t>
  </si>
  <si>
    <t>20230525 11:59:30</t>
  </si>
  <si>
    <t>11:59:30</t>
  </si>
  <si>
    <t>20230525 11:59:35</t>
  </si>
  <si>
    <t>11:59:35</t>
  </si>
  <si>
    <t>20230525 11:59:40</t>
  </si>
  <si>
    <t>11:59:40</t>
  </si>
  <si>
    <t>20230525 11:59:45</t>
  </si>
  <si>
    <t>11:59:45</t>
  </si>
  <si>
    <t>20230525 11:59:50</t>
  </si>
  <si>
    <t>11:59:50</t>
  </si>
  <si>
    <t>20230525 11:59:55</t>
  </si>
  <si>
    <t>11:59:55</t>
  </si>
  <si>
    <t>20230525 12:00:00</t>
  </si>
  <si>
    <t>12:00:00</t>
  </si>
  <si>
    <t>20230525 12:00:05</t>
  </si>
  <si>
    <t>12:00:05</t>
  </si>
  <si>
    <t>20230525 12:00:10</t>
  </si>
  <si>
    <t>12:00:10</t>
  </si>
  <si>
    <t>20230525 12:00:15</t>
  </si>
  <si>
    <t>12:00:15</t>
  </si>
  <si>
    <t>20230525 12:00:19</t>
  </si>
  <si>
    <t>12:00:19</t>
  </si>
  <si>
    <t>20230525 12:00:24</t>
  </si>
  <si>
    <t>12:00:24</t>
  </si>
  <si>
    <t>20230525 12:00:29</t>
  </si>
  <si>
    <t>12:00:29</t>
  </si>
  <si>
    <t>20230525 12:00:34</t>
  </si>
  <si>
    <t>12:00:34</t>
  </si>
  <si>
    <t>20230525 12:00:39</t>
  </si>
  <si>
    <t>12:00:39</t>
  </si>
  <si>
    <t>20230525 12:00:44</t>
  </si>
  <si>
    <t>12:00:44</t>
  </si>
  <si>
    <t>20230525 12:00:49</t>
  </si>
  <si>
    <t>12:00:49</t>
  </si>
  <si>
    <t>20230525 12:00:54</t>
  </si>
  <si>
    <t>12:00:54</t>
  </si>
  <si>
    <t>20230525 12:00:59</t>
  </si>
  <si>
    <t>12:00:59</t>
  </si>
  <si>
    <t>20230525 12:01:04</t>
  </si>
  <si>
    <t>12:01:04</t>
  </si>
  <si>
    <t>20230525 12:01:09</t>
  </si>
  <si>
    <t>12:01:09</t>
  </si>
  <si>
    <t>20230525 12:01:14</t>
  </si>
  <si>
    <t>12:01:14</t>
  </si>
  <si>
    <t>20230525 12:01:19</t>
  </si>
  <si>
    <t>12:01:19</t>
  </si>
  <si>
    <t>20230525 12:01:24</t>
  </si>
  <si>
    <t>12:01:24</t>
  </si>
  <si>
    <t>20230525 12:01:29</t>
  </si>
  <si>
    <t>12:01:29</t>
  </si>
  <si>
    <t>20230525 12:01:34</t>
  </si>
  <si>
    <t>12:01:34</t>
  </si>
  <si>
    <t>20230525 12:01:39</t>
  </si>
  <si>
    <t>12:01:39</t>
  </si>
  <si>
    <t>20230525 12:01:44</t>
  </si>
  <si>
    <t>12:01:44</t>
  </si>
  <si>
    <t>20230525 12:01:49</t>
  </si>
  <si>
    <t>12:01:49</t>
  </si>
  <si>
    <t>20230525 12:01:54</t>
  </si>
  <si>
    <t>12:01:54</t>
  </si>
  <si>
    <t>20230525 12:01:59</t>
  </si>
  <si>
    <t>12:01:59</t>
  </si>
  <si>
    <t>20230525 12:02:04</t>
  </si>
  <si>
    <t>12:02:04</t>
  </si>
  <si>
    <t>20230525 12:02:09</t>
  </si>
  <si>
    <t>12:02:09</t>
  </si>
  <si>
    <t>20230525 12:02:14</t>
  </si>
  <si>
    <t>12:02:14</t>
  </si>
  <si>
    <t>20230525 12:02:19</t>
  </si>
  <si>
    <t>12:02:19</t>
  </si>
  <si>
    <t>20230525 12:02:24</t>
  </si>
  <si>
    <t>12:02:24</t>
  </si>
  <si>
    <t>20230525 12:02:29</t>
  </si>
  <si>
    <t>12:02:29</t>
  </si>
  <si>
    <t>20230525 12:02:34</t>
  </si>
  <si>
    <t>12:02:34</t>
  </si>
  <si>
    <t>20230525 12:02:39</t>
  </si>
  <si>
    <t>12:02:39</t>
  </si>
  <si>
    <t>20230525 12:02:44</t>
  </si>
  <si>
    <t>12:02:44</t>
  </si>
  <si>
    <t>20230525 12:02:49</t>
  </si>
  <si>
    <t>12:02:49</t>
  </si>
  <si>
    <t>20230525 12:02:54</t>
  </si>
  <si>
    <t>12:02:54</t>
  </si>
  <si>
    <t>20230525 12:02:59</t>
  </si>
  <si>
    <t>12:02:59</t>
  </si>
  <si>
    <t>20230525 12:03:04</t>
  </si>
  <si>
    <t>12:03:04</t>
  </si>
  <si>
    <t>20230525 12:03:09</t>
  </si>
  <si>
    <t>12:03:09</t>
  </si>
  <si>
    <t>20230525 12:03:14</t>
  </si>
  <si>
    <t>12:03:14</t>
  </si>
  <si>
    <t>20230525 12:03:19</t>
  </si>
  <si>
    <t>12:03:19</t>
  </si>
  <si>
    <t>20230525 12:03:24</t>
  </si>
  <si>
    <t>12:03:24</t>
  </si>
  <si>
    <t>20230525 12:03:29</t>
  </si>
  <si>
    <t>12:03:29</t>
  </si>
  <si>
    <t>20230525 12:03:34</t>
  </si>
  <si>
    <t>12:03:34</t>
  </si>
  <si>
    <t>20230525 12:03:39</t>
  </si>
  <si>
    <t>12:03:39</t>
  </si>
  <si>
    <t>20230525 12:03:44</t>
  </si>
  <si>
    <t>12:03:44</t>
  </si>
  <si>
    <t>20230525 12:03:49</t>
  </si>
  <si>
    <t>12:03:49</t>
  </si>
  <si>
    <t>20230525 12:03:54</t>
  </si>
  <si>
    <t>12:03:54</t>
  </si>
  <si>
    <t>20230525 12:03:59</t>
  </si>
  <si>
    <t>12:03:59</t>
  </si>
  <si>
    <t>20230525 12:04:04</t>
  </si>
  <si>
    <t>12:04:04</t>
  </si>
  <si>
    <t>20230525 12:04:09</t>
  </si>
  <si>
    <t>12:04:09</t>
  </si>
  <si>
    <t>20230525 12:04:14</t>
  </si>
  <si>
    <t>12:04:14</t>
  </si>
  <si>
    <t>20230525 12:04:19</t>
  </si>
  <si>
    <t>12:04:19</t>
  </si>
  <si>
    <t>20230525 12:04:24</t>
  </si>
  <si>
    <t>12:04:24</t>
  </si>
  <si>
    <t>20230525 12:04:29</t>
  </si>
  <si>
    <t>12:04:29</t>
  </si>
  <si>
    <t>20230525 12:04:34</t>
  </si>
  <si>
    <t>12:04:34</t>
  </si>
  <si>
    <t>20230525 12:04:39</t>
  </si>
  <si>
    <t>12:04:39</t>
  </si>
  <si>
    <t>20230525 12:04:44</t>
  </si>
  <si>
    <t>12:04:44</t>
  </si>
  <si>
    <t>20230525 12:04:49</t>
  </si>
  <si>
    <t>12:04:49</t>
  </si>
  <si>
    <t>20230525 12:04:54</t>
  </si>
  <si>
    <t>12:04:54</t>
  </si>
  <si>
    <t>20230525 12:04:59</t>
  </si>
  <si>
    <t>12:04:59</t>
  </si>
  <si>
    <t>20230525 12:05:04</t>
  </si>
  <si>
    <t>12:05:04</t>
  </si>
  <si>
    <t>20230525 12:05:09</t>
  </si>
  <si>
    <t>12:05:09</t>
  </si>
  <si>
    <t>20230525 12:43:48</t>
  </si>
  <si>
    <t>12:43:48</t>
  </si>
  <si>
    <t>temple_08_npk_coca</t>
  </si>
  <si>
    <t>12:08:47</t>
  </si>
  <si>
    <t>20230525 12:43:53</t>
  </si>
  <si>
    <t>12:43:53</t>
  </si>
  <si>
    <t>20230525 12:43:58</t>
  </si>
  <si>
    <t>12:43:58</t>
  </si>
  <si>
    <t>20230525 12:44:03</t>
  </si>
  <si>
    <t>12:44:03</t>
  </si>
  <si>
    <t>20230525 12:44:08</t>
  </si>
  <si>
    <t>12:44:08</t>
  </si>
  <si>
    <t>20230525 12:44:13</t>
  </si>
  <si>
    <t>12:44:13</t>
  </si>
  <si>
    <t>20230525 12:44:18</t>
  </si>
  <si>
    <t>12:44:18</t>
  </si>
  <si>
    <t>20230525 12:44:23</t>
  </si>
  <si>
    <t>12:44:23</t>
  </si>
  <si>
    <t>20230525 12:44:28</t>
  </si>
  <si>
    <t>12:44:28</t>
  </si>
  <si>
    <t>20230525 12:44:33</t>
  </si>
  <si>
    <t>12:44:33</t>
  </si>
  <si>
    <t>20230525 12:44:38</t>
  </si>
  <si>
    <t>12:44:38</t>
  </si>
  <si>
    <t>20230525 12:44:43</t>
  </si>
  <si>
    <t>12:44:43</t>
  </si>
  <si>
    <t>20230525 12:44:48</t>
  </si>
  <si>
    <t>12:44:48</t>
  </si>
  <si>
    <t>20230525 12:44:53</t>
  </si>
  <si>
    <t>12:44:53</t>
  </si>
  <si>
    <t>20230525 12:44:58</t>
  </si>
  <si>
    <t>12:44:58</t>
  </si>
  <si>
    <t>20230525 12:45:03</t>
  </si>
  <si>
    <t>12:45:03</t>
  </si>
  <si>
    <t>20230525 12:45:08</t>
  </si>
  <si>
    <t>12:45:08</t>
  </si>
  <si>
    <t>20230525 12:45:13</t>
  </si>
  <si>
    <t>12:45:13</t>
  </si>
  <si>
    <t>20230525 12:45:18</t>
  </si>
  <si>
    <t>12:45:18</t>
  </si>
  <si>
    <t>20230525 12:45:22</t>
  </si>
  <si>
    <t>12:45:22</t>
  </si>
  <si>
    <t>20230525 12:45:27</t>
  </si>
  <si>
    <t>12:45:27</t>
  </si>
  <si>
    <t>20230525 12:45:32</t>
  </si>
  <si>
    <t>12:45:32</t>
  </si>
  <si>
    <t>20230525 12:45:37</t>
  </si>
  <si>
    <t>12:45:37</t>
  </si>
  <si>
    <t>20230525 12:45:42</t>
  </si>
  <si>
    <t>12:45:42</t>
  </si>
  <si>
    <t>20230525 12:47:19</t>
  </si>
  <si>
    <t>12:47:19</t>
  </si>
  <si>
    <t>20230525 12:47:24</t>
  </si>
  <si>
    <t>12:47:24</t>
  </si>
  <si>
    <t>20230525 12:47:29</t>
  </si>
  <si>
    <t>12:47:29</t>
  </si>
  <si>
    <t>20230525 12:47:34</t>
  </si>
  <si>
    <t>12:47:34</t>
  </si>
  <si>
    <t>20230525 12:47:39</t>
  </si>
  <si>
    <t>12:47:39</t>
  </si>
  <si>
    <t>20230525 12:47:44</t>
  </si>
  <si>
    <t>12:47:44</t>
  </si>
  <si>
    <t>20230525 12:47:49</t>
  </si>
  <si>
    <t>12:47:49</t>
  </si>
  <si>
    <t>20230525 12:47:54</t>
  </si>
  <si>
    <t>12:47:54</t>
  </si>
  <si>
    <t>20230525 12:47:59</t>
  </si>
  <si>
    <t>12:47:59</t>
  </si>
  <si>
    <t>20230525 12:48:04</t>
  </si>
  <si>
    <t>12:48:04</t>
  </si>
  <si>
    <t>20230525 12:48:09</t>
  </si>
  <si>
    <t>12:48:09</t>
  </si>
  <si>
    <t>20230525 12:48:14</t>
  </si>
  <si>
    <t>12:48:14</t>
  </si>
  <si>
    <t>20230525 12:48:19</t>
  </si>
  <si>
    <t>12:48:19</t>
  </si>
  <si>
    <t>20230525 12:48:24</t>
  </si>
  <si>
    <t>12:48:24</t>
  </si>
  <si>
    <t>20230525 12:48:29</t>
  </si>
  <si>
    <t>12:48:29</t>
  </si>
  <si>
    <t>20230525 12:48:34</t>
  </si>
  <si>
    <t>12:48:34</t>
  </si>
  <si>
    <t>20230525 12:48:39</t>
  </si>
  <si>
    <t>12:48:39</t>
  </si>
  <si>
    <t>20230525 12:48:44</t>
  </si>
  <si>
    <t>12:48:44</t>
  </si>
  <si>
    <t>20230525 12:48:49</t>
  </si>
  <si>
    <t>12:48:49</t>
  </si>
  <si>
    <t>20230525 12:48:54</t>
  </si>
  <si>
    <t>12:48:54</t>
  </si>
  <si>
    <t>20230525 12:48:59</t>
  </si>
  <si>
    <t>12:48:59</t>
  </si>
  <si>
    <t>20230525 12:49:04</t>
  </si>
  <si>
    <t>12:49:04</t>
  </si>
  <si>
    <t>20230525 12:49:09</t>
  </si>
  <si>
    <t>12:49:09</t>
  </si>
  <si>
    <t>20230525 12:49:14</t>
  </si>
  <si>
    <t>12:49:14</t>
  </si>
  <si>
    <t>20230525 12:49:19</t>
  </si>
  <si>
    <t>12:49:19</t>
  </si>
  <si>
    <t>20230525 12:49:24</t>
  </si>
  <si>
    <t>12:49:24</t>
  </si>
  <si>
    <t>20230525 12:49:29</t>
  </si>
  <si>
    <t>12:49:29</t>
  </si>
  <si>
    <t>20230525 12:49:34</t>
  </si>
  <si>
    <t>12:49:34</t>
  </si>
  <si>
    <t>20230525 12:49:39</t>
  </si>
  <si>
    <t>12:49:39</t>
  </si>
  <si>
    <t>20230525 12:49:44</t>
  </si>
  <si>
    <t>12:49:44</t>
  </si>
  <si>
    <t>20230525 12:49:49</t>
  </si>
  <si>
    <t>12:49:49</t>
  </si>
  <si>
    <t>20230525 12:49:54</t>
  </si>
  <si>
    <t>12:49:54</t>
  </si>
  <si>
    <t>20230525 12:49:59</t>
  </si>
  <si>
    <t>12:49:59</t>
  </si>
  <si>
    <t>20230525 12:50:04</t>
  </si>
  <si>
    <t>12:50:04</t>
  </si>
  <si>
    <t>20230525 12:50:09</t>
  </si>
  <si>
    <t>12:50:09</t>
  </si>
  <si>
    <t>20230525 12:50:14</t>
  </si>
  <si>
    <t>12:50:14</t>
  </si>
  <si>
    <t>20230525 12:50:19</t>
  </si>
  <si>
    <t>12:50:19</t>
  </si>
  <si>
    <t>20230525 12:50:24</t>
  </si>
  <si>
    <t>12:50:24</t>
  </si>
  <si>
    <t>20230525 12:50:29</t>
  </si>
  <si>
    <t>12:50:29</t>
  </si>
  <si>
    <t>20230525 12:50:34</t>
  </si>
  <si>
    <t>12:50:34</t>
  </si>
  <si>
    <t>20230525 12:50:39</t>
  </si>
  <si>
    <t>12:50:39</t>
  </si>
  <si>
    <t>20230525 12:50:44</t>
  </si>
  <si>
    <t>12:50:44</t>
  </si>
  <si>
    <t>20230525 12:50:49</t>
  </si>
  <si>
    <t>12:50:49</t>
  </si>
  <si>
    <t>20230525 12:50:54</t>
  </si>
  <si>
    <t>12:50:54</t>
  </si>
  <si>
    <t>20230525 12:50:59</t>
  </si>
  <si>
    <t>12:50:59</t>
  </si>
  <si>
    <t>20230525 12:51:04</t>
  </si>
  <si>
    <t>12:51:04</t>
  </si>
  <si>
    <t>20230525 12:51:09</t>
  </si>
  <si>
    <t>12:51:09</t>
  </si>
  <si>
    <t>20230525 12:51:14</t>
  </si>
  <si>
    <t>12:51:14</t>
  </si>
  <si>
    <t>20230525 12:51:19</t>
  </si>
  <si>
    <t>12:51:19</t>
  </si>
  <si>
    <t>20230525 12:51:24</t>
  </si>
  <si>
    <t>12:51:24</t>
  </si>
  <si>
    <t>20230525 12:51:29</t>
  </si>
  <si>
    <t>12:51:29</t>
  </si>
  <si>
    <t>20230525 12:51:34</t>
  </si>
  <si>
    <t>12:51:34</t>
  </si>
  <si>
    <t>20230525 12:51:39</t>
  </si>
  <si>
    <t>12:51:39</t>
  </si>
  <si>
    <t>20230525 12:51:44</t>
  </si>
  <si>
    <t>12:51:44</t>
  </si>
  <si>
    <t>20230525 12:51:49</t>
  </si>
  <si>
    <t>12:51:49</t>
  </si>
  <si>
    <t>20230525 12:51:54</t>
  </si>
  <si>
    <t>12:51:54</t>
  </si>
  <si>
    <t>20230525 12:51:59</t>
  </si>
  <si>
    <t>12:51:59</t>
  </si>
  <si>
    <t>20230525 12:52:04</t>
  </si>
  <si>
    <t>12:52:04</t>
  </si>
  <si>
    <t>20230525 12:52:09</t>
  </si>
  <si>
    <t>12:52:09</t>
  </si>
  <si>
    <t>20230525 12:52:14</t>
  </si>
  <si>
    <t>12:52:14</t>
  </si>
  <si>
    <t>20230525 12:52:19</t>
  </si>
  <si>
    <t>12:52:19</t>
  </si>
  <si>
    <t>20230525 12:52:24</t>
  </si>
  <si>
    <t>12:52:24</t>
  </si>
  <si>
    <t>20230525 12:52:29</t>
  </si>
  <si>
    <t>12:52:29</t>
  </si>
  <si>
    <t>20230525 12:52:34</t>
  </si>
  <si>
    <t>12:52:34</t>
  </si>
  <si>
    <t>20230525 12:52:39</t>
  </si>
  <si>
    <t>12:52:39</t>
  </si>
  <si>
    <t>20230525 12:52:44</t>
  </si>
  <si>
    <t>12:52:44</t>
  </si>
  <si>
    <t>20230525 12:52:49</t>
  </si>
  <si>
    <t>12:52:49</t>
  </si>
  <si>
    <t>20230525 12:52:54</t>
  </si>
  <si>
    <t>12:52:54</t>
  </si>
  <si>
    <t>20230525 12:52:59</t>
  </si>
  <si>
    <t>12:52:59</t>
  </si>
  <si>
    <t>20230525 12:53:04</t>
  </si>
  <si>
    <t>12:53:04</t>
  </si>
  <si>
    <t>20230525 12:53:09</t>
  </si>
  <si>
    <t>12:53:09</t>
  </si>
  <si>
    <t>20230525 12:53:14</t>
  </si>
  <si>
    <t>12:53:14</t>
  </si>
  <si>
    <t>20230525 13:36:10</t>
  </si>
  <si>
    <t>13:36:10</t>
  </si>
  <si>
    <t>temple_08_npk_scsc</t>
  </si>
  <si>
    <t>13:09:42</t>
  </si>
  <si>
    <t>20230525 13:36:15</t>
  </si>
  <si>
    <t>13:36:15</t>
  </si>
  <si>
    <t>20230525 13:36:20</t>
  </si>
  <si>
    <t>13:36:20</t>
  </si>
  <si>
    <t>20230525 13:36:25</t>
  </si>
  <si>
    <t>13:36:25</t>
  </si>
  <si>
    <t>20230525 13:36:30</t>
  </si>
  <si>
    <t>13:36:30</t>
  </si>
  <si>
    <t>20230525 13:36:35</t>
  </si>
  <si>
    <t>13:36:35</t>
  </si>
  <si>
    <t>20230525 13:36:40</t>
  </si>
  <si>
    <t>13:36:40</t>
  </si>
  <si>
    <t>20230525 13:36:45</t>
  </si>
  <si>
    <t>13:36:45</t>
  </si>
  <si>
    <t>20230525 13:36:50</t>
  </si>
  <si>
    <t>13:36:50</t>
  </si>
  <si>
    <t>20230525 13:36:55</t>
  </si>
  <si>
    <t>13:36:55</t>
  </si>
  <si>
    <t>20230525 13:37:00</t>
  </si>
  <si>
    <t>13:37:00</t>
  </si>
  <si>
    <t>20230525 13:37:05</t>
  </si>
  <si>
    <t>13:37:05</t>
  </si>
  <si>
    <t>20230525 13:37:10</t>
  </si>
  <si>
    <t>13:37:10</t>
  </si>
  <si>
    <t>20230525 13:37:15</t>
  </si>
  <si>
    <t>13:37:15</t>
  </si>
  <si>
    <t>20230525 13:37:20</t>
  </si>
  <si>
    <t>13:37:20</t>
  </si>
  <si>
    <t>20230525 13:37:25</t>
  </si>
  <si>
    <t>13:37:25</t>
  </si>
  <si>
    <t>20230525 13:37:30</t>
  </si>
  <si>
    <t>13:37:30</t>
  </si>
  <si>
    <t>20230525 13:37:35</t>
  </si>
  <si>
    <t>13:37:35</t>
  </si>
  <si>
    <t>20230525 13:37:40</t>
  </si>
  <si>
    <t>13:37:40</t>
  </si>
  <si>
    <t>20230525 13:37:44</t>
  </si>
  <si>
    <t>13:37:44</t>
  </si>
  <si>
    <t>20230525 13:37:49</t>
  </si>
  <si>
    <t>13:37:49</t>
  </si>
  <si>
    <t>20230525 13:37:54</t>
  </si>
  <si>
    <t>13:37:54</t>
  </si>
  <si>
    <t>20230525 13:37:59</t>
  </si>
  <si>
    <t>13:37:59</t>
  </si>
  <si>
    <t>20230525 13:38:04</t>
  </si>
  <si>
    <t>13:38:04</t>
  </si>
  <si>
    <t>20230525 13:39:41</t>
  </si>
  <si>
    <t>13:39:41</t>
  </si>
  <si>
    <t>20230525 13:39:46</t>
  </si>
  <si>
    <t>13:39:46</t>
  </si>
  <si>
    <t>20230525 13:39:51</t>
  </si>
  <si>
    <t>13:39:51</t>
  </si>
  <si>
    <t>20230525 13:39:56</t>
  </si>
  <si>
    <t>13:39:56</t>
  </si>
  <si>
    <t>20230525 13:40:01</t>
  </si>
  <si>
    <t>13:40:01</t>
  </si>
  <si>
    <t>20230525 13:40:06</t>
  </si>
  <si>
    <t>13:40:06</t>
  </si>
  <si>
    <t>20230525 13:40:11</t>
  </si>
  <si>
    <t>13:40:11</t>
  </si>
  <si>
    <t>20230525 13:40:16</t>
  </si>
  <si>
    <t>13:40:16</t>
  </si>
  <si>
    <t>20230525 13:40:21</t>
  </si>
  <si>
    <t>13:40:21</t>
  </si>
  <si>
    <t>20230525 13:40:26</t>
  </si>
  <si>
    <t>13:40:26</t>
  </si>
  <si>
    <t>20230525 13:40:31</t>
  </si>
  <si>
    <t>13:40:31</t>
  </si>
  <si>
    <t>20230525 13:40:36</t>
  </si>
  <si>
    <t>13:40:36</t>
  </si>
  <si>
    <t>20230525 13:40:41</t>
  </si>
  <si>
    <t>13:40:41</t>
  </si>
  <si>
    <t>20230525 13:40:46</t>
  </si>
  <si>
    <t>13:40:46</t>
  </si>
  <si>
    <t>20230525 13:40:51</t>
  </si>
  <si>
    <t>13:40:51</t>
  </si>
  <si>
    <t>20230525 13:40:56</t>
  </si>
  <si>
    <t>13:40:56</t>
  </si>
  <si>
    <t>20230525 13:41:01</t>
  </si>
  <si>
    <t>13:41:01</t>
  </si>
  <si>
    <t>20230525 13:41:06</t>
  </si>
  <si>
    <t>13:41:06</t>
  </si>
  <si>
    <t>20230525 13:41:11</t>
  </si>
  <si>
    <t>13:41:11</t>
  </si>
  <si>
    <t>20230525 13:41:16</t>
  </si>
  <si>
    <t>13:41:16</t>
  </si>
  <si>
    <t>20230525 13:41:21</t>
  </si>
  <si>
    <t>13:41:21</t>
  </si>
  <si>
    <t>20230525 13:41:26</t>
  </si>
  <si>
    <t>13:41:26</t>
  </si>
  <si>
    <t>20230525 13:41:31</t>
  </si>
  <si>
    <t>13:41:31</t>
  </si>
  <si>
    <t>20230525 13:41:36</t>
  </si>
  <si>
    <t>13:41:36</t>
  </si>
  <si>
    <t>20230525 13:41:41</t>
  </si>
  <si>
    <t>13:41:41</t>
  </si>
  <si>
    <t>20230525 13:41:46</t>
  </si>
  <si>
    <t>13:41:46</t>
  </si>
  <si>
    <t>20230525 13:41:51</t>
  </si>
  <si>
    <t>13:41:51</t>
  </si>
  <si>
    <t>20230525 13:41:56</t>
  </si>
  <si>
    <t>13:41:56</t>
  </si>
  <si>
    <t>20230525 13:42:01</t>
  </si>
  <si>
    <t>13:42:01</t>
  </si>
  <si>
    <t>20230525 13:42:06</t>
  </si>
  <si>
    <t>13:42:06</t>
  </si>
  <si>
    <t>2/2</t>
  </si>
  <si>
    <t>20230525 13:42:11</t>
  </si>
  <si>
    <t>13:42:11</t>
  </si>
  <si>
    <t>20230525 13:42:16</t>
  </si>
  <si>
    <t>13:42:16</t>
  </si>
  <si>
    <t>20230525 13:42:21</t>
  </si>
  <si>
    <t>13:42:21</t>
  </si>
  <si>
    <t>20230525 13:42:26</t>
  </si>
  <si>
    <t>13:42:26</t>
  </si>
  <si>
    <t>20230525 13:42:31</t>
  </si>
  <si>
    <t>13:42:31</t>
  </si>
  <si>
    <t>20230525 13:42:36</t>
  </si>
  <si>
    <t>13:42:36</t>
  </si>
  <si>
    <t>20230525 13:42:41</t>
  </si>
  <si>
    <t>13:42:41</t>
  </si>
  <si>
    <t>20230525 13:42:46</t>
  </si>
  <si>
    <t>13:42:46</t>
  </si>
  <si>
    <t>20230525 13:42:51</t>
  </si>
  <si>
    <t>13:42:51</t>
  </si>
  <si>
    <t>20230525 13:42:56</t>
  </si>
  <si>
    <t>13:42:56</t>
  </si>
  <si>
    <t>20230525 13:43:01</t>
  </si>
  <si>
    <t>13:43:01</t>
  </si>
  <si>
    <t>20230525 13:43:06</t>
  </si>
  <si>
    <t>13:43:06</t>
  </si>
  <si>
    <t>20230525 13:43:11</t>
  </si>
  <si>
    <t>13:43:11</t>
  </si>
  <si>
    <t>20230525 13:43:16</t>
  </si>
  <si>
    <t>13:43:16</t>
  </si>
  <si>
    <t>20230525 13:43:21</t>
  </si>
  <si>
    <t>13:43:21</t>
  </si>
  <si>
    <t>20230525 13:43:26</t>
  </si>
  <si>
    <t>13:43:26</t>
  </si>
  <si>
    <t>20230525 13:43:31</t>
  </si>
  <si>
    <t>13:43:31</t>
  </si>
  <si>
    <t>20230525 13:43:36</t>
  </si>
  <si>
    <t>13:43:36</t>
  </si>
  <si>
    <t>20230525 13:43:41</t>
  </si>
  <si>
    <t>13:43:41</t>
  </si>
  <si>
    <t>20230525 13:43:46</t>
  </si>
  <si>
    <t>13:43:46</t>
  </si>
  <si>
    <t>20230525 13:43:51</t>
  </si>
  <si>
    <t>13:43:51</t>
  </si>
  <si>
    <t>20230525 13:43:56</t>
  </si>
  <si>
    <t>13:43:56</t>
  </si>
  <si>
    <t>20230525 13:44:01</t>
  </si>
  <si>
    <t>13:44:01</t>
  </si>
  <si>
    <t>20230525 13:44:06</t>
  </si>
  <si>
    <t>13:44:06</t>
  </si>
  <si>
    <t>20230525 13:44:11</t>
  </si>
  <si>
    <t>13:44:11</t>
  </si>
  <si>
    <t>20230525 13:44:16</t>
  </si>
  <si>
    <t>13:44:16</t>
  </si>
  <si>
    <t>20230525 13:44:21</t>
  </si>
  <si>
    <t>13:44:21</t>
  </si>
  <si>
    <t>20230525 13:44:26</t>
  </si>
  <si>
    <t>13:44:26</t>
  </si>
  <si>
    <t>20230525 13:44:31</t>
  </si>
  <si>
    <t>13:44:31</t>
  </si>
  <si>
    <t>20230525 13:44:36</t>
  </si>
  <si>
    <t>13:44:36</t>
  </si>
  <si>
    <t>20230525 13:44:41</t>
  </si>
  <si>
    <t>13:44:41</t>
  </si>
  <si>
    <t>20230525 13:44:46</t>
  </si>
  <si>
    <t>13:44:46</t>
  </si>
  <si>
    <t>20230525 13:44:51</t>
  </si>
  <si>
    <t>13:44:51</t>
  </si>
  <si>
    <t>20230525 13:44:56</t>
  </si>
  <si>
    <t>13:44:56</t>
  </si>
  <si>
    <t>20230525 13:45:01</t>
  </si>
  <si>
    <t>13:45:01</t>
  </si>
  <si>
    <t>20230525 13:45:06</t>
  </si>
  <si>
    <t>13:45:06</t>
  </si>
  <si>
    <t>20230525 13:45:11</t>
  </si>
  <si>
    <t>13:45:11</t>
  </si>
  <si>
    <t>20230525 13:45:16</t>
  </si>
  <si>
    <t>13:45:16</t>
  </si>
  <si>
    <t>20230525 13:45:21</t>
  </si>
  <si>
    <t>13:45:21</t>
  </si>
  <si>
    <t>20230525 13:45:26</t>
  </si>
  <si>
    <t>13:45:26</t>
  </si>
  <si>
    <t>20230525 13:45:31</t>
  </si>
  <si>
    <t>13:45:31</t>
  </si>
  <si>
    <t>20230525 13:45:36</t>
  </si>
  <si>
    <t>13:45:36</t>
  </si>
  <si>
    <t>20230525 14:04:21</t>
  </si>
  <si>
    <t>14:04:21</t>
  </si>
  <si>
    <t>13:53:00</t>
  </si>
  <si>
    <t>20230525 14:04:26</t>
  </si>
  <si>
    <t>14:04:26</t>
  </si>
  <si>
    <t>20230525 14:04:31</t>
  </si>
  <si>
    <t>14:04:31</t>
  </si>
  <si>
    <t>20230525 14:04:36</t>
  </si>
  <si>
    <t>14:04:36</t>
  </si>
  <si>
    <t>20230525 14:04:41</t>
  </si>
  <si>
    <t>14:04:41</t>
  </si>
  <si>
    <t>20230525 14:04:46</t>
  </si>
  <si>
    <t>14:04:46</t>
  </si>
  <si>
    <t>20230525 14:04:51</t>
  </si>
  <si>
    <t>14:04:51</t>
  </si>
  <si>
    <t>20230525 14:04:56</t>
  </si>
  <si>
    <t>14:04:56</t>
  </si>
  <si>
    <t>20230525 14:05:01</t>
  </si>
  <si>
    <t>14:05:01</t>
  </si>
  <si>
    <t>20230525 14:05:06</t>
  </si>
  <si>
    <t>14:05:06</t>
  </si>
  <si>
    <t>20230525 14:05:11</t>
  </si>
  <si>
    <t>14:05:11</t>
  </si>
  <si>
    <t>20230525 14:05:16</t>
  </si>
  <si>
    <t>14:05:16</t>
  </si>
  <si>
    <t>temple_11_control_toar</t>
  </si>
  <si>
    <t>20230525 14:05:21</t>
  </si>
  <si>
    <t>14:05:21</t>
  </si>
  <si>
    <t>20230525 14:05:26</t>
  </si>
  <si>
    <t>14:05:26</t>
  </si>
  <si>
    <t>20230525 14:05:31</t>
  </si>
  <si>
    <t>14:05:31</t>
  </si>
  <si>
    <t>20230525 14:05:36</t>
  </si>
  <si>
    <t>14:05:36</t>
  </si>
  <si>
    <t>20230525 14:05:41</t>
  </si>
  <si>
    <t>14:05:41</t>
  </si>
  <si>
    <t>20230525 14:05:46</t>
  </si>
  <si>
    <t>14:05:46</t>
  </si>
  <si>
    <t>20230525 14:05:51</t>
  </si>
  <si>
    <t>14:05:51</t>
  </si>
  <si>
    <t>20230525 14:05:56</t>
  </si>
  <si>
    <t>14:05:56</t>
  </si>
  <si>
    <t>20230525 14:06:01</t>
  </si>
  <si>
    <t>14:06:01</t>
  </si>
  <si>
    <t>20230525 14:06:06</t>
  </si>
  <si>
    <t>14:06:06</t>
  </si>
  <si>
    <t>20230525 14:06:11</t>
  </si>
  <si>
    <t>14:06:11</t>
  </si>
  <si>
    <t>20230525 14:06:16</t>
  </si>
  <si>
    <t>14:06:16</t>
  </si>
  <si>
    <t>20230525 14:07:53</t>
  </si>
  <si>
    <t>14:07:53</t>
  </si>
  <si>
    <t>20230525 14:07:58</t>
  </si>
  <si>
    <t>14:07:58</t>
  </si>
  <si>
    <t>20230525 14:08:03</t>
  </si>
  <si>
    <t>14:08:03</t>
  </si>
  <si>
    <t>20230525 14:08:08</t>
  </si>
  <si>
    <t>14:08:08</t>
  </si>
  <si>
    <t>20230525 14:08:13</t>
  </si>
  <si>
    <t>14:08:13</t>
  </si>
  <si>
    <t>20230525 14:08:18</t>
  </si>
  <si>
    <t>14:08:18</t>
  </si>
  <si>
    <t>20230525 14:08:23</t>
  </si>
  <si>
    <t>14:08:23</t>
  </si>
  <si>
    <t>20230525 14:08:28</t>
  </si>
  <si>
    <t>14:08:28</t>
  </si>
  <si>
    <t>20230525 14:08:33</t>
  </si>
  <si>
    <t>14:08:33</t>
  </si>
  <si>
    <t>20230525 14:08:38</t>
  </si>
  <si>
    <t>14:08:38</t>
  </si>
  <si>
    <t>20230525 14:08:43</t>
  </si>
  <si>
    <t>14:08:43</t>
  </si>
  <si>
    <t>20230525 14:08:48</t>
  </si>
  <si>
    <t>14:08:48</t>
  </si>
  <si>
    <t>20230525 14:08:53</t>
  </si>
  <si>
    <t>14:08:53</t>
  </si>
  <si>
    <t>20230525 14:08:58</t>
  </si>
  <si>
    <t>14:08:58</t>
  </si>
  <si>
    <t>20230525 14:09:03</t>
  </si>
  <si>
    <t>14:09:03</t>
  </si>
  <si>
    <t>20230525 14:09:08</t>
  </si>
  <si>
    <t>14:09:08</t>
  </si>
  <si>
    <t>20230525 14:09:13</t>
  </si>
  <si>
    <t>14:09:13</t>
  </si>
  <si>
    <t>20230525 14:09:18</t>
  </si>
  <si>
    <t>14:09:18</t>
  </si>
  <si>
    <t>20230525 14:09:23</t>
  </si>
  <si>
    <t>14:09:23</t>
  </si>
  <si>
    <t>20230525 14:09:28</t>
  </si>
  <si>
    <t>14:09:28</t>
  </si>
  <si>
    <t>20230525 14:09:33</t>
  </si>
  <si>
    <t>14:09:33</t>
  </si>
  <si>
    <t>20230525 14:09:38</t>
  </si>
  <si>
    <t>14:09:38</t>
  </si>
  <si>
    <t>20230525 14:09:43</t>
  </si>
  <si>
    <t>14:09:43</t>
  </si>
  <si>
    <t>20230525 14:09:48</t>
  </si>
  <si>
    <t>14:09:48</t>
  </si>
  <si>
    <t>20230525 14:09:53</t>
  </si>
  <si>
    <t>14:09:53</t>
  </si>
  <si>
    <t>20230525 14:09:58</t>
  </si>
  <si>
    <t>14:09:58</t>
  </si>
  <si>
    <t>20230525 14:10:03</t>
  </si>
  <si>
    <t>14:10:03</t>
  </si>
  <si>
    <t>20230525 14:10:08</t>
  </si>
  <si>
    <t>14:10:08</t>
  </si>
  <si>
    <t>20230525 14:10:13</t>
  </si>
  <si>
    <t>14:10:13</t>
  </si>
  <si>
    <t>20230525 14:10:18</t>
  </si>
  <si>
    <t>14:10:18</t>
  </si>
  <si>
    <t>20230525 14:10:22</t>
  </si>
  <si>
    <t>14:10:22</t>
  </si>
  <si>
    <t>20230525 14:10:28</t>
  </si>
  <si>
    <t>14:10:28</t>
  </si>
  <si>
    <t>20230525 14:10:33</t>
  </si>
  <si>
    <t>14:10:33</t>
  </si>
  <si>
    <t>20230525 14:10:38</t>
  </si>
  <si>
    <t>14:10:38</t>
  </si>
  <si>
    <t>20230525 14:10:43</t>
  </si>
  <si>
    <t>14:10:43</t>
  </si>
  <si>
    <t>20230525 14:10:48</t>
  </si>
  <si>
    <t>14:10:48</t>
  </si>
  <si>
    <t>20230525 14:10:53</t>
  </si>
  <si>
    <t>14:10:53</t>
  </si>
  <si>
    <t>20230525 14:10:57</t>
  </si>
  <si>
    <t>14:10:57</t>
  </si>
  <si>
    <t>20230525 14:11:02</t>
  </si>
  <si>
    <t>14:11:02</t>
  </si>
  <si>
    <t>20230525 14:11:07</t>
  </si>
  <si>
    <t>14:11:07</t>
  </si>
  <si>
    <t>20230525 14:11:12</t>
  </si>
  <si>
    <t>14:11:12</t>
  </si>
  <si>
    <t>20230525 14:11:17</t>
  </si>
  <si>
    <t>14:11:17</t>
  </si>
  <si>
    <t>20230525 14:11:22</t>
  </si>
  <si>
    <t>14:11:22</t>
  </si>
  <si>
    <t>20230525 14:11:27</t>
  </si>
  <si>
    <t>14:11:27</t>
  </si>
  <si>
    <t>20230525 14:11:32</t>
  </si>
  <si>
    <t>14:11:32</t>
  </si>
  <si>
    <t>20230525 14:11:37</t>
  </si>
  <si>
    <t>14:11:37</t>
  </si>
  <si>
    <t>20230525 14:11:42</t>
  </si>
  <si>
    <t>14:11:42</t>
  </si>
  <si>
    <t>20230525 14:11:47</t>
  </si>
  <si>
    <t>14:11:47</t>
  </si>
  <si>
    <t>20230525 14:11:52</t>
  </si>
  <si>
    <t>14:11:52</t>
  </si>
  <si>
    <t>20230525 14:11:57</t>
  </si>
  <si>
    <t>14:11:57</t>
  </si>
  <si>
    <t>20230525 14:12:02</t>
  </si>
  <si>
    <t>14:12:02</t>
  </si>
  <si>
    <t>20230525 14:12:07</t>
  </si>
  <si>
    <t>14:12:07</t>
  </si>
  <si>
    <t>20230525 14:12:12</t>
  </si>
  <si>
    <t>14:12:12</t>
  </si>
  <si>
    <t>20230525 14:12:17</t>
  </si>
  <si>
    <t>14:12:17</t>
  </si>
  <si>
    <t>20230525 14:12:22</t>
  </si>
  <si>
    <t>14:12:22</t>
  </si>
  <si>
    <t>20230525 14:12:27</t>
  </si>
  <si>
    <t>14:12:27</t>
  </si>
  <si>
    <t>20230525 14:12:32</t>
  </si>
  <si>
    <t>14:12:32</t>
  </si>
  <si>
    <t>20230525 14:12:37</t>
  </si>
  <si>
    <t>14:12:37</t>
  </si>
  <si>
    <t>20230525 14:12:42</t>
  </si>
  <si>
    <t>14:12:42</t>
  </si>
  <si>
    <t>20230525 14:12:47</t>
  </si>
  <si>
    <t>14:12:47</t>
  </si>
  <si>
    <t>20230525 14:12:52</t>
  </si>
  <si>
    <t>14:12:52</t>
  </si>
  <si>
    <t>20230525 14:12:57</t>
  </si>
  <si>
    <t>14:12:57</t>
  </si>
  <si>
    <t>20230525 14:13:02</t>
  </si>
  <si>
    <t>14:13:02</t>
  </si>
  <si>
    <t>20230525 14:13:07</t>
  </si>
  <si>
    <t>14:13:07</t>
  </si>
  <si>
    <t>20230525 14:13:12</t>
  </si>
  <si>
    <t>14:13:12</t>
  </si>
  <si>
    <t>20230525 14:13:17</t>
  </si>
  <si>
    <t>14:13:17</t>
  </si>
  <si>
    <t>20230525 14:13:22</t>
  </si>
  <si>
    <t>14:13:22</t>
  </si>
  <si>
    <t>20230525 14:13:27</t>
  </si>
  <si>
    <t>14:13:27</t>
  </si>
  <si>
    <t>20230525 14:13:32</t>
  </si>
  <si>
    <t>14:13:32</t>
  </si>
  <si>
    <t>20230525 14:13:37</t>
  </si>
  <si>
    <t>14:13:37</t>
  </si>
  <si>
    <t>20230525 14:13:42</t>
  </si>
  <si>
    <t>14:13:42</t>
  </si>
  <si>
    <t>20230525 14:13:47</t>
  </si>
  <si>
    <t>14:13:47</t>
  </si>
  <si>
    <t>20230525 14:32:39</t>
  </si>
  <si>
    <t>14:32:39</t>
  </si>
  <si>
    <t>temple_11_control_coca</t>
  </si>
  <si>
    <t>14:20:34</t>
  </si>
  <si>
    <t>20230525 14:32:44</t>
  </si>
  <si>
    <t>14:32:44</t>
  </si>
  <si>
    <t>20230525 14:32:49</t>
  </si>
  <si>
    <t>14:32:49</t>
  </si>
  <si>
    <t>20230525 14:32:54</t>
  </si>
  <si>
    <t>14:32:54</t>
  </si>
  <si>
    <t>20230525 14:32:59</t>
  </si>
  <si>
    <t>14:32:59</t>
  </si>
  <si>
    <t>20230525 14:33:04</t>
  </si>
  <si>
    <t>14:33:04</t>
  </si>
  <si>
    <t>20230525 14:33:09</t>
  </si>
  <si>
    <t>14:33:09</t>
  </si>
  <si>
    <t>20230525 14:33:14</t>
  </si>
  <si>
    <t>14:33:14</t>
  </si>
  <si>
    <t>20230525 14:33:19</t>
  </si>
  <si>
    <t>14:33:19</t>
  </si>
  <si>
    <t>20230525 14:33:24</t>
  </si>
  <si>
    <t>14:33:24</t>
  </si>
  <si>
    <t>20230525 14:33:29</t>
  </si>
  <si>
    <t>14:33:29</t>
  </si>
  <si>
    <t>20230525 14:33:34</t>
  </si>
  <si>
    <t>14:33:34</t>
  </si>
  <si>
    <t>20230525 14:33:39</t>
  </si>
  <si>
    <t>14:33:39</t>
  </si>
  <si>
    <t>20230525 14:33:44</t>
  </si>
  <si>
    <t>14:33:44</t>
  </si>
  <si>
    <t>20230525 14:33:49</t>
  </si>
  <si>
    <t>14:33:49</t>
  </si>
  <si>
    <t>20230525 14:33:54</t>
  </si>
  <si>
    <t>14:33:54</t>
  </si>
  <si>
    <t>20230525 14:33:59</t>
  </si>
  <si>
    <t>14:33:59</t>
  </si>
  <si>
    <t>20230525 14:34:04</t>
  </si>
  <si>
    <t>14:34:04</t>
  </si>
  <si>
    <t>20230525 14:34:09</t>
  </si>
  <si>
    <t>14:34:09</t>
  </si>
  <si>
    <t>20230525 14:34:14</t>
  </si>
  <si>
    <t>14:34:14</t>
  </si>
  <si>
    <t>20230525 14:34:19</t>
  </si>
  <si>
    <t>14:34:19</t>
  </si>
  <si>
    <t>20230525 14:34:24</t>
  </si>
  <si>
    <t>14:34:24</t>
  </si>
  <si>
    <t>20230525 14:34:29</t>
  </si>
  <si>
    <t>14:34:29</t>
  </si>
  <si>
    <t>20230525 14:34:34</t>
  </si>
  <si>
    <t>14:34:34</t>
  </si>
  <si>
    <t>20230525 14:36:11</t>
  </si>
  <si>
    <t>14:36:11</t>
  </si>
  <si>
    <t>20230525 14:36:16</t>
  </si>
  <si>
    <t>14:36:16</t>
  </si>
  <si>
    <t>20230525 14:36:21</t>
  </si>
  <si>
    <t>14:36:21</t>
  </si>
  <si>
    <t>20230525 14:36:26</t>
  </si>
  <si>
    <t>14:36:26</t>
  </si>
  <si>
    <t>20230525 14:36:31</t>
  </si>
  <si>
    <t>14:36:31</t>
  </si>
  <si>
    <t>20230525 14:36:36</t>
  </si>
  <si>
    <t>14:36:36</t>
  </si>
  <si>
    <t>20230525 14:36:41</t>
  </si>
  <si>
    <t>14:36:41</t>
  </si>
  <si>
    <t>20230525 14:36:46</t>
  </si>
  <si>
    <t>14:36:46</t>
  </si>
  <si>
    <t>20230525 14:36:51</t>
  </si>
  <si>
    <t>14:36:51</t>
  </si>
  <si>
    <t>20230525 14:36:56</t>
  </si>
  <si>
    <t>14:36:56</t>
  </si>
  <si>
    <t>20230525 14:37:01</t>
  </si>
  <si>
    <t>14:37:01</t>
  </si>
  <si>
    <t>20230525 14:37:06</t>
  </si>
  <si>
    <t>14:37:06</t>
  </si>
  <si>
    <t>20230525 14:37:11</t>
  </si>
  <si>
    <t>14:37:11</t>
  </si>
  <si>
    <t>20230525 14:37:16</t>
  </si>
  <si>
    <t>14:37:16</t>
  </si>
  <si>
    <t>20230525 14:37:21</t>
  </si>
  <si>
    <t>14:37:21</t>
  </si>
  <si>
    <t>20230525 14:37:25</t>
  </si>
  <si>
    <t>14:37:25</t>
  </si>
  <si>
    <t>20230525 14:37:30</t>
  </si>
  <si>
    <t>14:37:30</t>
  </si>
  <si>
    <t>20230525 14:37:35</t>
  </si>
  <si>
    <t>14:37:35</t>
  </si>
  <si>
    <t>20230525 14:37:40</t>
  </si>
  <si>
    <t>14:37:40</t>
  </si>
  <si>
    <t>20230525 14:37:45</t>
  </si>
  <si>
    <t>14:37:45</t>
  </si>
  <si>
    <t>20230525 14:37:50</t>
  </si>
  <si>
    <t>14:37:50</t>
  </si>
  <si>
    <t>20230525 14:37:55</t>
  </si>
  <si>
    <t>14:37:55</t>
  </si>
  <si>
    <t>20230525 14:38:00</t>
  </si>
  <si>
    <t>14:38:00</t>
  </si>
  <si>
    <t>20230525 14:38:05</t>
  </si>
  <si>
    <t>14:38:05</t>
  </si>
  <si>
    <t>20230525 14:38:10</t>
  </si>
  <si>
    <t>14:38:10</t>
  </si>
  <si>
    <t>20230525 14:38:15</t>
  </si>
  <si>
    <t>14:38:15</t>
  </si>
  <si>
    <t>20230525 14:38:20</t>
  </si>
  <si>
    <t>14:38:20</t>
  </si>
  <si>
    <t>20230525 14:38:25</t>
  </si>
  <si>
    <t>14:38:25</t>
  </si>
  <si>
    <t>20230525 14:38:30</t>
  </si>
  <si>
    <t>14:38:30</t>
  </si>
  <si>
    <t>20230525 14:38:35</t>
  </si>
  <si>
    <t>14:38:35</t>
  </si>
  <si>
    <t>20230525 14:38:40</t>
  </si>
  <si>
    <t>14:38:40</t>
  </si>
  <si>
    <t>20230525 14:38:45</t>
  </si>
  <si>
    <t>14:38:45</t>
  </si>
  <si>
    <t>20230525 14:38:50</t>
  </si>
  <si>
    <t>14:38:50</t>
  </si>
  <si>
    <t>20230525 14:38:55</t>
  </si>
  <si>
    <t>14:38:55</t>
  </si>
  <si>
    <t>20230525 14:39:00</t>
  </si>
  <si>
    <t>14:39:00</t>
  </si>
  <si>
    <t>20230525 14:39:05</t>
  </si>
  <si>
    <t>14:39:05</t>
  </si>
  <si>
    <t>20230525 14:39:10</t>
  </si>
  <si>
    <t>14:39:10</t>
  </si>
  <si>
    <t>20230525 14:39:15</t>
  </si>
  <si>
    <t>14:39:15</t>
  </si>
  <si>
    <t>20230525 14:39:20</t>
  </si>
  <si>
    <t>14:39:20</t>
  </si>
  <si>
    <t>20230525 14:39:25</t>
  </si>
  <si>
    <t>14:39:25</t>
  </si>
  <si>
    <t>20230525 14:39:30</t>
  </si>
  <si>
    <t>14:39:30</t>
  </si>
  <si>
    <t>20230525 14:39:35</t>
  </si>
  <si>
    <t>14:39:35</t>
  </si>
  <si>
    <t>20230525 14:39:40</t>
  </si>
  <si>
    <t>14:39:40</t>
  </si>
  <si>
    <t>20230525 14:39:45</t>
  </si>
  <si>
    <t>14:39:45</t>
  </si>
  <si>
    <t>20230525 14:39:50</t>
  </si>
  <si>
    <t>14:39:50</t>
  </si>
  <si>
    <t>20230525 14:39:55</t>
  </si>
  <si>
    <t>14:39:55</t>
  </si>
  <si>
    <t>20230525 14:40:00</t>
  </si>
  <si>
    <t>14:40:00</t>
  </si>
  <si>
    <t>20230525 14:40:05</t>
  </si>
  <si>
    <t>14:40:05</t>
  </si>
  <si>
    <t>20230525 14:40:10</t>
  </si>
  <si>
    <t>14:40:10</t>
  </si>
  <si>
    <t>20230525 14:40:15</t>
  </si>
  <si>
    <t>14:40:15</t>
  </si>
  <si>
    <t>20230525 14:40:20</t>
  </si>
  <si>
    <t>14:40:20</t>
  </si>
  <si>
    <t>20230525 14:40:25</t>
  </si>
  <si>
    <t>14:40:25</t>
  </si>
  <si>
    <t>20230525 14:40:30</t>
  </si>
  <si>
    <t>14:40:30</t>
  </si>
  <si>
    <t>20230525 14:40:35</t>
  </si>
  <si>
    <t>14:40:35</t>
  </si>
  <si>
    <t>20230525 14:40:40</t>
  </si>
  <si>
    <t>14:40:40</t>
  </si>
  <si>
    <t>20230525 14:40:45</t>
  </si>
  <si>
    <t>14:40:45</t>
  </si>
  <si>
    <t>20230525 14:40:50</t>
  </si>
  <si>
    <t>14:40:50</t>
  </si>
  <si>
    <t>20230525 14:40:55</t>
  </si>
  <si>
    <t>14:40:55</t>
  </si>
  <si>
    <t>20230525 14:41:00</t>
  </si>
  <si>
    <t>14:41:00</t>
  </si>
  <si>
    <t>20230525 14:41:05</t>
  </si>
  <si>
    <t>14:41:05</t>
  </si>
  <si>
    <t>20230525 14:41:10</t>
  </si>
  <si>
    <t>14:41:10</t>
  </si>
  <si>
    <t>20230525 14:41:15</t>
  </si>
  <si>
    <t>14:41:15</t>
  </si>
  <si>
    <t>20230525 14:41:20</t>
  </si>
  <si>
    <t>14:41:20</t>
  </si>
  <si>
    <t>20230525 14:41:25</t>
  </si>
  <si>
    <t>14:41:25</t>
  </si>
  <si>
    <t>20230525 14:41:30</t>
  </si>
  <si>
    <t>14:41:30</t>
  </si>
  <si>
    <t>20230525 14:41:35</t>
  </si>
  <si>
    <t>14:41:35</t>
  </si>
  <si>
    <t>20230525 14:41:40</t>
  </si>
  <si>
    <t>14:41:40</t>
  </si>
  <si>
    <t>20230525 14:41:45</t>
  </si>
  <si>
    <t>14:41:45</t>
  </si>
  <si>
    <t>20230525 14:41:50</t>
  </si>
  <si>
    <t>14:41:50</t>
  </si>
  <si>
    <t>20230525 14:41:55</t>
  </si>
  <si>
    <t>14:41:55</t>
  </si>
  <si>
    <t>20230525 14:42:00</t>
  </si>
  <si>
    <t>14:42:00</t>
  </si>
  <si>
    <t>20230525 14:42:05</t>
  </si>
  <si>
    <t>14:42:05</t>
  </si>
  <si>
    <t>20230525 15:00:23</t>
  </si>
  <si>
    <t>15:00:23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</si>
</sst>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KF597"/>
  <sheetViews>
    <sheetView tabSelected="1" workbookViewId="0"/>
  </sheetViews>
  <sheetFormatPr defaultRowHeight="15"/>
  <sheetData>
    <row r="2" spans="1:292">
      <c r="A2" t="s">
        <v>29</v>
      </c>
      <c r="B2" t="s">
        <v>30</v>
      </c>
      <c r="C2" t="s">
        <v>31</v>
      </c>
    </row>
    <row r="3" spans="1:292">
      <c r="B3">
        <v>4</v>
      </c>
      <c r="C3">
        <v>21</v>
      </c>
    </row>
    <row r="4" spans="1:292">
      <c r="A4" t="s">
        <v>32</v>
      </c>
      <c r="B4" t="s">
        <v>33</v>
      </c>
      <c r="C4" t="s">
        <v>34</v>
      </c>
      <c r="D4" t="s">
        <v>36</v>
      </c>
      <c r="E4" t="s">
        <v>37</v>
      </c>
      <c r="F4" t="s">
        <v>38</v>
      </c>
      <c r="G4" t="s">
        <v>39</v>
      </c>
      <c r="H4" t="s">
        <v>40</v>
      </c>
      <c r="I4" t="s">
        <v>41</v>
      </c>
      <c r="J4" t="s">
        <v>42</v>
      </c>
      <c r="K4" t="s">
        <v>43</v>
      </c>
    </row>
    <row r="5" spans="1:292">
      <c r="B5" t="s">
        <v>19</v>
      </c>
      <c r="C5" t="s">
        <v>35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96.90000000000001</v>
      </c>
    </row>
    <row r="6" spans="1:292">
      <c r="A6" t="s">
        <v>44</v>
      </c>
      <c r="B6" t="s">
        <v>45</v>
      </c>
    </row>
    <row r="7" spans="1:292">
      <c r="B7" t="s">
        <v>46</v>
      </c>
    </row>
    <row r="8" spans="1:292">
      <c r="A8" t="s">
        <v>47</v>
      </c>
      <c r="B8" t="s">
        <v>48</v>
      </c>
      <c r="C8" t="s">
        <v>49</v>
      </c>
      <c r="D8" t="s">
        <v>50</v>
      </c>
      <c r="E8" t="s">
        <v>51</v>
      </c>
    </row>
    <row r="9" spans="1:292">
      <c r="B9">
        <v>0</v>
      </c>
      <c r="C9">
        <v>1</v>
      </c>
      <c r="D9">
        <v>0</v>
      </c>
      <c r="E9">
        <v>0</v>
      </c>
    </row>
    <row r="10" spans="1:292">
      <c r="A10" t="s">
        <v>52</v>
      </c>
      <c r="B10" t="s">
        <v>53</v>
      </c>
      <c r="C10" t="s">
        <v>55</v>
      </c>
      <c r="D10" t="s">
        <v>57</v>
      </c>
      <c r="E10" t="s">
        <v>58</v>
      </c>
      <c r="F10" t="s">
        <v>59</v>
      </c>
      <c r="G10" t="s">
        <v>60</v>
      </c>
      <c r="H10" t="s">
        <v>61</v>
      </c>
      <c r="I10" t="s">
        <v>62</v>
      </c>
      <c r="J10" t="s">
        <v>63</v>
      </c>
      <c r="K10" t="s">
        <v>64</v>
      </c>
      <c r="L10" t="s">
        <v>65</v>
      </c>
      <c r="M10" t="s">
        <v>66</v>
      </c>
      <c r="N10" t="s">
        <v>67</v>
      </c>
      <c r="O10" t="s">
        <v>68</v>
      </c>
      <c r="P10" t="s">
        <v>69</v>
      </c>
      <c r="Q10" t="s">
        <v>70</v>
      </c>
    </row>
    <row r="11" spans="1:292">
      <c r="B11" t="s">
        <v>54</v>
      </c>
      <c r="C11" t="s">
        <v>56</v>
      </c>
      <c r="D11">
        <v>0.8</v>
      </c>
      <c r="E11">
        <v>0.84</v>
      </c>
      <c r="F11">
        <v>0.7</v>
      </c>
      <c r="G11">
        <v>0.87</v>
      </c>
      <c r="H11">
        <v>0.75</v>
      </c>
      <c r="I11">
        <v>0.84</v>
      </c>
      <c r="J11">
        <v>0.87</v>
      </c>
      <c r="K11">
        <v>0.1911</v>
      </c>
      <c r="L11">
        <v>0.1512</v>
      </c>
      <c r="M11">
        <v>0.161</v>
      </c>
      <c r="N11">
        <v>0.2262</v>
      </c>
      <c r="O11">
        <v>0.1575</v>
      </c>
      <c r="P11">
        <v>0.1596</v>
      </c>
      <c r="Q11">
        <v>0.2175</v>
      </c>
    </row>
    <row r="12" spans="1:292">
      <c r="A12" t="s">
        <v>71</v>
      </c>
      <c r="B12" t="s">
        <v>72</v>
      </c>
      <c r="C12" t="s">
        <v>73</v>
      </c>
      <c r="D12" t="s">
        <v>74</v>
      </c>
      <c r="E12" t="s">
        <v>75</v>
      </c>
      <c r="F12" t="s">
        <v>76</v>
      </c>
    </row>
    <row r="13" spans="1:292">
      <c r="B13">
        <v>0</v>
      </c>
      <c r="C13">
        <v>0</v>
      </c>
      <c r="D13">
        <v>0</v>
      </c>
      <c r="E13">
        <v>0</v>
      </c>
      <c r="F13">
        <v>1</v>
      </c>
    </row>
    <row r="14" spans="1:292">
      <c r="A14" t="s">
        <v>77</v>
      </c>
      <c r="B14" t="s">
        <v>78</v>
      </c>
      <c r="C14" t="s">
        <v>79</v>
      </c>
      <c r="D14" t="s">
        <v>80</v>
      </c>
      <c r="E14" t="s">
        <v>81</v>
      </c>
      <c r="F14" t="s">
        <v>82</v>
      </c>
      <c r="G14" t="s">
        <v>84</v>
      </c>
      <c r="H14" t="s">
        <v>86</v>
      </c>
    </row>
    <row r="15" spans="1:292">
      <c r="B15">
        <v>-6276</v>
      </c>
      <c r="C15">
        <v>6.6</v>
      </c>
      <c r="D15">
        <v>1.709E-05</v>
      </c>
      <c r="E15">
        <v>3.11</v>
      </c>
      <c r="F15" t="s">
        <v>83</v>
      </c>
      <c r="G15" t="s">
        <v>85</v>
      </c>
      <c r="H15">
        <v>0</v>
      </c>
    </row>
    <row r="16" spans="1:292">
      <c r="A16" t="s">
        <v>87</v>
      </c>
      <c r="B16" t="s">
        <v>87</v>
      </c>
      <c r="C16" t="s">
        <v>87</v>
      </c>
      <c r="D16" t="s">
        <v>87</v>
      </c>
      <c r="E16" t="s">
        <v>87</v>
      </c>
      <c r="F16" t="s">
        <v>87</v>
      </c>
      <c r="G16" t="s">
        <v>44</v>
      </c>
      <c r="H16" t="s">
        <v>88</v>
      </c>
      <c r="I16" t="s">
        <v>88</v>
      </c>
      <c r="J16" t="s">
        <v>88</v>
      </c>
      <c r="K16" t="s">
        <v>88</v>
      </c>
      <c r="L16" t="s">
        <v>88</v>
      </c>
      <c r="M16" t="s">
        <v>88</v>
      </c>
      <c r="N16" t="s">
        <v>88</v>
      </c>
      <c r="O16" t="s">
        <v>88</v>
      </c>
      <c r="P16" t="s">
        <v>88</v>
      </c>
      <c r="Q16" t="s">
        <v>88</v>
      </c>
      <c r="R16" t="s">
        <v>88</v>
      </c>
      <c r="S16" t="s">
        <v>88</v>
      </c>
      <c r="T16" t="s">
        <v>88</v>
      </c>
      <c r="U16" t="s">
        <v>88</v>
      </c>
      <c r="V16" t="s">
        <v>88</v>
      </c>
      <c r="W16" t="s">
        <v>88</v>
      </c>
      <c r="X16" t="s">
        <v>88</v>
      </c>
      <c r="Y16" t="s">
        <v>88</v>
      </c>
      <c r="Z16" t="s">
        <v>88</v>
      </c>
      <c r="AA16" t="s">
        <v>88</v>
      </c>
      <c r="AB16" t="s">
        <v>88</v>
      </c>
      <c r="AC16" t="s">
        <v>88</v>
      </c>
      <c r="AD16" t="s">
        <v>88</v>
      </c>
      <c r="AE16" t="s">
        <v>88</v>
      </c>
      <c r="AF16" t="s">
        <v>88</v>
      </c>
      <c r="AG16" t="s">
        <v>88</v>
      </c>
      <c r="AH16" t="s">
        <v>89</v>
      </c>
      <c r="AI16" t="s">
        <v>89</v>
      </c>
      <c r="AJ16" t="s">
        <v>89</v>
      </c>
      <c r="AK16" t="s">
        <v>89</v>
      </c>
      <c r="AL16" t="s">
        <v>89</v>
      </c>
      <c r="AM16" t="s">
        <v>89</v>
      </c>
      <c r="AN16" t="s">
        <v>89</v>
      </c>
      <c r="AO16" t="s">
        <v>89</v>
      </c>
      <c r="AP16" t="s">
        <v>89</v>
      </c>
      <c r="AQ16" t="s">
        <v>89</v>
      </c>
      <c r="AR16" t="s">
        <v>90</v>
      </c>
      <c r="AS16" t="s">
        <v>90</v>
      </c>
      <c r="AT16" t="s">
        <v>90</v>
      </c>
      <c r="AU16" t="s">
        <v>90</v>
      </c>
      <c r="AV16" t="s">
        <v>90</v>
      </c>
      <c r="AW16" t="s">
        <v>91</v>
      </c>
      <c r="AX16" t="s">
        <v>91</v>
      </c>
      <c r="AY16" t="s">
        <v>91</v>
      </c>
      <c r="AZ16" t="s">
        <v>91</v>
      </c>
      <c r="BA16" t="s">
        <v>91</v>
      </c>
      <c r="BB16" t="s">
        <v>91</v>
      </c>
      <c r="BC16" t="s">
        <v>91</v>
      </c>
      <c r="BD16" t="s">
        <v>91</v>
      </c>
      <c r="BE16" t="s">
        <v>91</v>
      </c>
      <c r="BF16" t="s">
        <v>91</v>
      </c>
      <c r="BG16" t="s">
        <v>91</v>
      </c>
      <c r="BH16" t="s">
        <v>91</v>
      </c>
      <c r="BI16" t="s">
        <v>91</v>
      </c>
      <c r="BJ16" t="s">
        <v>91</v>
      </c>
      <c r="BK16" t="s">
        <v>91</v>
      </c>
      <c r="BL16" t="s">
        <v>91</v>
      </c>
      <c r="BM16" t="s">
        <v>91</v>
      </c>
      <c r="BN16" t="s">
        <v>91</v>
      </c>
      <c r="BO16" t="s">
        <v>91</v>
      </c>
      <c r="BP16" t="s">
        <v>91</v>
      </c>
      <c r="BQ16" t="s">
        <v>91</v>
      </c>
      <c r="BR16" t="s">
        <v>91</v>
      </c>
      <c r="BS16" t="s">
        <v>91</v>
      </c>
      <c r="BT16" t="s">
        <v>91</v>
      </c>
      <c r="BU16" t="s">
        <v>91</v>
      </c>
      <c r="BV16" t="s">
        <v>91</v>
      </c>
      <c r="BW16" t="s">
        <v>91</v>
      </c>
      <c r="BX16" t="s">
        <v>91</v>
      </c>
      <c r="BY16" t="s">
        <v>92</v>
      </c>
      <c r="BZ16" t="s">
        <v>92</v>
      </c>
      <c r="CA16" t="s">
        <v>92</v>
      </c>
      <c r="CB16" t="s">
        <v>92</v>
      </c>
      <c r="CC16" t="s">
        <v>92</v>
      </c>
      <c r="CD16" t="s">
        <v>92</v>
      </c>
      <c r="CE16" t="s">
        <v>92</v>
      </c>
      <c r="CF16" t="s">
        <v>92</v>
      </c>
      <c r="CG16" t="s">
        <v>92</v>
      </c>
      <c r="CH16" t="s">
        <v>92</v>
      </c>
      <c r="CI16" t="s">
        <v>92</v>
      </c>
      <c r="CJ16" t="s">
        <v>92</v>
      </c>
      <c r="CK16" t="s">
        <v>92</v>
      </c>
      <c r="CL16" t="s">
        <v>92</v>
      </c>
      <c r="CM16" t="s">
        <v>92</v>
      </c>
      <c r="CN16" t="s">
        <v>92</v>
      </c>
      <c r="CO16" t="s">
        <v>92</v>
      </c>
      <c r="CP16" t="s">
        <v>92</v>
      </c>
      <c r="CQ16" t="s">
        <v>92</v>
      </c>
      <c r="CR16" t="s">
        <v>92</v>
      </c>
      <c r="CS16" t="s">
        <v>92</v>
      </c>
      <c r="CT16" t="s">
        <v>93</v>
      </c>
      <c r="CU16" t="s">
        <v>93</v>
      </c>
      <c r="CV16" t="s">
        <v>93</v>
      </c>
      <c r="CW16" t="s">
        <v>93</v>
      </c>
      <c r="CX16" t="s">
        <v>93</v>
      </c>
      <c r="CY16" t="s">
        <v>93</v>
      </c>
      <c r="CZ16" t="s">
        <v>93</v>
      </c>
      <c r="DA16" t="s">
        <v>93</v>
      </c>
      <c r="DB16" t="s">
        <v>93</v>
      </c>
      <c r="DC16" t="s">
        <v>93</v>
      </c>
      <c r="DD16" t="s">
        <v>93</v>
      </c>
      <c r="DE16" t="s">
        <v>93</v>
      </c>
      <c r="DF16" t="s">
        <v>93</v>
      </c>
      <c r="DG16" t="s">
        <v>94</v>
      </c>
      <c r="DH16" t="s">
        <v>94</v>
      </c>
      <c r="DI16" t="s">
        <v>94</v>
      </c>
      <c r="DJ16" t="s">
        <v>94</v>
      </c>
      <c r="DK16" t="s">
        <v>95</v>
      </c>
      <c r="DL16" t="s">
        <v>95</v>
      </c>
      <c r="DM16" t="s">
        <v>95</v>
      </c>
      <c r="DN16" t="s">
        <v>95</v>
      </c>
      <c r="DO16" t="s">
        <v>95</v>
      </c>
      <c r="DP16" t="s">
        <v>96</v>
      </c>
      <c r="DQ16" t="s">
        <v>96</v>
      </c>
      <c r="DR16" t="s">
        <v>96</v>
      </c>
      <c r="DS16" t="s">
        <v>96</v>
      </c>
      <c r="DT16" t="s">
        <v>96</v>
      </c>
      <c r="DU16" t="s">
        <v>96</v>
      </c>
      <c r="DV16" t="s">
        <v>96</v>
      </c>
      <c r="DW16" t="s">
        <v>96</v>
      </c>
      <c r="DX16" t="s">
        <v>96</v>
      </c>
      <c r="DY16" t="s">
        <v>96</v>
      </c>
      <c r="DZ16" t="s">
        <v>96</v>
      </c>
      <c r="EA16" t="s">
        <v>96</v>
      </c>
      <c r="EB16" t="s">
        <v>96</v>
      </c>
      <c r="EC16" t="s">
        <v>96</v>
      </c>
      <c r="ED16" t="s">
        <v>96</v>
      </c>
      <c r="EE16" t="s">
        <v>96</v>
      </c>
      <c r="EF16" t="s">
        <v>96</v>
      </c>
      <c r="EG16" t="s">
        <v>96</v>
      </c>
      <c r="EH16" t="s">
        <v>97</v>
      </c>
      <c r="EI16" t="s">
        <v>97</v>
      </c>
      <c r="EJ16" t="s">
        <v>97</v>
      </c>
      <c r="EK16" t="s">
        <v>97</v>
      </c>
      <c r="EL16" t="s">
        <v>97</v>
      </c>
      <c r="EM16" t="s">
        <v>97</v>
      </c>
      <c r="EN16" t="s">
        <v>97</v>
      </c>
      <c r="EO16" t="s">
        <v>97</v>
      </c>
      <c r="EP16" t="s">
        <v>97</v>
      </c>
      <c r="EQ16" t="s">
        <v>97</v>
      </c>
      <c r="ER16" t="s">
        <v>98</v>
      </c>
      <c r="ES16" t="s">
        <v>98</v>
      </c>
      <c r="ET16" t="s">
        <v>98</v>
      </c>
      <c r="EU16" t="s">
        <v>98</v>
      </c>
      <c r="EV16" t="s">
        <v>98</v>
      </c>
      <c r="EW16" t="s">
        <v>98</v>
      </c>
      <c r="EX16" t="s">
        <v>98</v>
      </c>
      <c r="EY16" t="s">
        <v>98</v>
      </c>
      <c r="EZ16" t="s">
        <v>98</v>
      </c>
      <c r="FA16" t="s">
        <v>98</v>
      </c>
      <c r="FB16" t="s">
        <v>98</v>
      </c>
      <c r="FC16" t="s">
        <v>98</v>
      </c>
      <c r="FD16" t="s">
        <v>98</v>
      </c>
      <c r="FE16" t="s">
        <v>98</v>
      </c>
      <c r="FF16" t="s">
        <v>98</v>
      </c>
      <c r="FG16" t="s">
        <v>98</v>
      </c>
      <c r="FH16" t="s">
        <v>98</v>
      </c>
      <c r="FI16" t="s">
        <v>98</v>
      </c>
      <c r="FJ16" t="s">
        <v>99</v>
      </c>
      <c r="FK16" t="s">
        <v>99</v>
      </c>
      <c r="FL16" t="s">
        <v>99</v>
      </c>
      <c r="FM16" t="s">
        <v>99</v>
      </c>
      <c r="FN16" t="s">
        <v>99</v>
      </c>
      <c r="FO16" t="s">
        <v>100</v>
      </c>
      <c r="FP16" t="s">
        <v>100</v>
      </c>
      <c r="FQ16" t="s">
        <v>100</v>
      </c>
      <c r="FR16" t="s">
        <v>100</v>
      </c>
      <c r="FS16" t="s">
        <v>100</v>
      </c>
      <c r="FT16" t="s">
        <v>100</v>
      </c>
      <c r="FU16" t="s">
        <v>100</v>
      </c>
      <c r="FV16" t="s">
        <v>100</v>
      </c>
      <c r="FW16" t="s">
        <v>100</v>
      </c>
      <c r="FX16" t="s">
        <v>100</v>
      </c>
      <c r="FY16" t="s">
        <v>100</v>
      </c>
      <c r="FZ16" t="s">
        <v>100</v>
      </c>
      <c r="GA16" t="s">
        <v>100</v>
      </c>
      <c r="GB16" t="s">
        <v>101</v>
      </c>
      <c r="GC16" t="s">
        <v>101</v>
      </c>
      <c r="GD16" t="s">
        <v>101</v>
      </c>
      <c r="GE16" t="s">
        <v>101</v>
      </c>
      <c r="GF16" t="s">
        <v>101</v>
      </c>
      <c r="GG16" t="s">
        <v>101</v>
      </c>
      <c r="GH16" t="s">
        <v>101</v>
      </c>
      <c r="GI16" t="s">
        <v>101</v>
      </c>
      <c r="GJ16" t="s">
        <v>101</v>
      </c>
      <c r="GK16" t="s">
        <v>101</v>
      </c>
      <c r="GL16" t="s">
        <v>101</v>
      </c>
      <c r="GM16" t="s">
        <v>102</v>
      </c>
      <c r="GN16" t="s">
        <v>102</v>
      </c>
      <c r="GO16" t="s">
        <v>102</v>
      </c>
      <c r="GP16" t="s">
        <v>102</v>
      </c>
      <c r="GQ16" t="s">
        <v>102</v>
      </c>
      <c r="GR16" t="s">
        <v>102</v>
      </c>
      <c r="GS16" t="s">
        <v>102</v>
      </c>
      <c r="GT16" t="s">
        <v>102</v>
      </c>
      <c r="GU16" t="s">
        <v>102</v>
      </c>
      <c r="GV16" t="s">
        <v>102</v>
      </c>
      <c r="GW16" t="s">
        <v>102</v>
      </c>
      <c r="GX16" t="s">
        <v>102</v>
      </c>
      <c r="GY16" t="s">
        <v>102</v>
      </c>
      <c r="GZ16" t="s">
        <v>102</v>
      </c>
      <c r="HA16" t="s">
        <v>102</v>
      </c>
      <c r="HB16" t="s">
        <v>102</v>
      </c>
      <c r="HC16" t="s">
        <v>102</v>
      </c>
      <c r="HD16" t="s">
        <v>102</v>
      </c>
      <c r="HE16" t="s">
        <v>103</v>
      </c>
      <c r="HF16" t="s">
        <v>103</v>
      </c>
      <c r="HG16" t="s">
        <v>103</v>
      </c>
      <c r="HH16" t="s">
        <v>103</v>
      </c>
      <c r="HI16" t="s">
        <v>103</v>
      </c>
      <c r="HJ16" t="s">
        <v>103</v>
      </c>
      <c r="HK16" t="s">
        <v>103</v>
      </c>
      <c r="HL16" t="s">
        <v>103</v>
      </c>
      <c r="HM16" t="s">
        <v>103</v>
      </c>
      <c r="HN16" t="s">
        <v>103</v>
      </c>
      <c r="HO16" t="s">
        <v>103</v>
      </c>
      <c r="HP16" t="s">
        <v>103</v>
      </c>
      <c r="HQ16" t="s">
        <v>103</v>
      </c>
      <c r="HR16" t="s">
        <v>103</v>
      </c>
      <c r="HS16" t="s">
        <v>103</v>
      </c>
      <c r="HT16" t="s">
        <v>103</v>
      </c>
      <c r="HU16" t="s">
        <v>103</v>
      </c>
      <c r="HV16" t="s">
        <v>103</v>
      </c>
      <c r="HW16" t="s">
        <v>103</v>
      </c>
      <c r="HX16" t="s">
        <v>104</v>
      </c>
      <c r="HY16" t="s">
        <v>104</v>
      </c>
      <c r="HZ16" t="s">
        <v>104</v>
      </c>
      <c r="IA16" t="s">
        <v>104</v>
      </c>
      <c r="IB16" t="s">
        <v>104</v>
      </c>
      <c r="IC16" t="s">
        <v>104</v>
      </c>
      <c r="ID16" t="s">
        <v>104</v>
      </c>
      <c r="IE16" t="s">
        <v>104</v>
      </c>
      <c r="IF16" t="s">
        <v>104</v>
      </c>
      <c r="IG16" t="s">
        <v>104</v>
      </c>
      <c r="IH16" t="s">
        <v>104</v>
      </c>
      <c r="II16" t="s">
        <v>104</v>
      </c>
      <c r="IJ16" t="s">
        <v>104</v>
      </c>
      <c r="IK16" t="s">
        <v>104</v>
      </c>
      <c r="IL16" t="s">
        <v>104</v>
      </c>
      <c r="IM16" t="s">
        <v>104</v>
      </c>
      <c r="IN16" t="s">
        <v>104</v>
      </c>
      <c r="IO16" t="s">
        <v>104</v>
      </c>
      <c r="IP16" t="s">
        <v>104</v>
      </c>
      <c r="IQ16" t="s">
        <v>105</v>
      </c>
      <c r="IR16" t="s">
        <v>105</v>
      </c>
      <c r="IS16" t="s">
        <v>105</v>
      </c>
      <c r="IT16" t="s">
        <v>105</v>
      </c>
      <c r="IU16" t="s">
        <v>105</v>
      </c>
      <c r="IV16" t="s">
        <v>105</v>
      </c>
      <c r="IW16" t="s">
        <v>105</v>
      </c>
      <c r="IX16" t="s">
        <v>105</v>
      </c>
      <c r="IY16" t="s">
        <v>105</v>
      </c>
      <c r="IZ16" t="s">
        <v>105</v>
      </c>
      <c r="JA16" t="s">
        <v>105</v>
      </c>
      <c r="JB16" t="s">
        <v>105</v>
      </c>
      <c r="JC16" t="s">
        <v>105</v>
      </c>
      <c r="JD16" t="s">
        <v>105</v>
      </c>
      <c r="JE16" t="s">
        <v>105</v>
      </c>
      <c r="JF16" t="s">
        <v>105</v>
      </c>
      <c r="JG16" t="s">
        <v>105</v>
      </c>
      <c r="JH16" t="s">
        <v>105</v>
      </c>
      <c r="JI16" t="s">
        <v>106</v>
      </c>
      <c r="JJ16" t="s">
        <v>106</v>
      </c>
      <c r="JK16" t="s">
        <v>106</v>
      </c>
      <c r="JL16" t="s">
        <v>106</v>
      </c>
      <c r="JM16" t="s">
        <v>106</v>
      </c>
      <c r="JN16" t="s">
        <v>106</v>
      </c>
      <c r="JO16" t="s">
        <v>106</v>
      </c>
      <c r="JP16" t="s">
        <v>106</v>
      </c>
      <c r="JQ16" t="s">
        <v>107</v>
      </c>
      <c r="JR16" t="s">
        <v>107</v>
      </c>
      <c r="JS16" t="s">
        <v>107</v>
      </c>
      <c r="JT16" t="s">
        <v>107</v>
      </c>
      <c r="JU16" t="s">
        <v>107</v>
      </c>
      <c r="JV16" t="s">
        <v>107</v>
      </c>
      <c r="JW16" t="s">
        <v>107</v>
      </c>
      <c r="JX16" t="s">
        <v>107</v>
      </c>
      <c r="JY16" t="s">
        <v>107</v>
      </c>
      <c r="JZ16" t="s">
        <v>107</v>
      </c>
      <c r="KA16" t="s">
        <v>107</v>
      </c>
      <c r="KB16" t="s">
        <v>107</v>
      </c>
      <c r="KC16" t="s">
        <v>107</v>
      </c>
      <c r="KD16" t="s">
        <v>107</v>
      </c>
      <c r="KE16" t="s">
        <v>107</v>
      </c>
      <c r="KF16" t="s">
        <v>107</v>
      </c>
    </row>
    <row r="17" spans="1:292">
      <c r="A17" t="s">
        <v>108</v>
      </c>
      <c r="B17" t="s">
        <v>109</v>
      </c>
      <c r="C17" t="s">
        <v>110</v>
      </c>
      <c r="D17" t="s">
        <v>111</v>
      </c>
      <c r="E17" t="s">
        <v>112</v>
      </c>
      <c r="F17" t="s">
        <v>113</v>
      </c>
      <c r="G17" t="s">
        <v>114</v>
      </c>
      <c r="H17" t="s">
        <v>115</v>
      </c>
      <c r="I17" t="s">
        <v>116</v>
      </c>
      <c r="J17" t="s">
        <v>117</v>
      </c>
      <c r="K17" t="s">
        <v>118</v>
      </c>
      <c r="L17" t="s">
        <v>119</v>
      </c>
      <c r="M17" t="s">
        <v>120</v>
      </c>
      <c r="N17" t="s">
        <v>121</v>
      </c>
      <c r="O17" t="s">
        <v>122</v>
      </c>
      <c r="P17" t="s">
        <v>123</v>
      </c>
      <c r="Q17" t="s">
        <v>124</v>
      </c>
      <c r="R17" t="s">
        <v>125</v>
      </c>
      <c r="S17" t="s">
        <v>126</v>
      </c>
      <c r="T17" t="s">
        <v>127</v>
      </c>
      <c r="U17" t="s">
        <v>128</v>
      </c>
      <c r="V17" t="s">
        <v>129</v>
      </c>
      <c r="W17" t="s">
        <v>130</v>
      </c>
      <c r="X17" t="s">
        <v>131</v>
      </c>
      <c r="Y17" t="s">
        <v>132</v>
      </c>
      <c r="Z17" t="s">
        <v>133</v>
      </c>
      <c r="AA17" t="s">
        <v>134</v>
      </c>
      <c r="AB17" t="s">
        <v>135</v>
      </c>
      <c r="AC17" t="s">
        <v>136</v>
      </c>
      <c r="AD17" t="s">
        <v>137</v>
      </c>
      <c r="AE17" t="s">
        <v>138</v>
      </c>
      <c r="AF17" t="s">
        <v>139</v>
      </c>
      <c r="AG17" t="s">
        <v>140</v>
      </c>
      <c r="AH17" t="s">
        <v>141</v>
      </c>
      <c r="AI17" t="s">
        <v>142</v>
      </c>
      <c r="AJ17" t="s">
        <v>143</v>
      </c>
      <c r="AK17" t="s">
        <v>144</v>
      </c>
      <c r="AL17" t="s">
        <v>145</v>
      </c>
      <c r="AM17" t="s">
        <v>146</v>
      </c>
      <c r="AN17" t="s">
        <v>147</v>
      </c>
      <c r="AO17" t="s">
        <v>148</v>
      </c>
      <c r="AP17" t="s">
        <v>149</v>
      </c>
      <c r="AQ17" t="s">
        <v>150</v>
      </c>
      <c r="AR17" t="s">
        <v>90</v>
      </c>
      <c r="AS17" t="s">
        <v>151</v>
      </c>
      <c r="AT17" t="s">
        <v>152</v>
      </c>
      <c r="AU17" t="s">
        <v>153</v>
      </c>
      <c r="AV17" t="s">
        <v>154</v>
      </c>
      <c r="AW17" t="s">
        <v>155</v>
      </c>
      <c r="AX17" t="s">
        <v>156</v>
      </c>
      <c r="AY17" t="s">
        <v>157</v>
      </c>
      <c r="AZ17" t="s">
        <v>158</v>
      </c>
      <c r="BA17" t="s">
        <v>159</v>
      </c>
      <c r="BB17" t="s">
        <v>160</v>
      </c>
      <c r="BC17" t="s">
        <v>161</v>
      </c>
      <c r="BD17" t="s">
        <v>162</v>
      </c>
      <c r="BE17" t="s">
        <v>163</v>
      </c>
      <c r="BF17" t="s">
        <v>164</v>
      </c>
      <c r="BG17" t="s">
        <v>165</v>
      </c>
      <c r="BH17" t="s">
        <v>166</v>
      </c>
      <c r="BI17" t="s">
        <v>167</v>
      </c>
      <c r="BJ17" t="s">
        <v>168</v>
      </c>
      <c r="BK17" t="s">
        <v>169</v>
      </c>
      <c r="BL17" t="s">
        <v>170</v>
      </c>
      <c r="BM17" t="s">
        <v>171</v>
      </c>
      <c r="BN17" t="s">
        <v>172</v>
      </c>
      <c r="BO17" t="s">
        <v>173</v>
      </c>
      <c r="BP17" t="s">
        <v>174</v>
      </c>
      <c r="BQ17" t="s">
        <v>175</v>
      </c>
      <c r="BR17" t="s">
        <v>176</v>
      </c>
      <c r="BS17" t="s">
        <v>177</v>
      </c>
      <c r="BT17" t="s">
        <v>178</v>
      </c>
      <c r="BU17" t="s">
        <v>179</v>
      </c>
      <c r="BV17" t="s">
        <v>180</v>
      </c>
      <c r="BW17" t="s">
        <v>181</v>
      </c>
      <c r="BX17" t="s">
        <v>182</v>
      </c>
      <c r="BY17" t="s">
        <v>183</v>
      </c>
      <c r="BZ17" t="s">
        <v>184</v>
      </c>
      <c r="CA17" t="s">
        <v>185</v>
      </c>
      <c r="CB17" t="s">
        <v>186</v>
      </c>
      <c r="CC17" t="s">
        <v>187</v>
      </c>
      <c r="CD17" t="s">
        <v>188</v>
      </c>
      <c r="CE17" t="s">
        <v>189</v>
      </c>
      <c r="CF17" t="s">
        <v>190</v>
      </c>
      <c r="CG17" t="s">
        <v>191</v>
      </c>
      <c r="CH17" t="s">
        <v>192</v>
      </c>
      <c r="CI17" t="s">
        <v>193</v>
      </c>
      <c r="CJ17" t="s">
        <v>194</v>
      </c>
      <c r="CK17" t="s">
        <v>195</v>
      </c>
      <c r="CL17" t="s">
        <v>196</v>
      </c>
      <c r="CM17" t="s">
        <v>197</v>
      </c>
      <c r="CN17" t="s">
        <v>198</v>
      </c>
      <c r="CO17" t="s">
        <v>199</v>
      </c>
      <c r="CP17" t="s">
        <v>200</v>
      </c>
      <c r="CQ17" t="s">
        <v>201</v>
      </c>
      <c r="CR17" t="s">
        <v>202</v>
      </c>
      <c r="CS17" t="s">
        <v>203</v>
      </c>
      <c r="CT17" t="s">
        <v>183</v>
      </c>
      <c r="CU17" t="s">
        <v>204</v>
      </c>
      <c r="CV17" t="s">
        <v>205</v>
      </c>
      <c r="CW17" t="s">
        <v>206</v>
      </c>
      <c r="CX17" t="s">
        <v>157</v>
      </c>
      <c r="CY17" t="s">
        <v>207</v>
      </c>
      <c r="CZ17" t="s">
        <v>208</v>
      </c>
      <c r="DA17" t="s">
        <v>209</v>
      </c>
      <c r="DB17" t="s">
        <v>210</v>
      </c>
      <c r="DC17" t="s">
        <v>211</v>
      </c>
      <c r="DD17" t="s">
        <v>212</v>
      </c>
      <c r="DE17" t="s">
        <v>213</v>
      </c>
      <c r="DF17" t="s">
        <v>214</v>
      </c>
      <c r="DG17" t="s">
        <v>215</v>
      </c>
      <c r="DH17" t="s">
        <v>216</v>
      </c>
      <c r="DI17" t="s">
        <v>217</v>
      </c>
      <c r="DJ17" t="s">
        <v>218</v>
      </c>
      <c r="DK17" t="s">
        <v>219</v>
      </c>
      <c r="DL17" t="s">
        <v>220</v>
      </c>
      <c r="DM17" t="s">
        <v>221</v>
      </c>
      <c r="DN17" t="s">
        <v>222</v>
      </c>
      <c r="DO17" t="s">
        <v>223</v>
      </c>
      <c r="DP17" t="s">
        <v>115</v>
      </c>
      <c r="DQ17" t="s">
        <v>224</v>
      </c>
      <c r="DR17" t="s">
        <v>225</v>
      </c>
      <c r="DS17" t="s">
        <v>226</v>
      </c>
      <c r="DT17" t="s">
        <v>227</v>
      </c>
      <c r="DU17" t="s">
        <v>228</v>
      </c>
      <c r="DV17" t="s">
        <v>229</v>
      </c>
      <c r="DW17" t="s">
        <v>230</v>
      </c>
      <c r="DX17" t="s">
        <v>231</v>
      </c>
      <c r="DY17" t="s">
        <v>232</v>
      </c>
      <c r="DZ17" t="s">
        <v>233</v>
      </c>
      <c r="EA17" t="s">
        <v>234</v>
      </c>
      <c r="EB17" t="s">
        <v>235</v>
      </c>
      <c r="EC17" t="s">
        <v>236</v>
      </c>
      <c r="ED17" t="s">
        <v>237</v>
      </c>
      <c r="EE17" t="s">
        <v>238</v>
      </c>
      <c r="EF17" t="s">
        <v>239</v>
      </c>
      <c r="EG17" t="s">
        <v>240</v>
      </c>
      <c r="EH17" t="s">
        <v>241</v>
      </c>
      <c r="EI17" t="s">
        <v>242</v>
      </c>
      <c r="EJ17" t="s">
        <v>243</v>
      </c>
      <c r="EK17" t="s">
        <v>244</v>
      </c>
      <c r="EL17" t="s">
        <v>245</v>
      </c>
      <c r="EM17" t="s">
        <v>246</v>
      </c>
      <c r="EN17" t="s">
        <v>247</v>
      </c>
      <c r="EO17" t="s">
        <v>248</v>
      </c>
      <c r="EP17" t="s">
        <v>249</v>
      </c>
      <c r="EQ17" t="s">
        <v>250</v>
      </c>
      <c r="ER17" t="s">
        <v>251</v>
      </c>
      <c r="ES17" t="s">
        <v>252</v>
      </c>
      <c r="ET17" t="s">
        <v>253</v>
      </c>
      <c r="EU17" t="s">
        <v>254</v>
      </c>
      <c r="EV17" t="s">
        <v>255</v>
      </c>
      <c r="EW17" t="s">
        <v>256</v>
      </c>
      <c r="EX17" t="s">
        <v>257</v>
      </c>
      <c r="EY17" t="s">
        <v>258</v>
      </c>
      <c r="EZ17" t="s">
        <v>259</v>
      </c>
      <c r="FA17" t="s">
        <v>260</v>
      </c>
      <c r="FB17" t="s">
        <v>261</v>
      </c>
      <c r="FC17" t="s">
        <v>262</v>
      </c>
      <c r="FD17" t="s">
        <v>263</v>
      </c>
      <c r="FE17" t="s">
        <v>264</v>
      </c>
      <c r="FF17" t="s">
        <v>265</v>
      </c>
      <c r="FG17" t="s">
        <v>266</v>
      </c>
      <c r="FH17" t="s">
        <v>267</v>
      </c>
      <c r="FI17" t="s">
        <v>268</v>
      </c>
      <c r="FJ17" t="s">
        <v>269</v>
      </c>
      <c r="FK17" t="s">
        <v>270</v>
      </c>
      <c r="FL17" t="s">
        <v>271</v>
      </c>
      <c r="FM17" t="s">
        <v>272</v>
      </c>
      <c r="FN17" t="s">
        <v>273</v>
      </c>
      <c r="FO17" t="s">
        <v>109</v>
      </c>
      <c r="FP17" t="s">
        <v>112</v>
      </c>
      <c r="FQ17" t="s">
        <v>274</v>
      </c>
      <c r="FR17" t="s">
        <v>275</v>
      </c>
      <c r="FS17" t="s">
        <v>276</v>
      </c>
      <c r="FT17" t="s">
        <v>277</v>
      </c>
      <c r="FU17" t="s">
        <v>278</v>
      </c>
      <c r="FV17" t="s">
        <v>279</v>
      </c>
      <c r="FW17" t="s">
        <v>280</v>
      </c>
      <c r="FX17" t="s">
        <v>281</v>
      </c>
      <c r="FY17" t="s">
        <v>282</v>
      </c>
      <c r="FZ17" t="s">
        <v>283</v>
      </c>
      <c r="GA17" t="s">
        <v>284</v>
      </c>
      <c r="GB17" t="s">
        <v>285</v>
      </c>
      <c r="GC17" t="s">
        <v>286</v>
      </c>
      <c r="GD17" t="s">
        <v>287</v>
      </c>
      <c r="GE17" t="s">
        <v>288</v>
      </c>
      <c r="GF17" t="s">
        <v>289</v>
      </c>
      <c r="GG17" t="s">
        <v>290</v>
      </c>
      <c r="GH17" t="s">
        <v>291</v>
      </c>
      <c r="GI17" t="s">
        <v>292</v>
      </c>
      <c r="GJ17" t="s">
        <v>293</v>
      </c>
      <c r="GK17" t="s">
        <v>294</v>
      </c>
      <c r="GL17" t="s">
        <v>295</v>
      </c>
      <c r="GM17" t="s">
        <v>296</v>
      </c>
      <c r="GN17" t="s">
        <v>297</v>
      </c>
      <c r="GO17" t="s">
        <v>298</v>
      </c>
      <c r="GP17" t="s">
        <v>299</v>
      </c>
      <c r="GQ17" t="s">
        <v>300</v>
      </c>
      <c r="GR17" t="s">
        <v>301</v>
      </c>
      <c r="GS17" t="s">
        <v>302</v>
      </c>
      <c r="GT17" t="s">
        <v>303</v>
      </c>
      <c r="GU17" t="s">
        <v>304</v>
      </c>
      <c r="GV17" t="s">
        <v>305</v>
      </c>
      <c r="GW17" t="s">
        <v>306</v>
      </c>
      <c r="GX17" t="s">
        <v>307</v>
      </c>
      <c r="GY17" t="s">
        <v>308</v>
      </c>
      <c r="GZ17" t="s">
        <v>309</v>
      </c>
      <c r="HA17" t="s">
        <v>310</v>
      </c>
      <c r="HB17" t="s">
        <v>311</v>
      </c>
      <c r="HC17" t="s">
        <v>312</v>
      </c>
      <c r="HD17" t="s">
        <v>313</v>
      </c>
      <c r="HE17" t="s">
        <v>314</v>
      </c>
      <c r="HF17" t="s">
        <v>315</v>
      </c>
      <c r="HG17" t="s">
        <v>316</v>
      </c>
      <c r="HH17" t="s">
        <v>317</v>
      </c>
      <c r="HI17" t="s">
        <v>318</v>
      </c>
      <c r="HJ17" t="s">
        <v>319</v>
      </c>
      <c r="HK17" t="s">
        <v>320</v>
      </c>
      <c r="HL17" t="s">
        <v>321</v>
      </c>
      <c r="HM17" t="s">
        <v>322</v>
      </c>
      <c r="HN17" t="s">
        <v>323</v>
      </c>
      <c r="HO17" t="s">
        <v>324</v>
      </c>
      <c r="HP17" t="s">
        <v>325</v>
      </c>
      <c r="HQ17" t="s">
        <v>326</v>
      </c>
      <c r="HR17" t="s">
        <v>327</v>
      </c>
      <c r="HS17" t="s">
        <v>328</v>
      </c>
      <c r="HT17" t="s">
        <v>329</v>
      </c>
      <c r="HU17" t="s">
        <v>330</v>
      </c>
      <c r="HV17" t="s">
        <v>331</v>
      </c>
      <c r="HW17" t="s">
        <v>332</v>
      </c>
      <c r="HX17" t="s">
        <v>333</v>
      </c>
      <c r="HY17" t="s">
        <v>334</v>
      </c>
      <c r="HZ17" t="s">
        <v>335</v>
      </c>
      <c r="IA17" t="s">
        <v>336</v>
      </c>
      <c r="IB17" t="s">
        <v>337</v>
      </c>
      <c r="IC17" t="s">
        <v>338</v>
      </c>
      <c r="ID17" t="s">
        <v>339</v>
      </c>
      <c r="IE17" t="s">
        <v>340</v>
      </c>
      <c r="IF17" t="s">
        <v>341</v>
      </c>
      <c r="IG17" t="s">
        <v>342</v>
      </c>
      <c r="IH17" t="s">
        <v>343</v>
      </c>
      <c r="II17" t="s">
        <v>344</v>
      </c>
      <c r="IJ17" t="s">
        <v>345</v>
      </c>
      <c r="IK17" t="s">
        <v>346</v>
      </c>
      <c r="IL17" t="s">
        <v>347</v>
      </c>
      <c r="IM17" t="s">
        <v>348</v>
      </c>
      <c r="IN17" t="s">
        <v>349</v>
      </c>
      <c r="IO17" t="s">
        <v>350</v>
      </c>
      <c r="IP17" t="s">
        <v>351</v>
      </c>
      <c r="IQ17" t="s">
        <v>352</v>
      </c>
      <c r="IR17" t="s">
        <v>353</v>
      </c>
      <c r="IS17" t="s">
        <v>354</v>
      </c>
      <c r="IT17" t="s">
        <v>355</v>
      </c>
      <c r="IU17" t="s">
        <v>356</v>
      </c>
      <c r="IV17" t="s">
        <v>357</v>
      </c>
      <c r="IW17" t="s">
        <v>358</v>
      </c>
      <c r="IX17" t="s">
        <v>359</v>
      </c>
      <c r="IY17" t="s">
        <v>360</v>
      </c>
      <c r="IZ17" t="s">
        <v>361</v>
      </c>
      <c r="JA17" t="s">
        <v>362</v>
      </c>
      <c r="JB17" t="s">
        <v>363</v>
      </c>
      <c r="JC17" t="s">
        <v>364</v>
      </c>
      <c r="JD17" t="s">
        <v>365</v>
      </c>
      <c r="JE17" t="s">
        <v>366</v>
      </c>
      <c r="JF17" t="s">
        <v>367</v>
      </c>
      <c r="JG17" t="s">
        <v>368</v>
      </c>
      <c r="JH17" t="s">
        <v>369</v>
      </c>
      <c r="JI17" t="s">
        <v>370</v>
      </c>
      <c r="JJ17" t="s">
        <v>371</v>
      </c>
      <c r="JK17" t="s">
        <v>372</v>
      </c>
      <c r="JL17" t="s">
        <v>373</v>
      </c>
      <c r="JM17" t="s">
        <v>374</v>
      </c>
      <c r="JN17" t="s">
        <v>375</v>
      </c>
      <c r="JO17" t="s">
        <v>376</v>
      </c>
      <c r="JP17" t="s">
        <v>377</v>
      </c>
      <c r="JQ17" t="s">
        <v>378</v>
      </c>
      <c r="JR17" t="s">
        <v>379</v>
      </c>
      <c r="JS17" t="s">
        <v>380</v>
      </c>
      <c r="JT17" t="s">
        <v>381</v>
      </c>
      <c r="JU17" t="s">
        <v>382</v>
      </c>
      <c r="JV17" t="s">
        <v>383</v>
      </c>
      <c r="JW17" t="s">
        <v>384</v>
      </c>
      <c r="JX17" t="s">
        <v>385</v>
      </c>
      <c r="JY17" t="s">
        <v>386</v>
      </c>
      <c r="JZ17" t="s">
        <v>387</v>
      </c>
      <c r="KA17" t="s">
        <v>388</v>
      </c>
      <c r="KB17" t="s">
        <v>389</v>
      </c>
      <c r="KC17" t="s">
        <v>390</v>
      </c>
      <c r="KD17" t="s">
        <v>391</v>
      </c>
      <c r="KE17" t="s">
        <v>392</v>
      </c>
      <c r="KF17" t="s">
        <v>393</v>
      </c>
    </row>
    <row r="18" spans="1:292">
      <c r="B18" t="s">
        <v>394</v>
      </c>
      <c r="C18" t="s">
        <v>394</v>
      </c>
      <c r="F18" t="s">
        <v>394</v>
      </c>
      <c r="H18" t="s">
        <v>394</v>
      </c>
      <c r="I18" t="s">
        <v>395</v>
      </c>
      <c r="J18" t="s">
        <v>396</v>
      </c>
      <c r="K18" t="s">
        <v>397</v>
      </c>
      <c r="L18" t="s">
        <v>398</v>
      </c>
      <c r="M18" t="s">
        <v>398</v>
      </c>
      <c r="N18" t="s">
        <v>231</v>
      </c>
      <c r="O18" t="s">
        <v>231</v>
      </c>
      <c r="P18" t="s">
        <v>395</v>
      </c>
      <c r="Q18" t="s">
        <v>395</v>
      </c>
      <c r="R18" t="s">
        <v>395</v>
      </c>
      <c r="S18" t="s">
        <v>395</v>
      </c>
      <c r="T18" t="s">
        <v>399</v>
      </c>
      <c r="U18" t="s">
        <v>400</v>
      </c>
      <c r="V18" t="s">
        <v>400</v>
      </c>
      <c r="W18" t="s">
        <v>401</v>
      </c>
      <c r="X18" t="s">
        <v>402</v>
      </c>
      <c r="Y18" t="s">
        <v>401</v>
      </c>
      <c r="Z18" t="s">
        <v>401</v>
      </c>
      <c r="AA18" t="s">
        <v>401</v>
      </c>
      <c r="AB18" t="s">
        <v>399</v>
      </c>
      <c r="AC18" t="s">
        <v>399</v>
      </c>
      <c r="AD18" t="s">
        <v>399</v>
      </c>
      <c r="AE18" t="s">
        <v>399</v>
      </c>
      <c r="AF18" t="s">
        <v>397</v>
      </c>
      <c r="AG18" t="s">
        <v>396</v>
      </c>
      <c r="AH18" t="s">
        <v>397</v>
      </c>
      <c r="AI18" t="s">
        <v>398</v>
      </c>
      <c r="AJ18" t="s">
        <v>398</v>
      </c>
      <c r="AK18" t="s">
        <v>403</v>
      </c>
      <c r="AL18" t="s">
        <v>404</v>
      </c>
      <c r="AM18" t="s">
        <v>396</v>
      </c>
      <c r="AN18" t="s">
        <v>405</v>
      </c>
      <c r="AO18" t="s">
        <v>405</v>
      </c>
      <c r="AP18" t="s">
        <v>406</v>
      </c>
      <c r="AQ18" t="s">
        <v>404</v>
      </c>
      <c r="AR18" t="s">
        <v>407</v>
      </c>
      <c r="AS18" t="s">
        <v>402</v>
      </c>
      <c r="AU18" t="s">
        <v>402</v>
      </c>
      <c r="AV18" t="s">
        <v>407</v>
      </c>
      <c r="BB18" t="s">
        <v>397</v>
      </c>
      <c r="BI18" t="s">
        <v>397</v>
      </c>
      <c r="BJ18" t="s">
        <v>397</v>
      </c>
      <c r="BK18" t="s">
        <v>397</v>
      </c>
      <c r="BL18" t="s">
        <v>408</v>
      </c>
      <c r="BZ18" t="s">
        <v>409</v>
      </c>
      <c r="CB18" t="s">
        <v>409</v>
      </c>
      <c r="CC18" t="s">
        <v>397</v>
      </c>
      <c r="CF18" t="s">
        <v>409</v>
      </c>
      <c r="CG18" t="s">
        <v>402</v>
      </c>
      <c r="CJ18" t="s">
        <v>410</v>
      </c>
      <c r="CK18" t="s">
        <v>410</v>
      </c>
      <c r="CM18" t="s">
        <v>411</v>
      </c>
      <c r="CN18" t="s">
        <v>409</v>
      </c>
      <c r="CP18" t="s">
        <v>409</v>
      </c>
      <c r="CQ18" t="s">
        <v>397</v>
      </c>
      <c r="CU18" t="s">
        <v>409</v>
      </c>
      <c r="CW18" t="s">
        <v>412</v>
      </c>
      <c r="CZ18" t="s">
        <v>409</v>
      </c>
      <c r="DA18" t="s">
        <v>409</v>
      </c>
      <c r="DC18" t="s">
        <v>409</v>
      </c>
      <c r="DE18" t="s">
        <v>409</v>
      </c>
      <c r="DG18" t="s">
        <v>397</v>
      </c>
      <c r="DH18" t="s">
        <v>397</v>
      </c>
      <c r="DJ18" t="s">
        <v>413</v>
      </c>
      <c r="DK18" t="s">
        <v>414</v>
      </c>
      <c r="DN18" t="s">
        <v>395</v>
      </c>
      <c r="DP18" t="s">
        <v>394</v>
      </c>
      <c r="DQ18" t="s">
        <v>398</v>
      </c>
      <c r="DR18" t="s">
        <v>398</v>
      </c>
      <c r="DS18" t="s">
        <v>405</v>
      </c>
      <c r="DT18" t="s">
        <v>405</v>
      </c>
      <c r="DU18" t="s">
        <v>398</v>
      </c>
      <c r="DV18" t="s">
        <v>405</v>
      </c>
      <c r="DW18" t="s">
        <v>407</v>
      </c>
      <c r="DX18" t="s">
        <v>401</v>
      </c>
      <c r="DY18" t="s">
        <v>401</v>
      </c>
      <c r="DZ18" t="s">
        <v>400</v>
      </c>
      <c r="EA18" t="s">
        <v>400</v>
      </c>
      <c r="EB18" t="s">
        <v>400</v>
      </c>
      <c r="EC18" t="s">
        <v>400</v>
      </c>
      <c r="ED18" t="s">
        <v>400</v>
      </c>
      <c r="EE18" t="s">
        <v>415</v>
      </c>
      <c r="EF18" t="s">
        <v>397</v>
      </c>
      <c r="EG18" t="s">
        <v>397</v>
      </c>
      <c r="EH18" t="s">
        <v>398</v>
      </c>
      <c r="EI18" t="s">
        <v>398</v>
      </c>
      <c r="EJ18" t="s">
        <v>398</v>
      </c>
      <c r="EK18" t="s">
        <v>405</v>
      </c>
      <c r="EL18" t="s">
        <v>398</v>
      </c>
      <c r="EM18" t="s">
        <v>405</v>
      </c>
      <c r="EN18" t="s">
        <v>401</v>
      </c>
      <c r="EO18" t="s">
        <v>401</v>
      </c>
      <c r="EP18" t="s">
        <v>400</v>
      </c>
      <c r="EQ18" t="s">
        <v>400</v>
      </c>
      <c r="ER18" t="s">
        <v>397</v>
      </c>
      <c r="EW18" t="s">
        <v>397</v>
      </c>
      <c r="EZ18" t="s">
        <v>400</v>
      </c>
      <c r="FA18" t="s">
        <v>400</v>
      </c>
      <c r="FB18" t="s">
        <v>400</v>
      </c>
      <c r="FC18" t="s">
        <v>400</v>
      </c>
      <c r="FD18" t="s">
        <v>400</v>
      </c>
      <c r="FE18" t="s">
        <v>397</v>
      </c>
      <c r="FF18" t="s">
        <v>397</v>
      </c>
      <c r="FG18" t="s">
        <v>397</v>
      </c>
      <c r="FH18" t="s">
        <v>394</v>
      </c>
      <c r="FK18" t="s">
        <v>416</v>
      </c>
      <c r="FL18" t="s">
        <v>416</v>
      </c>
      <c r="FN18" t="s">
        <v>394</v>
      </c>
      <c r="FO18" t="s">
        <v>417</v>
      </c>
      <c r="FQ18" t="s">
        <v>394</v>
      </c>
      <c r="FR18" t="s">
        <v>394</v>
      </c>
      <c r="FT18" t="s">
        <v>418</v>
      </c>
      <c r="FU18" t="s">
        <v>419</v>
      </c>
      <c r="FV18" t="s">
        <v>418</v>
      </c>
      <c r="FW18" t="s">
        <v>419</v>
      </c>
      <c r="FX18" t="s">
        <v>418</v>
      </c>
      <c r="FY18" t="s">
        <v>419</v>
      </c>
      <c r="FZ18" t="s">
        <v>402</v>
      </c>
      <c r="GA18" t="s">
        <v>402</v>
      </c>
      <c r="GC18" t="s">
        <v>420</v>
      </c>
      <c r="GG18" t="s">
        <v>420</v>
      </c>
      <c r="GM18" t="s">
        <v>421</v>
      </c>
      <c r="GN18" t="s">
        <v>421</v>
      </c>
      <c r="HA18" t="s">
        <v>421</v>
      </c>
      <c r="HB18" t="s">
        <v>421</v>
      </c>
      <c r="HC18" t="s">
        <v>422</v>
      </c>
      <c r="HD18" t="s">
        <v>422</v>
      </c>
      <c r="HE18" t="s">
        <v>400</v>
      </c>
      <c r="HF18" t="s">
        <v>400</v>
      </c>
      <c r="HG18" t="s">
        <v>402</v>
      </c>
      <c r="HH18" t="s">
        <v>400</v>
      </c>
      <c r="HI18" t="s">
        <v>405</v>
      </c>
      <c r="HJ18" t="s">
        <v>402</v>
      </c>
      <c r="HK18" t="s">
        <v>402</v>
      </c>
      <c r="HM18" t="s">
        <v>421</v>
      </c>
      <c r="HN18" t="s">
        <v>421</v>
      </c>
      <c r="HO18" t="s">
        <v>421</v>
      </c>
      <c r="HP18" t="s">
        <v>421</v>
      </c>
      <c r="HQ18" t="s">
        <v>421</v>
      </c>
      <c r="HR18" t="s">
        <v>421</v>
      </c>
      <c r="HS18" t="s">
        <v>421</v>
      </c>
      <c r="HT18" t="s">
        <v>423</v>
      </c>
      <c r="HU18" t="s">
        <v>423</v>
      </c>
      <c r="HV18" t="s">
        <v>423</v>
      </c>
      <c r="HW18" t="s">
        <v>424</v>
      </c>
      <c r="HX18" t="s">
        <v>421</v>
      </c>
      <c r="HY18" t="s">
        <v>421</v>
      </c>
      <c r="HZ18" t="s">
        <v>421</v>
      </c>
      <c r="IA18" t="s">
        <v>421</v>
      </c>
      <c r="IB18" t="s">
        <v>421</v>
      </c>
      <c r="IC18" t="s">
        <v>421</v>
      </c>
      <c r="ID18" t="s">
        <v>421</v>
      </c>
      <c r="IE18" t="s">
        <v>421</v>
      </c>
      <c r="IF18" t="s">
        <v>421</v>
      </c>
      <c r="IG18" t="s">
        <v>421</v>
      </c>
      <c r="IH18" t="s">
        <v>421</v>
      </c>
      <c r="II18" t="s">
        <v>421</v>
      </c>
      <c r="IP18" t="s">
        <v>421</v>
      </c>
      <c r="IQ18" t="s">
        <v>402</v>
      </c>
      <c r="IR18" t="s">
        <v>402</v>
      </c>
      <c r="IS18" t="s">
        <v>418</v>
      </c>
      <c r="IT18" t="s">
        <v>419</v>
      </c>
      <c r="IU18" t="s">
        <v>419</v>
      </c>
      <c r="IY18" t="s">
        <v>419</v>
      </c>
      <c r="JC18" t="s">
        <v>398</v>
      </c>
      <c r="JD18" t="s">
        <v>398</v>
      </c>
      <c r="JE18" t="s">
        <v>405</v>
      </c>
      <c r="JF18" t="s">
        <v>405</v>
      </c>
      <c r="JG18" t="s">
        <v>425</v>
      </c>
      <c r="JH18" t="s">
        <v>425</v>
      </c>
      <c r="JI18" t="s">
        <v>421</v>
      </c>
      <c r="JJ18" t="s">
        <v>421</v>
      </c>
      <c r="JK18" t="s">
        <v>421</v>
      </c>
      <c r="JL18" t="s">
        <v>421</v>
      </c>
      <c r="JM18" t="s">
        <v>421</v>
      </c>
      <c r="JN18" t="s">
        <v>421</v>
      </c>
      <c r="JO18" t="s">
        <v>400</v>
      </c>
      <c r="JP18" t="s">
        <v>421</v>
      </c>
      <c r="JR18" t="s">
        <v>407</v>
      </c>
      <c r="JS18" t="s">
        <v>407</v>
      </c>
      <c r="JT18" t="s">
        <v>400</v>
      </c>
      <c r="JU18" t="s">
        <v>400</v>
      </c>
      <c r="JV18" t="s">
        <v>400</v>
      </c>
      <c r="JW18" t="s">
        <v>400</v>
      </c>
      <c r="JX18" t="s">
        <v>400</v>
      </c>
      <c r="JY18" t="s">
        <v>402</v>
      </c>
      <c r="JZ18" t="s">
        <v>402</v>
      </c>
      <c r="KA18" t="s">
        <v>402</v>
      </c>
      <c r="KB18" t="s">
        <v>400</v>
      </c>
      <c r="KC18" t="s">
        <v>398</v>
      </c>
      <c r="KD18" t="s">
        <v>405</v>
      </c>
      <c r="KE18" t="s">
        <v>402</v>
      </c>
      <c r="KF18" t="s">
        <v>402</v>
      </c>
    </row>
    <row r="19" spans="1:292">
      <c r="A19">
        <v>1</v>
      </c>
      <c r="B19">
        <v>1685026599.1</v>
      </c>
      <c r="C19">
        <v>0</v>
      </c>
      <c r="D19" t="s">
        <v>426</v>
      </c>
      <c r="E19" t="s">
        <v>427</v>
      </c>
      <c r="F19">
        <v>5</v>
      </c>
      <c r="G19" t="s">
        <v>428</v>
      </c>
      <c r="H19">
        <v>1685026591.099999</v>
      </c>
      <c r="I19">
        <f>(J19)/1000</f>
        <v>0</v>
      </c>
      <c r="J19">
        <f>IF(DO19, AM19, AG19)</f>
        <v>0</v>
      </c>
      <c r="K19">
        <f>IF(DO19, AH19, AF19)</f>
        <v>0</v>
      </c>
      <c r="L19">
        <f>DQ19 - IF(AT19&gt;1, K19*DK19*100.0/(AV19*EE19), 0)</f>
        <v>0</v>
      </c>
      <c r="M19">
        <f>((S19-I19/2)*L19-K19)/(S19+I19/2)</f>
        <v>0</v>
      </c>
      <c r="N19">
        <f>M19*(DX19+DY19)/1000.0</f>
        <v>0</v>
      </c>
      <c r="O19">
        <f>(DQ19 - IF(AT19&gt;1, K19*DK19*100.0/(AV19*EE19), 0))*(DX19+DY19)/1000.0</f>
        <v>0</v>
      </c>
      <c r="P19">
        <f>2.0/((1/R19-1/Q19)+SIGN(R19)*SQRT((1/R19-1/Q19)*(1/R19-1/Q19) + 4*DL19/((DL19+1)*(DL19+1))*(2*1/R19*1/Q19-1/Q19*1/Q19)))</f>
        <v>0</v>
      </c>
      <c r="Q19">
        <f>IF(LEFT(DM19,1)&lt;&gt;"0",IF(LEFT(DM19,1)="1",3.0,DN19),$D$5+$E$5*(EE19*DX19/($K$5*1000))+$F$5*(EE19*DX19/($K$5*1000))*MAX(MIN(DK19,$J$5),$I$5)*MAX(MIN(DK19,$J$5),$I$5)+$G$5*MAX(MIN(DK19,$J$5),$I$5)*(EE19*DX19/($K$5*1000))+$H$5*(EE19*DX19/($K$5*1000))*(EE19*DX19/($K$5*1000)))</f>
        <v>0</v>
      </c>
      <c r="R19">
        <f>I19*(1000-(1000*0.61365*exp(17.502*V19/(240.97+V19))/(DX19+DY19)+DS19)/2)/(1000*0.61365*exp(17.502*V19/(240.97+V19))/(DX19+DY19)-DS19)</f>
        <v>0</v>
      </c>
      <c r="S19">
        <f>1/((DL19+1)/(P19/1.6)+1/(Q19/1.37)) + DL19/((DL19+1)/(P19/1.6) + DL19/(Q19/1.37))</f>
        <v>0</v>
      </c>
      <c r="T19">
        <f>(DG19*DJ19)</f>
        <v>0</v>
      </c>
      <c r="U19">
        <f>(DZ19+(T19+2*0.95*5.67E-8*(((DZ19+$B$9)+273)^4-(DZ19+273)^4)-44100*I19)/(1.84*29.3*Q19+8*0.95*5.67E-8*(DZ19+273)^3))</f>
        <v>0</v>
      </c>
      <c r="V19">
        <f>($C$9*EA19+$D$9*EB19+$E$9*U19)</f>
        <v>0</v>
      </c>
      <c r="W19">
        <f>0.61365*exp(17.502*V19/(240.97+V19))</f>
        <v>0</v>
      </c>
      <c r="X19">
        <f>(Y19/Z19*100)</f>
        <v>0</v>
      </c>
      <c r="Y19">
        <f>DS19*(DX19+DY19)/1000</f>
        <v>0</v>
      </c>
      <c r="Z19">
        <f>0.61365*exp(17.502*DZ19/(240.97+DZ19))</f>
        <v>0</v>
      </c>
      <c r="AA19">
        <f>(W19-DS19*(DX19+DY19)/1000)</f>
        <v>0</v>
      </c>
      <c r="AB19">
        <f>(-I19*44100)</f>
        <v>0</v>
      </c>
      <c r="AC19">
        <f>2*29.3*Q19*0.92*(DZ19-V19)</f>
        <v>0</v>
      </c>
      <c r="AD19">
        <f>2*0.95*5.67E-8*(((DZ19+$B$9)+273)^4-(V19+273)^4)</f>
        <v>0</v>
      </c>
      <c r="AE19">
        <f>T19+AD19+AB19+AC19</f>
        <v>0</v>
      </c>
      <c r="AF19">
        <f>DW19*AT19*(DR19-DQ19*(1000-AT19*DT19)/(1000-AT19*DS19))/(100*DK19)</f>
        <v>0</v>
      </c>
      <c r="AG19">
        <f>1000*DW19*AT19*(DS19-DT19)/(100*DK19*(1000-AT19*DS19))</f>
        <v>0</v>
      </c>
      <c r="AH19">
        <f>(AI19 - AJ19 - DX19*1E3/(8.314*(DZ19+273.15)) * AL19/DW19 * AK19) * DW19/(100*DK19) * (1000 - DT19)/1000</f>
        <v>0</v>
      </c>
      <c r="AI19">
        <v>425.4438620438952</v>
      </c>
      <c r="AJ19">
        <v>393.7949575757576</v>
      </c>
      <c r="AK19">
        <v>-0.0006940522146430654</v>
      </c>
      <c r="AL19">
        <v>66.87544694377274</v>
      </c>
      <c r="AM19">
        <f>(AO19 - AN19 + DX19*1E3/(8.314*(DZ19+273.15)) * AQ19/DW19 * AP19) * DW19/(100*DK19) * 1000/(1000 - AO19)</f>
        <v>0</v>
      </c>
      <c r="AN19">
        <v>12.6207557657432</v>
      </c>
      <c r="AO19">
        <v>20.64591098901099</v>
      </c>
      <c r="AP19">
        <v>6.350161427826936E-05</v>
      </c>
      <c r="AQ19">
        <v>110.1298601296173</v>
      </c>
      <c r="AR19">
        <v>0</v>
      </c>
      <c r="AS19">
        <v>0</v>
      </c>
      <c r="AT19">
        <f>IF(AR19*$H$15&gt;=AV19,1.0,(AV19/(AV19-AR19*$H$15)))</f>
        <v>0</v>
      </c>
      <c r="AU19">
        <f>(AT19-1)*100</f>
        <v>0</v>
      </c>
      <c r="AV19">
        <f>MAX(0,($B$15+$C$15*EE19)/(1+$D$15*EE19)*DX19/(DZ19+273)*$E$15)</f>
        <v>0</v>
      </c>
      <c r="AW19" t="s">
        <v>429</v>
      </c>
      <c r="AX19" t="s">
        <v>429</v>
      </c>
      <c r="AY19">
        <v>0</v>
      </c>
      <c r="AZ19">
        <v>0</v>
      </c>
      <c r="BA19">
        <f>1-AY19/AZ19</f>
        <v>0</v>
      </c>
      <c r="BB19">
        <v>0</v>
      </c>
      <c r="BC19" t="s">
        <v>429</v>
      </c>
      <c r="BD19" t="s">
        <v>429</v>
      </c>
      <c r="BE19">
        <v>0</v>
      </c>
      <c r="BF19">
        <v>0</v>
      </c>
      <c r="BG19">
        <f>1-BE19/BF19</f>
        <v>0</v>
      </c>
      <c r="BH19">
        <v>0.5</v>
      </c>
      <c r="BI19">
        <f>DH19</f>
        <v>0</v>
      </c>
      <c r="BJ19">
        <f>K19</f>
        <v>0</v>
      </c>
      <c r="BK19">
        <f>BG19*BH19*BI19</f>
        <v>0</v>
      </c>
      <c r="BL19">
        <f>(BJ19-BB19)/BI19</f>
        <v>0</v>
      </c>
      <c r="BM19">
        <f>(AZ19-BF19)/BF19</f>
        <v>0</v>
      </c>
      <c r="BN19">
        <f>AY19/(BA19+AY19/BF19)</f>
        <v>0</v>
      </c>
      <c r="BO19" t="s">
        <v>429</v>
      </c>
      <c r="BP19">
        <v>0</v>
      </c>
      <c r="BQ19">
        <f>IF(BP19&lt;&gt;0, BP19, BN19)</f>
        <v>0</v>
      </c>
      <c r="BR19">
        <f>1-BQ19/BF19</f>
        <v>0</v>
      </c>
      <c r="BS19">
        <f>(BF19-BE19)/(BF19-BQ19)</f>
        <v>0</v>
      </c>
      <c r="BT19">
        <f>(AZ19-BF19)/(AZ19-BQ19)</f>
        <v>0</v>
      </c>
      <c r="BU19">
        <f>(BF19-BE19)/(BF19-AY19)</f>
        <v>0</v>
      </c>
      <c r="BV19">
        <f>(AZ19-BF19)/(AZ19-AY19)</f>
        <v>0</v>
      </c>
      <c r="BW19">
        <f>(BS19*BQ19/BE19)</f>
        <v>0</v>
      </c>
      <c r="BX19">
        <f>(1-BW19)</f>
        <v>0</v>
      </c>
      <c r="DG19">
        <f>$B$13*EF19+$C$13*EG19+$F$13*ER19*(1-EU19)</f>
        <v>0</v>
      </c>
      <c r="DH19">
        <f>DG19*DI19</f>
        <v>0</v>
      </c>
      <c r="DI19">
        <f>($B$13*$D$11+$C$13*$D$11+$F$13*((FE19+EW19)/MAX(FE19+EW19+FF19, 0.1)*$I$11+FF19/MAX(FE19+EW19+FF19, 0.1)*$J$11))/($B$13+$C$13+$F$13)</f>
        <v>0</v>
      </c>
      <c r="DJ19">
        <f>($B$13*$K$11+$C$13*$K$11+$F$13*((FE19+EW19)/MAX(FE19+EW19+FF19, 0.1)*$P$11+FF19/MAX(FE19+EW19+FF19, 0.1)*$Q$11))/($B$13+$C$13+$F$13)</f>
        <v>0</v>
      </c>
      <c r="DK19">
        <v>2.7</v>
      </c>
      <c r="DL19">
        <v>0.5</v>
      </c>
      <c r="DM19" t="s">
        <v>430</v>
      </c>
      <c r="DN19">
        <v>2</v>
      </c>
      <c r="DO19" t="b">
        <v>1</v>
      </c>
      <c r="DP19">
        <v>1685026591.099999</v>
      </c>
      <c r="DQ19">
        <v>385.6960322580646</v>
      </c>
      <c r="DR19">
        <v>420.0490645161291</v>
      </c>
      <c r="DS19">
        <v>20.64053225806451</v>
      </c>
      <c r="DT19">
        <v>12.61954193548387</v>
      </c>
      <c r="DU19">
        <v>385.2544516129033</v>
      </c>
      <c r="DV19">
        <v>20.52804193548387</v>
      </c>
      <c r="DW19">
        <v>500.0325806451613</v>
      </c>
      <c r="DX19">
        <v>99.44777741935484</v>
      </c>
      <c r="DY19">
        <v>0.1000380322580645</v>
      </c>
      <c r="DZ19">
        <v>29.41722258064516</v>
      </c>
      <c r="EA19">
        <v>29.33878064516129</v>
      </c>
      <c r="EB19">
        <v>999.9000000000003</v>
      </c>
      <c r="EC19">
        <v>0</v>
      </c>
      <c r="ED19">
        <v>0</v>
      </c>
      <c r="EE19">
        <v>9995.120967741936</v>
      </c>
      <c r="EF19">
        <v>0</v>
      </c>
      <c r="EG19">
        <v>1597.826451612903</v>
      </c>
      <c r="EH19">
        <v>-34.35287741935484</v>
      </c>
      <c r="EI19">
        <v>393.8248387096775</v>
      </c>
      <c r="EJ19">
        <v>425.4176451612903</v>
      </c>
      <c r="EK19">
        <v>8.020988709677418</v>
      </c>
      <c r="EL19">
        <v>420.0490645161291</v>
      </c>
      <c r="EM19">
        <v>12.61954193548387</v>
      </c>
      <c r="EN19">
        <v>2.052655806451613</v>
      </c>
      <c r="EO19">
        <v>1.254986129032258</v>
      </c>
      <c r="EP19">
        <v>17.85646774193549</v>
      </c>
      <c r="EQ19">
        <v>10.27032580645161</v>
      </c>
      <c r="ER19">
        <v>2000.030645161291</v>
      </c>
      <c r="ES19">
        <v>0.9800019032258063</v>
      </c>
      <c r="ET19">
        <v>0.019998</v>
      </c>
      <c r="EU19">
        <v>0</v>
      </c>
      <c r="EV19">
        <v>754.3259354838708</v>
      </c>
      <c r="EW19">
        <v>5.000779999999999</v>
      </c>
      <c r="EX19">
        <v>19235.8935483871</v>
      </c>
      <c r="EY19">
        <v>16379.90967741935</v>
      </c>
      <c r="EZ19">
        <v>39.07038709677418</v>
      </c>
      <c r="FA19">
        <v>40.82419354838709</v>
      </c>
      <c r="FB19">
        <v>39.94938709677419</v>
      </c>
      <c r="FC19">
        <v>39.8224193548387</v>
      </c>
      <c r="FD19">
        <v>40.48758064516128</v>
      </c>
      <c r="FE19">
        <v>1955.13064516129</v>
      </c>
      <c r="FF19">
        <v>39.90000000000001</v>
      </c>
      <c r="FG19">
        <v>0</v>
      </c>
      <c r="FH19">
        <v>1685026598.5</v>
      </c>
      <c r="FI19">
        <v>0</v>
      </c>
      <c r="FJ19">
        <v>754.3262</v>
      </c>
      <c r="FK19">
        <v>0.1222307546531963</v>
      </c>
      <c r="FL19">
        <v>251.2692319432522</v>
      </c>
      <c r="FM19">
        <v>19262.032</v>
      </c>
      <c r="FN19">
        <v>15</v>
      </c>
      <c r="FO19">
        <v>1685022659.5</v>
      </c>
      <c r="FP19" t="s">
        <v>431</v>
      </c>
      <c r="FQ19">
        <v>1685022641</v>
      </c>
      <c r="FR19">
        <v>1685022659.5</v>
      </c>
      <c r="FS19">
        <v>1</v>
      </c>
      <c r="FT19">
        <v>0.44</v>
      </c>
      <c r="FU19">
        <v>-0.025</v>
      </c>
      <c r="FV19">
        <v>0.445</v>
      </c>
      <c r="FW19">
        <v>-0.025</v>
      </c>
      <c r="FX19">
        <v>420</v>
      </c>
      <c r="FY19">
        <v>11</v>
      </c>
      <c r="FZ19">
        <v>0.08</v>
      </c>
      <c r="GA19">
        <v>0.02</v>
      </c>
      <c r="GB19">
        <v>-34.33726097560976</v>
      </c>
      <c r="GC19">
        <v>-0.2937742160278498</v>
      </c>
      <c r="GD19">
        <v>0.03539994404052862</v>
      </c>
      <c r="GE19">
        <v>0</v>
      </c>
      <c r="GF19">
        <v>8.020009756097561</v>
      </c>
      <c r="GG19">
        <v>0.02445156794425805</v>
      </c>
      <c r="GH19">
        <v>0.003303962504810565</v>
      </c>
      <c r="GI19">
        <v>1</v>
      </c>
      <c r="GJ19">
        <v>1</v>
      </c>
      <c r="GK19">
        <v>2</v>
      </c>
      <c r="GL19" t="s">
        <v>432</v>
      </c>
      <c r="GM19">
        <v>3.09755</v>
      </c>
      <c r="GN19">
        <v>2.75767</v>
      </c>
      <c r="GO19">
        <v>0.0903055</v>
      </c>
      <c r="GP19">
        <v>0.09644560000000001</v>
      </c>
      <c r="GQ19">
        <v>0.106835</v>
      </c>
      <c r="GR19">
        <v>0.07536660000000001</v>
      </c>
      <c r="GS19">
        <v>23367.5</v>
      </c>
      <c r="GT19">
        <v>22921.3</v>
      </c>
      <c r="GU19">
        <v>26233.6</v>
      </c>
      <c r="GV19">
        <v>25708.5</v>
      </c>
      <c r="GW19">
        <v>37592.3</v>
      </c>
      <c r="GX19">
        <v>36231.6</v>
      </c>
      <c r="GY19">
        <v>45875.4</v>
      </c>
      <c r="GZ19">
        <v>42399.5</v>
      </c>
      <c r="HA19">
        <v>1.8783</v>
      </c>
      <c r="HB19">
        <v>1.9611</v>
      </c>
      <c r="HC19">
        <v>0.0564866</v>
      </c>
      <c r="HD19">
        <v>0</v>
      </c>
      <c r="HE19">
        <v>28.4094</v>
      </c>
      <c r="HF19">
        <v>999.9</v>
      </c>
      <c r="HG19">
        <v>59.9</v>
      </c>
      <c r="HH19">
        <v>32.3</v>
      </c>
      <c r="HI19">
        <v>29.2509</v>
      </c>
      <c r="HJ19">
        <v>62.4235</v>
      </c>
      <c r="HK19">
        <v>27.0032</v>
      </c>
      <c r="HL19">
        <v>1</v>
      </c>
      <c r="HM19">
        <v>0.129799</v>
      </c>
      <c r="HN19">
        <v>0.235463</v>
      </c>
      <c r="HO19">
        <v>20.3074</v>
      </c>
      <c r="HP19">
        <v>5.21894</v>
      </c>
      <c r="HQ19">
        <v>11.9794</v>
      </c>
      <c r="HR19">
        <v>4.9649</v>
      </c>
      <c r="HS19">
        <v>3.2748</v>
      </c>
      <c r="HT19">
        <v>9999</v>
      </c>
      <c r="HU19">
        <v>9999</v>
      </c>
      <c r="HV19">
        <v>9999</v>
      </c>
      <c r="HW19">
        <v>30</v>
      </c>
      <c r="HX19">
        <v>1.86386</v>
      </c>
      <c r="HY19">
        <v>1.85995</v>
      </c>
      <c r="HZ19">
        <v>1.85822</v>
      </c>
      <c r="IA19">
        <v>1.85961</v>
      </c>
      <c r="IB19">
        <v>1.85974</v>
      </c>
      <c r="IC19">
        <v>1.85822</v>
      </c>
      <c r="ID19">
        <v>1.85724</v>
      </c>
      <c r="IE19">
        <v>1.85226</v>
      </c>
      <c r="IF19">
        <v>0</v>
      </c>
      <c r="IG19">
        <v>0</v>
      </c>
      <c r="IH19">
        <v>0</v>
      </c>
      <c r="II19">
        <v>0</v>
      </c>
      <c r="IJ19" t="s">
        <v>433</v>
      </c>
      <c r="IK19" t="s">
        <v>434</v>
      </c>
      <c r="IL19" t="s">
        <v>435</v>
      </c>
      <c r="IM19" t="s">
        <v>435</v>
      </c>
      <c r="IN19" t="s">
        <v>435</v>
      </c>
      <c r="IO19" t="s">
        <v>435</v>
      </c>
      <c r="IP19">
        <v>0</v>
      </c>
      <c r="IQ19">
        <v>100</v>
      </c>
      <c r="IR19">
        <v>100</v>
      </c>
      <c r="IS19">
        <v>0.442</v>
      </c>
      <c r="IT19">
        <v>0.1126</v>
      </c>
      <c r="IU19">
        <v>0.3650839946752427</v>
      </c>
      <c r="IV19">
        <v>0.0002756662941723101</v>
      </c>
      <c r="IW19">
        <v>-1.706736700235475E-07</v>
      </c>
      <c r="IX19">
        <v>-7.648352192670159E-11</v>
      </c>
      <c r="IY19">
        <v>-0.08921519773046478</v>
      </c>
      <c r="IZ19">
        <v>0.001712106514585134</v>
      </c>
      <c r="JA19">
        <v>0.0004201690128959496</v>
      </c>
      <c r="JB19">
        <v>-1.212774764375344E-06</v>
      </c>
      <c r="JC19">
        <v>3</v>
      </c>
      <c r="JD19">
        <v>1949</v>
      </c>
      <c r="JE19">
        <v>1</v>
      </c>
      <c r="JF19">
        <v>28</v>
      </c>
      <c r="JG19">
        <v>66</v>
      </c>
      <c r="JH19">
        <v>65.7</v>
      </c>
      <c r="JI19">
        <v>1.11084</v>
      </c>
      <c r="JJ19">
        <v>2.60742</v>
      </c>
      <c r="JK19">
        <v>1.49658</v>
      </c>
      <c r="JL19">
        <v>2.35596</v>
      </c>
      <c r="JM19">
        <v>1.54907</v>
      </c>
      <c r="JN19">
        <v>2.36328</v>
      </c>
      <c r="JO19">
        <v>35.7777</v>
      </c>
      <c r="JP19">
        <v>14.3772</v>
      </c>
      <c r="JQ19">
        <v>18</v>
      </c>
      <c r="JR19">
        <v>485.99</v>
      </c>
      <c r="JS19">
        <v>558.556</v>
      </c>
      <c r="JT19">
        <v>27.9993</v>
      </c>
      <c r="JU19">
        <v>28.9099</v>
      </c>
      <c r="JV19">
        <v>30.0004</v>
      </c>
      <c r="JW19">
        <v>28.8921</v>
      </c>
      <c r="JX19">
        <v>28.8259</v>
      </c>
      <c r="JY19">
        <v>22.2555</v>
      </c>
      <c r="JZ19">
        <v>52.88</v>
      </c>
      <c r="KA19">
        <v>0</v>
      </c>
      <c r="KB19">
        <v>28</v>
      </c>
      <c r="KC19">
        <v>413.378</v>
      </c>
      <c r="KD19">
        <v>12.6624</v>
      </c>
      <c r="KE19">
        <v>100.251</v>
      </c>
      <c r="KF19">
        <v>100.64</v>
      </c>
    </row>
    <row r="20" spans="1:292">
      <c r="A20" t="s">
        <v>44</v>
      </c>
      <c r="B20" t="s">
        <v>45</v>
      </c>
    </row>
    <row r="21" spans="1:292">
      <c r="B21" t="s">
        <v>436</v>
      </c>
    </row>
    <row r="22" spans="1:292">
      <c r="A22">
        <v>2</v>
      </c>
      <c r="B22">
        <v>1685026604.1</v>
      </c>
      <c r="C22">
        <v>5</v>
      </c>
      <c r="D22" t="s">
        <v>437</v>
      </c>
      <c r="E22" t="s">
        <v>438</v>
      </c>
      <c r="F22">
        <v>5</v>
      </c>
      <c r="G22" t="s">
        <v>428</v>
      </c>
      <c r="H22">
        <v>1685026596.255172</v>
      </c>
      <c r="I22">
        <f>(J22)/1000</f>
        <v>0</v>
      </c>
      <c r="J22">
        <f>IF(DO22, AM22, AG22)</f>
        <v>0</v>
      </c>
      <c r="K22">
        <f>IF(DO22, AH22, AF22)</f>
        <v>0</v>
      </c>
      <c r="L22">
        <f>DQ22 - IF(AT22&gt;1, K22*DK22*100.0/(AV22*EE22), 0)</f>
        <v>0</v>
      </c>
      <c r="M22">
        <f>((S22-I22/2)*L22-K22)/(S22+I22/2)</f>
        <v>0</v>
      </c>
      <c r="N22">
        <f>M22*(DX22+DY22)/1000.0</f>
        <v>0</v>
      </c>
      <c r="O22">
        <f>(DQ22 - IF(AT22&gt;1, K22*DK22*100.0/(AV22*EE22), 0))*(DX22+DY22)/1000.0</f>
        <v>0</v>
      </c>
      <c r="P22">
        <f>2.0/((1/R22-1/Q22)+SIGN(R22)*SQRT((1/R22-1/Q22)*(1/R22-1/Q22) + 4*DL22/((DL22+1)*(DL22+1))*(2*1/R22*1/Q22-1/Q22*1/Q22)))</f>
        <v>0</v>
      </c>
      <c r="Q22">
        <f>IF(LEFT(DM22,1)&lt;&gt;"0",IF(LEFT(DM22,1)="1",3.0,DN22),$D$5+$E$5*(EE22*DX22/($K$5*1000))+$F$5*(EE22*DX22/($K$5*1000))*MAX(MIN(DK22,$J$5),$I$5)*MAX(MIN(DK22,$J$5),$I$5)+$G$5*MAX(MIN(DK22,$J$5),$I$5)*(EE22*DX22/($K$5*1000))+$H$5*(EE22*DX22/($K$5*1000))*(EE22*DX22/($K$5*1000)))</f>
        <v>0</v>
      </c>
      <c r="R22">
        <f>I22*(1000-(1000*0.61365*exp(17.502*V22/(240.97+V22))/(DX22+DY22)+DS22)/2)/(1000*0.61365*exp(17.502*V22/(240.97+V22))/(DX22+DY22)-DS22)</f>
        <v>0</v>
      </c>
      <c r="S22">
        <f>1/((DL22+1)/(P22/1.6)+1/(Q22/1.37)) + DL22/((DL22+1)/(P22/1.6) + DL22/(Q22/1.37))</f>
        <v>0</v>
      </c>
      <c r="T22">
        <f>(DG22*DJ22)</f>
        <v>0</v>
      </c>
      <c r="U22">
        <f>(DZ22+(T22+2*0.95*5.67E-8*(((DZ22+$B$9)+273)^4-(DZ22+273)^4)-44100*I22)/(1.84*29.3*Q22+8*0.95*5.67E-8*(DZ22+273)^3))</f>
        <v>0</v>
      </c>
      <c r="V22">
        <f>($C$9*EA22+$D$9*EB22+$E$9*U22)</f>
        <v>0</v>
      </c>
      <c r="W22">
        <f>0.61365*exp(17.502*V22/(240.97+V22))</f>
        <v>0</v>
      </c>
      <c r="X22">
        <f>(Y22/Z22*100)</f>
        <v>0</v>
      </c>
      <c r="Y22">
        <f>DS22*(DX22+DY22)/1000</f>
        <v>0</v>
      </c>
      <c r="Z22">
        <f>0.61365*exp(17.502*DZ22/(240.97+DZ22))</f>
        <v>0</v>
      </c>
      <c r="AA22">
        <f>(W22-DS22*(DX22+DY22)/1000)</f>
        <v>0</v>
      </c>
      <c r="AB22">
        <f>(-I22*44100)</f>
        <v>0</v>
      </c>
      <c r="AC22">
        <f>2*29.3*Q22*0.92*(DZ22-V22)</f>
        <v>0</v>
      </c>
      <c r="AD22">
        <f>2*0.95*5.67E-8*(((DZ22+$B$9)+273)^4-(V22+273)^4)</f>
        <v>0</v>
      </c>
      <c r="AE22">
        <f>T22+AD22+AB22+AC22</f>
        <v>0</v>
      </c>
      <c r="AF22">
        <f>DW22*AT22*(DR22-DQ22*(1000-AT22*DT22)/(1000-AT22*DS22))/(100*DK22)</f>
        <v>0</v>
      </c>
      <c r="AG22">
        <f>1000*DW22*AT22*(DS22-DT22)/(100*DK22*(1000-AT22*DS22))</f>
        <v>0</v>
      </c>
      <c r="AH22">
        <f>(AI22 - AJ22 - DX22*1E3/(8.314*(DZ22+273.15)) * AL22/DW22 * AK22) * DW22/(100*DK22) * (1000 - DT22)/1000</f>
        <v>0</v>
      </c>
      <c r="AI22">
        <v>425.4606561173493</v>
      </c>
      <c r="AJ22">
        <v>393.6787333333332</v>
      </c>
      <c r="AK22">
        <v>-0.02109953076415606</v>
      </c>
      <c r="AL22">
        <v>66.87544694377274</v>
      </c>
      <c r="AM22">
        <f>(AO22 - AN22 + DX22*1E3/(8.314*(DZ22+273.15)) * AQ22/DW22 * AP22) * DW22/(100*DK22) * 1000/(1000 - AO22)</f>
        <v>0</v>
      </c>
      <c r="AN22">
        <v>12.62111026472749</v>
      </c>
      <c r="AO22">
        <v>20.65783516483518</v>
      </c>
      <c r="AP22">
        <v>-5.482100505589295E-05</v>
      </c>
      <c r="AQ22">
        <v>110.1298601296173</v>
      </c>
      <c r="AR22">
        <v>0</v>
      </c>
      <c r="AS22">
        <v>0</v>
      </c>
      <c r="AT22">
        <f>IF(AR22*$H$15&gt;=AV22,1.0,(AV22/(AV22-AR22*$H$15)))</f>
        <v>0</v>
      </c>
      <c r="AU22">
        <f>(AT22-1)*100</f>
        <v>0</v>
      </c>
      <c r="AV22">
        <f>MAX(0,($B$15+$C$15*EE22)/(1+$D$15*EE22)*DX22/(DZ22+273)*$E$15)</f>
        <v>0</v>
      </c>
      <c r="AW22" t="s">
        <v>429</v>
      </c>
      <c r="AX22" t="s">
        <v>429</v>
      </c>
      <c r="AY22">
        <v>0</v>
      </c>
      <c r="AZ22">
        <v>0</v>
      </c>
      <c r="BA22">
        <f>1-AY22/AZ22</f>
        <v>0</v>
      </c>
      <c r="BB22">
        <v>0</v>
      </c>
      <c r="BC22" t="s">
        <v>429</v>
      </c>
      <c r="BD22" t="s">
        <v>429</v>
      </c>
      <c r="BE22">
        <v>0</v>
      </c>
      <c r="BF22">
        <v>0</v>
      </c>
      <c r="BG22">
        <f>1-BE22/BF22</f>
        <v>0</v>
      </c>
      <c r="BH22">
        <v>0.5</v>
      </c>
      <c r="BI22">
        <f>DH22</f>
        <v>0</v>
      </c>
      <c r="BJ22">
        <f>K22</f>
        <v>0</v>
      </c>
      <c r="BK22">
        <f>BG22*BH22*BI22</f>
        <v>0</v>
      </c>
      <c r="BL22">
        <f>(BJ22-BB22)/BI22</f>
        <v>0</v>
      </c>
      <c r="BM22">
        <f>(AZ22-BF22)/BF22</f>
        <v>0</v>
      </c>
      <c r="BN22">
        <f>AY22/(BA22+AY22/BF22)</f>
        <v>0</v>
      </c>
      <c r="BO22" t="s">
        <v>429</v>
      </c>
      <c r="BP22">
        <v>0</v>
      </c>
      <c r="BQ22">
        <f>IF(BP22&lt;&gt;0, BP22, BN22)</f>
        <v>0</v>
      </c>
      <c r="BR22">
        <f>1-BQ22/BF22</f>
        <v>0</v>
      </c>
      <c r="BS22">
        <f>(BF22-BE22)/(BF22-BQ22)</f>
        <v>0</v>
      </c>
      <c r="BT22">
        <f>(AZ22-BF22)/(AZ22-BQ22)</f>
        <v>0</v>
      </c>
      <c r="BU22">
        <f>(BF22-BE22)/(BF22-AY22)</f>
        <v>0</v>
      </c>
      <c r="BV22">
        <f>(AZ22-BF22)/(AZ22-AY22)</f>
        <v>0</v>
      </c>
      <c r="BW22">
        <f>(BS22*BQ22/BE22)</f>
        <v>0</v>
      </c>
      <c r="BX22">
        <f>(1-BW22)</f>
        <v>0</v>
      </c>
      <c r="DG22">
        <f>$B$13*EF22+$C$13*EG22+$F$13*ER22*(1-EU22)</f>
        <v>0</v>
      </c>
      <c r="DH22">
        <f>DG22*DI22</f>
        <v>0</v>
      </c>
      <c r="DI22">
        <f>($B$13*$D$11+$C$13*$D$11+$F$13*((FE22+EW22)/MAX(FE22+EW22+FF22, 0.1)*$I$11+FF22/MAX(FE22+EW22+FF22, 0.1)*$J$11))/($B$13+$C$13+$F$13)</f>
        <v>0</v>
      </c>
      <c r="DJ22">
        <f>($B$13*$K$11+$C$13*$K$11+$F$13*((FE22+EW22)/MAX(FE22+EW22+FF22, 0.1)*$P$11+FF22/MAX(FE22+EW22+FF22, 0.1)*$Q$11))/($B$13+$C$13+$F$13)</f>
        <v>0</v>
      </c>
      <c r="DK22">
        <v>2.7</v>
      </c>
      <c r="DL22">
        <v>0.5</v>
      </c>
      <c r="DM22" t="s">
        <v>430</v>
      </c>
      <c r="DN22">
        <v>2</v>
      </c>
      <c r="DO22" t="b">
        <v>1</v>
      </c>
      <c r="DP22">
        <v>1685026596.255172</v>
      </c>
      <c r="DQ22">
        <v>385.6629310344827</v>
      </c>
      <c r="DR22">
        <v>419.8990689655172</v>
      </c>
      <c r="DS22">
        <v>20.64546206896552</v>
      </c>
      <c r="DT22">
        <v>12.62065862068966</v>
      </c>
      <c r="DU22">
        <v>385.2213103448277</v>
      </c>
      <c r="DV22">
        <v>20.53288620689655</v>
      </c>
      <c r="DW22">
        <v>499.9693793103448</v>
      </c>
      <c r="DX22">
        <v>99.44823103448275</v>
      </c>
      <c r="DY22">
        <v>0.0999263551724138</v>
      </c>
      <c r="DZ22">
        <v>29.40759655172414</v>
      </c>
      <c r="EA22">
        <v>29.33111724137931</v>
      </c>
      <c r="EB22">
        <v>999.9000000000002</v>
      </c>
      <c r="EC22">
        <v>0</v>
      </c>
      <c r="ED22">
        <v>0</v>
      </c>
      <c r="EE22">
        <v>9997.006896551724</v>
      </c>
      <c r="EF22">
        <v>0</v>
      </c>
      <c r="EG22">
        <v>1626.922413793103</v>
      </c>
      <c r="EH22">
        <v>-34.2361</v>
      </c>
      <c r="EI22">
        <v>393.7929655172414</v>
      </c>
      <c r="EJ22">
        <v>425.2661379310345</v>
      </c>
      <c r="EK22">
        <v>8.024813448275861</v>
      </c>
      <c r="EL22">
        <v>419.8990689655172</v>
      </c>
      <c r="EM22">
        <v>12.62065862068966</v>
      </c>
      <c r="EN22">
        <v>2.053156206896551</v>
      </c>
      <c r="EO22">
        <v>1.25510275862069</v>
      </c>
      <c r="EP22">
        <v>17.86033448275862</v>
      </c>
      <c r="EQ22">
        <v>10.27170344827586</v>
      </c>
      <c r="ER22">
        <v>2000.044482758621</v>
      </c>
      <c r="ES22">
        <v>0.9800016896551724</v>
      </c>
      <c r="ET22">
        <v>0.01999821724137931</v>
      </c>
      <c r="EU22">
        <v>0</v>
      </c>
      <c r="EV22">
        <v>754.390172413793</v>
      </c>
      <c r="EW22">
        <v>5.00078</v>
      </c>
      <c r="EX22">
        <v>19282.84482758621</v>
      </c>
      <c r="EY22">
        <v>16380.02068965517</v>
      </c>
      <c r="EZ22">
        <v>39.0601724137931</v>
      </c>
      <c r="FA22">
        <v>40.83372413793103</v>
      </c>
      <c r="FB22">
        <v>39.84893103448275</v>
      </c>
      <c r="FC22">
        <v>39.8016551724138</v>
      </c>
      <c r="FD22">
        <v>40.46089655172413</v>
      </c>
      <c r="FE22">
        <v>1955.144482758621</v>
      </c>
      <c r="FF22">
        <v>39.90000000000001</v>
      </c>
      <c r="FG22">
        <v>0</v>
      </c>
      <c r="FH22">
        <v>1685026603.3</v>
      </c>
      <c r="FI22">
        <v>0</v>
      </c>
      <c r="FJ22">
        <v>754.41552</v>
      </c>
      <c r="FK22">
        <v>0.8126922961716547</v>
      </c>
      <c r="FL22">
        <v>836.8846174009975</v>
      </c>
      <c r="FM22">
        <v>19286.992</v>
      </c>
      <c r="FN22">
        <v>15</v>
      </c>
      <c r="FO22">
        <v>1685022659.5</v>
      </c>
      <c r="FP22" t="s">
        <v>431</v>
      </c>
      <c r="FQ22">
        <v>1685022641</v>
      </c>
      <c r="FR22">
        <v>1685022659.5</v>
      </c>
      <c r="FS22">
        <v>1</v>
      </c>
      <c r="FT22">
        <v>0.44</v>
      </c>
      <c r="FU22">
        <v>-0.025</v>
      </c>
      <c r="FV22">
        <v>0.445</v>
      </c>
      <c r="FW22">
        <v>-0.025</v>
      </c>
      <c r="FX22">
        <v>420</v>
      </c>
      <c r="FY22">
        <v>11</v>
      </c>
      <c r="FZ22">
        <v>0.08</v>
      </c>
      <c r="GA22">
        <v>0.02</v>
      </c>
      <c r="GB22">
        <v>-34.32838292682927</v>
      </c>
      <c r="GC22">
        <v>0.2773149825783028</v>
      </c>
      <c r="GD22">
        <v>0.1140850707456652</v>
      </c>
      <c r="GE22">
        <v>0</v>
      </c>
      <c r="GF22">
        <v>8.021736341463416</v>
      </c>
      <c r="GG22">
        <v>0.04058257839723232</v>
      </c>
      <c r="GH22">
        <v>0.004173667017289126</v>
      </c>
      <c r="GI22">
        <v>1</v>
      </c>
      <c r="GJ22">
        <v>1</v>
      </c>
      <c r="GK22">
        <v>2</v>
      </c>
      <c r="GL22" t="s">
        <v>432</v>
      </c>
      <c r="GM22">
        <v>3.09778</v>
      </c>
      <c r="GN22">
        <v>2.75807</v>
      </c>
      <c r="GO22">
        <v>0.09026969999999999</v>
      </c>
      <c r="GP22">
        <v>0.0960075</v>
      </c>
      <c r="GQ22">
        <v>0.106884</v>
      </c>
      <c r="GR22">
        <v>0.075377</v>
      </c>
      <c r="GS22">
        <v>23368.1</v>
      </c>
      <c r="GT22">
        <v>22932.3</v>
      </c>
      <c r="GU22">
        <v>26233.2</v>
      </c>
      <c r="GV22">
        <v>25708.4</v>
      </c>
      <c r="GW22">
        <v>37590.1</v>
      </c>
      <c r="GX22">
        <v>36230.8</v>
      </c>
      <c r="GY22">
        <v>45875.3</v>
      </c>
      <c r="GZ22">
        <v>42399.1</v>
      </c>
      <c r="HA22">
        <v>1.8788</v>
      </c>
      <c r="HB22">
        <v>1.96075</v>
      </c>
      <c r="HC22">
        <v>0.0560135</v>
      </c>
      <c r="HD22">
        <v>0</v>
      </c>
      <c r="HE22">
        <v>28.4068</v>
      </c>
      <c r="HF22">
        <v>999.9</v>
      </c>
      <c r="HG22">
        <v>59.9</v>
      </c>
      <c r="HH22">
        <v>32.3</v>
      </c>
      <c r="HI22">
        <v>29.2523</v>
      </c>
      <c r="HJ22">
        <v>62.1635</v>
      </c>
      <c r="HK22">
        <v>27.0192</v>
      </c>
      <c r="HL22">
        <v>1</v>
      </c>
      <c r="HM22">
        <v>0.130135</v>
      </c>
      <c r="HN22">
        <v>0.229218</v>
      </c>
      <c r="HO22">
        <v>20.3068</v>
      </c>
      <c r="HP22">
        <v>5.21519</v>
      </c>
      <c r="HQ22">
        <v>11.9796</v>
      </c>
      <c r="HR22">
        <v>4.96455</v>
      </c>
      <c r="HS22">
        <v>3.27423</v>
      </c>
      <c r="HT22">
        <v>9999</v>
      </c>
      <c r="HU22">
        <v>9999</v>
      </c>
      <c r="HV22">
        <v>9999</v>
      </c>
      <c r="HW22">
        <v>30</v>
      </c>
      <c r="HX22">
        <v>1.86386</v>
      </c>
      <c r="HY22">
        <v>1.86</v>
      </c>
      <c r="HZ22">
        <v>1.85822</v>
      </c>
      <c r="IA22">
        <v>1.85962</v>
      </c>
      <c r="IB22">
        <v>1.85974</v>
      </c>
      <c r="IC22">
        <v>1.85821</v>
      </c>
      <c r="ID22">
        <v>1.85726</v>
      </c>
      <c r="IE22">
        <v>1.85223</v>
      </c>
      <c r="IF22">
        <v>0</v>
      </c>
      <c r="IG22">
        <v>0</v>
      </c>
      <c r="IH22">
        <v>0</v>
      </c>
      <c r="II22">
        <v>0</v>
      </c>
      <c r="IJ22" t="s">
        <v>433</v>
      </c>
      <c r="IK22" t="s">
        <v>434</v>
      </c>
      <c r="IL22" t="s">
        <v>435</v>
      </c>
      <c r="IM22" t="s">
        <v>435</v>
      </c>
      <c r="IN22" t="s">
        <v>435</v>
      </c>
      <c r="IO22" t="s">
        <v>435</v>
      </c>
      <c r="IP22">
        <v>0</v>
      </c>
      <c r="IQ22">
        <v>100</v>
      </c>
      <c r="IR22">
        <v>100</v>
      </c>
      <c r="IS22">
        <v>0.441</v>
      </c>
      <c r="IT22">
        <v>0.1128</v>
      </c>
      <c r="IU22">
        <v>0.3650839946752427</v>
      </c>
      <c r="IV22">
        <v>0.0002756662941723101</v>
      </c>
      <c r="IW22">
        <v>-1.706736700235475E-07</v>
      </c>
      <c r="IX22">
        <v>-7.648352192670159E-11</v>
      </c>
      <c r="IY22">
        <v>-0.08921519773046478</v>
      </c>
      <c r="IZ22">
        <v>0.001712106514585134</v>
      </c>
      <c r="JA22">
        <v>0.0004201690128959496</v>
      </c>
      <c r="JB22">
        <v>-1.212774764375344E-06</v>
      </c>
      <c r="JC22">
        <v>3</v>
      </c>
      <c r="JD22">
        <v>1949</v>
      </c>
      <c r="JE22">
        <v>1</v>
      </c>
      <c r="JF22">
        <v>28</v>
      </c>
      <c r="JG22">
        <v>66.09999999999999</v>
      </c>
      <c r="JH22">
        <v>65.7</v>
      </c>
      <c r="JI22">
        <v>1.08398</v>
      </c>
      <c r="JJ22">
        <v>2.61108</v>
      </c>
      <c r="JK22">
        <v>1.49658</v>
      </c>
      <c r="JL22">
        <v>2.35474</v>
      </c>
      <c r="JM22">
        <v>1.54907</v>
      </c>
      <c r="JN22">
        <v>2.3584</v>
      </c>
      <c r="JO22">
        <v>35.7777</v>
      </c>
      <c r="JP22">
        <v>14.3772</v>
      </c>
      <c r="JQ22">
        <v>18</v>
      </c>
      <c r="JR22">
        <v>486.321</v>
      </c>
      <c r="JS22">
        <v>558.343</v>
      </c>
      <c r="JT22">
        <v>27.9988</v>
      </c>
      <c r="JU22">
        <v>28.915</v>
      </c>
      <c r="JV22">
        <v>30.0004</v>
      </c>
      <c r="JW22">
        <v>28.8971</v>
      </c>
      <c r="JX22">
        <v>28.8302</v>
      </c>
      <c r="JY22">
        <v>21.7456</v>
      </c>
      <c r="JZ22">
        <v>52.88</v>
      </c>
      <c r="KA22">
        <v>0</v>
      </c>
      <c r="KB22">
        <v>28</v>
      </c>
      <c r="KC22">
        <v>400.002</v>
      </c>
      <c r="KD22">
        <v>12.6535</v>
      </c>
      <c r="KE22">
        <v>100.25</v>
      </c>
      <c r="KF22">
        <v>100.639</v>
      </c>
    </row>
    <row r="23" spans="1:292">
      <c r="A23">
        <v>3</v>
      </c>
      <c r="B23">
        <v>1685026609.1</v>
      </c>
      <c r="C23">
        <v>10</v>
      </c>
      <c r="D23" t="s">
        <v>439</v>
      </c>
      <c r="E23" t="s">
        <v>440</v>
      </c>
      <c r="F23">
        <v>5</v>
      </c>
      <c r="G23" t="s">
        <v>428</v>
      </c>
      <c r="H23">
        <v>1685026601.332142</v>
      </c>
      <c r="I23">
        <f>(J23)/1000</f>
        <v>0</v>
      </c>
      <c r="J23">
        <f>IF(DO23, AM23, AG23)</f>
        <v>0</v>
      </c>
      <c r="K23">
        <f>IF(DO23, AH23, AF23)</f>
        <v>0</v>
      </c>
      <c r="L23">
        <f>DQ23 - IF(AT23&gt;1, K23*DK23*100.0/(AV23*EE23), 0)</f>
        <v>0</v>
      </c>
      <c r="M23">
        <f>((S23-I23/2)*L23-K23)/(S23+I23/2)</f>
        <v>0</v>
      </c>
      <c r="N23">
        <f>M23*(DX23+DY23)/1000.0</f>
        <v>0</v>
      </c>
      <c r="O23">
        <f>(DQ23 - IF(AT23&gt;1, K23*DK23*100.0/(AV23*EE23), 0))*(DX23+DY23)/1000.0</f>
        <v>0</v>
      </c>
      <c r="P23">
        <f>2.0/((1/R23-1/Q23)+SIGN(R23)*SQRT((1/R23-1/Q23)*(1/R23-1/Q23) + 4*DL23/((DL23+1)*(DL23+1))*(2*1/R23*1/Q23-1/Q23*1/Q23)))</f>
        <v>0</v>
      </c>
      <c r="Q23">
        <f>IF(LEFT(DM23,1)&lt;&gt;"0",IF(LEFT(DM23,1)="1",3.0,DN23),$D$5+$E$5*(EE23*DX23/($K$5*1000))+$F$5*(EE23*DX23/($K$5*1000))*MAX(MIN(DK23,$J$5),$I$5)*MAX(MIN(DK23,$J$5),$I$5)+$G$5*MAX(MIN(DK23,$J$5),$I$5)*(EE23*DX23/($K$5*1000))+$H$5*(EE23*DX23/($K$5*1000))*(EE23*DX23/($K$5*1000)))</f>
        <v>0</v>
      </c>
      <c r="R23">
        <f>I23*(1000-(1000*0.61365*exp(17.502*V23/(240.97+V23))/(DX23+DY23)+DS23)/2)/(1000*0.61365*exp(17.502*V23/(240.97+V23))/(DX23+DY23)-DS23)</f>
        <v>0</v>
      </c>
      <c r="S23">
        <f>1/((DL23+1)/(P23/1.6)+1/(Q23/1.37)) + DL23/((DL23+1)/(P23/1.6) + DL23/(Q23/1.37))</f>
        <v>0</v>
      </c>
      <c r="T23">
        <f>(DG23*DJ23)</f>
        <v>0</v>
      </c>
      <c r="U23">
        <f>(DZ23+(T23+2*0.95*5.67E-8*(((DZ23+$B$9)+273)^4-(DZ23+273)^4)-44100*I23)/(1.84*29.3*Q23+8*0.95*5.67E-8*(DZ23+273)^3))</f>
        <v>0</v>
      </c>
      <c r="V23">
        <f>($C$9*EA23+$D$9*EB23+$E$9*U23)</f>
        <v>0</v>
      </c>
      <c r="W23">
        <f>0.61365*exp(17.502*V23/(240.97+V23))</f>
        <v>0</v>
      </c>
      <c r="X23">
        <f>(Y23/Z23*100)</f>
        <v>0</v>
      </c>
      <c r="Y23">
        <f>DS23*(DX23+DY23)/1000</f>
        <v>0</v>
      </c>
      <c r="Z23">
        <f>0.61365*exp(17.502*DZ23/(240.97+DZ23))</f>
        <v>0</v>
      </c>
      <c r="AA23">
        <f>(W23-DS23*(DX23+DY23)/1000)</f>
        <v>0</v>
      </c>
      <c r="AB23">
        <f>(-I23*44100)</f>
        <v>0</v>
      </c>
      <c r="AC23">
        <f>2*29.3*Q23*0.92*(DZ23-V23)</f>
        <v>0</v>
      </c>
      <c r="AD23">
        <f>2*0.95*5.67E-8*(((DZ23+$B$9)+273)^4-(V23+273)^4)</f>
        <v>0</v>
      </c>
      <c r="AE23">
        <f>T23+AD23+AB23+AC23</f>
        <v>0</v>
      </c>
      <c r="AF23">
        <f>DW23*AT23*(DR23-DQ23*(1000-AT23*DT23)/(1000-AT23*DS23))/(100*DK23)</f>
        <v>0</v>
      </c>
      <c r="AG23">
        <f>1000*DW23*AT23*(DS23-DT23)/(100*DK23*(1000-AT23*DS23))</f>
        <v>0</v>
      </c>
      <c r="AH23">
        <f>(AI23 - AJ23 - DX23*1E3/(8.314*(DZ23+273.15)) * AL23/DW23 * AK23) * DW23/(100*DK23) * (1000 - DT23)/1000</f>
        <v>0</v>
      </c>
      <c r="AI23">
        <v>419.6546672941963</v>
      </c>
      <c r="AJ23">
        <v>391.0561030303031</v>
      </c>
      <c r="AK23">
        <v>-0.5759104627923513</v>
      </c>
      <c r="AL23">
        <v>66.87544694377274</v>
      </c>
      <c r="AM23">
        <f>(AO23 - AN23 + DX23*1E3/(8.314*(DZ23+273.15)) * AQ23/DW23 * AP23) * DW23/(100*DK23) * 1000/(1000 - AO23)</f>
        <v>0</v>
      </c>
      <c r="AN23">
        <v>12.62256253888328</v>
      </c>
      <c r="AO23">
        <v>20.67214395604396</v>
      </c>
      <c r="AP23">
        <v>0.0001425247069067834</v>
      </c>
      <c r="AQ23">
        <v>110.1298601296173</v>
      </c>
      <c r="AR23">
        <v>0</v>
      </c>
      <c r="AS23">
        <v>0</v>
      </c>
      <c r="AT23">
        <f>IF(AR23*$H$15&gt;=AV23,1.0,(AV23/(AV23-AR23*$H$15)))</f>
        <v>0</v>
      </c>
      <c r="AU23">
        <f>(AT23-1)*100</f>
        <v>0</v>
      </c>
      <c r="AV23">
        <f>MAX(0,($B$15+$C$15*EE23)/(1+$D$15*EE23)*DX23/(DZ23+273)*$E$15)</f>
        <v>0</v>
      </c>
      <c r="AW23" t="s">
        <v>429</v>
      </c>
      <c r="AX23" t="s">
        <v>429</v>
      </c>
      <c r="AY23">
        <v>0</v>
      </c>
      <c r="AZ23">
        <v>0</v>
      </c>
      <c r="BA23">
        <f>1-AY23/AZ23</f>
        <v>0</v>
      </c>
      <c r="BB23">
        <v>0</v>
      </c>
      <c r="BC23" t="s">
        <v>429</v>
      </c>
      <c r="BD23" t="s">
        <v>429</v>
      </c>
      <c r="BE23">
        <v>0</v>
      </c>
      <c r="BF23">
        <v>0</v>
      </c>
      <c r="BG23">
        <f>1-BE23/BF23</f>
        <v>0</v>
      </c>
      <c r="BH23">
        <v>0.5</v>
      </c>
      <c r="BI23">
        <f>DH23</f>
        <v>0</v>
      </c>
      <c r="BJ23">
        <f>K23</f>
        <v>0</v>
      </c>
      <c r="BK23">
        <f>BG23*BH23*BI23</f>
        <v>0</v>
      </c>
      <c r="BL23">
        <f>(BJ23-BB23)/BI23</f>
        <v>0</v>
      </c>
      <c r="BM23">
        <f>(AZ23-BF23)/BF23</f>
        <v>0</v>
      </c>
      <c r="BN23">
        <f>AY23/(BA23+AY23/BF23)</f>
        <v>0</v>
      </c>
      <c r="BO23" t="s">
        <v>429</v>
      </c>
      <c r="BP23">
        <v>0</v>
      </c>
      <c r="BQ23">
        <f>IF(BP23&lt;&gt;0, BP23, BN23)</f>
        <v>0</v>
      </c>
      <c r="BR23">
        <f>1-BQ23/BF23</f>
        <v>0</v>
      </c>
      <c r="BS23">
        <f>(BF23-BE23)/(BF23-BQ23)</f>
        <v>0</v>
      </c>
      <c r="BT23">
        <f>(AZ23-BF23)/(AZ23-BQ23)</f>
        <v>0</v>
      </c>
      <c r="BU23">
        <f>(BF23-BE23)/(BF23-AY23)</f>
        <v>0</v>
      </c>
      <c r="BV23">
        <f>(AZ23-BF23)/(AZ23-AY23)</f>
        <v>0</v>
      </c>
      <c r="BW23">
        <f>(BS23*BQ23/BE23)</f>
        <v>0</v>
      </c>
      <c r="BX23">
        <f>(1-BW23)</f>
        <v>0</v>
      </c>
      <c r="DG23">
        <f>$B$13*EF23+$C$13*EG23+$F$13*ER23*(1-EU23)</f>
        <v>0</v>
      </c>
      <c r="DH23">
        <f>DG23*DI23</f>
        <v>0</v>
      </c>
      <c r="DI23">
        <f>($B$13*$D$11+$C$13*$D$11+$F$13*((FE23+EW23)/MAX(FE23+EW23+FF23, 0.1)*$I$11+FF23/MAX(FE23+EW23+FF23, 0.1)*$J$11))/($B$13+$C$13+$F$13)</f>
        <v>0</v>
      </c>
      <c r="DJ23">
        <f>($B$13*$K$11+$C$13*$K$11+$F$13*((FE23+EW23)/MAX(FE23+EW23+FF23, 0.1)*$P$11+FF23/MAX(FE23+EW23+FF23, 0.1)*$Q$11))/($B$13+$C$13+$F$13)</f>
        <v>0</v>
      </c>
      <c r="DK23">
        <v>2.7</v>
      </c>
      <c r="DL23">
        <v>0.5</v>
      </c>
      <c r="DM23" t="s">
        <v>430</v>
      </c>
      <c r="DN23">
        <v>2</v>
      </c>
      <c r="DO23" t="b">
        <v>1</v>
      </c>
      <c r="DP23">
        <v>1685026601.332142</v>
      </c>
      <c r="DQ23">
        <v>385.2515714285714</v>
      </c>
      <c r="DR23">
        <v>417.2496785714285</v>
      </c>
      <c r="DS23">
        <v>20.65337142857143</v>
      </c>
      <c r="DT23">
        <v>12.62200357142857</v>
      </c>
      <c r="DU23">
        <v>384.8099285714287</v>
      </c>
      <c r="DV23">
        <v>20.54066785714286</v>
      </c>
      <c r="DW23">
        <v>499.9560000000001</v>
      </c>
      <c r="DX23">
        <v>99.44909285714286</v>
      </c>
      <c r="DY23">
        <v>0.09989746785714285</v>
      </c>
      <c r="DZ23">
        <v>29.399425</v>
      </c>
      <c r="EA23">
        <v>29.321775</v>
      </c>
      <c r="EB23">
        <v>999.9000000000002</v>
      </c>
      <c r="EC23">
        <v>0</v>
      </c>
      <c r="ED23">
        <v>0</v>
      </c>
      <c r="EE23">
        <v>9993.726785714287</v>
      </c>
      <c r="EF23">
        <v>0</v>
      </c>
      <c r="EG23">
        <v>1628.544642857143</v>
      </c>
      <c r="EH23">
        <v>-31.99818571428571</v>
      </c>
      <c r="EI23">
        <v>393.3760714285714</v>
      </c>
      <c r="EJ23">
        <v>422.5834285714286</v>
      </c>
      <c r="EK23">
        <v>8.031387857142857</v>
      </c>
      <c r="EL23">
        <v>417.2496785714285</v>
      </c>
      <c r="EM23">
        <v>12.62200357142857</v>
      </c>
      <c r="EN23">
        <v>2.053960714285715</v>
      </c>
      <c r="EO23">
        <v>1.255245714285714</v>
      </c>
      <c r="EP23">
        <v>17.86655714285714</v>
      </c>
      <c r="EQ23">
        <v>10.27341785714286</v>
      </c>
      <c r="ER23">
        <v>2000.041071428572</v>
      </c>
      <c r="ES23">
        <v>0.9800015714285714</v>
      </c>
      <c r="ET23">
        <v>0.01999833928571429</v>
      </c>
      <c r="EU23">
        <v>0</v>
      </c>
      <c r="EV23">
        <v>754.5360357142856</v>
      </c>
      <c r="EW23">
        <v>5.00078</v>
      </c>
      <c r="EX23">
        <v>19325.80714285714</v>
      </c>
      <c r="EY23">
        <v>16379.99285714286</v>
      </c>
      <c r="EZ23">
        <v>39.05339285714285</v>
      </c>
      <c r="FA23">
        <v>40.83674999999999</v>
      </c>
      <c r="FB23">
        <v>39.75875</v>
      </c>
      <c r="FC23">
        <v>39.80121428571429</v>
      </c>
      <c r="FD23">
        <v>40.42385714285714</v>
      </c>
      <c r="FE23">
        <v>1955.141071428572</v>
      </c>
      <c r="FF23">
        <v>39.9</v>
      </c>
      <c r="FG23">
        <v>0</v>
      </c>
      <c r="FH23">
        <v>1685026608.1</v>
      </c>
      <c r="FI23">
        <v>0</v>
      </c>
      <c r="FJ23">
        <v>754.51796</v>
      </c>
      <c r="FK23">
        <v>1.530461530155101</v>
      </c>
      <c r="FL23">
        <v>424.9461531753572</v>
      </c>
      <c r="FM23">
        <v>19334.188</v>
      </c>
      <c r="FN23">
        <v>15</v>
      </c>
      <c r="FO23">
        <v>1685022659.5</v>
      </c>
      <c r="FP23" t="s">
        <v>431</v>
      </c>
      <c r="FQ23">
        <v>1685022641</v>
      </c>
      <c r="FR23">
        <v>1685022659.5</v>
      </c>
      <c r="FS23">
        <v>1</v>
      </c>
      <c r="FT23">
        <v>0.44</v>
      </c>
      <c r="FU23">
        <v>-0.025</v>
      </c>
      <c r="FV23">
        <v>0.445</v>
      </c>
      <c r="FW23">
        <v>-0.025</v>
      </c>
      <c r="FX23">
        <v>420</v>
      </c>
      <c r="FY23">
        <v>11</v>
      </c>
      <c r="FZ23">
        <v>0.08</v>
      </c>
      <c r="GA23">
        <v>0.02</v>
      </c>
      <c r="GB23">
        <v>-32.916705</v>
      </c>
      <c r="GC23">
        <v>20.97605628517835</v>
      </c>
      <c r="GD23">
        <v>2.749436401696719</v>
      </c>
      <c r="GE23">
        <v>0</v>
      </c>
      <c r="GF23">
        <v>8.028327999999998</v>
      </c>
      <c r="GG23">
        <v>0.0713585741088235</v>
      </c>
      <c r="GH23">
        <v>0.007643186246585987</v>
      </c>
      <c r="GI23">
        <v>1</v>
      </c>
      <c r="GJ23">
        <v>1</v>
      </c>
      <c r="GK23">
        <v>2</v>
      </c>
      <c r="GL23" t="s">
        <v>432</v>
      </c>
      <c r="GM23">
        <v>3.09783</v>
      </c>
      <c r="GN23">
        <v>2.75796</v>
      </c>
      <c r="GO23">
        <v>0.0897165</v>
      </c>
      <c r="GP23">
        <v>0.0938208</v>
      </c>
      <c r="GQ23">
        <v>0.106934</v>
      </c>
      <c r="GR23">
        <v>0.0753829</v>
      </c>
      <c r="GS23">
        <v>23382</v>
      </c>
      <c r="GT23">
        <v>22987.8</v>
      </c>
      <c r="GU23">
        <v>26232.9</v>
      </c>
      <c r="GV23">
        <v>25708.5</v>
      </c>
      <c r="GW23">
        <v>37587.4</v>
      </c>
      <c r="GX23">
        <v>36230.2</v>
      </c>
      <c r="GY23">
        <v>45874.7</v>
      </c>
      <c r="GZ23">
        <v>42399</v>
      </c>
      <c r="HA23">
        <v>1.87868</v>
      </c>
      <c r="HB23">
        <v>1.96043</v>
      </c>
      <c r="HC23">
        <v>0.0555292</v>
      </c>
      <c r="HD23">
        <v>0</v>
      </c>
      <c r="HE23">
        <v>28.4042</v>
      </c>
      <c r="HF23">
        <v>999.9</v>
      </c>
      <c r="HG23">
        <v>59.9</v>
      </c>
      <c r="HH23">
        <v>32.3</v>
      </c>
      <c r="HI23">
        <v>29.2526</v>
      </c>
      <c r="HJ23">
        <v>62.2635</v>
      </c>
      <c r="HK23">
        <v>26.7628</v>
      </c>
      <c r="HL23">
        <v>1</v>
      </c>
      <c r="HM23">
        <v>0.130371</v>
      </c>
      <c r="HN23">
        <v>0.226634</v>
      </c>
      <c r="HO23">
        <v>20.3067</v>
      </c>
      <c r="HP23">
        <v>5.21459</v>
      </c>
      <c r="HQ23">
        <v>11.9788</v>
      </c>
      <c r="HR23">
        <v>4.9644</v>
      </c>
      <c r="HS23">
        <v>3.27425</v>
      </c>
      <c r="HT23">
        <v>9999</v>
      </c>
      <c r="HU23">
        <v>9999</v>
      </c>
      <c r="HV23">
        <v>9999</v>
      </c>
      <c r="HW23">
        <v>30</v>
      </c>
      <c r="HX23">
        <v>1.86386</v>
      </c>
      <c r="HY23">
        <v>1.85997</v>
      </c>
      <c r="HZ23">
        <v>1.85822</v>
      </c>
      <c r="IA23">
        <v>1.85964</v>
      </c>
      <c r="IB23">
        <v>1.85973</v>
      </c>
      <c r="IC23">
        <v>1.85821</v>
      </c>
      <c r="ID23">
        <v>1.85728</v>
      </c>
      <c r="IE23">
        <v>1.85225</v>
      </c>
      <c r="IF23">
        <v>0</v>
      </c>
      <c r="IG23">
        <v>0</v>
      </c>
      <c r="IH23">
        <v>0</v>
      </c>
      <c r="II23">
        <v>0</v>
      </c>
      <c r="IJ23" t="s">
        <v>433</v>
      </c>
      <c r="IK23" t="s">
        <v>434</v>
      </c>
      <c r="IL23" t="s">
        <v>435</v>
      </c>
      <c r="IM23" t="s">
        <v>435</v>
      </c>
      <c r="IN23" t="s">
        <v>435</v>
      </c>
      <c r="IO23" t="s">
        <v>435</v>
      </c>
      <c r="IP23">
        <v>0</v>
      </c>
      <c r="IQ23">
        <v>100</v>
      </c>
      <c r="IR23">
        <v>100</v>
      </c>
      <c r="IS23">
        <v>0.441</v>
      </c>
      <c r="IT23">
        <v>0.113</v>
      </c>
      <c r="IU23">
        <v>0.3650839946752427</v>
      </c>
      <c r="IV23">
        <v>0.0002756662941723101</v>
      </c>
      <c r="IW23">
        <v>-1.706736700235475E-07</v>
      </c>
      <c r="IX23">
        <v>-7.648352192670159E-11</v>
      </c>
      <c r="IY23">
        <v>-0.08921519773046478</v>
      </c>
      <c r="IZ23">
        <v>0.001712106514585134</v>
      </c>
      <c r="JA23">
        <v>0.0004201690128959496</v>
      </c>
      <c r="JB23">
        <v>-1.212774764375344E-06</v>
      </c>
      <c r="JC23">
        <v>3</v>
      </c>
      <c r="JD23">
        <v>1949</v>
      </c>
      <c r="JE23">
        <v>1</v>
      </c>
      <c r="JF23">
        <v>28</v>
      </c>
      <c r="JG23">
        <v>66.09999999999999</v>
      </c>
      <c r="JH23">
        <v>65.8</v>
      </c>
      <c r="JI23">
        <v>1.05225</v>
      </c>
      <c r="JJ23">
        <v>2.60986</v>
      </c>
      <c r="JK23">
        <v>1.49658</v>
      </c>
      <c r="JL23">
        <v>2.35596</v>
      </c>
      <c r="JM23">
        <v>1.54907</v>
      </c>
      <c r="JN23">
        <v>2.33032</v>
      </c>
      <c r="JO23">
        <v>35.7777</v>
      </c>
      <c r="JP23">
        <v>14.3772</v>
      </c>
      <c r="JQ23">
        <v>18</v>
      </c>
      <c r="JR23">
        <v>486.284</v>
      </c>
      <c r="JS23">
        <v>558.153</v>
      </c>
      <c r="JT23">
        <v>27.9992</v>
      </c>
      <c r="JU23">
        <v>28.9188</v>
      </c>
      <c r="JV23">
        <v>30.0004</v>
      </c>
      <c r="JW23">
        <v>28.9019</v>
      </c>
      <c r="JX23">
        <v>28.835</v>
      </c>
      <c r="JY23">
        <v>21.0373</v>
      </c>
      <c r="JZ23">
        <v>52.88</v>
      </c>
      <c r="KA23">
        <v>0</v>
      </c>
      <c r="KB23">
        <v>28</v>
      </c>
      <c r="KC23">
        <v>379.966</v>
      </c>
      <c r="KD23">
        <v>12.6435</v>
      </c>
      <c r="KE23">
        <v>100.249</v>
      </c>
      <c r="KF23">
        <v>100.639</v>
      </c>
    </row>
    <row r="24" spans="1:292">
      <c r="A24">
        <v>4</v>
      </c>
      <c r="B24">
        <v>1685026614.1</v>
      </c>
      <c r="C24">
        <v>15</v>
      </c>
      <c r="D24" t="s">
        <v>441</v>
      </c>
      <c r="E24" t="s">
        <v>442</v>
      </c>
      <c r="F24">
        <v>5</v>
      </c>
      <c r="G24" t="s">
        <v>428</v>
      </c>
      <c r="H24">
        <v>1685026606.6</v>
      </c>
      <c r="I24">
        <f>(J24)/1000</f>
        <v>0</v>
      </c>
      <c r="J24">
        <f>IF(DO24, AM24, AG24)</f>
        <v>0</v>
      </c>
      <c r="K24">
        <f>IF(DO24, AH24, AF24)</f>
        <v>0</v>
      </c>
      <c r="L24">
        <f>DQ24 - IF(AT24&gt;1, K24*DK24*100.0/(AV24*EE24), 0)</f>
        <v>0</v>
      </c>
      <c r="M24">
        <f>((S24-I24/2)*L24-K24)/(S24+I24/2)</f>
        <v>0</v>
      </c>
      <c r="N24">
        <f>M24*(DX24+DY24)/1000.0</f>
        <v>0</v>
      </c>
      <c r="O24">
        <f>(DQ24 - IF(AT24&gt;1, K24*DK24*100.0/(AV24*EE24), 0))*(DX24+DY24)/1000.0</f>
        <v>0</v>
      </c>
      <c r="P24">
        <f>2.0/((1/R24-1/Q24)+SIGN(R24)*SQRT((1/R24-1/Q24)*(1/R24-1/Q24) + 4*DL24/((DL24+1)*(DL24+1))*(2*1/R24*1/Q24-1/Q24*1/Q24)))</f>
        <v>0</v>
      </c>
      <c r="Q24">
        <f>IF(LEFT(DM24,1)&lt;&gt;"0",IF(LEFT(DM24,1)="1",3.0,DN24),$D$5+$E$5*(EE24*DX24/($K$5*1000))+$F$5*(EE24*DX24/($K$5*1000))*MAX(MIN(DK24,$J$5),$I$5)*MAX(MIN(DK24,$J$5),$I$5)+$G$5*MAX(MIN(DK24,$J$5),$I$5)*(EE24*DX24/($K$5*1000))+$H$5*(EE24*DX24/($K$5*1000))*(EE24*DX24/($K$5*1000)))</f>
        <v>0</v>
      </c>
      <c r="R24">
        <f>I24*(1000-(1000*0.61365*exp(17.502*V24/(240.97+V24))/(DX24+DY24)+DS24)/2)/(1000*0.61365*exp(17.502*V24/(240.97+V24))/(DX24+DY24)-DS24)</f>
        <v>0</v>
      </c>
      <c r="S24">
        <f>1/((DL24+1)/(P24/1.6)+1/(Q24/1.37)) + DL24/((DL24+1)/(P24/1.6) + DL24/(Q24/1.37))</f>
        <v>0</v>
      </c>
      <c r="T24">
        <f>(DG24*DJ24)</f>
        <v>0</v>
      </c>
      <c r="U24">
        <f>(DZ24+(T24+2*0.95*5.67E-8*(((DZ24+$B$9)+273)^4-(DZ24+273)^4)-44100*I24)/(1.84*29.3*Q24+8*0.95*5.67E-8*(DZ24+273)^3))</f>
        <v>0</v>
      </c>
      <c r="V24">
        <f>($C$9*EA24+$D$9*EB24+$E$9*U24)</f>
        <v>0</v>
      </c>
      <c r="W24">
        <f>0.61365*exp(17.502*V24/(240.97+V24))</f>
        <v>0</v>
      </c>
      <c r="X24">
        <f>(Y24/Z24*100)</f>
        <v>0</v>
      </c>
      <c r="Y24">
        <f>DS24*(DX24+DY24)/1000</f>
        <v>0</v>
      </c>
      <c r="Z24">
        <f>0.61365*exp(17.502*DZ24/(240.97+DZ24))</f>
        <v>0</v>
      </c>
      <c r="AA24">
        <f>(W24-DS24*(DX24+DY24)/1000)</f>
        <v>0</v>
      </c>
      <c r="AB24">
        <f>(-I24*44100)</f>
        <v>0</v>
      </c>
      <c r="AC24">
        <f>2*29.3*Q24*0.92*(DZ24-V24)</f>
        <v>0</v>
      </c>
      <c r="AD24">
        <f>2*0.95*5.67E-8*(((DZ24+$B$9)+273)^4-(V24+273)^4)</f>
        <v>0</v>
      </c>
      <c r="AE24">
        <f>T24+AD24+AB24+AC24</f>
        <v>0</v>
      </c>
      <c r="AF24">
        <f>DW24*AT24*(DR24-DQ24*(1000-AT24*DT24)/(1000-AT24*DS24))/(100*DK24)</f>
        <v>0</v>
      </c>
      <c r="AG24">
        <f>1000*DW24*AT24*(DS24-DT24)/(100*DK24*(1000-AT24*DS24))</f>
        <v>0</v>
      </c>
      <c r="AH24">
        <f>(AI24 - AJ24 - DX24*1E3/(8.314*(DZ24+273.15)) * AL24/DW24 * AK24) * DW24/(100*DK24) * (1000 - DT24)/1000</f>
        <v>0</v>
      </c>
      <c r="AI24">
        <v>405.4348445514918</v>
      </c>
      <c r="AJ24">
        <v>383.1386242424241</v>
      </c>
      <c r="AK24">
        <v>-1.649584265201835</v>
      </c>
      <c r="AL24">
        <v>66.87544694377274</v>
      </c>
      <c r="AM24">
        <f>(AO24 - AN24 + DX24*1E3/(8.314*(DZ24+273.15)) * AQ24/DW24 * AP24) * DW24/(100*DK24) * 1000/(1000 - AO24)</f>
        <v>0</v>
      </c>
      <c r="AN24">
        <v>12.62432761372457</v>
      </c>
      <c r="AO24">
        <v>20.67995604395605</v>
      </c>
      <c r="AP24">
        <v>0.0001660101109499475</v>
      </c>
      <c r="AQ24">
        <v>110.1298601296173</v>
      </c>
      <c r="AR24">
        <v>0</v>
      </c>
      <c r="AS24">
        <v>0</v>
      </c>
      <c r="AT24">
        <f>IF(AR24*$H$15&gt;=AV24,1.0,(AV24/(AV24-AR24*$H$15)))</f>
        <v>0</v>
      </c>
      <c r="AU24">
        <f>(AT24-1)*100</f>
        <v>0</v>
      </c>
      <c r="AV24">
        <f>MAX(0,($B$15+$C$15*EE24)/(1+$D$15*EE24)*DX24/(DZ24+273)*$E$15)</f>
        <v>0</v>
      </c>
      <c r="AW24" t="s">
        <v>429</v>
      </c>
      <c r="AX24" t="s">
        <v>429</v>
      </c>
      <c r="AY24">
        <v>0</v>
      </c>
      <c r="AZ24">
        <v>0</v>
      </c>
      <c r="BA24">
        <f>1-AY24/AZ24</f>
        <v>0</v>
      </c>
      <c r="BB24">
        <v>0</v>
      </c>
      <c r="BC24" t="s">
        <v>429</v>
      </c>
      <c r="BD24" t="s">
        <v>429</v>
      </c>
      <c r="BE24">
        <v>0</v>
      </c>
      <c r="BF24">
        <v>0</v>
      </c>
      <c r="BG24">
        <f>1-BE24/BF24</f>
        <v>0</v>
      </c>
      <c r="BH24">
        <v>0.5</v>
      </c>
      <c r="BI24">
        <f>DH24</f>
        <v>0</v>
      </c>
      <c r="BJ24">
        <f>K24</f>
        <v>0</v>
      </c>
      <c r="BK24">
        <f>BG24*BH24*BI24</f>
        <v>0</v>
      </c>
      <c r="BL24">
        <f>(BJ24-BB24)/BI24</f>
        <v>0</v>
      </c>
      <c r="BM24">
        <f>(AZ24-BF24)/BF24</f>
        <v>0</v>
      </c>
      <c r="BN24">
        <f>AY24/(BA24+AY24/BF24)</f>
        <v>0</v>
      </c>
      <c r="BO24" t="s">
        <v>429</v>
      </c>
      <c r="BP24">
        <v>0</v>
      </c>
      <c r="BQ24">
        <f>IF(BP24&lt;&gt;0, BP24, BN24)</f>
        <v>0</v>
      </c>
      <c r="BR24">
        <f>1-BQ24/BF24</f>
        <v>0</v>
      </c>
      <c r="BS24">
        <f>(BF24-BE24)/(BF24-BQ24)</f>
        <v>0</v>
      </c>
      <c r="BT24">
        <f>(AZ24-BF24)/(AZ24-BQ24)</f>
        <v>0</v>
      </c>
      <c r="BU24">
        <f>(BF24-BE24)/(BF24-AY24)</f>
        <v>0</v>
      </c>
      <c r="BV24">
        <f>(AZ24-BF24)/(AZ24-AY24)</f>
        <v>0</v>
      </c>
      <c r="BW24">
        <f>(BS24*BQ24/BE24)</f>
        <v>0</v>
      </c>
      <c r="BX24">
        <f>(1-BW24)</f>
        <v>0</v>
      </c>
      <c r="DG24">
        <f>$B$13*EF24+$C$13*EG24+$F$13*ER24*(1-EU24)</f>
        <v>0</v>
      </c>
      <c r="DH24">
        <f>DG24*DI24</f>
        <v>0</v>
      </c>
      <c r="DI24">
        <f>($B$13*$D$11+$C$13*$D$11+$F$13*((FE24+EW24)/MAX(FE24+EW24+FF24, 0.1)*$I$11+FF24/MAX(FE24+EW24+FF24, 0.1)*$J$11))/($B$13+$C$13+$F$13)</f>
        <v>0</v>
      </c>
      <c r="DJ24">
        <f>($B$13*$K$11+$C$13*$K$11+$F$13*((FE24+EW24)/MAX(FE24+EW24+FF24, 0.1)*$P$11+FF24/MAX(FE24+EW24+FF24, 0.1)*$Q$11))/($B$13+$C$13+$F$13)</f>
        <v>0</v>
      </c>
      <c r="DK24">
        <v>2.7</v>
      </c>
      <c r="DL24">
        <v>0.5</v>
      </c>
      <c r="DM24" t="s">
        <v>430</v>
      </c>
      <c r="DN24">
        <v>2</v>
      </c>
      <c r="DO24" t="b">
        <v>1</v>
      </c>
      <c r="DP24">
        <v>1685026606.6</v>
      </c>
      <c r="DQ24">
        <v>382.9132962962963</v>
      </c>
      <c r="DR24">
        <v>409.5454444444445</v>
      </c>
      <c r="DS24">
        <v>20.66467037037037</v>
      </c>
      <c r="DT24">
        <v>12.62367407407407</v>
      </c>
      <c r="DU24">
        <v>382.4719629629629</v>
      </c>
      <c r="DV24">
        <v>20.55177407407407</v>
      </c>
      <c r="DW24">
        <v>499.951962962963</v>
      </c>
      <c r="DX24">
        <v>99.44946296296295</v>
      </c>
      <c r="DY24">
        <v>0.09991495555555556</v>
      </c>
      <c r="DZ24">
        <v>29.39643703703704</v>
      </c>
      <c r="EA24">
        <v>29.31771111111112</v>
      </c>
      <c r="EB24">
        <v>999.9000000000001</v>
      </c>
      <c r="EC24">
        <v>0</v>
      </c>
      <c r="ED24">
        <v>0</v>
      </c>
      <c r="EE24">
        <v>9995.720370370371</v>
      </c>
      <c r="EF24">
        <v>0</v>
      </c>
      <c r="EG24">
        <v>1637.069259259259</v>
      </c>
      <c r="EH24">
        <v>-26.63215185185185</v>
      </c>
      <c r="EI24">
        <v>390.9929999999999</v>
      </c>
      <c r="EJ24">
        <v>414.7813703703704</v>
      </c>
      <c r="EK24">
        <v>8.041017407407407</v>
      </c>
      <c r="EL24">
        <v>409.5454444444445</v>
      </c>
      <c r="EM24">
        <v>12.62367407407407</v>
      </c>
      <c r="EN24">
        <v>2.055091481481481</v>
      </c>
      <c r="EO24">
        <v>1.255416666666667</v>
      </c>
      <c r="EP24">
        <v>17.8753037037037</v>
      </c>
      <c r="EQ24">
        <v>10.27545185185185</v>
      </c>
      <c r="ER24">
        <v>2000.017407407408</v>
      </c>
      <c r="ES24">
        <v>0.9800014444444443</v>
      </c>
      <c r="ET24">
        <v>0.01999846296296296</v>
      </c>
      <c r="EU24">
        <v>0</v>
      </c>
      <c r="EV24">
        <v>754.761037037037</v>
      </c>
      <c r="EW24">
        <v>5.00078</v>
      </c>
      <c r="EX24">
        <v>19371.8</v>
      </c>
      <c r="EY24">
        <v>16379.7962962963</v>
      </c>
      <c r="EZ24">
        <v>39.05077777777778</v>
      </c>
      <c r="FA24">
        <v>40.84</v>
      </c>
      <c r="FB24">
        <v>39.65259259259259</v>
      </c>
      <c r="FC24">
        <v>39.7892962962963</v>
      </c>
      <c r="FD24">
        <v>40.41403703703704</v>
      </c>
      <c r="FE24">
        <v>1955.117407407407</v>
      </c>
      <c r="FF24">
        <v>39.9</v>
      </c>
      <c r="FG24">
        <v>0</v>
      </c>
      <c r="FH24">
        <v>1685026612.9</v>
      </c>
      <c r="FI24">
        <v>0</v>
      </c>
      <c r="FJ24">
        <v>754.745</v>
      </c>
      <c r="FK24">
        <v>3.258153829398982</v>
      </c>
      <c r="FL24">
        <v>275.5230763566835</v>
      </c>
      <c r="FM24">
        <v>19371.488</v>
      </c>
      <c r="FN24">
        <v>15</v>
      </c>
      <c r="FO24">
        <v>1685022659.5</v>
      </c>
      <c r="FP24" t="s">
        <v>431</v>
      </c>
      <c r="FQ24">
        <v>1685022641</v>
      </c>
      <c r="FR24">
        <v>1685022659.5</v>
      </c>
      <c r="FS24">
        <v>1</v>
      </c>
      <c r="FT24">
        <v>0.44</v>
      </c>
      <c r="FU24">
        <v>-0.025</v>
      </c>
      <c r="FV24">
        <v>0.445</v>
      </c>
      <c r="FW24">
        <v>-0.025</v>
      </c>
      <c r="FX24">
        <v>420</v>
      </c>
      <c r="FY24">
        <v>11</v>
      </c>
      <c r="FZ24">
        <v>0.08</v>
      </c>
      <c r="GA24">
        <v>0.02</v>
      </c>
      <c r="GB24">
        <v>-29.2640925</v>
      </c>
      <c r="GC24">
        <v>58.93076060037524</v>
      </c>
      <c r="GD24">
        <v>6.202494961037353</v>
      </c>
      <c r="GE24">
        <v>0</v>
      </c>
      <c r="GF24">
        <v>8.03579225</v>
      </c>
      <c r="GG24">
        <v>0.1136063414634039</v>
      </c>
      <c r="GH24">
        <v>0.01133449656744851</v>
      </c>
      <c r="GI24">
        <v>1</v>
      </c>
      <c r="GJ24">
        <v>1</v>
      </c>
      <c r="GK24">
        <v>2</v>
      </c>
      <c r="GL24" t="s">
        <v>432</v>
      </c>
      <c r="GM24">
        <v>3.09769</v>
      </c>
      <c r="GN24">
        <v>2.75799</v>
      </c>
      <c r="GO24">
        <v>0.088226</v>
      </c>
      <c r="GP24">
        <v>0.0910344</v>
      </c>
      <c r="GQ24">
        <v>0.10696</v>
      </c>
      <c r="GR24">
        <v>0.0753921</v>
      </c>
      <c r="GS24">
        <v>23420.3</v>
      </c>
      <c r="GT24">
        <v>23058.2</v>
      </c>
      <c r="GU24">
        <v>26233</v>
      </c>
      <c r="GV24">
        <v>25708.1</v>
      </c>
      <c r="GW24">
        <v>37586.1</v>
      </c>
      <c r="GX24">
        <v>36229.3</v>
      </c>
      <c r="GY24">
        <v>45874.7</v>
      </c>
      <c r="GZ24">
        <v>42398.7</v>
      </c>
      <c r="HA24">
        <v>1.87868</v>
      </c>
      <c r="HB24">
        <v>1.96043</v>
      </c>
      <c r="HC24">
        <v>0.0563636</v>
      </c>
      <c r="HD24">
        <v>0</v>
      </c>
      <c r="HE24">
        <v>28.4021</v>
      </c>
      <c r="HF24">
        <v>999.9</v>
      </c>
      <c r="HG24">
        <v>59.9</v>
      </c>
      <c r="HH24">
        <v>32.3</v>
      </c>
      <c r="HI24">
        <v>29.2521</v>
      </c>
      <c r="HJ24">
        <v>62.1835</v>
      </c>
      <c r="HK24">
        <v>26.9671</v>
      </c>
      <c r="HL24">
        <v>1</v>
      </c>
      <c r="HM24">
        <v>0.130854</v>
      </c>
      <c r="HN24">
        <v>0.228186</v>
      </c>
      <c r="HO24">
        <v>20.3069</v>
      </c>
      <c r="HP24">
        <v>5.21519</v>
      </c>
      <c r="HQ24">
        <v>11.9798</v>
      </c>
      <c r="HR24">
        <v>4.96445</v>
      </c>
      <c r="HS24">
        <v>3.27433</v>
      </c>
      <c r="HT24">
        <v>9999</v>
      </c>
      <c r="HU24">
        <v>9999</v>
      </c>
      <c r="HV24">
        <v>9999</v>
      </c>
      <c r="HW24">
        <v>30</v>
      </c>
      <c r="HX24">
        <v>1.86386</v>
      </c>
      <c r="HY24">
        <v>1.85996</v>
      </c>
      <c r="HZ24">
        <v>1.85822</v>
      </c>
      <c r="IA24">
        <v>1.85962</v>
      </c>
      <c r="IB24">
        <v>1.85973</v>
      </c>
      <c r="IC24">
        <v>1.85822</v>
      </c>
      <c r="ID24">
        <v>1.85727</v>
      </c>
      <c r="IE24">
        <v>1.85226</v>
      </c>
      <c r="IF24">
        <v>0</v>
      </c>
      <c r="IG24">
        <v>0</v>
      </c>
      <c r="IH24">
        <v>0</v>
      </c>
      <c r="II24">
        <v>0</v>
      </c>
      <c r="IJ24" t="s">
        <v>433</v>
      </c>
      <c r="IK24" t="s">
        <v>434</v>
      </c>
      <c r="IL24" t="s">
        <v>435</v>
      </c>
      <c r="IM24" t="s">
        <v>435</v>
      </c>
      <c r="IN24" t="s">
        <v>435</v>
      </c>
      <c r="IO24" t="s">
        <v>435</v>
      </c>
      <c r="IP24">
        <v>0</v>
      </c>
      <c r="IQ24">
        <v>100</v>
      </c>
      <c r="IR24">
        <v>100</v>
      </c>
      <c r="IS24">
        <v>0.44</v>
      </c>
      <c r="IT24">
        <v>0.1132</v>
      </c>
      <c r="IU24">
        <v>0.3650839946752427</v>
      </c>
      <c r="IV24">
        <v>0.0002756662941723101</v>
      </c>
      <c r="IW24">
        <v>-1.706736700235475E-07</v>
      </c>
      <c r="IX24">
        <v>-7.648352192670159E-11</v>
      </c>
      <c r="IY24">
        <v>-0.08921519773046478</v>
      </c>
      <c r="IZ24">
        <v>0.001712106514585134</v>
      </c>
      <c r="JA24">
        <v>0.0004201690128959496</v>
      </c>
      <c r="JB24">
        <v>-1.212774764375344E-06</v>
      </c>
      <c r="JC24">
        <v>3</v>
      </c>
      <c r="JD24">
        <v>1949</v>
      </c>
      <c r="JE24">
        <v>1</v>
      </c>
      <c r="JF24">
        <v>28</v>
      </c>
      <c r="JG24">
        <v>66.2</v>
      </c>
      <c r="JH24">
        <v>65.90000000000001</v>
      </c>
      <c r="JI24">
        <v>1.0144</v>
      </c>
      <c r="JJ24">
        <v>2.61353</v>
      </c>
      <c r="JK24">
        <v>1.49658</v>
      </c>
      <c r="JL24">
        <v>2.35596</v>
      </c>
      <c r="JM24">
        <v>1.54907</v>
      </c>
      <c r="JN24">
        <v>2.33765</v>
      </c>
      <c r="JO24">
        <v>35.801</v>
      </c>
      <c r="JP24">
        <v>14.3684</v>
      </c>
      <c r="JQ24">
        <v>18</v>
      </c>
      <c r="JR24">
        <v>486.323</v>
      </c>
      <c r="JS24">
        <v>558.207</v>
      </c>
      <c r="JT24">
        <v>27.9999</v>
      </c>
      <c r="JU24">
        <v>28.9238</v>
      </c>
      <c r="JV24">
        <v>30.0004</v>
      </c>
      <c r="JW24">
        <v>28.907</v>
      </c>
      <c r="JX24">
        <v>28.8406</v>
      </c>
      <c r="JY24">
        <v>20.356</v>
      </c>
      <c r="JZ24">
        <v>52.88</v>
      </c>
      <c r="KA24">
        <v>0</v>
      </c>
      <c r="KB24">
        <v>28</v>
      </c>
      <c r="KC24">
        <v>366.59</v>
      </c>
      <c r="KD24">
        <v>12.6317</v>
      </c>
      <c r="KE24">
        <v>100.249</v>
      </c>
      <c r="KF24">
        <v>100.638</v>
      </c>
    </row>
    <row r="25" spans="1:292">
      <c r="A25">
        <v>5</v>
      </c>
      <c r="B25">
        <v>1685026619.1</v>
      </c>
      <c r="C25">
        <v>20</v>
      </c>
      <c r="D25" t="s">
        <v>443</v>
      </c>
      <c r="E25" t="s">
        <v>444</v>
      </c>
      <c r="F25">
        <v>5</v>
      </c>
      <c r="G25" t="s">
        <v>428</v>
      </c>
      <c r="H25">
        <v>1685026611.314285</v>
      </c>
      <c r="I25">
        <f>(J25)/1000</f>
        <v>0</v>
      </c>
      <c r="J25">
        <f>IF(DO25, AM25, AG25)</f>
        <v>0</v>
      </c>
      <c r="K25">
        <f>IF(DO25, AH25, AF25)</f>
        <v>0</v>
      </c>
      <c r="L25">
        <f>DQ25 - IF(AT25&gt;1, K25*DK25*100.0/(AV25*EE25), 0)</f>
        <v>0</v>
      </c>
      <c r="M25">
        <f>((S25-I25/2)*L25-K25)/(S25+I25/2)</f>
        <v>0</v>
      </c>
      <c r="N25">
        <f>M25*(DX25+DY25)/1000.0</f>
        <v>0</v>
      </c>
      <c r="O25">
        <f>(DQ25 - IF(AT25&gt;1, K25*DK25*100.0/(AV25*EE25), 0))*(DX25+DY25)/1000.0</f>
        <v>0</v>
      </c>
      <c r="P25">
        <f>2.0/((1/R25-1/Q25)+SIGN(R25)*SQRT((1/R25-1/Q25)*(1/R25-1/Q25) + 4*DL25/((DL25+1)*(DL25+1))*(2*1/R25*1/Q25-1/Q25*1/Q25)))</f>
        <v>0</v>
      </c>
      <c r="Q25">
        <f>IF(LEFT(DM25,1)&lt;&gt;"0",IF(LEFT(DM25,1)="1",3.0,DN25),$D$5+$E$5*(EE25*DX25/($K$5*1000))+$F$5*(EE25*DX25/($K$5*1000))*MAX(MIN(DK25,$J$5),$I$5)*MAX(MIN(DK25,$J$5),$I$5)+$G$5*MAX(MIN(DK25,$J$5),$I$5)*(EE25*DX25/($K$5*1000))+$H$5*(EE25*DX25/($K$5*1000))*(EE25*DX25/($K$5*1000)))</f>
        <v>0</v>
      </c>
      <c r="R25">
        <f>I25*(1000-(1000*0.61365*exp(17.502*V25/(240.97+V25))/(DX25+DY25)+DS25)/2)/(1000*0.61365*exp(17.502*V25/(240.97+V25))/(DX25+DY25)-DS25)</f>
        <v>0</v>
      </c>
      <c r="S25">
        <f>1/((DL25+1)/(P25/1.6)+1/(Q25/1.37)) + DL25/((DL25+1)/(P25/1.6) + DL25/(Q25/1.37))</f>
        <v>0</v>
      </c>
      <c r="T25">
        <f>(DG25*DJ25)</f>
        <v>0</v>
      </c>
      <c r="U25">
        <f>(DZ25+(T25+2*0.95*5.67E-8*(((DZ25+$B$9)+273)^4-(DZ25+273)^4)-44100*I25)/(1.84*29.3*Q25+8*0.95*5.67E-8*(DZ25+273)^3))</f>
        <v>0</v>
      </c>
      <c r="V25">
        <f>($C$9*EA25+$D$9*EB25+$E$9*U25)</f>
        <v>0</v>
      </c>
      <c r="W25">
        <f>0.61365*exp(17.502*V25/(240.97+V25))</f>
        <v>0</v>
      </c>
      <c r="X25">
        <f>(Y25/Z25*100)</f>
        <v>0</v>
      </c>
      <c r="Y25">
        <f>DS25*(DX25+DY25)/1000</f>
        <v>0</v>
      </c>
      <c r="Z25">
        <f>0.61365*exp(17.502*DZ25/(240.97+DZ25))</f>
        <v>0</v>
      </c>
      <c r="AA25">
        <f>(W25-DS25*(DX25+DY25)/1000)</f>
        <v>0</v>
      </c>
      <c r="AB25">
        <f>(-I25*44100)</f>
        <v>0</v>
      </c>
      <c r="AC25">
        <f>2*29.3*Q25*0.92*(DZ25-V25)</f>
        <v>0</v>
      </c>
      <c r="AD25">
        <f>2*0.95*5.67E-8*(((DZ25+$B$9)+273)^4-(V25+273)^4)</f>
        <v>0</v>
      </c>
      <c r="AE25">
        <f>T25+AD25+AB25+AC25</f>
        <v>0</v>
      </c>
      <c r="AF25">
        <f>DW25*AT25*(DR25-DQ25*(1000-AT25*DT25)/(1000-AT25*DS25))/(100*DK25)</f>
        <v>0</v>
      </c>
      <c r="AG25">
        <f>1000*DW25*AT25*(DS25-DT25)/(100*DK25*(1000-AT25*DS25))</f>
        <v>0</v>
      </c>
      <c r="AH25">
        <f>(AI25 - AJ25 - DX25*1E3/(8.314*(DZ25+273.15)) * AL25/DW25 * AK25) * DW25/(100*DK25) * (1000 - DT25)/1000</f>
        <v>0</v>
      </c>
      <c r="AI25">
        <v>389.3581386932512</v>
      </c>
      <c r="AJ25">
        <v>371.5181212121213</v>
      </c>
      <c r="AK25">
        <v>-2.368967137501133</v>
      </c>
      <c r="AL25">
        <v>66.87544694377274</v>
      </c>
      <c r="AM25">
        <f>(AO25 - AN25 + DX25*1E3/(8.314*(DZ25+273.15)) * AQ25/DW25 * AP25) * DW25/(100*DK25) * 1000/(1000 - AO25)</f>
        <v>0</v>
      </c>
      <c r="AN25">
        <v>12.6267947958102</v>
      </c>
      <c r="AO25">
        <v>20.69352307692307</v>
      </c>
      <c r="AP25">
        <v>1.406972303639003E-06</v>
      </c>
      <c r="AQ25">
        <v>110.1298601296173</v>
      </c>
      <c r="AR25">
        <v>0</v>
      </c>
      <c r="AS25">
        <v>0</v>
      </c>
      <c r="AT25">
        <f>IF(AR25*$H$15&gt;=AV25,1.0,(AV25/(AV25-AR25*$H$15)))</f>
        <v>0</v>
      </c>
      <c r="AU25">
        <f>(AT25-1)*100</f>
        <v>0</v>
      </c>
      <c r="AV25">
        <f>MAX(0,($B$15+$C$15*EE25)/(1+$D$15*EE25)*DX25/(DZ25+273)*$E$15)</f>
        <v>0</v>
      </c>
      <c r="AW25" t="s">
        <v>429</v>
      </c>
      <c r="AX25" t="s">
        <v>429</v>
      </c>
      <c r="AY25">
        <v>0</v>
      </c>
      <c r="AZ25">
        <v>0</v>
      </c>
      <c r="BA25">
        <f>1-AY25/AZ25</f>
        <v>0</v>
      </c>
      <c r="BB25">
        <v>0</v>
      </c>
      <c r="BC25" t="s">
        <v>429</v>
      </c>
      <c r="BD25" t="s">
        <v>429</v>
      </c>
      <c r="BE25">
        <v>0</v>
      </c>
      <c r="BF25">
        <v>0</v>
      </c>
      <c r="BG25">
        <f>1-BE25/BF25</f>
        <v>0</v>
      </c>
      <c r="BH25">
        <v>0.5</v>
      </c>
      <c r="BI25">
        <f>DH25</f>
        <v>0</v>
      </c>
      <c r="BJ25">
        <f>K25</f>
        <v>0</v>
      </c>
      <c r="BK25">
        <f>BG25*BH25*BI25</f>
        <v>0</v>
      </c>
      <c r="BL25">
        <f>(BJ25-BB25)/BI25</f>
        <v>0</v>
      </c>
      <c r="BM25">
        <f>(AZ25-BF25)/BF25</f>
        <v>0</v>
      </c>
      <c r="BN25">
        <f>AY25/(BA25+AY25/BF25)</f>
        <v>0</v>
      </c>
      <c r="BO25" t="s">
        <v>429</v>
      </c>
      <c r="BP25">
        <v>0</v>
      </c>
      <c r="BQ25">
        <f>IF(BP25&lt;&gt;0, BP25, BN25)</f>
        <v>0</v>
      </c>
      <c r="BR25">
        <f>1-BQ25/BF25</f>
        <v>0</v>
      </c>
      <c r="BS25">
        <f>(BF25-BE25)/(BF25-BQ25)</f>
        <v>0</v>
      </c>
      <c r="BT25">
        <f>(AZ25-BF25)/(AZ25-BQ25)</f>
        <v>0</v>
      </c>
      <c r="BU25">
        <f>(BF25-BE25)/(BF25-AY25)</f>
        <v>0</v>
      </c>
      <c r="BV25">
        <f>(AZ25-BF25)/(AZ25-AY25)</f>
        <v>0</v>
      </c>
      <c r="BW25">
        <f>(BS25*BQ25/BE25)</f>
        <v>0</v>
      </c>
      <c r="BX25">
        <f>(1-BW25)</f>
        <v>0</v>
      </c>
      <c r="DG25">
        <f>$B$13*EF25+$C$13*EG25+$F$13*ER25*(1-EU25)</f>
        <v>0</v>
      </c>
      <c r="DH25">
        <f>DG25*DI25</f>
        <v>0</v>
      </c>
      <c r="DI25">
        <f>($B$13*$D$11+$C$13*$D$11+$F$13*((FE25+EW25)/MAX(FE25+EW25+FF25, 0.1)*$I$11+FF25/MAX(FE25+EW25+FF25, 0.1)*$J$11))/($B$13+$C$13+$F$13)</f>
        <v>0</v>
      </c>
      <c r="DJ25">
        <f>($B$13*$K$11+$C$13*$K$11+$F$13*((FE25+EW25)/MAX(FE25+EW25+FF25, 0.1)*$P$11+FF25/MAX(FE25+EW25+FF25, 0.1)*$Q$11))/($B$13+$C$13+$F$13)</f>
        <v>0</v>
      </c>
      <c r="DK25">
        <v>2.7</v>
      </c>
      <c r="DL25">
        <v>0.5</v>
      </c>
      <c r="DM25" t="s">
        <v>430</v>
      </c>
      <c r="DN25">
        <v>2</v>
      </c>
      <c r="DO25" t="b">
        <v>1</v>
      </c>
      <c r="DP25">
        <v>1685026611.314285</v>
      </c>
      <c r="DQ25">
        <v>377.5453571428571</v>
      </c>
      <c r="DR25">
        <v>397.5456428571429</v>
      </c>
      <c r="DS25">
        <v>20.67587142857143</v>
      </c>
      <c r="DT25">
        <v>12.62533928571428</v>
      </c>
      <c r="DU25">
        <v>377.1045714285714</v>
      </c>
      <c r="DV25">
        <v>20.56277857142857</v>
      </c>
      <c r="DW25">
        <v>499.9859285714285</v>
      </c>
      <c r="DX25">
        <v>99.44970714285715</v>
      </c>
      <c r="DY25">
        <v>0.09997520357142856</v>
      </c>
      <c r="DZ25">
        <v>29.39957142857142</v>
      </c>
      <c r="EA25">
        <v>29.32001785714286</v>
      </c>
      <c r="EB25">
        <v>999.9000000000002</v>
      </c>
      <c r="EC25">
        <v>0</v>
      </c>
      <c r="ED25">
        <v>0</v>
      </c>
      <c r="EE25">
        <v>9999.223214285714</v>
      </c>
      <c r="EF25">
        <v>0</v>
      </c>
      <c r="EG25">
        <v>1643.751071428572</v>
      </c>
      <c r="EH25">
        <v>-20.00035714285714</v>
      </c>
      <c r="EI25">
        <v>385.5161428571429</v>
      </c>
      <c r="EJ25">
        <v>402.6289285714286</v>
      </c>
      <c r="EK25">
        <v>8.050543214285714</v>
      </c>
      <c r="EL25">
        <v>397.5456428571429</v>
      </c>
      <c r="EM25">
        <v>12.62533928571428</v>
      </c>
      <c r="EN25">
        <v>2.056210357142857</v>
      </c>
      <c r="EO25">
        <v>1.255586071428572</v>
      </c>
      <c r="EP25">
        <v>17.88394285714286</v>
      </c>
      <c r="EQ25">
        <v>10.27746785714286</v>
      </c>
      <c r="ER25">
        <v>2000</v>
      </c>
      <c r="ES25">
        <v>0.9800015714285715</v>
      </c>
      <c r="ET25">
        <v>0.01999833214285714</v>
      </c>
      <c r="EU25">
        <v>0</v>
      </c>
      <c r="EV25">
        <v>754.9281428571428</v>
      </c>
      <c r="EW25">
        <v>5.00078</v>
      </c>
      <c r="EX25">
        <v>19388.27857142857</v>
      </c>
      <c r="EY25">
        <v>16379.65</v>
      </c>
      <c r="EZ25">
        <v>39.04442857142857</v>
      </c>
      <c r="FA25">
        <v>40.8525</v>
      </c>
      <c r="FB25">
        <v>39.6985</v>
      </c>
      <c r="FC25">
        <v>39.79899999999999</v>
      </c>
      <c r="FD25">
        <v>40.42157142857143</v>
      </c>
      <c r="FE25">
        <v>1955.1</v>
      </c>
      <c r="FF25">
        <v>39.9</v>
      </c>
      <c r="FG25">
        <v>0</v>
      </c>
      <c r="FH25">
        <v>1685026618.3</v>
      </c>
      <c r="FI25">
        <v>0</v>
      </c>
      <c r="FJ25">
        <v>754.9505769230769</v>
      </c>
      <c r="FK25">
        <v>2.60796580704266</v>
      </c>
      <c r="FL25">
        <v>247.6683766403218</v>
      </c>
      <c r="FM25">
        <v>19388.93461538461</v>
      </c>
      <c r="FN25">
        <v>15</v>
      </c>
      <c r="FO25">
        <v>1685022659.5</v>
      </c>
      <c r="FP25" t="s">
        <v>431</v>
      </c>
      <c r="FQ25">
        <v>1685022641</v>
      </c>
      <c r="FR25">
        <v>1685022659.5</v>
      </c>
      <c r="FS25">
        <v>1</v>
      </c>
      <c r="FT25">
        <v>0.44</v>
      </c>
      <c r="FU25">
        <v>-0.025</v>
      </c>
      <c r="FV25">
        <v>0.445</v>
      </c>
      <c r="FW25">
        <v>-0.025</v>
      </c>
      <c r="FX25">
        <v>420</v>
      </c>
      <c r="FY25">
        <v>11</v>
      </c>
      <c r="FZ25">
        <v>0.08</v>
      </c>
      <c r="GA25">
        <v>0.02</v>
      </c>
      <c r="GB25">
        <v>-23.69175609756098</v>
      </c>
      <c r="GC25">
        <v>84.13999233449462</v>
      </c>
      <c r="GD25">
        <v>8.391192242306266</v>
      </c>
      <c r="GE25">
        <v>0</v>
      </c>
      <c r="GF25">
        <v>8.044428292682928</v>
      </c>
      <c r="GG25">
        <v>0.1211134494773413</v>
      </c>
      <c r="GH25">
        <v>0.0121832125409013</v>
      </c>
      <c r="GI25">
        <v>1</v>
      </c>
      <c r="GJ25">
        <v>1</v>
      </c>
      <c r="GK25">
        <v>2</v>
      </c>
      <c r="GL25" t="s">
        <v>432</v>
      </c>
      <c r="GM25">
        <v>3.09787</v>
      </c>
      <c r="GN25">
        <v>2.75826</v>
      </c>
      <c r="GO25">
        <v>0.08608399999999999</v>
      </c>
      <c r="GP25">
        <v>0.08807909999999999</v>
      </c>
      <c r="GQ25">
        <v>0.10701</v>
      </c>
      <c r="GR25">
        <v>0.0754046</v>
      </c>
      <c r="GS25">
        <v>23475.1</v>
      </c>
      <c r="GT25">
        <v>23132.9</v>
      </c>
      <c r="GU25">
        <v>26232.7</v>
      </c>
      <c r="GV25">
        <v>25708</v>
      </c>
      <c r="GW25">
        <v>37583.5</v>
      </c>
      <c r="GX25">
        <v>36228.1</v>
      </c>
      <c r="GY25">
        <v>45874.4</v>
      </c>
      <c r="GZ25">
        <v>42398.2</v>
      </c>
      <c r="HA25">
        <v>1.87888</v>
      </c>
      <c r="HB25">
        <v>1.96</v>
      </c>
      <c r="HC25">
        <v>0.0571162</v>
      </c>
      <c r="HD25">
        <v>0</v>
      </c>
      <c r="HE25">
        <v>28.4021</v>
      </c>
      <c r="HF25">
        <v>999.9</v>
      </c>
      <c r="HG25">
        <v>59.9</v>
      </c>
      <c r="HH25">
        <v>32.3</v>
      </c>
      <c r="HI25">
        <v>29.2548</v>
      </c>
      <c r="HJ25">
        <v>61.9235</v>
      </c>
      <c r="HK25">
        <v>27.1034</v>
      </c>
      <c r="HL25">
        <v>1</v>
      </c>
      <c r="HM25">
        <v>0.131179</v>
      </c>
      <c r="HN25">
        <v>0.233069</v>
      </c>
      <c r="HO25">
        <v>20.3069</v>
      </c>
      <c r="HP25">
        <v>5.21519</v>
      </c>
      <c r="HQ25">
        <v>11.9796</v>
      </c>
      <c r="HR25">
        <v>4.9647</v>
      </c>
      <c r="HS25">
        <v>3.2743</v>
      </c>
      <c r="HT25">
        <v>9999</v>
      </c>
      <c r="HU25">
        <v>9999</v>
      </c>
      <c r="HV25">
        <v>9999</v>
      </c>
      <c r="HW25">
        <v>30</v>
      </c>
      <c r="HX25">
        <v>1.86386</v>
      </c>
      <c r="HY25">
        <v>1.86002</v>
      </c>
      <c r="HZ25">
        <v>1.85822</v>
      </c>
      <c r="IA25">
        <v>1.85963</v>
      </c>
      <c r="IB25">
        <v>1.85974</v>
      </c>
      <c r="IC25">
        <v>1.85821</v>
      </c>
      <c r="ID25">
        <v>1.85727</v>
      </c>
      <c r="IE25">
        <v>1.85224</v>
      </c>
      <c r="IF25">
        <v>0</v>
      </c>
      <c r="IG25">
        <v>0</v>
      </c>
      <c r="IH25">
        <v>0</v>
      </c>
      <c r="II25">
        <v>0</v>
      </c>
      <c r="IJ25" t="s">
        <v>433</v>
      </c>
      <c r="IK25" t="s">
        <v>434</v>
      </c>
      <c r="IL25" t="s">
        <v>435</v>
      </c>
      <c r="IM25" t="s">
        <v>435</v>
      </c>
      <c r="IN25" t="s">
        <v>435</v>
      </c>
      <c r="IO25" t="s">
        <v>435</v>
      </c>
      <c r="IP25">
        <v>0</v>
      </c>
      <c r="IQ25">
        <v>100</v>
      </c>
      <c r="IR25">
        <v>100</v>
      </c>
      <c r="IS25">
        <v>0.439</v>
      </c>
      <c r="IT25">
        <v>0.1134</v>
      </c>
      <c r="IU25">
        <v>0.3650839946752427</v>
      </c>
      <c r="IV25">
        <v>0.0002756662941723101</v>
      </c>
      <c r="IW25">
        <v>-1.706736700235475E-07</v>
      </c>
      <c r="IX25">
        <v>-7.648352192670159E-11</v>
      </c>
      <c r="IY25">
        <v>-0.08921519773046478</v>
      </c>
      <c r="IZ25">
        <v>0.001712106514585134</v>
      </c>
      <c r="JA25">
        <v>0.0004201690128959496</v>
      </c>
      <c r="JB25">
        <v>-1.212774764375344E-06</v>
      </c>
      <c r="JC25">
        <v>3</v>
      </c>
      <c r="JD25">
        <v>1949</v>
      </c>
      <c r="JE25">
        <v>1</v>
      </c>
      <c r="JF25">
        <v>28</v>
      </c>
      <c r="JG25">
        <v>66.3</v>
      </c>
      <c r="JH25">
        <v>66</v>
      </c>
      <c r="JI25">
        <v>0.980225</v>
      </c>
      <c r="JJ25">
        <v>2.61963</v>
      </c>
      <c r="JK25">
        <v>1.49658</v>
      </c>
      <c r="JL25">
        <v>2.35474</v>
      </c>
      <c r="JM25">
        <v>1.54907</v>
      </c>
      <c r="JN25">
        <v>2.32666</v>
      </c>
      <c r="JO25">
        <v>35.801</v>
      </c>
      <c r="JP25">
        <v>14.3684</v>
      </c>
      <c r="JQ25">
        <v>18</v>
      </c>
      <c r="JR25">
        <v>486.481</v>
      </c>
      <c r="JS25">
        <v>557.947</v>
      </c>
      <c r="JT25">
        <v>28.0006</v>
      </c>
      <c r="JU25">
        <v>28.9287</v>
      </c>
      <c r="JV25">
        <v>30.0005</v>
      </c>
      <c r="JW25">
        <v>28.9124</v>
      </c>
      <c r="JX25">
        <v>28.8458</v>
      </c>
      <c r="JY25">
        <v>19.5996</v>
      </c>
      <c r="JZ25">
        <v>52.88</v>
      </c>
      <c r="KA25">
        <v>0</v>
      </c>
      <c r="KB25">
        <v>28</v>
      </c>
      <c r="KC25">
        <v>346.554</v>
      </c>
      <c r="KD25">
        <v>12.607</v>
      </c>
      <c r="KE25">
        <v>100.248</v>
      </c>
      <c r="KF25">
        <v>100.637</v>
      </c>
    </row>
    <row r="26" spans="1:292">
      <c r="A26">
        <v>6</v>
      </c>
      <c r="B26">
        <v>1685026624.1</v>
      </c>
      <c r="C26">
        <v>25</v>
      </c>
      <c r="D26" t="s">
        <v>445</v>
      </c>
      <c r="E26" t="s">
        <v>446</v>
      </c>
      <c r="F26">
        <v>5</v>
      </c>
      <c r="G26" t="s">
        <v>428</v>
      </c>
      <c r="H26">
        <v>1685026616.6</v>
      </c>
      <c r="I26">
        <f>(J26)/1000</f>
        <v>0</v>
      </c>
      <c r="J26">
        <f>IF(DO26, AM26, AG26)</f>
        <v>0</v>
      </c>
      <c r="K26">
        <f>IF(DO26, AH26, AF26)</f>
        <v>0</v>
      </c>
      <c r="L26">
        <f>DQ26 - IF(AT26&gt;1, K26*DK26*100.0/(AV26*EE26), 0)</f>
        <v>0</v>
      </c>
      <c r="M26">
        <f>((S26-I26/2)*L26-K26)/(S26+I26/2)</f>
        <v>0</v>
      </c>
      <c r="N26">
        <f>M26*(DX26+DY26)/1000.0</f>
        <v>0</v>
      </c>
      <c r="O26">
        <f>(DQ26 - IF(AT26&gt;1, K26*DK26*100.0/(AV26*EE26), 0))*(DX26+DY26)/1000.0</f>
        <v>0</v>
      </c>
      <c r="P26">
        <f>2.0/((1/R26-1/Q26)+SIGN(R26)*SQRT((1/R26-1/Q26)*(1/R26-1/Q26) + 4*DL26/((DL26+1)*(DL26+1))*(2*1/R26*1/Q26-1/Q26*1/Q26)))</f>
        <v>0</v>
      </c>
      <c r="Q26">
        <f>IF(LEFT(DM26,1)&lt;&gt;"0",IF(LEFT(DM26,1)="1",3.0,DN26),$D$5+$E$5*(EE26*DX26/($K$5*1000))+$F$5*(EE26*DX26/($K$5*1000))*MAX(MIN(DK26,$J$5),$I$5)*MAX(MIN(DK26,$J$5),$I$5)+$G$5*MAX(MIN(DK26,$J$5),$I$5)*(EE26*DX26/($K$5*1000))+$H$5*(EE26*DX26/($K$5*1000))*(EE26*DX26/($K$5*1000)))</f>
        <v>0</v>
      </c>
      <c r="R26">
        <f>I26*(1000-(1000*0.61365*exp(17.502*V26/(240.97+V26))/(DX26+DY26)+DS26)/2)/(1000*0.61365*exp(17.502*V26/(240.97+V26))/(DX26+DY26)-DS26)</f>
        <v>0</v>
      </c>
      <c r="S26">
        <f>1/((DL26+1)/(P26/1.6)+1/(Q26/1.37)) + DL26/((DL26+1)/(P26/1.6) + DL26/(Q26/1.37))</f>
        <v>0</v>
      </c>
      <c r="T26">
        <f>(DG26*DJ26)</f>
        <v>0</v>
      </c>
      <c r="U26">
        <f>(DZ26+(T26+2*0.95*5.67E-8*(((DZ26+$B$9)+273)^4-(DZ26+273)^4)-44100*I26)/(1.84*29.3*Q26+8*0.95*5.67E-8*(DZ26+273)^3))</f>
        <v>0</v>
      </c>
      <c r="V26">
        <f>($C$9*EA26+$D$9*EB26+$E$9*U26)</f>
        <v>0</v>
      </c>
      <c r="W26">
        <f>0.61365*exp(17.502*V26/(240.97+V26))</f>
        <v>0</v>
      </c>
      <c r="X26">
        <f>(Y26/Z26*100)</f>
        <v>0</v>
      </c>
      <c r="Y26">
        <f>DS26*(DX26+DY26)/1000</f>
        <v>0</v>
      </c>
      <c r="Z26">
        <f>0.61365*exp(17.502*DZ26/(240.97+DZ26))</f>
        <v>0</v>
      </c>
      <c r="AA26">
        <f>(W26-DS26*(DX26+DY26)/1000)</f>
        <v>0</v>
      </c>
      <c r="AB26">
        <f>(-I26*44100)</f>
        <v>0</v>
      </c>
      <c r="AC26">
        <f>2*29.3*Q26*0.92*(DZ26-V26)</f>
        <v>0</v>
      </c>
      <c r="AD26">
        <f>2*0.95*5.67E-8*(((DZ26+$B$9)+273)^4-(V26+273)^4)</f>
        <v>0</v>
      </c>
      <c r="AE26">
        <f>T26+AD26+AB26+AC26</f>
        <v>0</v>
      </c>
      <c r="AF26">
        <f>DW26*AT26*(DR26-DQ26*(1000-AT26*DT26)/(1000-AT26*DS26))/(100*DK26)</f>
        <v>0</v>
      </c>
      <c r="AG26">
        <f>1000*DW26*AT26*(DS26-DT26)/(100*DK26*(1000-AT26*DS26))</f>
        <v>0</v>
      </c>
      <c r="AH26">
        <f>(AI26 - AJ26 - DX26*1E3/(8.314*(DZ26+273.15)) * AL26/DW26 * AK26) * DW26/(100*DK26) * (1000 - DT26)/1000</f>
        <v>0</v>
      </c>
      <c r="AI26">
        <v>372.7236456893252</v>
      </c>
      <c r="AJ26">
        <v>357.979006060606</v>
      </c>
      <c r="AK26">
        <v>-2.723839240181598</v>
      </c>
      <c r="AL26">
        <v>66.87544694377274</v>
      </c>
      <c r="AM26">
        <f>(AO26 - AN26 + DX26*1E3/(8.314*(DZ26+273.15)) * AQ26/DW26 * AP26) * DW26/(100*DK26) * 1000/(1000 - AO26)</f>
        <v>0</v>
      </c>
      <c r="AN26">
        <v>12.62989331649379</v>
      </c>
      <c r="AO26">
        <v>20.70045054945054</v>
      </c>
      <c r="AP26">
        <v>0.0001244699232023965</v>
      </c>
      <c r="AQ26">
        <v>110.1298601296173</v>
      </c>
      <c r="AR26">
        <v>0</v>
      </c>
      <c r="AS26">
        <v>0</v>
      </c>
      <c r="AT26">
        <f>IF(AR26*$H$15&gt;=AV26,1.0,(AV26/(AV26-AR26*$H$15)))</f>
        <v>0</v>
      </c>
      <c r="AU26">
        <f>(AT26-1)*100</f>
        <v>0</v>
      </c>
      <c r="AV26">
        <f>MAX(0,($B$15+$C$15*EE26)/(1+$D$15*EE26)*DX26/(DZ26+273)*$E$15)</f>
        <v>0</v>
      </c>
      <c r="AW26" t="s">
        <v>429</v>
      </c>
      <c r="AX26" t="s">
        <v>429</v>
      </c>
      <c r="AY26">
        <v>0</v>
      </c>
      <c r="AZ26">
        <v>0</v>
      </c>
      <c r="BA26">
        <f>1-AY26/AZ26</f>
        <v>0</v>
      </c>
      <c r="BB26">
        <v>0</v>
      </c>
      <c r="BC26" t="s">
        <v>429</v>
      </c>
      <c r="BD26" t="s">
        <v>429</v>
      </c>
      <c r="BE26">
        <v>0</v>
      </c>
      <c r="BF26">
        <v>0</v>
      </c>
      <c r="BG26">
        <f>1-BE26/BF26</f>
        <v>0</v>
      </c>
      <c r="BH26">
        <v>0.5</v>
      </c>
      <c r="BI26">
        <f>DH26</f>
        <v>0</v>
      </c>
      <c r="BJ26">
        <f>K26</f>
        <v>0</v>
      </c>
      <c r="BK26">
        <f>BG26*BH26*BI26</f>
        <v>0</v>
      </c>
      <c r="BL26">
        <f>(BJ26-BB26)/BI26</f>
        <v>0</v>
      </c>
      <c r="BM26">
        <f>(AZ26-BF26)/BF26</f>
        <v>0</v>
      </c>
      <c r="BN26">
        <f>AY26/(BA26+AY26/BF26)</f>
        <v>0</v>
      </c>
      <c r="BO26" t="s">
        <v>429</v>
      </c>
      <c r="BP26">
        <v>0</v>
      </c>
      <c r="BQ26">
        <f>IF(BP26&lt;&gt;0, BP26, BN26)</f>
        <v>0</v>
      </c>
      <c r="BR26">
        <f>1-BQ26/BF26</f>
        <v>0</v>
      </c>
      <c r="BS26">
        <f>(BF26-BE26)/(BF26-BQ26)</f>
        <v>0</v>
      </c>
      <c r="BT26">
        <f>(AZ26-BF26)/(AZ26-BQ26)</f>
        <v>0</v>
      </c>
      <c r="BU26">
        <f>(BF26-BE26)/(BF26-AY26)</f>
        <v>0</v>
      </c>
      <c r="BV26">
        <f>(AZ26-BF26)/(AZ26-AY26)</f>
        <v>0</v>
      </c>
      <c r="BW26">
        <f>(BS26*BQ26/BE26)</f>
        <v>0</v>
      </c>
      <c r="BX26">
        <f>(1-BW26)</f>
        <v>0</v>
      </c>
      <c r="DG26">
        <f>$B$13*EF26+$C$13*EG26+$F$13*ER26*(1-EU26)</f>
        <v>0</v>
      </c>
      <c r="DH26">
        <f>DG26*DI26</f>
        <v>0</v>
      </c>
      <c r="DI26">
        <f>($B$13*$D$11+$C$13*$D$11+$F$13*((FE26+EW26)/MAX(FE26+EW26+FF26, 0.1)*$I$11+FF26/MAX(FE26+EW26+FF26, 0.1)*$J$11))/($B$13+$C$13+$F$13)</f>
        <v>0</v>
      </c>
      <c r="DJ26">
        <f>($B$13*$K$11+$C$13*$K$11+$F$13*((FE26+EW26)/MAX(FE26+EW26+FF26, 0.1)*$P$11+FF26/MAX(FE26+EW26+FF26, 0.1)*$Q$11))/($B$13+$C$13+$F$13)</f>
        <v>0</v>
      </c>
      <c r="DK26">
        <v>2.7</v>
      </c>
      <c r="DL26">
        <v>0.5</v>
      </c>
      <c r="DM26" t="s">
        <v>430</v>
      </c>
      <c r="DN26">
        <v>2</v>
      </c>
      <c r="DO26" t="b">
        <v>1</v>
      </c>
      <c r="DP26">
        <v>1685026616.6</v>
      </c>
      <c r="DQ26">
        <v>367.7755185185185</v>
      </c>
      <c r="DR26">
        <v>381.1074814814815</v>
      </c>
      <c r="DS26">
        <v>20.68758148148148</v>
      </c>
      <c r="DT26">
        <v>12.62800740740741</v>
      </c>
      <c r="DU26">
        <v>367.3360000000001</v>
      </c>
      <c r="DV26">
        <v>20.57426666666666</v>
      </c>
      <c r="DW26">
        <v>500.007925925926</v>
      </c>
      <c r="DX26">
        <v>99.44944444444445</v>
      </c>
      <c r="DY26">
        <v>0.1000034814814815</v>
      </c>
      <c r="DZ26">
        <v>29.40568148148148</v>
      </c>
      <c r="EA26">
        <v>29.32869259259259</v>
      </c>
      <c r="EB26">
        <v>999.9000000000001</v>
      </c>
      <c r="EC26">
        <v>0</v>
      </c>
      <c r="ED26">
        <v>0</v>
      </c>
      <c r="EE26">
        <v>9999.59037037037</v>
      </c>
      <c r="EF26">
        <v>0</v>
      </c>
      <c r="EG26">
        <v>1640.897037037037</v>
      </c>
      <c r="EH26">
        <v>-13.33192296296296</v>
      </c>
      <c r="EI26">
        <v>375.5444814814815</v>
      </c>
      <c r="EJ26">
        <v>385.9815925925926</v>
      </c>
      <c r="EK26">
        <v>8.059568518518519</v>
      </c>
      <c r="EL26">
        <v>381.1074814814815</v>
      </c>
      <c r="EM26">
        <v>12.62800740740741</v>
      </c>
      <c r="EN26">
        <v>2.057368148148148</v>
      </c>
      <c r="EO26">
        <v>1.255848518518519</v>
      </c>
      <c r="EP26">
        <v>17.89288888888889</v>
      </c>
      <c r="EQ26">
        <v>10.2806</v>
      </c>
      <c r="ER26">
        <v>1999.98962962963</v>
      </c>
      <c r="ES26">
        <v>0.9800016666666665</v>
      </c>
      <c r="ET26">
        <v>0.01999823333333333</v>
      </c>
      <c r="EU26">
        <v>0</v>
      </c>
      <c r="EV26">
        <v>755.1123703703705</v>
      </c>
      <c r="EW26">
        <v>5.00078</v>
      </c>
      <c r="EX26">
        <v>19401.97777777778</v>
      </c>
      <c r="EY26">
        <v>16379.55185185185</v>
      </c>
      <c r="EZ26">
        <v>39.05981481481481</v>
      </c>
      <c r="FA26">
        <v>40.861</v>
      </c>
      <c r="FB26">
        <v>39.67581481481482</v>
      </c>
      <c r="FC26">
        <v>39.80307407407407</v>
      </c>
      <c r="FD26">
        <v>40.42092592592592</v>
      </c>
      <c r="FE26">
        <v>1955.08962962963</v>
      </c>
      <c r="FF26">
        <v>39.9</v>
      </c>
      <c r="FG26">
        <v>0</v>
      </c>
      <c r="FH26">
        <v>1685026623.1</v>
      </c>
      <c r="FI26">
        <v>0</v>
      </c>
      <c r="FJ26">
        <v>755.1296153846155</v>
      </c>
      <c r="FK26">
        <v>1.251487176459244</v>
      </c>
      <c r="FL26">
        <v>1.056411513217202</v>
      </c>
      <c r="FM26">
        <v>19402.89615384616</v>
      </c>
      <c r="FN26">
        <v>15</v>
      </c>
      <c r="FO26">
        <v>1685022659.5</v>
      </c>
      <c r="FP26" t="s">
        <v>431</v>
      </c>
      <c r="FQ26">
        <v>1685022641</v>
      </c>
      <c r="FR26">
        <v>1685022659.5</v>
      </c>
      <c r="FS26">
        <v>1</v>
      </c>
      <c r="FT26">
        <v>0.44</v>
      </c>
      <c r="FU26">
        <v>-0.025</v>
      </c>
      <c r="FV26">
        <v>0.445</v>
      </c>
      <c r="FW26">
        <v>-0.025</v>
      </c>
      <c r="FX26">
        <v>420</v>
      </c>
      <c r="FY26">
        <v>11</v>
      </c>
      <c r="FZ26">
        <v>0.08</v>
      </c>
      <c r="GA26">
        <v>0.02</v>
      </c>
      <c r="GB26">
        <v>-18.80790536585366</v>
      </c>
      <c r="GC26">
        <v>80.62263554006969</v>
      </c>
      <c r="GD26">
        <v>8.071132656821183</v>
      </c>
      <c r="GE26">
        <v>0</v>
      </c>
      <c r="GF26">
        <v>8.052466829268292</v>
      </c>
      <c r="GG26">
        <v>0.1062560278745606</v>
      </c>
      <c r="GH26">
        <v>0.01066179032214045</v>
      </c>
      <c r="GI26">
        <v>1</v>
      </c>
      <c r="GJ26">
        <v>1</v>
      </c>
      <c r="GK26">
        <v>2</v>
      </c>
      <c r="GL26" t="s">
        <v>432</v>
      </c>
      <c r="GM26">
        <v>3.0978</v>
      </c>
      <c r="GN26">
        <v>2.75805</v>
      </c>
      <c r="GO26">
        <v>0.08358640000000001</v>
      </c>
      <c r="GP26">
        <v>0.0850171</v>
      </c>
      <c r="GQ26">
        <v>0.107035</v>
      </c>
      <c r="GR26">
        <v>0.0754156</v>
      </c>
      <c r="GS26">
        <v>23539.1</v>
      </c>
      <c r="GT26">
        <v>23210.5</v>
      </c>
      <c r="GU26">
        <v>26232.6</v>
      </c>
      <c r="GV26">
        <v>25707.9</v>
      </c>
      <c r="GW26">
        <v>37581.8</v>
      </c>
      <c r="GX26">
        <v>36227.2</v>
      </c>
      <c r="GY26">
        <v>45874</v>
      </c>
      <c r="GZ26">
        <v>42398.2</v>
      </c>
      <c r="HA26">
        <v>1.87843</v>
      </c>
      <c r="HB26">
        <v>1.9601</v>
      </c>
      <c r="HC26">
        <v>0.0574216</v>
      </c>
      <c r="HD26">
        <v>0</v>
      </c>
      <c r="HE26">
        <v>28.4046</v>
      </c>
      <c r="HF26">
        <v>999.9</v>
      </c>
      <c r="HG26">
        <v>59.9</v>
      </c>
      <c r="HH26">
        <v>32.3</v>
      </c>
      <c r="HI26">
        <v>29.2541</v>
      </c>
      <c r="HJ26">
        <v>61.9635</v>
      </c>
      <c r="HK26">
        <v>26.9551</v>
      </c>
      <c r="HL26">
        <v>1</v>
      </c>
      <c r="HM26">
        <v>0.131687</v>
      </c>
      <c r="HN26">
        <v>0.23915</v>
      </c>
      <c r="HO26">
        <v>20.3069</v>
      </c>
      <c r="HP26">
        <v>5.21444</v>
      </c>
      <c r="HQ26">
        <v>11.9798</v>
      </c>
      <c r="HR26">
        <v>4.9644</v>
      </c>
      <c r="HS26">
        <v>3.2742</v>
      </c>
      <c r="HT26">
        <v>9999</v>
      </c>
      <c r="HU26">
        <v>9999</v>
      </c>
      <c r="HV26">
        <v>9999</v>
      </c>
      <c r="HW26">
        <v>30</v>
      </c>
      <c r="HX26">
        <v>1.86387</v>
      </c>
      <c r="HY26">
        <v>1.85997</v>
      </c>
      <c r="HZ26">
        <v>1.85822</v>
      </c>
      <c r="IA26">
        <v>1.85965</v>
      </c>
      <c r="IB26">
        <v>1.85974</v>
      </c>
      <c r="IC26">
        <v>1.85822</v>
      </c>
      <c r="ID26">
        <v>1.85729</v>
      </c>
      <c r="IE26">
        <v>1.85224</v>
      </c>
      <c r="IF26">
        <v>0</v>
      </c>
      <c r="IG26">
        <v>0</v>
      </c>
      <c r="IH26">
        <v>0</v>
      </c>
      <c r="II26">
        <v>0</v>
      </c>
      <c r="IJ26" t="s">
        <v>433</v>
      </c>
      <c r="IK26" t="s">
        <v>434</v>
      </c>
      <c r="IL26" t="s">
        <v>435</v>
      </c>
      <c r="IM26" t="s">
        <v>435</v>
      </c>
      <c r="IN26" t="s">
        <v>435</v>
      </c>
      <c r="IO26" t="s">
        <v>435</v>
      </c>
      <c r="IP26">
        <v>0</v>
      </c>
      <c r="IQ26">
        <v>100</v>
      </c>
      <c r="IR26">
        <v>100</v>
      </c>
      <c r="IS26">
        <v>0.437</v>
      </c>
      <c r="IT26">
        <v>0.1136</v>
      </c>
      <c r="IU26">
        <v>0.3650839946752427</v>
      </c>
      <c r="IV26">
        <v>0.0002756662941723101</v>
      </c>
      <c r="IW26">
        <v>-1.706736700235475E-07</v>
      </c>
      <c r="IX26">
        <v>-7.648352192670159E-11</v>
      </c>
      <c r="IY26">
        <v>-0.08921519773046478</v>
      </c>
      <c r="IZ26">
        <v>0.001712106514585134</v>
      </c>
      <c r="JA26">
        <v>0.0004201690128959496</v>
      </c>
      <c r="JB26">
        <v>-1.212774764375344E-06</v>
      </c>
      <c r="JC26">
        <v>3</v>
      </c>
      <c r="JD26">
        <v>1949</v>
      </c>
      <c r="JE26">
        <v>1</v>
      </c>
      <c r="JF26">
        <v>28</v>
      </c>
      <c r="JG26">
        <v>66.40000000000001</v>
      </c>
      <c r="JH26">
        <v>66.09999999999999</v>
      </c>
      <c r="JI26">
        <v>0.942383</v>
      </c>
      <c r="JJ26">
        <v>2.61841</v>
      </c>
      <c r="JK26">
        <v>1.49658</v>
      </c>
      <c r="JL26">
        <v>2.35474</v>
      </c>
      <c r="JM26">
        <v>1.54907</v>
      </c>
      <c r="JN26">
        <v>2.34009</v>
      </c>
      <c r="JO26">
        <v>35.801</v>
      </c>
      <c r="JP26">
        <v>14.3684</v>
      </c>
      <c r="JQ26">
        <v>18</v>
      </c>
      <c r="JR26">
        <v>486.257</v>
      </c>
      <c r="JS26">
        <v>558.079</v>
      </c>
      <c r="JT26">
        <v>28.001</v>
      </c>
      <c r="JU26">
        <v>28.9342</v>
      </c>
      <c r="JV26">
        <v>30.0005</v>
      </c>
      <c r="JW26">
        <v>28.9176</v>
      </c>
      <c r="JX26">
        <v>28.852</v>
      </c>
      <c r="JY26">
        <v>18.9001</v>
      </c>
      <c r="JZ26">
        <v>52.88</v>
      </c>
      <c r="KA26">
        <v>0</v>
      </c>
      <c r="KB26">
        <v>28</v>
      </c>
      <c r="KC26">
        <v>333.194</v>
      </c>
      <c r="KD26">
        <v>12.5888</v>
      </c>
      <c r="KE26">
        <v>100.247</v>
      </c>
      <c r="KF26">
        <v>100.637</v>
      </c>
    </row>
    <row r="27" spans="1:292">
      <c r="A27">
        <v>7</v>
      </c>
      <c r="B27">
        <v>1685026629.1</v>
      </c>
      <c r="C27">
        <v>30</v>
      </c>
      <c r="D27" t="s">
        <v>447</v>
      </c>
      <c r="E27" t="s">
        <v>448</v>
      </c>
      <c r="F27">
        <v>5</v>
      </c>
      <c r="G27" t="s">
        <v>428</v>
      </c>
      <c r="H27">
        <v>1685026621.314285</v>
      </c>
      <c r="I27">
        <f>(J27)/1000</f>
        <v>0</v>
      </c>
      <c r="J27">
        <f>IF(DO27, AM27, AG27)</f>
        <v>0</v>
      </c>
      <c r="K27">
        <f>IF(DO27, AH27, AF27)</f>
        <v>0</v>
      </c>
      <c r="L27">
        <f>DQ27 - IF(AT27&gt;1, K27*DK27*100.0/(AV27*EE27), 0)</f>
        <v>0</v>
      </c>
      <c r="M27">
        <f>((S27-I27/2)*L27-K27)/(S27+I27/2)</f>
        <v>0</v>
      </c>
      <c r="N27">
        <f>M27*(DX27+DY27)/1000.0</f>
        <v>0</v>
      </c>
      <c r="O27">
        <f>(DQ27 - IF(AT27&gt;1, K27*DK27*100.0/(AV27*EE27), 0))*(DX27+DY27)/1000.0</f>
        <v>0</v>
      </c>
      <c r="P27">
        <f>2.0/((1/R27-1/Q27)+SIGN(R27)*SQRT((1/R27-1/Q27)*(1/R27-1/Q27) + 4*DL27/((DL27+1)*(DL27+1))*(2*1/R27*1/Q27-1/Q27*1/Q27)))</f>
        <v>0</v>
      </c>
      <c r="Q27">
        <f>IF(LEFT(DM27,1)&lt;&gt;"0",IF(LEFT(DM27,1)="1",3.0,DN27),$D$5+$E$5*(EE27*DX27/($K$5*1000))+$F$5*(EE27*DX27/($K$5*1000))*MAX(MIN(DK27,$J$5),$I$5)*MAX(MIN(DK27,$J$5),$I$5)+$G$5*MAX(MIN(DK27,$J$5),$I$5)*(EE27*DX27/($K$5*1000))+$H$5*(EE27*DX27/($K$5*1000))*(EE27*DX27/($K$5*1000)))</f>
        <v>0</v>
      </c>
      <c r="R27">
        <f>I27*(1000-(1000*0.61365*exp(17.502*V27/(240.97+V27))/(DX27+DY27)+DS27)/2)/(1000*0.61365*exp(17.502*V27/(240.97+V27))/(DX27+DY27)-DS27)</f>
        <v>0</v>
      </c>
      <c r="S27">
        <f>1/((DL27+1)/(P27/1.6)+1/(Q27/1.37)) + DL27/((DL27+1)/(P27/1.6) + DL27/(Q27/1.37))</f>
        <v>0</v>
      </c>
      <c r="T27">
        <f>(DG27*DJ27)</f>
        <v>0</v>
      </c>
      <c r="U27">
        <f>(DZ27+(T27+2*0.95*5.67E-8*(((DZ27+$B$9)+273)^4-(DZ27+273)^4)-44100*I27)/(1.84*29.3*Q27+8*0.95*5.67E-8*(DZ27+273)^3))</f>
        <v>0</v>
      </c>
      <c r="V27">
        <f>($C$9*EA27+$D$9*EB27+$E$9*U27)</f>
        <v>0</v>
      </c>
      <c r="W27">
        <f>0.61365*exp(17.502*V27/(240.97+V27))</f>
        <v>0</v>
      </c>
      <c r="X27">
        <f>(Y27/Z27*100)</f>
        <v>0</v>
      </c>
      <c r="Y27">
        <f>DS27*(DX27+DY27)/1000</f>
        <v>0</v>
      </c>
      <c r="Z27">
        <f>0.61365*exp(17.502*DZ27/(240.97+DZ27))</f>
        <v>0</v>
      </c>
      <c r="AA27">
        <f>(W27-DS27*(DX27+DY27)/1000)</f>
        <v>0</v>
      </c>
      <c r="AB27">
        <f>(-I27*44100)</f>
        <v>0</v>
      </c>
      <c r="AC27">
        <f>2*29.3*Q27*0.92*(DZ27-V27)</f>
        <v>0</v>
      </c>
      <c r="AD27">
        <f>2*0.95*5.67E-8*(((DZ27+$B$9)+273)^4-(V27+273)^4)</f>
        <v>0</v>
      </c>
      <c r="AE27">
        <f>T27+AD27+AB27+AC27</f>
        <v>0</v>
      </c>
      <c r="AF27">
        <f>DW27*AT27*(DR27-DQ27*(1000-AT27*DT27)/(1000-AT27*DS27))/(100*DK27)</f>
        <v>0</v>
      </c>
      <c r="AG27">
        <f>1000*DW27*AT27*(DS27-DT27)/(100*DK27*(1000-AT27*DS27))</f>
        <v>0</v>
      </c>
      <c r="AH27">
        <f>(AI27 - AJ27 - DX27*1E3/(8.314*(DZ27+273.15)) * AL27/DW27 * AK27) * DW27/(100*DK27) * (1000 - DT27)/1000</f>
        <v>0</v>
      </c>
      <c r="AI27">
        <v>355.8153771853882</v>
      </c>
      <c r="AJ27">
        <v>343.3510363636363</v>
      </c>
      <c r="AK27">
        <v>-2.941552882818962</v>
      </c>
      <c r="AL27">
        <v>66.87544694377274</v>
      </c>
      <c r="AM27">
        <f>(AO27 - AN27 + DX27*1E3/(8.314*(DZ27+273.15)) * AQ27/DW27 * AP27) * DW27/(100*DK27) * 1000/(1000 - AO27)</f>
        <v>0</v>
      </c>
      <c r="AN27">
        <v>12.63208785262031</v>
      </c>
      <c r="AO27">
        <v>20.70996263736266</v>
      </c>
      <c r="AP27">
        <v>6.073277523040843E-05</v>
      </c>
      <c r="AQ27">
        <v>110.1298601296173</v>
      </c>
      <c r="AR27">
        <v>0</v>
      </c>
      <c r="AS27">
        <v>0</v>
      </c>
      <c r="AT27">
        <f>IF(AR27*$H$15&gt;=AV27,1.0,(AV27/(AV27-AR27*$H$15)))</f>
        <v>0</v>
      </c>
      <c r="AU27">
        <f>(AT27-1)*100</f>
        <v>0</v>
      </c>
      <c r="AV27">
        <f>MAX(0,($B$15+$C$15*EE27)/(1+$D$15*EE27)*DX27/(DZ27+273)*$E$15)</f>
        <v>0</v>
      </c>
      <c r="AW27" t="s">
        <v>429</v>
      </c>
      <c r="AX27" t="s">
        <v>429</v>
      </c>
      <c r="AY27">
        <v>0</v>
      </c>
      <c r="AZ27">
        <v>0</v>
      </c>
      <c r="BA27">
        <f>1-AY27/AZ27</f>
        <v>0</v>
      </c>
      <c r="BB27">
        <v>0</v>
      </c>
      <c r="BC27" t="s">
        <v>429</v>
      </c>
      <c r="BD27" t="s">
        <v>429</v>
      </c>
      <c r="BE27">
        <v>0</v>
      </c>
      <c r="BF27">
        <v>0</v>
      </c>
      <c r="BG27">
        <f>1-BE27/BF27</f>
        <v>0</v>
      </c>
      <c r="BH27">
        <v>0.5</v>
      </c>
      <c r="BI27">
        <f>DH27</f>
        <v>0</v>
      </c>
      <c r="BJ27">
        <f>K27</f>
        <v>0</v>
      </c>
      <c r="BK27">
        <f>BG27*BH27*BI27</f>
        <v>0</v>
      </c>
      <c r="BL27">
        <f>(BJ27-BB27)/BI27</f>
        <v>0</v>
      </c>
      <c r="BM27">
        <f>(AZ27-BF27)/BF27</f>
        <v>0</v>
      </c>
      <c r="BN27">
        <f>AY27/(BA27+AY27/BF27)</f>
        <v>0</v>
      </c>
      <c r="BO27" t="s">
        <v>429</v>
      </c>
      <c r="BP27">
        <v>0</v>
      </c>
      <c r="BQ27">
        <f>IF(BP27&lt;&gt;0, BP27, BN27)</f>
        <v>0</v>
      </c>
      <c r="BR27">
        <f>1-BQ27/BF27</f>
        <v>0</v>
      </c>
      <c r="BS27">
        <f>(BF27-BE27)/(BF27-BQ27)</f>
        <v>0</v>
      </c>
      <c r="BT27">
        <f>(AZ27-BF27)/(AZ27-BQ27)</f>
        <v>0</v>
      </c>
      <c r="BU27">
        <f>(BF27-BE27)/(BF27-AY27)</f>
        <v>0</v>
      </c>
      <c r="BV27">
        <f>(AZ27-BF27)/(AZ27-AY27)</f>
        <v>0</v>
      </c>
      <c r="BW27">
        <f>(BS27*BQ27/BE27)</f>
        <v>0</v>
      </c>
      <c r="BX27">
        <f>(1-BW27)</f>
        <v>0</v>
      </c>
      <c r="DG27">
        <f>$B$13*EF27+$C$13*EG27+$F$13*ER27*(1-EU27)</f>
        <v>0</v>
      </c>
      <c r="DH27">
        <f>DG27*DI27</f>
        <v>0</v>
      </c>
      <c r="DI27">
        <f>($B$13*$D$11+$C$13*$D$11+$F$13*((FE27+EW27)/MAX(FE27+EW27+FF27, 0.1)*$I$11+FF27/MAX(FE27+EW27+FF27, 0.1)*$J$11))/($B$13+$C$13+$F$13)</f>
        <v>0</v>
      </c>
      <c r="DJ27">
        <f>($B$13*$K$11+$C$13*$K$11+$F$13*((FE27+EW27)/MAX(FE27+EW27+FF27, 0.1)*$P$11+FF27/MAX(FE27+EW27+FF27, 0.1)*$Q$11))/($B$13+$C$13+$F$13)</f>
        <v>0</v>
      </c>
      <c r="DK27">
        <v>2.7</v>
      </c>
      <c r="DL27">
        <v>0.5</v>
      </c>
      <c r="DM27" t="s">
        <v>430</v>
      </c>
      <c r="DN27">
        <v>2</v>
      </c>
      <c r="DO27" t="b">
        <v>1</v>
      </c>
      <c r="DP27">
        <v>1685026621.314285</v>
      </c>
      <c r="DQ27">
        <v>356.2500357142857</v>
      </c>
      <c r="DR27">
        <v>365.6688214285714</v>
      </c>
      <c r="DS27">
        <v>20.69645357142857</v>
      </c>
      <c r="DT27">
        <v>12.63036428571428</v>
      </c>
      <c r="DU27">
        <v>355.8119285714286</v>
      </c>
      <c r="DV27">
        <v>20.58298571428572</v>
      </c>
      <c r="DW27">
        <v>500.004</v>
      </c>
      <c r="DX27">
        <v>99.44929642857143</v>
      </c>
      <c r="DY27">
        <v>0.09994773571428571</v>
      </c>
      <c r="DZ27">
        <v>29.41137857142857</v>
      </c>
      <c r="EA27">
        <v>29.335725</v>
      </c>
      <c r="EB27">
        <v>999.9000000000002</v>
      </c>
      <c r="EC27">
        <v>0</v>
      </c>
      <c r="ED27">
        <v>0</v>
      </c>
      <c r="EE27">
        <v>10009.15678571429</v>
      </c>
      <c r="EF27">
        <v>0</v>
      </c>
      <c r="EG27">
        <v>1635.253928571429</v>
      </c>
      <c r="EH27">
        <v>-9.418804285714284</v>
      </c>
      <c r="EI27">
        <v>363.77875</v>
      </c>
      <c r="EJ27">
        <v>370.3463928571429</v>
      </c>
      <c r="EK27">
        <v>8.06609107142857</v>
      </c>
      <c r="EL27">
        <v>365.6688214285714</v>
      </c>
      <c r="EM27">
        <v>12.63036428571428</v>
      </c>
      <c r="EN27">
        <v>2.058247142857143</v>
      </c>
      <c r="EO27">
        <v>1.256081071428572</v>
      </c>
      <c r="EP27">
        <v>17.899675</v>
      </c>
      <c r="EQ27">
        <v>10.28336428571428</v>
      </c>
      <c r="ER27">
        <v>1999.996071428571</v>
      </c>
      <c r="ES27">
        <v>0.9800018928571428</v>
      </c>
      <c r="ET27">
        <v>0.01999800714285714</v>
      </c>
      <c r="EU27">
        <v>0</v>
      </c>
      <c r="EV27">
        <v>755.1811428571428</v>
      </c>
      <c r="EW27">
        <v>5.00078</v>
      </c>
      <c r="EX27">
        <v>19381.56071428571</v>
      </c>
      <c r="EY27">
        <v>16379.61071428571</v>
      </c>
      <c r="EZ27">
        <v>39.07321428571429</v>
      </c>
      <c r="FA27">
        <v>40.87046428571428</v>
      </c>
      <c r="FB27">
        <v>39.75210714285714</v>
      </c>
      <c r="FC27">
        <v>39.82114285714285</v>
      </c>
      <c r="FD27">
        <v>40.41707142857143</v>
      </c>
      <c r="FE27">
        <v>1955.096071428571</v>
      </c>
      <c r="FF27">
        <v>39.9</v>
      </c>
      <c r="FG27">
        <v>0</v>
      </c>
      <c r="FH27">
        <v>1685026628.5</v>
      </c>
      <c r="FI27">
        <v>0</v>
      </c>
      <c r="FJ27">
        <v>755.263</v>
      </c>
      <c r="FK27">
        <v>1.219846138492847</v>
      </c>
      <c r="FL27">
        <v>-544.2538444359101</v>
      </c>
      <c r="FM27">
        <v>19375.988</v>
      </c>
      <c r="FN27">
        <v>15</v>
      </c>
      <c r="FO27">
        <v>1685022659.5</v>
      </c>
      <c r="FP27" t="s">
        <v>431</v>
      </c>
      <c r="FQ27">
        <v>1685022641</v>
      </c>
      <c r="FR27">
        <v>1685022659.5</v>
      </c>
      <c r="FS27">
        <v>1</v>
      </c>
      <c r="FT27">
        <v>0.44</v>
      </c>
      <c r="FU27">
        <v>-0.025</v>
      </c>
      <c r="FV27">
        <v>0.445</v>
      </c>
      <c r="FW27">
        <v>-0.025</v>
      </c>
      <c r="FX27">
        <v>420</v>
      </c>
      <c r="FY27">
        <v>11</v>
      </c>
      <c r="FZ27">
        <v>0.08</v>
      </c>
      <c r="GA27">
        <v>0.02</v>
      </c>
      <c r="GB27">
        <v>-12.04665195121951</v>
      </c>
      <c r="GC27">
        <v>51.99221477351919</v>
      </c>
      <c r="GD27">
        <v>5.247209678236298</v>
      </c>
      <c r="GE27">
        <v>0</v>
      </c>
      <c r="GF27">
        <v>8.06231731707317</v>
      </c>
      <c r="GG27">
        <v>0.08664648083624957</v>
      </c>
      <c r="GH27">
        <v>0.008650704757527147</v>
      </c>
      <c r="GI27">
        <v>1</v>
      </c>
      <c r="GJ27">
        <v>1</v>
      </c>
      <c r="GK27">
        <v>2</v>
      </c>
      <c r="GL27" t="s">
        <v>432</v>
      </c>
      <c r="GM27">
        <v>3.09785</v>
      </c>
      <c r="GN27">
        <v>2.75821</v>
      </c>
      <c r="GO27">
        <v>0.08085630000000001</v>
      </c>
      <c r="GP27">
        <v>0.0819024</v>
      </c>
      <c r="GQ27">
        <v>0.107066</v>
      </c>
      <c r="GR27">
        <v>0.0754234</v>
      </c>
      <c r="GS27">
        <v>23608.8</v>
      </c>
      <c r="GT27">
        <v>23289.4</v>
      </c>
      <c r="GU27">
        <v>26232.2</v>
      </c>
      <c r="GV27">
        <v>25707.8</v>
      </c>
      <c r="GW27">
        <v>37579.7</v>
      </c>
      <c r="GX27">
        <v>36226.6</v>
      </c>
      <c r="GY27">
        <v>45873.4</v>
      </c>
      <c r="GZ27">
        <v>42398.2</v>
      </c>
      <c r="HA27">
        <v>1.87885</v>
      </c>
      <c r="HB27">
        <v>1.9598</v>
      </c>
      <c r="HC27">
        <v>0.0576377</v>
      </c>
      <c r="HD27">
        <v>0</v>
      </c>
      <c r="HE27">
        <v>28.4089</v>
      </c>
      <c r="HF27">
        <v>999.9</v>
      </c>
      <c r="HG27">
        <v>59.9</v>
      </c>
      <c r="HH27">
        <v>32.3</v>
      </c>
      <c r="HI27">
        <v>29.2504</v>
      </c>
      <c r="HJ27">
        <v>62.3935</v>
      </c>
      <c r="HK27">
        <v>26.883</v>
      </c>
      <c r="HL27">
        <v>1</v>
      </c>
      <c r="HM27">
        <v>0.132124</v>
      </c>
      <c r="HN27">
        <v>0.244025</v>
      </c>
      <c r="HO27">
        <v>20.3069</v>
      </c>
      <c r="HP27">
        <v>5.21444</v>
      </c>
      <c r="HQ27">
        <v>11.9794</v>
      </c>
      <c r="HR27">
        <v>4.9644</v>
      </c>
      <c r="HS27">
        <v>3.27413</v>
      </c>
      <c r="HT27">
        <v>9999</v>
      </c>
      <c r="HU27">
        <v>9999</v>
      </c>
      <c r="HV27">
        <v>9999</v>
      </c>
      <c r="HW27">
        <v>30</v>
      </c>
      <c r="HX27">
        <v>1.86386</v>
      </c>
      <c r="HY27">
        <v>1.85994</v>
      </c>
      <c r="HZ27">
        <v>1.8582</v>
      </c>
      <c r="IA27">
        <v>1.85961</v>
      </c>
      <c r="IB27">
        <v>1.85973</v>
      </c>
      <c r="IC27">
        <v>1.85821</v>
      </c>
      <c r="ID27">
        <v>1.85727</v>
      </c>
      <c r="IE27">
        <v>1.85223</v>
      </c>
      <c r="IF27">
        <v>0</v>
      </c>
      <c r="IG27">
        <v>0</v>
      </c>
      <c r="IH27">
        <v>0</v>
      </c>
      <c r="II27">
        <v>0</v>
      </c>
      <c r="IJ27" t="s">
        <v>433</v>
      </c>
      <c r="IK27" t="s">
        <v>434</v>
      </c>
      <c r="IL27" t="s">
        <v>435</v>
      </c>
      <c r="IM27" t="s">
        <v>435</v>
      </c>
      <c r="IN27" t="s">
        <v>435</v>
      </c>
      <c r="IO27" t="s">
        <v>435</v>
      </c>
      <c r="IP27">
        <v>0</v>
      </c>
      <c r="IQ27">
        <v>100</v>
      </c>
      <c r="IR27">
        <v>100</v>
      </c>
      <c r="IS27">
        <v>0.435</v>
      </c>
      <c r="IT27">
        <v>0.1137</v>
      </c>
      <c r="IU27">
        <v>0.3650839946752427</v>
      </c>
      <c r="IV27">
        <v>0.0002756662941723101</v>
      </c>
      <c r="IW27">
        <v>-1.706736700235475E-07</v>
      </c>
      <c r="IX27">
        <v>-7.648352192670159E-11</v>
      </c>
      <c r="IY27">
        <v>-0.08921519773046478</v>
      </c>
      <c r="IZ27">
        <v>0.001712106514585134</v>
      </c>
      <c r="JA27">
        <v>0.0004201690128959496</v>
      </c>
      <c r="JB27">
        <v>-1.212774764375344E-06</v>
      </c>
      <c r="JC27">
        <v>3</v>
      </c>
      <c r="JD27">
        <v>1949</v>
      </c>
      <c r="JE27">
        <v>1</v>
      </c>
      <c r="JF27">
        <v>28</v>
      </c>
      <c r="JG27">
        <v>66.5</v>
      </c>
      <c r="JH27">
        <v>66.2</v>
      </c>
      <c r="JI27">
        <v>0.908203</v>
      </c>
      <c r="JJ27">
        <v>2.61963</v>
      </c>
      <c r="JK27">
        <v>1.49658</v>
      </c>
      <c r="JL27">
        <v>2.35596</v>
      </c>
      <c r="JM27">
        <v>1.54907</v>
      </c>
      <c r="JN27">
        <v>2.33765</v>
      </c>
      <c r="JO27">
        <v>35.801</v>
      </c>
      <c r="JP27">
        <v>14.3684</v>
      </c>
      <c r="JQ27">
        <v>18</v>
      </c>
      <c r="JR27">
        <v>486.552</v>
      </c>
      <c r="JS27">
        <v>557.92</v>
      </c>
      <c r="JT27">
        <v>28.001</v>
      </c>
      <c r="JU27">
        <v>28.9391</v>
      </c>
      <c r="JV27">
        <v>30.0006</v>
      </c>
      <c r="JW27">
        <v>28.9236</v>
      </c>
      <c r="JX27">
        <v>28.8581</v>
      </c>
      <c r="JY27">
        <v>18.1333</v>
      </c>
      <c r="JZ27">
        <v>52.88</v>
      </c>
      <c r="KA27">
        <v>0</v>
      </c>
      <c r="KB27">
        <v>28</v>
      </c>
      <c r="KC27">
        <v>313.149</v>
      </c>
      <c r="KD27">
        <v>12.5641</v>
      </c>
      <c r="KE27">
        <v>100.246</v>
      </c>
      <c r="KF27">
        <v>100.637</v>
      </c>
    </row>
    <row r="28" spans="1:292">
      <c r="A28">
        <v>8</v>
      </c>
      <c r="B28">
        <v>1685026634.1</v>
      </c>
      <c r="C28">
        <v>35</v>
      </c>
      <c r="D28" t="s">
        <v>449</v>
      </c>
      <c r="E28" t="s">
        <v>450</v>
      </c>
      <c r="F28">
        <v>5</v>
      </c>
      <c r="G28" t="s">
        <v>428</v>
      </c>
      <c r="H28">
        <v>1685026626.6</v>
      </c>
      <c r="I28">
        <f>(J28)/1000</f>
        <v>0</v>
      </c>
      <c r="J28">
        <f>IF(DO28, AM28, AG28)</f>
        <v>0</v>
      </c>
      <c r="K28">
        <f>IF(DO28, AH28, AF28)</f>
        <v>0</v>
      </c>
      <c r="L28">
        <f>DQ28 - IF(AT28&gt;1, K28*DK28*100.0/(AV28*EE28), 0)</f>
        <v>0</v>
      </c>
      <c r="M28">
        <f>((S28-I28/2)*L28-K28)/(S28+I28/2)</f>
        <v>0</v>
      </c>
      <c r="N28">
        <f>M28*(DX28+DY28)/1000.0</f>
        <v>0</v>
      </c>
      <c r="O28">
        <f>(DQ28 - IF(AT28&gt;1, K28*DK28*100.0/(AV28*EE28), 0))*(DX28+DY28)/1000.0</f>
        <v>0</v>
      </c>
      <c r="P28">
        <f>2.0/((1/R28-1/Q28)+SIGN(R28)*SQRT((1/R28-1/Q28)*(1/R28-1/Q28) + 4*DL28/((DL28+1)*(DL28+1))*(2*1/R28*1/Q28-1/Q28*1/Q28)))</f>
        <v>0</v>
      </c>
      <c r="Q28">
        <f>IF(LEFT(DM28,1)&lt;&gt;"0",IF(LEFT(DM28,1)="1",3.0,DN28),$D$5+$E$5*(EE28*DX28/($K$5*1000))+$F$5*(EE28*DX28/($K$5*1000))*MAX(MIN(DK28,$J$5),$I$5)*MAX(MIN(DK28,$J$5),$I$5)+$G$5*MAX(MIN(DK28,$J$5),$I$5)*(EE28*DX28/($K$5*1000))+$H$5*(EE28*DX28/($K$5*1000))*(EE28*DX28/($K$5*1000)))</f>
        <v>0</v>
      </c>
      <c r="R28">
        <f>I28*(1000-(1000*0.61365*exp(17.502*V28/(240.97+V28))/(DX28+DY28)+DS28)/2)/(1000*0.61365*exp(17.502*V28/(240.97+V28))/(DX28+DY28)-DS28)</f>
        <v>0</v>
      </c>
      <c r="S28">
        <f>1/((DL28+1)/(P28/1.6)+1/(Q28/1.37)) + DL28/((DL28+1)/(P28/1.6) + DL28/(Q28/1.37))</f>
        <v>0</v>
      </c>
      <c r="T28">
        <f>(DG28*DJ28)</f>
        <v>0</v>
      </c>
      <c r="U28">
        <f>(DZ28+(T28+2*0.95*5.67E-8*(((DZ28+$B$9)+273)^4-(DZ28+273)^4)-44100*I28)/(1.84*29.3*Q28+8*0.95*5.67E-8*(DZ28+273)^3))</f>
        <v>0</v>
      </c>
      <c r="V28">
        <f>($C$9*EA28+$D$9*EB28+$E$9*U28)</f>
        <v>0</v>
      </c>
      <c r="W28">
        <f>0.61365*exp(17.502*V28/(240.97+V28))</f>
        <v>0</v>
      </c>
      <c r="X28">
        <f>(Y28/Z28*100)</f>
        <v>0</v>
      </c>
      <c r="Y28">
        <f>DS28*(DX28+DY28)/1000</f>
        <v>0</v>
      </c>
      <c r="Z28">
        <f>0.61365*exp(17.502*DZ28/(240.97+DZ28))</f>
        <v>0</v>
      </c>
      <c r="AA28">
        <f>(W28-DS28*(DX28+DY28)/1000)</f>
        <v>0</v>
      </c>
      <c r="AB28">
        <f>(-I28*44100)</f>
        <v>0</v>
      </c>
      <c r="AC28">
        <f>2*29.3*Q28*0.92*(DZ28-V28)</f>
        <v>0</v>
      </c>
      <c r="AD28">
        <f>2*0.95*5.67E-8*(((DZ28+$B$9)+273)^4-(V28+273)^4)</f>
        <v>0</v>
      </c>
      <c r="AE28">
        <f>T28+AD28+AB28+AC28</f>
        <v>0</v>
      </c>
      <c r="AF28">
        <f>DW28*AT28*(DR28-DQ28*(1000-AT28*DT28)/(1000-AT28*DS28))/(100*DK28)</f>
        <v>0</v>
      </c>
      <c r="AG28">
        <f>1000*DW28*AT28*(DS28-DT28)/(100*DK28*(1000-AT28*DS28))</f>
        <v>0</v>
      </c>
      <c r="AH28">
        <f>(AI28 - AJ28 - DX28*1E3/(8.314*(DZ28+273.15)) * AL28/DW28 * AK28) * DW28/(100*DK28) * (1000 - DT28)/1000</f>
        <v>0</v>
      </c>
      <c r="AI28">
        <v>339.0713327474323</v>
      </c>
      <c r="AJ28">
        <v>328.3410181818181</v>
      </c>
      <c r="AK28">
        <v>-3.010368939239107</v>
      </c>
      <c r="AL28">
        <v>66.87544694377274</v>
      </c>
      <c r="AM28">
        <f>(AO28 - AN28 + DX28*1E3/(8.314*(DZ28+273.15)) * AQ28/DW28 * AP28) * DW28/(100*DK28) * 1000/(1000 - AO28)</f>
        <v>0</v>
      </c>
      <c r="AN28">
        <v>12.63417807564519</v>
      </c>
      <c r="AO28">
        <v>20.722810989011</v>
      </c>
      <c r="AP28">
        <v>2.192832800043759E-05</v>
      </c>
      <c r="AQ28">
        <v>110.1298601296173</v>
      </c>
      <c r="AR28">
        <v>0</v>
      </c>
      <c r="AS28">
        <v>0</v>
      </c>
      <c r="AT28">
        <f>IF(AR28*$H$15&gt;=AV28,1.0,(AV28/(AV28-AR28*$H$15)))</f>
        <v>0</v>
      </c>
      <c r="AU28">
        <f>(AT28-1)*100</f>
        <v>0</v>
      </c>
      <c r="AV28">
        <f>MAX(0,($B$15+$C$15*EE28)/(1+$D$15*EE28)*DX28/(DZ28+273)*$E$15)</f>
        <v>0</v>
      </c>
      <c r="AW28" t="s">
        <v>429</v>
      </c>
      <c r="AX28" t="s">
        <v>429</v>
      </c>
      <c r="AY28">
        <v>0</v>
      </c>
      <c r="AZ28">
        <v>0</v>
      </c>
      <c r="BA28">
        <f>1-AY28/AZ28</f>
        <v>0</v>
      </c>
      <c r="BB28">
        <v>0</v>
      </c>
      <c r="BC28" t="s">
        <v>429</v>
      </c>
      <c r="BD28" t="s">
        <v>429</v>
      </c>
      <c r="BE28">
        <v>0</v>
      </c>
      <c r="BF28">
        <v>0</v>
      </c>
      <c r="BG28">
        <f>1-BE28/BF28</f>
        <v>0</v>
      </c>
      <c r="BH28">
        <v>0.5</v>
      </c>
      <c r="BI28">
        <f>DH28</f>
        <v>0</v>
      </c>
      <c r="BJ28">
        <f>K28</f>
        <v>0</v>
      </c>
      <c r="BK28">
        <f>BG28*BH28*BI28</f>
        <v>0</v>
      </c>
      <c r="BL28">
        <f>(BJ28-BB28)/BI28</f>
        <v>0</v>
      </c>
      <c r="BM28">
        <f>(AZ28-BF28)/BF28</f>
        <v>0</v>
      </c>
      <c r="BN28">
        <f>AY28/(BA28+AY28/BF28)</f>
        <v>0</v>
      </c>
      <c r="BO28" t="s">
        <v>429</v>
      </c>
      <c r="BP28">
        <v>0</v>
      </c>
      <c r="BQ28">
        <f>IF(BP28&lt;&gt;0, BP28, BN28)</f>
        <v>0</v>
      </c>
      <c r="BR28">
        <f>1-BQ28/BF28</f>
        <v>0</v>
      </c>
      <c r="BS28">
        <f>(BF28-BE28)/(BF28-BQ28)</f>
        <v>0</v>
      </c>
      <c r="BT28">
        <f>(AZ28-BF28)/(AZ28-BQ28)</f>
        <v>0</v>
      </c>
      <c r="BU28">
        <f>(BF28-BE28)/(BF28-AY28)</f>
        <v>0</v>
      </c>
      <c r="BV28">
        <f>(AZ28-BF28)/(AZ28-AY28)</f>
        <v>0</v>
      </c>
      <c r="BW28">
        <f>(BS28*BQ28/BE28)</f>
        <v>0</v>
      </c>
      <c r="BX28">
        <f>(1-BW28)</f>
        <v>0</v>
      </c>
      <c r="DG28">
        <f>$B$13*EF28+$C$13*EG28+$F$13*ER28*(1-EU28)</f>
        <v>0</v>
      </c>
      <c r="DH28">
        <f>DG28*DI28</f>
        <v>0</v>
      </c>
      <c r="DI28">
        <f>($B$13*$D$11+$C$13*$D$11+$F$13*((FE28+EW28)/MAX(FE28+EW28+FF28, 0.1)*$I$11+FF28/MAX(FE28+EW28+FF28, 0.1)*$J$11))/($B$13+$C$13+$F$13)</f>
        <v>0</v>
      </c>
      <c r="DJ28">
        <f>($B$13*$K$11+$C$13*$K$11+$F$13*((FE28+EW28)/MAX(FE28+EW28+FF28, 0.1)*$P$11+FF28/MAX(FE28+EW28+FF28, 0.1)*$Q$11))/($B$13+$C$13+$F$13)</f>
        <v>0</v>
      </c>
      <c r="DK28">
        <v>2.7</v>
      </c>
      <c r="DL28">
        <v>0.5</v>
      </c>
      <c r="DM28" t="s">
        <v>430</v>
      </c>
      <c r="DN28">
        <v>2</v>
      </c>
      <c r="DO28" t="b">
        <v>1</v>
      </c>
      <c r="DP28">
        <v>1685026626.6</v>
      </c>
      <c r="DQ28">
        <v>341.8268888888889</v>
      </c>
      <c r="DR28">
        <v>348.182037037037</v>
      </c>
      <c r="DS28">
        <v>20.70697037037037</v>
      </c>
      <c r="DT28">
        <v>12.63252962962963</v>
      </c>
      <c r="DU28">
        <v>341.3906666666666</v>
      </c>
      <c r="DV28">
        <v>20.59332592592592</v>
      </c>
      <c r="DW28">
        <v>500.0415555555556</v>
      </c>
      <c r="DX28">
        <v>99.44902222222224</v>
      </c>
      <c r="DY28">
        <v>0.1000700555555556</v>
      </c>
      <c r="DZ28">
        <v>29.41998148148148</v>
      </c>
      <c r="EA28">
        <v>29.34434444444445</v>
      </c>
      <c r="EB28">
        <v>999.9000000000001</v>
      </c>
      <c r="EC28">
        <v>0</v>
      </c>
      <c r="ED28">
        <v>0</v>
      </c>
      <c r="EE28">
        <v>10000.62740740741</v>
      </c>
      <c r="EF28">
        <v>0</v>
      </c>
      <c r="EG28">
        <v>1609.132222222222</v>
      </c>
      <c r="EH28">
        <v>-6.355124074074074</v>
      </c>
      <c r="EI28">
        <v>349.0545555555556</v>
      </c>
      <c r="EJ28">
        <v>352.6366666666666</v>
      </c>
      <c r="EK28">
        <v>8.074440740740741</v>
      </c>
      <c r="EL28">
        <v>348.182037037037</v>
      </c>
      <c r="EM28">
        <v>12.63252962962963</v>
      </c>
      <c r="EN28">
        <v>2.059287407407407</v>
      </c>
      <c r="EO28">
        <v>1.256292962962963</v>
      </c>
      <c r="EP28">
        <v>17.90771481481482</v>
      </c>
      <c r="EQ28">
        <v>10.2859</v>
      </c>
      <c r="ER28">
        <v>1999.983333333334</v>
      </c>
      <c r="ES28">
        <v>0.9800019999999999</v>
      </c>
      <c r="ET28">
        <v>0.0199979</v>
      </c>
      <c r="EU28">
        <v>0</v>
      </c>
      <c r="EV28">
        <v>755.4026666666666</v>
      </c>
      <c r="EW28">
        <v>5.00078</v>
      </c>
      <c r="EX28">
        <v>19313.9037037037</v>
      </c>
      <c r="EY28">
        <v>16379.51111111111</v>
      </c>
      <c r="EZ28">
        <v>39.08981481481482</v>
      </c>
      <c r="FA28">
        <v>40.87722222222222</v>
      </c>
      <c r="FB28">
        <v>39.7637037037037</v>
      </c>
      <c r="FC28">
        <v>39.82603703703703</v>
      </c>
      <c r="FD28">
        <v>40.40714814814815</v>
      </c>
      <c r="FE28">
        <v>1955.083703703704</v>
      </c>
      <c r="FF28">
        <v>39.89740740740741</v>
      </c>
      <c r="FG28">
        <v>0</v>
      </c>
      <c r="FH28">
        <v>1685026633.3</v>
      </c>
      <c r="FI28">
        <v>0</v>
      </c>
      <c r="FJ28">
        <v>755.44436</v>
      </c>
      <c r="FK28">
        <v>2.901538453791774</v>
      </c>
      <c r="FL28">
        <v>-1907.561539307526</v>
      </c>
      <c r="FM28">
        <v>19280.004</v>
      </c>
      <c r="FN28">
        <v>15</v>
      </c>
      <c r="FO28">
        <v>1685022659.5</v>
      </c>
      <c r="FP28" t="s">
        <v>431</v>
      </c>
      <c r="FQ28">
        <v>1685022641</v>
      </c>
      <c r="FR28">
        <v>1685022659.5</v>
      </c>
      <c r="FS28">
        <v>1</v>
      </c>
      <c r="FT28">
        <v>0.44</v>
      </c>
      <c r="FU28">
        <v>-0.025</v>
      </c>
      <c r="FV28">
        <v>0.445</v>
      </c>
      <c r="FW28">
        <v>-0.025</v>
      </c>
      <c r="FX28">
        <v>420</v>
      </c>
      <c r="FY28">
        <v>11</v>
      </c>
      <c r="FZ28">
        <v>0.08</v>
      </c>
      <c r="GA28">
        <v>0.02</v>
      </c>
      <c r="GB28">
        <v>-8.90577219512195</v>
      </c>
      <c r="GC28">
        <v>37.87612285714285</v>
      </c>
      <c r="GD28">
        <v>3.801157564855874</v>
      </c>
      <c r="GE28">
        <v>0</v>
      </c>
      <c r="GF28">
        <v>8.067907560975609</v>
      </c>
      <c r="GG28">
        <v>0.08986954703831183</v>
      </c>
      <c r="GH28">
        <v>0.0089725040093332</v>
      </c>
      <c r="GI28">
        <v>1</v>
      </c>
      <c r="GJ28">
        <v>1</v>
      </c>
      <c r="GK28">
        <v>2</v>
      </c>
      <c r="GL28" t="s">
        <v>432</v>
      </c>
      <c r="GM28">
        <v>3.0978</v>
      </c>
      <c r="GN28">
        <v>2.75828</v>
      </c>
      <c r="GO28">
        <v>0.07801080000000001</v>
      </c>
      <c r="GP28">
        <v>0.07874589999999999</v>
      </c>
      <c r="GQ28">
        <v>0.107121</v>
      </c>
      <c r="GR28">
        <v>0.0754204</v>
      </c>
      <c r="GS28">
        <v>23681.6</v>
      </c>
      <c r="GT28">
        <v>23369.3</v>
      </c>
      <c r="GU28">
        <v>26231.9</v>
      </c>
      <c r="GV28">
        <v>25707.6</v>
      </c>
      <c r="GW28">
        <v>37576.6</v>
      </c>
      <c r="GX28">
        <v>36225.7</v>
      </c>
      <c r="GY28">
        <v>45872.8</v>
      </c>
      <c r="GZ28">
        <v>42397.4</v>
      </c>
      <c r="HA28">
        <v>1.8786</v>
      </c>
      <c r="HB28">
        <v>1.95977</v>
      </c>
      <c r="HC28">
        <v>0.057824</v>
      </c>
      <c r="HD28">
        <v>0</v>
      </c>
      <c r="HE28">
        <v>28.4169</v>
      </c>
      <c r="HF28">
        <v>999.9</v>
      </c>
      <c r="HG28">
        <v>59.9</v>
      </c>
      <c r="HH28">
        <v>32.3</v>
      </c>
      <c r="HI28">
        <v>29.2514</v>
      </c>
      <c r="HJ28">
        <v>61.9235</v>
      </c>
      <c r="HK28">
        <v>26.9671</v>
      </c>
      <c r="HL28">
        <v>1</v>
      </c>
      <c r="HM28">
        <v>0.132632</v>
      </c>
      <c r="HN28">
        <v>0.252448</v>
      </c>
      <c r="HO28">
        <v>20.3065</v>
      </c>
      <c r="HP28">
        <v>5.21474</v>
      </c>
      <c r="HQ28">
        <v>11.9794</v>
      </c>
      <c r="HR28">
        <v>4.96455</v>
      </c>
      <c r="HS28">
        <v>3.27418</v>
      </c>
      <c r="HT28">
        <v>9999</v>
      </c>
      <c r="HU28">
        <v>9999</v>
      </c>
      <c r="HV28">
        <v>9999</v>
      </c>
      <c r="HW28">
        <v>30</v>
      </c>
      <c r="HX28">
        <v>1.86386</v>
      </c>
      <c r="HY28">
        <v>1.85999</v>
      </c>
      <c r="HZ28">
        <v>1.85822</v>
      </c>
      <c r="IA28">
        <v>1.85964</v>
      </c>
      <c r="IB28">
        <v>1.85974</v>
      </c>
      <c r="IC28">
        <v>1.85821</v>
      </c>
      <c r="ID28">
        <v>1.85726</v>
      </c>
      <c r="IE28">
        <v>1.85225</v>
      </c>
      <c r="IF28">
        <v>0</v>
      </c>
      <c r="IG28">
        <v>0</v>
      </c>
      <c r="IH28">
        <v>0</v>
      </c>
      <c r="II28">
        <v>0</v>
      </c>
      <c r="IJ28" t="s">
        <v>433</v>
      </c>
      <c r="IK28" t="s">
        <v>434</v>
      </c>
      <c r="IL28" t="s">
        <v>435</v>
      </c>
      <c r="IM28" t="s">
        <v>435</v>
      </c>
      <c r="IN28" t="s">
        <v>435</v>
      </c>
      <c r="IO28" t="s">
        <v>435</v>
      </c>
      <c r="IP28">
        <v>0</v>
      </c>
      <c r="IQ28">
        <v>100</v>
      </c>
      <c r="IR28">
        <v>100</v>
      </c>
      <c r="IS28">
        <v>0.433</v>
      </c>
      <c r="IT28">
        <v>0.114</v>
      </c>
      <c r="IU28">
        <v>0.3650839946752427</v>
      </c>
      <c r="IV28">
        <v>0.0002756662941723101</v>
      </c>
      <c r="IW28">
        <v>-1.706736700235475E-07</v>
      </c>
      <c r="IX28">
        <v>-7.648352192670159E-11</v>
      </c>
      <c r="IY28">
        <v>-0.08921519773046478</v>
      </c>
      <c r="IZ28">
        <v>0.001712106514585134</v>
      </c>
      <c r="JA28">
        <v>0.0004201690128959496</v>
      </c>
      <c r="JB28">
        <v>-1.212774764375344E-06</v>
      </c>
      <c r="JC28">
        <v>3</v>
      </c>
      <c r="JD28">
        <v>1949</v>
      </c>
      <c r="JE28">
        <v>1</v>
      </c>
      <c r="JF28">
        <v>28</v>
      </c>
      <c r="JG28">
        <v>66.59999999999999</v>
      </c>
      <c r="JH28">
        <v>66.2</v>
      </c>
      <c r="JI28">
        <v>0.86792</v>
      </c>
      <c r="JJ28">
        <v>2.61719</v>
      </c>
      <c r="JK28">
        <v>1.49658</v>
      </c>
      <c r="JL28">
        <v>2.35474</v>
      </c>
      <c r="JM28">
        <v>1.54907</v>
      </c>
      <c r="JN28">
        <v>2.32666</v>
      </c>
      <c r="JO28">
        <v>35.801</v>
      </c>
      <c r="JP28">
        <v>14.3597</v>
      </c>
      <c r="JQ28">
        <v>18</v>
      </c>
      <c r="JR28">
        <v>486.452</v>
      </c>
      <c r="JS28">
        <v>557.9690000000001</v>
      </c>
      <c r="JT28">
        <v>28.0015</v>
      </c>
      <c r="JU28">
        <v>28.9453</v>
      </c>
      <c r="JV28">
        <v>30.0005</v>
      </c>
      <c r="JW28">
        <v>28.9297</v>
      </c>
      <c r="JX28">
        <v>28.8652</v>
      </c>
      <c r="JY28">
        <v>17.4181</v>
      </c>
      <c r="JZ28">
        <v>52.88</v>
      </c>
      <c r="KA28">
        <v>0</v>
      </c>
      <c r="KB28">
        <v>28</v>
      </c>
      <c r="KC28">
        <v>299.787</v>
      </c>
      <c r="KD28">
        <v>12.5299</v>
      </c>
      <c r="KE28">
        <v>100.245</v>
      </c>
      <c r="KF28">
        <v>100.635</v>
      </c>
    </row>
    <row r="29" spans="1:292">
      <c r="A29">
        <v>9</v>
      </c>
      <c r="B29">
        <v>1685026639.1</v>
      </c>
      <c r="C29">
        <v>40</v>
      </c>
      <c r="D29" t="s">
        <v>451</v>
      </c>
      <c r="E29" t="s">
        <v>452</v>
      </c>
      <c r="F29">
        <v>5</v>
      </c>
      <c r="G29" t="s">
        <v>428</v>
      </c>
      <c r="H29">
        <v>1685026631.314285</v>
      </c>
      <c r="I29">
        <f>(J29)/1000</f>
        <v>0</v>
      </c>
      <c r="J29">
        <f>IF(DO29, AM29, AG29)</f>
        <v>0</v>
      </c>
      <c r="K29">
        <f>IF(DO29, AH29, AF29)</f>
        <v>0</v>
      </c>
      <c r="L29">
        <f>DQ29 - IF(AT29&gt;1, K29*DK29*100.0/(AV29*EE29), 0)</f>
        <v>0</v>
      </c>
      <c r="M29">
        <f>((S29-I29/2)*L29-K29)/(S29+I29/2)</f>
        <v>0</v>
      </c>
      <c r="N29">
        <f>M29*(DX29+DY29)/1000.0</f>
        <v>0</v>
      </c>
      <c r="O29">
        <f>(DQ29 - IF(AT29&gt;1, K29*DK29*100.0/(AV29*EE29), 0))*(DX29+DY29)/1000.0</f>
        <v>0</v>
      </c>
      <c r="P29">
        <f>2.0/((1/R29-1/Q29)+SIGN(R29)*SQRT((1/R29-1/Q29)*(1/R29-1/Q29) + 4*DL29/((DL29+1)*(DL29+1))*(2*1/R29*1/Q29-1/Q29*1/Q29)))</f>
        <v>0</v>
      </c>
      <c r="Q29">
        <f>IF(LEFT(DM29,1)&lt;&gt;"0",IF(LEFT(DM29,1)="1",3.0,DN29),$D$5+$E$5*(EE29*DX29/($K$5*1000))+$F$5*(EE29*DX29/($K$5*1000))*MAX(MIN(DK29,$J$5),$I$5)*MAX(MIN(DK29,$J$5),$I$5)+$G$5*MAX(MIN(DK29,$J$5),$I$5)*(EE29*DX29/($K$5*1000))+$H$5*(EE29*DX29/($K$5*1000))*(EE29*DX29/($K$5*1000)))</f>
        <v>0</v>
      </c>
      <c r="R29">
        <f>I29*(1000-(1000*0.61365*exp(17.502*V29/(240.97+V29))/(DX29+DY29)+DS29)/2)/(1000*0.61365*exp(17.502*V29/(240.97+V29))/(DX29+DY29)-DS29)</f>
        <v>0</v>
      </c>
      <c r="S29">
        <f>1/((DL29+1)/(P29/1.6)+1/(Q29/1.37)) + DL29/((DL29+1)/(P29/1.6) + DL29/(Q29/1.37))</f>
        <v>0</v>
      </c>
      <c r="T29">
        <f>(DG29*DJ29)</f>
        <v>0</v>
      </c>
      <c r="U29">
        <f>(DZ29+(T29+2*0.95*5.67E-8*(((DZ29+$B$9)+273)^4-(DZ29+273)^4)-44100*I29)/(1.84*29.3*Q29+8*0.95*5.67E-8*(DZ29+273)^3))</f>
        <v>0</v>
      </c>
      <c r="V29">
        <f>($C$9*EA29+$D$9*EB29+$E$9*U29)</f>
        <v>0</v>
      </c>
      <c r="W29">
        <f>0.61365*exp(17.502*V29/(240.97+V29))</f>
        <v>0</v>
      </c>
      <c r="X29">
        <f>(Y29/Z29*100)</f>
        <v>0</v>
      </c>
      <c r="Y29">
        <f>DS29*(DX29+DY29)/1000</f>
        <v>0</v>
      </c>
      <c r="Z29">
        <f>0.61365*exp(17.502*DZ29/(240.97+DZ29))</f>
        <v>0</v>
      </c>
      <c r="AA29">
        <f>(W29-DS29*(DX29+DY29)/1000)</f>
        <v>0</v>
      </c>
      <c r="AB29">
        <f>(-I29*44100)</f>
        <v>0</v>
      </c>
      <c r="AC29">
        <f>2*29.3*Q29*0.92*(DZ29-V29)</f>
        <v>0</v>
      </c>
      <c r="AD29">
        <f>2*0.95*5.67E-8*(((DZ29+$B$9)+273)^4-(V29+273)^4)</f>
        <v>0</v>
      </c>
      <c r="AE29">
        <f>T29+AD29+AB29+AC29</f>
        <v>0</v>
      </c>
      <c r="AF29">
        <f>DW29*AT29*(DR29-DQ29*(1000-AT29*DT29)/(1000-AT29*DS29))/(100*DK29)</f>
        <v>0</v>
      </c>
      <c r="AG29">
        <f>1000*DW29*AT29*(DS29-DT29)/(100*DK29*(1000-AT29*DS29))</f>
        <v>0</v>
      </c>
      <c r="AH29">
        <f>(AI29 - AJ29 - DX29*1E3/(8.314*(DZ29+273.15)) * AL29/DW29 * AK29) * DW29/(100*DK29) * (1000 - DT29)/1000</f>
        <v>0</v>
      </c>
      <c r="AI29">
        <v>322.397352042498</v>
      </c>
      <c r="AJ29">
        <v>313.0657212121212</v>
      </c>
      <c r="AK29">
        <v>-3.060233511746909</v>
      </c>
      <c r="AL29">
        <v>66.87544694377274</v>
      </c>
      <c r="AM29">
        <f>(AO29 - AN29 + DX29*1E3/(8.314*(DZ29+273.15)) * AQ29/DW29 * AP29) * DW29/(100*DK29) * 1000/(1000 - AO29)</f>
        <v>0</v>
      </c>
      <c r="AN29">
        <v>12.63533389077736</v>
      </c>
      <c r="AO29">
        <v>20.72778571428572</v>
      </c>
      <c r="AP29">
        <v>0.003567063277617692</v>
      </c>
      <c r="AQ29">
        <v>110.1298601296173</v>
      </c>
      <c r="AR29">
        <v>0</v>
      </c>
      <c r="AS29">
        <v>0</v>
      </c>
      <c r="AT29">
        <f>IF(AR29*$H$15&gt;=AV29,1.0,(AV29/(AV29-AR29*$H$15)))</f>
        <v>0</v>
      </c>
      <c r="AU29">
        <f>(AT29-1)*100</f>
        <v>0</v>
      </c>
      <c r="AV29">
        <f>MAX(0,($B$15+$C$15*EE29)/(1+$D$15*EE29)*DX29/(DZ29+273)*$E$15)</f>
        <v>0</v>
      </c>
      <c r="AW29" t="s">
        <v>429</v>
      </c>
      <c r="AX29" t="s">
        <v>429</v>
      </c>
      <c r="AY29">
        <v>0</v>
      </c>
      <c r="AZ29">
        <v>0</v>
      </c>
      <c r="BA29">
        <f>1-AY29/AZ29</f>
        <v>0</v>
      </c>
      <c r="BB29">
        <v>0</v>
      </c>
      <c r="BC29" t="s">
        <v>429</v>
      </c>
      <c r="BD29" t="s">
        <v>429</v>
      </c>
      <c r="BE29">
        <v>0</v>
      </c>
      <c r="BF29">
        <v>0</v>
      </c>
      <c r="BG29">
        <f>1-BE29/BF29</f>
        <v>0</v>
      </c>
      <c r="BH29">
        <v>0.5</v>
      </c>
      <c r="BI29">
        <f>DH29</f>
        <v>0</v>
      </c>
      <c r="BJ29">
        <f>K29</f>
        <v>0</v>
      </c>
      <c r="BK29">
        <f>BG29*BH29*BI29</f>
        <v>0</v>
      </c>
      <c r="BL29">
        <f>(BJ29-BB29)/BI29</f>
        <v>0</v>
      </c>
      <c r="BM29">
        <f>(AZ29-BF29)/BF29</f>
        <v>0</v>
      </c>
      <c r="BN29">
        <f>AY29/(BA29+AY29/BF29)</f>
        <v>0</v>
      </c>
      <c r="BO29" t="s">
        <v>429</v>
      </c>
      <c r="BP29">
        <v>0</v>
      </c>
      <c r="BQ29">
        <f>IF(BP29&lt;&gt;0, BP29, BN29)</f>
        <v>0</v>
      </c>
      <c r="BR29">
        <f>1-BQ29/BF29</f>
        <v>0</v>
      </c>
      <c r="BS29">
        <f>(BF29-BE29)/(BF29-BQ29)</f>
        <v>0</v>
      </c>
      <c r="BT29">
        <f>(AZ29-BF29)/(AZ29-BQ29)</f>
        <v>0</v>
      </c>
      <c r="BU29">
        <f>(BF29-BE29)/(BF29-AY29)</f>
        <v>0</v>
      </c>
      <c r="BV29">
        <f>(AZ29-BF29)/(AZ29-AY29)</f>
        <v>0</v>
      </c>
      <c r="BW29">
        <f>(BS29*BQ29/BE29)</f>
        <v>0</v>
      </c>
      <c r="BX29">
        <f>(1-BW29)</f>
        <v>0</v>
      </c>
      <c r="DG29">
        <f>$B$13*EF29+$C$13*EG29+$F$13*ER29*(1-EU29)</f>
        <v>0</v>
      </c>
      <c r="DH29">
        <f>DG29*DI29</f>
        <v>0</v>
      </c>
      <c r="DI29">
        <f>($B$13*$D$11+$C$13*$D$11+$F$13*((FE29+EW29)/MAX(FE29+EW29+FF29, 0.1)*$I$11+FF29/MAX(FE29+EW29+FF29, 0.1)*$J$11))/($B$13+$C$13+$F$13)</f>
        <v>0</v>
      </c>
      <c r="DJ29">
        <f>($B$13*$K$11+$C$13*$K$11+$F$13*((FE29+EW29)/MAX(FE29+EW29+FF29, 0.1)*$P$11+FF29/MAX(FE29+EW29+FF29, 0.1)*$Q$11))/($B$13+$C$13+$F$13)</f>
        <v>0</v>
      </c>
      <c r="DK29">
        <v>2.7</v>
      </c>
      <c r="DL29">
        <v>0.5</v>
      </c>
      <c r="DM29" t="s">
        <v>430</v>
      </c>
      <c r="DN29">
        <v>2</v>
      </c>
      <c r="DO29" t="b">
        <v>1</v>
      </c>
      <c r="DP29">
        <v>1685026631.314285</v>
      </c>
      <c r="DQ29">
        <v>328.1829285714285</v>
      </c>
      <c r="DR29">
        <v>332.5636785714286</v>
      </c>
      <c r="DS29">
        <v>20.71641428571428</v>
      </c>
      <c r="DT29">
        <v>12.63345357142857</v>
      </c>
      <c r="DU29">
        <v>327.7485357142858</v>
      </c>
      <c r="DV29">
        <v>20.60261428571428</v>
      </c>
      <c r="DW29">
        <v>500.0182142857143</v>
      </c>
      <c r="DX29">
        <v>99.44924642857143</v>
      </c>
      <c r="DY29">
        <v>0.1000569892857143</v>
      </c>
      <c r="DZ29">
        <v>29.42760714285715</v>
      </c>
      <c r="EA29">
        <v>29.35258214285715</v>
      </c>
      <c r="EB29">
        <v>999.9000000000002</v>
      </c>
      <c r="EC29">
        <v>0</v>
      </c>
      <c r="ED29">
        <v>0</v>
      </c>
      <c r="EE29">
        <v>10007.59035714286</v>
      </c>
      <c r="EF29">
        <v>0</v>
      </c>
      <c r="EG29">
        <v>1519.921785714286</v>
      </c>
      <c r="EH29">
        <v>-4.380780714285715</v>
      </c>
      <c r="EI29">
        <v>335.1252857142857</v>
      </c>
      <c r="EJ29">
        <v>336.8187857142858</v>
      </c>
      <c r="EK29">
        <v>8.082967857142858</v>
      </c>
      <c r="EL29">
        <v>332.5636785714286</v>
      </c>
      <c r="EM29">
        <v>12.63345357142857</v>
      </c>
      <c r="EN29">
        <v>2.060231785714286</v>
      </c>
      <c r="EO29">
        <v>1.256387857142857</v>
      </c>
      <c r="EP29">
        <v>17.91499642857143</v>
      </c>
      <c r="EQ29">
        <v>10.28702857142857</v>
      </c>
      <c r="ER29">
        <v>1999.970357142857</v>
      </c>
      <c r="ES29">
        <v>0.9800023214285714</v>
      </c>
      <c r="ET29">
        <v>0.01999758214285715</v>
      </c>
      <c r="EU29">
        <v>0</v>
      </c>
      <c r="EV29">
        <v>755.8087857142857</v>
      </c>
      <c r="EW29">
        <v>5.00078</v>
      </c>
      <c r="EX29">
        <v>19041.55714285714</v>
      </c>
      <c r="EY29">
        <v>16379.41071428571</v>
      </c>
      <c r="EZ29">
        <v>39.10678571428571</v>
      </c>
      <c r="FA29">
        <v>40.88607142857143</v>
      </c>
      <c r="FB29">
        <v>39.82346428571428</v>
      </c>
      <c r="FC29">
        <v>39.83674999999999</v>
      </c>
      <c r="FD29">
        <v>40.41942857142857</v>
      </c>
      <c r="FE29">
        <v>1955.073928571428</v>
      </c>
      <c r="FF29">
        <v>39.89428571428572</v>
      </c>
      <c r="FG29">
        <v>0</v>
      </c>
      <c r="FH29">
        <v>1685026638.1</v>
      </c>
      <c r="FI29">
        <v>0</v>
      </c>
      <c r="FJ29">
        <v>755.88572</v>
      </c>
      <c r="FK29">
        <v>7.343615394818539</v>
      </c>
      <c r="FL29">
        <v>-4574.407699293307</v>
      </c>
      <c r="FM29">
        <v>18990.548</v>
      </c>
      <c r="FN29">
        <v>15</v>
      </c>
      <c r="FO29">
        <v>1685022659.5</v>
      </c>
      <c r="FP29" t="s">
        <v>431</v>
      </c>
      <c r="FQ29">
        <v>1685022641</v>
      </c>
      <c r="FR29">
        <v>1685022659.5</v>
      </c>
      <c r="FS29">
        <v>1</v>
      </c>
      <c r="FT29">
        <v>0.44</v>
      </c>
      <c r="FU29">
        <v>-0.025</v>
      </c>
      <c r="FV29">
        <v>0.445</v>
      </c>
      <c r="FW29">
        <v>-0.025</v>
      </c>
      <c r="FX29">
        <v>420</v>
      </c>
      <c r="FY29">
        <v>11</v>
      </c>
      <c r="FZ29">
        <v>0.08</v>
      </c>
      <c r="GA29">
        <v>0.02</v>
      </c>
      <c r="GB29">
        <v>-5.737615750000001</v>
      </c>
      <c r="GC29">
        <v>25.98843500938089</v>
      </c>
      <c r="GD29">
        <v>2.525913294708359</v>
      </c>
      <c r="GE29">
        <v>0</v>
      </c>
      <c r="GF29">
        <v>8.078117000000001</v>
      </c>
      <c r="GG29">
        <v>0.1025761350844053</v>
      </c>
      <c r="GH29">
        <v>0.01013636157602917</v>
      </c>
      <c r="GI29">
        <v>1</v>
      </c>
      <c r="GJ29">
        <v>1</v>
      </c>
      <c r="GK29">
        <v>2</v>
      </c>
      <c r="GL29" t="s">
        <v>432</v>
      </c>
      <c r="GM29">
        <v>3.09781</v>
      </c>
      <c r="GN29">
        <v>2.75804</v>
      </c>
      <c r="GO29">
        <v>0.0750656</v>
      </c>
      <c r="GP29">
        <v>0.0754814</v>
      </c>
      <c r="GQ29">
        <v>0.107134</v>
      </c>
      <c r="GR29">
        <v>0.07534689999999999</v>
      </c>
      <c r="GS29">
        <v>23757.2</v>
      </c>
      <c r="GT29">
        <v>23451.8</v>
      </c>
      <c r="GU29">
        <v>26231.8</v>
      </c>
      <c r="GV29">
        <v>25707.4</v>
      </c>
      <c r="GW29">
        <v>37575.5</v>
      </c>
      <c r="GX29">
        <v>36228</v>
      </c>
      <c r="GY29">
        <v>45872.6</v>
      </c>
      <c r="GZ29">
        <v>42397.2</v>
      </c>
      <c r="HA29">
        <v>1.87847</v>
      </c>
      <c r="HB29">
        <v>1.95945</v>
      </c>
      <c r="HC29">
        <v>0.0576377</v>
      </c>
      <c r="HD29">
        <v>0</v>
      </c>
      <c r="HE29">
        <v>28.4266</v>
      </c>
      <c r="HF29">
        <v>999.9</v>
      </c>
      <c r="HG29">
        <v>59.9</v>
      </c>
      <c r="HH29">
        <v>32.3</v>
      </c>
      <c r="HI29">
        <v>29.2559</v>
      </c>
      <c r="HJ29">
        <v>61.9635</v>
      </c>
      <c r="HK29">
        <v>26.891</v>
      </c>
      <c r="HL29">
        <v>1</v>
      </c>
      <c r="HM29">
        <v>0.133267</v>
      </c>
      <c r="HN29">
        <v>0.260414</v>
      </c>
      <c r="HO29">
        <v>20.3063</v>
      </c>
      <c r="HP29">
        <v>5.21325</v>
      </c>
      <c r="HQ29">
        <v>11.9794</v>
      </c>
      <c r="HR29">
        <v>4.96445</v>
      </c>
      <c r="HS29">
        <v>3.27418</v>
      </c>
      <c r="HT29">
        <v>9999</v>
      </c>
      <c r="HU29">
        <v>9999</v>
      </c>
      <c r="HV29">
        <v>9999</v>
      </c>
      <c r="HW29">
        <v>30</v>
      </c>
      <c r="HX29">
        <v>1.86388</v>
      </c>
      <c r="HY29">
        <v>1.86</v>
      </c>
      <c r="HZ29">
        <v>1.85822</v>
      </c>
      <c r="IA29">
        <v>1.85963</v>
      </c>
      <c r="IB29">
        <v>1.85974</v>
      </c>
      <c r="IC29">
        <v>1.85822</v>
      </c>
      <c r="ID29">
        <v>1.85728</v>
      </c>
      <c r="IE29">
        <v>1.85225</v>
      </c>
      <c r="IF29">
        <v>0</v>
      </c>
      <c r="IG29">
        <v>0</v>
      </c>
      <c r="IH29">
        <v>0</v>
      </c>
      <c r="II29">
        <v>0</v>
      </c>
      <c r="IJ29" t="s">
        <v>433</v>
      </c>
      <c r="IK29" t="s">
        <v>434</v>
      </c>
      <c r="IL29" t="s">
        <v>435</v>
      </c>
      <c r="IM29" t="s">
        <v>435</v>
      </c>
      <c r="IN29" t="s">
        <v>435</v>
      </c>
      <c r="IO29" t="s">
        <v>435</v>
      </c>
      <c r="IP29">
        <v>0</v>
      </c>
      <c r="IQ29">
        <v>100</v>
      </c>
      <c r="IR29">
        <v>100</v>
      </c>
      <c r="IS29">
        <v>0.431</v>
      </c>
      <c r="IT29">
        <v>0.114</v>
      </c>
      <c r="IU29">
        <v>0.3650839946752427</v>
      </c>
      <c r="IV29">
        <v>0.0002756662941723101</v>
      </c>
      <c r="IW29">
        <v>-1.706736700235475E-07</v>
      </c>
      <c r="IX29">
        <v>-7.648352192670159E-11</v>
      </c>
      <c r="IY29">
        <v>-0.08921519773046478</v>
      </c>
      <c r="IZ29">
        <v>0.001712106514585134</v>
      </c>
      <c r="JA29">
        <v>0.0004201690128959496</v>
      </c>
      <c r="JB29">
        <v>-1.212774764375344E-06</v>
      </c>
      <c r="JC29">
        <v>3</v>
      </c>
      <c r="JD29">
        <v>1949</v>
      </c>
      <c r="JE29">
        <v>1</v>
      </c>
      <c r="JF29">
        <v>28</v>
      </c>
      <c r="JG29">
        <v>66.59999999999999</v>
      </c>
      <c r="JH29">
        <v>66.3</v>
      </c>
      <c r="JI29">
        <v>0.83374</v>
      </c>
      <c r="JJ29">
        <v>2.61963</v>
      </c>
      <c r="JK29">
        <v>1.49658</v>
      </c>
      <c r="JL29">
        <v>2.35474</v>
      </c>
      <c r="JM29">
        <v>1.54907</v>
      </c>
      <c r="JN29">
        <v>2.36206</v>
      </c>
      <c r="JO29">
        <v>35.8244</v>
      </c>
      <c r="JP29">
        <v>14.3597</v>
      </c>
      <c r="JQ29">
        <v>18</v>
      </c>
      <c r="JR29">
        <v>486.426</v>
      </c>
      <c r="JS29">
        <v>557.795</v>
      </c>
      <c r="JT29">
        <v>28.0015</v>
      </c>
      <c r="JU29">
        <v>28.9515</v>
      </c>
      <c r="JV29">
        <v>30.0006</v>
      </c>
      <c r="JW29">
        <v>28.9359</v>
      </c>
      <c r="JX29">
        <v>28.8716</v>
      </c>
      <c r="JY29">
        <v>16.6404</v>
      </c>
      <c r="JZ29">
        <v>53.1567</v>
      </c>
      <c r="KA29">
        <v>0</v>
      </c>
      <c r="KB29">
        <v>28</v>
      </c>
      <c r="KC29">
        <v>279.752</v>
      </c>
      <c r="KD29">
        <v>12.4989</v>
      </c>
      <c r="KE29">
        <v>100.244</v>
      </c>
      <c r="KF29">
        <v>100.635</v>
      </c>
    </row>
    <row r="30" spans="1:292">
      <c r="A30">
        <v>10</v>
      </c>
      <c r="B30">
        <v>1685026644.1</v>
      </c>
      <c r="C30">
        <v>45</v>
      </c>
      <c r="D30" t="s">
        <v>453</v>
      </c>
      <c r="E30" t="s">
        <v>454</v>
      </c>
      <c r="F30">
        <v>5</v>
      </c>
      <c r="G30" t="s">
        <v>428</v>
      </c>
      <c r="H30">
        <v>1685026636.6</v>
      </c>
      <c r="I30">
        <f>(J30)/1000</f>
        <v>0</v>
      </c>
      <c r="J30">
        <f>IF(DO30, AM30, AG30)</f>
        <v>0</v>
      </c>
      <c r="K30">
        <f>IF(DO30, AH30, AF30)</f>
        <v>0</v>
      </c>
      <c r="L30">
        <f>DQ30 - IF(AT30&gt;1, K30*DK30*100.0/(AV30*EE30), 0)</f>
        <v>0</v>
      </c>
      <c r="M30">
        <f>((S30-I30/2)*L30-K30)/(S30+I30/2)</f>
        <v>0</v>
      </c>
      <c r="N30">
        <f>M30*(DX30+DY30)/1000.0</f>
        <v>0</v>
      </c>
      <c r="O30">
        <f>(DQ30 - IF(AT30&gt;1, K30*DK30*100.0/(AV30*EE30), 0))*(DX30+DY30)/1000.0</f>
        <v>0</v>
      </c>
      <c r="P30">
        <f>2.0/((1/R30-1/Q30)+SIGN(R30)*SQRT((1/R30-1/Q30)*(1/R30-1/Q30) + 4*DL30/((DL30+1)*(DL30+1))*(2*1/R30*1/Q30-1/Q30*1/Q30)))</f>
        <v>0</v>
      </c>
      <c r="Q30">
        <f>IF(LEFT(DM30,1)&lt;&gt;"0",IF(LEFT(DM30,1)="1",3.0,DN30),$D$5+$E$5*(EE30*DX30/($K$5*1000))+$F$5*(EE30*DX30/($K$5*1000))*MAX(MIN(DK30,$J$5),$I$5)*MAX(MIN(DK30,$J$5),$I$5)+$G$5*MAX(MIN(DK30,$J$5),$I$5)*(EE30*DX30/($K$5*1000))+$H$5*(EE30*DX30/($K$5*1000))*(EE30*DX30/($K$5*1000)))</f>
        <v>0</v>
      </c>
      <c r="R30">
        <f>I30*(1000-(1000*0.61365*exp(17.502*V30/(240.97+V30))/(DX30+DY30)+DS30)/2)/(1000*0.61365*exp(17.502*V30/(240.97+V30))/(DX30+DY30)-DS30)</f>
        <v>0</v>
      </c>
      <c r="S30">
        <f>1/((DL30+1)/(P30/1.6)+1/(Q30/1.37)) + DL30/((DL30+1)/(P30/1.6) + DL30/(Q30/1.37))</f>
        <v>0</v>
      </c>
      <c r="T30">
        <f>(DG30*DJ30)</f>
        <v>0</v>
      </c>
      <c r="U30">
        <f>(DZ30+(T30+2*0.95*5.67E-8*(((DZ30+$B$9)+273)^4-(DZ30+273)^4)-44100*I30)/(1.84*29.3*Q30+8*0.95*5.67E-8*(DZ30+273)^3))</f>
        <v>0</v>
      </c>
      <c r="V30">
        <f>($C$9*EA30+$D$9*EB30+$E$9*U30)</f>
        <v>0</v>
      </c>
      <c r="W30">
        <f>0.61365*exp(17.502*V30/(240.97+V30))</f>
        <v>0</v>
      </c>
      <c r="X30">
        <f>(Y30/Z30*100)</f>
        <v>0</v>
      </c>
      <c r="Y30">
        <f>DS30*(DX30+DY30)/1000</f>
        <v>0</v>
      </c>
      <c r="Z30">
        <f>0.61365*exp(17.502*DZ30/(240.97+DZ30))</f>
        <v>0</v>
      </c>
      <c r="AA30">
        <f>(W30-DS30*(DX30+DY30)/1000)</f>
        <v>0</v>
      </c>
      <c r="AB30">
        <f>(-I30*44100)</f>
        <v>0</v>
      </c>
      <c r="AC30">
        <f>2*29.3*Q30*0.92*(DZ30-V30)</f>
        <v>0</v>
      </c>
      <c r="AD30">
        <f>2*0.95*5.67E-8*(((DZ30+$B$9)+273)^4-(V30+273)^4)</f>
        <v>0</v>
      </c>
      <c r="AE30">
        <f>T30+AD30+AB30+AC30</f>
        <v>0</v>
      </c>
      <c r="AF30">
        <f>DW30*AT30*(DR30-DQ30*(1000-AT30*DT30)/(1000-AT30*DS30))/(100*DK30)</f>
        <v>0</v>
      </c>
      <c r="AG30">
        <f>1000*DW30*AT30*(DS30-DT30)/(100*DK30*(1000-AT30*DS30))</f>
        <v>0</v>
      </c>
      <c r="AH30">
        <f>(AI30 - AJ30 - DX30*1E3/(8.314*(DZ30+273.15)) * AL30/DW30 * AK30) * DW30/(100*DK30) * (1000 - DT30)/1000</f>
        <v>0</v>
      </c>
      <c r="AI30">
        <v>305.5656063557198</v>
      </c>
      <c r="AJ30">
        <v>297.6898787878786</v>
      </c>
      <c r="AK30">
        <v>-3.081919295866413</v>
      </c>
      <c r="AL30">
        <v>66.87544694377274</v>
      </c>
      <c r="AM30">
        <f>(AO30 - AN30 + DX30*1E3/(8.314*(DZ30+273.15)) * AQ30/DW30 * AP30) * DW30/(100*DK30) * 1000/(1000 - AO30)</f>
        <v>0</v>
      </c>
      <c r="AN30">
        <v>12.61026994929719</v>
      </c>
      <c r="AO30">
        <v>20.733210989011</v>
      </c>
      <c r="AP30">
        <v>0.001101178596051899</v>
      </c>
      <c r="AQ30">
        <v>110.1298601296173</v>
      </c>
      <c r="AR30">
        <v>0</v>
      </c>
      <c r="AS30">
        <v>0</v>
      </c>
      <c r="AT30">
        <f>IF(AR30*$H$15&gt;=AV30,1.0,(AV30/(AV30-AR30*$H$15)))</f>
        <v>0</v>
      </c>
      <c r="AU30">
        <f>(AT30-1)*100</f>
        <v>0</v>
      </c>
      <c r="AV30">
        <f>MAX(0,($B$15+$C$15*EE30)/(1+$D$15*EE30)*DX30/(DZ30+273)*$E$15)</f>
        <v>0</v>
      </c>
      <c r="AW30" t="s">
        <v>429</v>
      </c>
      <c r="AX30" t="s">
        <v>429</v>
      </c>
      <c r="AY30">
        <v>0</v>
      </c>
      <c r="AZ30">
        <v>0</v>
      </c>
      <c r="BA30">
        <f>1-AY30/AZ30</f>
        <v>0</v>
      </c>
      <c r="BB30">
        <v>0</v>
      </c>
      <c r="BC30" t="s">
        <v>429</v>
      </c>
      <c r="BD30" t="s">
        <v>429</v>
      </c>
      <c r="BE30">
        <v>0</v>
      </c>
      <c r="BF30">
        <v>0</v>
      </c>
      <c r="BG30">
        <f>1-BE30/BF30</f>
        <v>0</v>
      </c>
      <c r="BH30">
        <v>0.5</v>
      </c>
      <c r="BI30">
        <f>DH30</f>
        <v>0</v>
      </c>
      <c r="BJ30">
        <f>K30</f>
        <v>0</v>
      </c>
      <c r="BK30">
        <f>BG30*BH30*BI30</f>
        <v>0</v>
      </c>
      <c r="BL30">
        <f>(BJ30-BB30)/BI30</f>
        <v>0</v>
      </c>
      <c r="BM30">
        <f>(AZ30-BF30)/BF30</f>
        <v>0</v>
      </c>
      <c r="BN30">
        <f>AY30/(BA30+AY30/BF30)</f>
        <v>0</v>
      </c>
      <c r="BO30" t="s">
        <v>429</v>
      </c>
      <c r="BP30">
        <v>0</v>
      </c>
      <c r="BQ30">
        <f>IF(BP30&lt;&gt;0, BP30, BN30)</f>
        <v>0</v>
      </c>
      <c r="BR30">
        <f>1-BQ30/BF30</f>
        <v>0</v>
      </c>
      <c r="BS30">
        <f>(BF30-BE30)/(BF30-BQ30)</f>
        <v>0</v>
      </c>
      <c r="BT30">
        <f>(AZ30-BF30)/(AZ30-BQ30)</f>
        <v>0</v>
      </c>
      <c r="BU30">
        <f>(BF30-BE30)/(BF30-AY30)</f>
        <v>0</v>
      </c>
      <c r="BV30">
        <f>(AZ30-BF30)/(AZ30-AY30)</f>
        <v>0</v>
      </c>
      <c r="BW30">
        <f>(BS30*BQ30/BE30)</f>
        <v>0</v>
      </c>
      <c r="BX30">
        <f>(1-BW30)</f>
        <v>0</v>
      </c>
      <c r="DG30">
        <f>$B$13*EF30+$C$13*EG30+$F$13*ER30*(1-EU30)</f>
        <v>0</v>
      </c>
      <c r="DH30">
        <f>DG30*DI30</f>
        <v>0</v>
      </c>
      <c r="DI30">
        <f>($B$13*$D$11+$C$13*$D$11+$F$13*((FE30+EW30)/MAX(FE30+EW30+FF30, 0.1)*$I$11+FF30/MAX(FE30+EW30+FF30, 0.1)*$J$11))/($B$13+$C$13+$F$13)</f>
        <v>0</v>
      </c>
      <c r="DJ30">
        <f>($B$13*$K$11+$C$13*$K$11+$F$13*((FE30+EW30)/MAX(FE30+EW30+FF30, 0.1)*$P$11+FF30/MAX(FE30+EW30+FF30, 0.1)*$Q$11))/($B$13+$C$13+$F$13)</f>
        <v>0</v>
      </c>
      <c r="DK30">
        <v>2.7</v>
      </c>
      <c r="DL30">
        <v>0.5</v>
      </c>
      <c r="DM30" t="s">
        <v>430</v>
      </c>
      <c r="DN30">
        <v>2</v>
      </c>
      <c r="DO30" t="b">
        <v>1</v>
      </c>
      <c r="DP30">
        <v>1685026636.6</v>
      </c>
      <c r="DQ30">
        <v>312.5337407407408</v>
      </c>
      <c r="DR30">
        <v>315.0639629629629</v>
      </c>
      <c r="DS30">
        <v>20.72641111111111</v>
      </c>
      <c r="DT30">
        <v>12.61854814814815</v>
      </c>
      <c r="DU30">
        <v>312.1015925925926</v>
      </c>
      <c r="DV30">
        <v>20.61244074074074</v>
      </c>
      <c r="DW30">
        <v>500.0196296296297</v>
      </c>
      <c r="DX30">
        <v>99.44960740740741</v>
      </c>
      <c r="DY30">
        <v>0.1000155962962963</v>
      </c>
      <c r="DZ30">
        <v>29.43494444444445</v>
      </c>
      <c r="EA30">
        <v>29.36327037037037</v>
      </c>
      <c r="EB30">
        <v>999.9000000000001</v>
      </c>
      <c r="EC30">
        <v>0</v>
      </c>
      <c r="ED30">
        <v>0</v>
      </c>
      <c r="EE30">
        <v>10008.73148148148</v>
      </c>
      <c r="EF30">
        <v>0</v>
      </c>
      <c r="EG30">
        <v>1335.213148148148</v>
      </c>
      <c r="EH30">
        <v>-2.530297666666667</v>
      </c>
      <c r="EI30">
        <v>319.1484444444445</v>
      </c>
      <c r="EJ30">
        <v>319.0907037037037</v>
      </c>
      <c r="EK30">
        <v>8.107869629629629</v>
      </c>
      <c r="EL30">
        <v>315.0639629629629</v>
      </c>
      <c r="EM30">
        <v>12.61854814814815</v>
      </c>
      <c r="EN30">
        <v>2.061233333333333</v>
      </c>
      <c r="EO30">
        <v>1.254909259259259</v>
      </c>
      <c r="EP30">
        <v>17.92272592592592</v>
      </c>
      <c r="EQ30">
        <v>10.26938888888889</v>
      </c>
      <c r="ER30">
        <v>1999.949629629629</v>
      </c>
      <c r="ES30">
        <v>0.9800031111111109</v>
      </c>
      <c r="ET30">
        <v>0.01999679259259259</v>
      </c>
      <c r="EU30">
        <v>0</v>
      </c>
      <c r="EV30">
        <v>756.4521851851852</v>
      </c>
      <c r="EW30">
        <v>5.00078</v>
      </c>
      <c r="EX30">
        <v>18323.94444444445</v>
      </c>
      <c r="EY30">
        <v>16379.24074074074</v>
      </c>
      <c r="EZ30">
        <v>39.11540740740741</v>
      </c>
      <c r="FA30">
        <v>40.89566666666666</v>
      </c>
      <c r="FB30">
        <v>39.85851851851852</v>
      </c>
      <c r="FC30">
        <v>39.85159259259259</v>
      </c>
      <c r="FD30">
        <v>40.45355555555555</v>
      </c>
      <c r="FE30">
        <v>1955.056666666666</v>
      </c>
      <c r="FF30">
        <v>39.89074074074075</v>
      </c>
      <c r="FG30">
        <v>0</v>
      </c>
      <c r="FH30">
        <v>1685026642.9</v>
      </c>
      <c r="FI30">
        <v>0</v>
      </c>
      <c r="FJ30">
        <v>756.5068000000001</v>
      </c>
      <c r="FK30">
        <v>8.974692306934244</v>
      </c>
      <c r="FL30">
        <v>-10686.38459895937</v>
      </c>
      <c r="FM30">
        <v>18311.504</v>
      </c>
      <c r="FN30">
        <v>15</v>
      </c>
      <c r="FO30">
        <v>1685022659.5</v>
      </c>
      <c r="FP30" t="s">
        <v>431</v>
      </c>
      <c r="FQ30">
        <v>1685022641</v>
      </c>
      <c r="FR30">
        <v>1685022659.5</v>
      </c>
      <c r="FS30">
        <v>1</v>
      </c>
      <c r="FT30">
        <v>0.44</v>
      </c>
      <c r="FU30">
        <v>-0.025</v>
      </c>
      <c r="FV30">
        <v>0.445</v>
      </c>
      <c r="FW30">
        <v>-0.025</v>
      </c>
      <c r="FX30">
        <v>420</v>
      </c>
      <c r="FY30">
        <v>11</v>
      </c>
      <c r="FZ30">
        <v>0.08</v>
      </c>
      <c r="GA30">
        <v>0.02</v>
      </c>
      <c r="GB30">
        <v>-3.616076756097561</v>
      </c>
      <c r="GC30">
        <v>21.02871194425085</v>
      </c>
      <c r="GD30">
        <v>2.078011689953712</v>
      </c>
      <c r="GE30">
        <v>0</v>
      </c>
      <c r="GF30">
        <v>8.097431463414633</v>
      </c>
      <c r="GG30">
        <v>0.2596016027874471</v>
      </c>
      <c r="GH30">
        <v>0.02847672430471437</v>
      </c>
      <c r="GI30">
        <v>1</v>
      </c>
      <c r="GJ30">
        <v>1</v>
      </c>
      <c r="GK30">
        <v>2</v>
      </c>
      <c r="GL30" t="s">
        <v>432</v>
      </c>
      <c r="GM30">
        <v>3.09782</v>
      </c>
      <c r="GN30">
        <v>2.75828</v>
      </c>
      <c r="GO30">
        <v>0.0720384</v>
      </c>
      <c r="GP30">
        <v>0.07214130000000001</v>
      </c>
      <c r="GQ30">
        <v>0.107131</v>
      </c>
      <c r="GR30">
        <v>0.0751517</v>
      </c>
      <c r="GS30">
        <v>23834.5</v>
      </c>
      <c r="GT30">
        <v>23536.2</v>
      </c>
      <c r="GU30">
        <v>26231.4</v>
      </c>
      <c r="GV30">
        <v>25707</v>
      </c>
      <c r="GW30">
        <v>37574.9</v>
      </c>
      <c r="GX30">
        <v>36235.1</v>
      </c>
      <c r="GY30">
        <v>45872.2</v>
      </c>
      <c r="GZ30">
        <v>42397</v>
      </c>
      <c r="HA30">
        <v>1.8786</v>
      </c>
      <c r="HB30">
        <v>1.95905</v>
      </c>
      <c r="HC30">
        <v>0.057511</v>
      </c>
      <c r="HD30">
        <v>0</v>
      </c>
      <c r="HE30">
        <v>28.4372</v>
      </c>
      <c r="HF30">
        <v>999.9</v>
      </c>
      <c r="HG30">
        <v>59.9</v>
      </c>
      <c r="HH30">
        <v>32.3</v>
      </c>
      <c r="HI30">
        <v>29.2557</v>
      </c>
      <c r="HJ30">
        <v>61.9735</v>
      </c>
      <c r="HK30">
        <v>26.9631</v>
      </c>
      <c r="HL30">
        <v>1</v>
      </c>
      <c r="HM30">
        <v>0.133763</v>
      </c>
      <c r="HN30">
        <v>0.26628</v>
      </c>
      <c r="HO30">
        <v>20.3068</v>
      </c>
      <c r="HP30">
        <v>5.2134</v>
      </c>
      <c r="HQ30">
        <v>11.9794</v>
      </c>
      <c r="HR30">
        <v>4.96445</v>
      </c>
      <c r="HS30">
        <v>3.2742</v>
      </c>
      <c r="HT30">
        <v>9999</v>
      </c>
      <c r="HU30">
        <v>9999</v>
      </c>
      <c r="HV30">
        <v>9999</v>
      </c>
      <c r="HW30">
        <v>30</v>
      </c>
      <c r="HX30">
        <v>1.86386</v>
      </c>
      <c r="HY30">
        <v>1.86001</v>
      </c>
      <c r="HZ30">
        <v>1.85822</v>
      </c>
      <c r="IA30">
        <v>1.85961</v>
      </c>
      <c r="IB30">
        <v>1.85974</v>
      </c>
      <c r="IC30">
        <v>1.85821</v>
      </c>
      <c r="ID30">
        <v>1.85724</v>
      </c>
      <c r="IE30">
        <v>1.85225</v>
      </c>
      <c r="IF30">
        <v>0</v>
      </c>
      <c r="IG30">
        <v>0</v>
      </c>
      <c r="IH30">
        <v>0</v>
      </c>
      <c r="II30">
        <v>0</v>
      </c>
      <c r="IJ30" t="s">
        <v>433</v>
      </c>
      <c r="IK30" t="s">
        <v>434</v>
      </c>
      <c r="IL30" t="s">
        <v>435</v>
      </c>
      <c r="IM30" t="s">
        <v>435</v>
      </c>
      <c r="IN30" t="s">
        <v>435</v>
      </c>
      <c r="IO30" t="s">
        <v>435</v>
      </c>
      <c r="IP30">
        <v>0</v>
      </c>
      <c r="IQ30">
        <v>100</v>
      </c>
      <c r="IR30">
        <v>100</v>
      </c>
      <c r="IS30">
        <v>0.429</v>
      </c>
      <c r="IT30">
        <v>0.1141</v>
      </c>
      <c r="IU30">
        <v>0.3650839946752427</v>
      </c>
      <c r="IV30">
        <v>0.0002756662941723101</v>
      </c>
      <c r="IW30">
        <v>-1.706736700235475E-07</v>
      </c>
      <c r="IX30">
        <v>-7.648352192670159E-11</v>
      </c>
      <c r="IY30">
        <v>-0.08921519773046478</v>
      </c>
      <c r="IZ30">
        <v>0.001712106514585134</v>
      </c>
      <c r="JA30">
        <v>0.0004201690128959496</v>
      </c>
      <c r="JB30">
        <v>-1.212774764375344E-06</v>
      </c>
      <c r="JC30">
        <v>3</v>
      </c>
      <c r="JD30">
        <v>1949</v>
      </c>
      <c r="JE30">
        <v>1</v>
      </c>
      <c r="JF30">
        <v>28</v>
      </c>
      <c r="JG30">
        <v>66.7</v>
      </c>
      <c r="JH30">
        <v>66.40000000000001</v>
      </c>
      <c r="JI30">
        <v>0.795898</v>
      </c>
      <c r="JJ30">
        <v>2.61963</v>
      </c>
      <c r="JK30">
        <v>1.49658</v>
      </c>
      <c r="JL30">
        <v>2.35474</v>
      </c>
      <c r="JM30">
        <v>1.54907</v>
      </c>
      <c r="JN30">
        <v>2.35718</v>
      </c>
      <c r="JO30">
        <v>35.8244</v>
      </c>
      <c r="JP30">
        <v>14.3597</v>
      </c>
      <c r="JQ30">
        <v>18</v>
      </c>
      <c r="JR30">
        <v>486.546</v>
      </c>
      <c r="JS30">
        <v>557.563</v>
      </c>
      <c r="JT30">
        <v>28.0013</v>
      </c>
      <c r="JU30">
        <v>28.9577</v>
      </c>
      <c r="JV30">
        <v>30.0006</v>
      </c>
      <c r="JW30">
        <v>28.9421</v>
      </c>
      <c r="JX30">
        <v>28.8777</v>
      </c>
      <c r="JY30">
        <v>15.9488</v>
      </c>
      <c r="JZ30">
        <v>53.1567</v>
      </c>
      <c r="KA30">
        <v>0</v>
      </c>
      <c r="KB30">
        <v>28</v>
      </c>
      <c r="KC30">
        <v>266.391</v>
      </c>
      <c r="KD30">
        <v>12.4857</v>
      </c>
      <c r="KE30">
        <v>100.243</v>
      </c>
      <c r="KF30">
        <v>100.634</v>
      </c>
    </row>
    <row r="31" spans="1:292">
      <c r="A31">
        <v>11</v>
      </c>
      <c r="B31">
        <v>1685026649.1</v>
      </c>
      <c r="C31">
        <v>50</v>
      </c>
      <c r="D31" t="s">
        <v>455</v>
      </c>
      <c r="E31" t="s">
        <v>456</v>
      </c>
      <c r="F31">
        <v>5</v>
      </c>
      <c r="G31" t="s">
        <v>428</v>
      </c>
      <c r="H31">
        <v>1685026641.314285</v>
      </c>
      <c r="I31">
        <f>(J31)/1000</f>
        <v>0</v>
      </c>
      <c r="J31">
        <f>IF(DO31, AM31, AG31)</f>
        <v>0</v>
      </c>
      <c r="K31">
        <f>IF(DO31, AH31, AF31)</f>
        <v>0</v>
      </c>
      <c r="L31">
        <f>DQ31 - IF(AT31&gt;1, K31*DK31*100.0/(AV31*EE31), 0)</f>
        <v>0</v>
      </c>
      <c r="M31">
        <f>((S31-I31/2)*L31-K31)/(S31+I31/2)</f>
        <v>0</v>
      </c>
      <c r="N31">
        <f>M31*(DX31+DY31)/1000.0</f>
        <v>0</v>
      </c>
      <c r="O31">
        <f>(DQ31 - IF(AT31&gt;1, K31*DK31*100.0/(AV31*EE31), 0))*(DX31+DY31)/1000.0</f>
        <v>0</v>
      </c>
      <c r="P31">
        <f>2.0/((1/R31-1/Q31)+SIGN(R31)*SQRT((1/R31-1/Q31)*(1/R31-1/Q31) + 4*DL31/((DL31+1)*(DL31+1))*(2*1/R31*1/Q31-1/Q31*1/Q31)))</f>
        <v>0</v>
      </c>
      <c r="Q31">
        <f>IF(LEFT(DM31,1)&lt;&gt;"0",IF(LEFT(DM31,1)="1",3.0,DN31),$D$5+$E$5*(EE31*DX31/($K$5*1000))+$F$5*(EE31*DX31/($K$5*1000))*MAX(MIN(DK31,$J$5),$I$5)*MAX(MIN(DK31,$J$5),$I$5)+$G$5*MAX(MIN(DK31,$J$5),$I$5)*(EE31*DX31/($K$5*1000))+$H$5*(EE31*DX31/($K$5*1000))*(EE31*DX31/($K$5*1000)))</f>
        <v>0</v>
      </c>
      <c r="R31">
        <f>I31*(1000-(1000*0.61365*exp(17.502*V31/(240.97+V31))/(DX31+DY31)+DS31)/2)/(1000*0.61365*exp(17.502*V31/(240.97+V31))/(DX31+DY31)-DS31)</f>
        <v>0</v>
      </c>
      <c r="S31">
        <f>1/((DL31+1)/(P31/1.6)+1/(Q31/1.37)) + DL31/((DL31+1)/(P31/1.6) + DL31/(Q31/1.37))</f>
        <v>0</v>
      </c>
      <c r="T31">
        <f>(DG31*DJ31)</f>
        <v>0</v>
      </c>
      <c r="U31">
        <f>(DZ31+(T31+2*0.95*5.67E-8*(((DZ31+$B$9)+273)^4-(DZ31+273)^4)-44100*I31)/(1.84*29.3*Q31+8*0.95*5.67E-8*(DZ31+273)^3))</f>
        <v>0</v>
      </c>
      <c r="V31">
        <f>($C$9*EA31+$D$9*EB31+$E$9*U31)</f>
        <v>0</v>
      </c>
      <c r="W31">
        <f>0.61365*exp(17.502*V31/(240.97+V31))</f>
        <v>0</v>
      </c>
      <c r="X31">
        <f>(Y31/Z31*100)</f>
        <v>0</v>
      </c>
      <c r="Y31">
        <f>DS31*(DX31+DY31)/1000</f>
        <v>0</v>
      </c>
      <c r="Z31">
        <f>0.61365*exp(17.502*DZ31/(240.97+DZ31))</f>
        <v>0</v>
      </c>
      <c r="AA31">
        <f>(W31-DS31*(DX31+DY31)/1000)</f>
        <v>0</v>
      </c>
      <c r="AB31">
        <f>(-I31*44100)</f>
        <v>0</v>
      </c>
      <c r="AC31">
        <f>2*29.3*Q31*0.92*(DZ31-V31)</f>
        <v>0</v>
      </c>
      <c r="AD31">
        <f>2*0.95*5.67E-8*(((DZ31+$B$9)+273)^4-(V31+273)^4)</f>
        <v>0</v>
      </c>
      <c r="AE31">
        <f>T31+AD31+AB31+AC31</f>
        <v>0</v>
      </c>
      <c r="AF31">
        <f>DW31*AT31*(DR31-DQ31*(1000-AT31*DT31)/(1000-AT31*DS31))/(100*DK31)</f>
        <v>0</v>
      </c>
      <c r="AG31">
        <f>1000*DW31*AT31*(DS31-DT31)/(100*DK31*(1000-AT31*DS31))</f>
        <v>0</v>
      </c>
      <c r="AH31">
        <f>(AI31 - AJ31 - DX31*1E3/(8.314*(DZ31+273.15)) * AL31/DW31 * AK31) * DW31/(100*DK31) * (1000 - DT31)/1000</f>
        <v>0</v>
      </c>
      <c r="AI31">
        <v>288.6792108245238</v>
      </c>
      <c r="AJ31">
        <v>282.3067272727273</v>
      </c>
      <c r="AK31">
        <v>-3.079388084294653</v>
      </c>
      <c r="AL31">
        <v>66.87544694377274</v>
      </c>
      <c r="AM31">
        <f>(AO31 - AN31 + DX31*1E3/(8.314*(DZ31+273.15)) * AQ31/DW31 * AP31) * DW31/(100*DK31) * 1000/(1000 - AO31)</f>
        <v>0</v>
      </c>
      <c r="AN31">
        <v>12.57530856177669</v>
      </c>
      <c r="AO31">
        <v>20.71418571428572</v>
      </c>
      <c r="AP31">
        <v>-0.001627421872213901</v>
      </c>
      <c r="AQ31">
        <v>110.1298601296173</v>
      </c>
      <c r="AR31">
        <v>0</v>
      </c>
      <c r="AS31">
        <v>0</v>
      </c>
      <c r="AT31">
        <f>IF(AR31*$H$15&gt;=AV31,1.0,(AV31/(AV31-AR31*$H$15)))</f>
        <v>0</v>
      </c>
      <c r="AU31">
        <f>(AT31-1)*100</f>
        <v>0</v>
      </c>
      <c r="AV31">
        <f>MAX(0,($B$15+$C$15*EE31)/(1+$D$15*EE31)*DX31/(DZ31+273)*$E$15)</f>
        <v>0</v>
      </c>
      <c r="AW31" t="s">
        <v>429</v>
      </c>
      <c r="AX31" t="s">
        <v>429</v>
      </c>
      <c r="AY31">
        <v>0</v>
      </c>
      <c r="AZ31">
        <v>0</v>
      </c>
      <c r="BA31">
        <f>1-AY31/AZ31</f>
        <v>0</v>
      </c>
      <c r="BB31">
        <v>0</v>
      </c>
      <c r="BC31" t="s">
        <v>429</v>
      </c>
      <c r="BD31" t="s">
        <v>429</v>
      </c>
      <c r="BE31">
        <v>0</v>
      </c>
      <c r="BF31">
        <v>0</v>
      </c>
      <c r="BG31">
        <f>1-BE31/BF31</f>
        <v>0</v>
      </c>
      <c r="BH31">
        <v>0.5</v>
      </c>
      <c r="BI31">
        <f>DH31</f>
        <v>0</v>
      </c>
      <c r="BJ31">
        <f>K31</f>
        <v>0</v>
      </c>
      <c r="BK31">
        <f>BG31*BH31*BI31</f>
        <v>0</v>
      </c>
      <c r="BL31">
        <f>(BJ31-BB31)/BI31</f>
        <v>0</v>
      </c>
      <c r="BM31">
        <f>(AZ31-BF31)/BF31</f>
        <v>0</v>
      </c>
      <c r="BN31">
        <f>AY31/(BA31+AY31/BF31)</f>
        <v>0</v>
      </c>
      <c r="BO31" t="s">
        <v>429</v>
      </c>
      <c r="BP31">
        <v>0</v>
      </c>
      <c r="BQ31">
        <f>IF(BP31&lt;&gt;0, BP31, BN31)</f>
        <v>0</v>
      </c>
      <c r="BR31">
        <f>1-BQ31/BF31</f>
        <v>0</v>
      </c>
      <c r="BS31">
        <f>(BF31-BE31)/(BF31-BQ31)</f>
        <v>0</v>
      </c>
      <c r="BT31">
        <f>(AZ31-BF31)/(AZ31-BQ31)</f>
        <v>0</v>
      </c>
      <c r="BU31">
        <f>(BF31-BE31)/(BF31-AY31)</f>
        <v>0</v>
      </c>
      <c r="BV31">
        <f>(AZ31-BF31)/(AZ31-AY31)</f>
        <v>0</v>
      </c>
      <c r="BW31">
        <f>(BS31*BQ31/BE31)</f>
        <v>0</v>
      </c>
      <c r="BX31">
        <f>(1-BW31)</f>
        <v>0</v>
      </c>
      <c r="DG31">
        <f>$B$13*EF31+$C$13*EG31+$F$13*ER31*(1-EU31)</f>
        <v>0</v>
      </c>
      <c r="DH31">
        <f>DG31*DI31</f>
        <v>0</v>
      </c>
      <c r="DI31">
        <f>($B$13*$D$11+$C$13*$D$11+$F$13*((FE31+EW31)/MAX(FE31+EW31+FF31, 0.1)*$I$11+FF31/MAX(FE31+EW31+FF31, 0.1)*$J$11))/($B$13+$C$13+$F$13)</f>
        <v>0</v>
      </c>
      <c r="DJ31">
        <f>($B$13*$K$11+$C$13*$K$11+$F$13*((FE31+EW31)/MAX(FE31+EW31+FF31, 0.1)*$P$11+FF31/MAX(FE31+EW31+FF31, 0.1)*$Q$11))/($B$13+$C$13+$F$13)</f>
        <v>0</v>
      </c>
      <c r="DK31">
        <v>2.7</v>
      </c>
      <c r="DL31">
        <v>0.5</v>
      </c>
      <c r="DM31" t="s">
        <v>430</v>
      </c>
      <c r="DN31">
        <v>2</v>
      </c>
      <c r="DO31" t="b">
        <v>1</v>
      </c>
      <c r="DP31">
        <v>1685026641.314285</v>
      </c>
      <c r="DQ31">
        <v>298.39025</v>
      </c>
      <c r="DR31">
        <v>299.4900357142857</v>
      </c>
      <c r="DS31">
        <v>20.72768928571428</v>
      </c>
      <c r="DT31">
        <v>12.59892857142857</v>
      </c>
      <c r="DU31">
        <v>297.9602857142858</v>
      </c>
      <c r="DV31">
        <v>20.61368571428572</v>
      </c>
      <c r="DW31">
        <v>500.0195714285715</v>
      </c>
      <c r="DX31">
        <v>99.4496</v>
      </c>
      <c r="DY31">
        <v>0.09995919285714285</v>
      </c>
      <c r="DZ31">
        <v>29.43596785714286</v>
      </c>
      <c r="EA31">
        <v>29.36569285714286</v>
      </c>
      <c r="EB31">
        <v>999.9000000000002</v>
      </c>
      <c r="EC31">
        <v>0</v>
      </c>
      <c r="ED31">
        <v>0</v>
      </c>
      <c r="EE31">
        <v>10014.98214285714</v>
      </c>
      <c r="EF31">
        <v>0</v>
      </c>
      <c r="EG31">
        <v>1050.371392857143</v>
      </c>
      <c r="EH31">
        <v>-1.099879821428571</v>
      </c>
      <c r="EI31">
        <v>304.7061428571428</v>
      </c>
      <c r="EJ31">
        <v>303.3118928571429</v>
      </c>
      <c r="EK31">
        <v>8.128769285714284</v>
      </c>
      <c r="EL31">
        <v>299.4900357142857</v>
      </c>
      <c r="EM31">
        <v>12.59892857142857</v>
      </c>
      <c r="EN31">
        <v>2.061359642857143</v>
      </c>
      <c r="EO31">
        <v>1.252957857142857</v>
      </c>
      <c r="EP31">
        <v>17.92369642857143</v>
      </c>
      <c r="EQ31">
        <v>10.24607857142857</v>
      </c>
      <c r="ER31">
        <v>1999.97</v>
      </c>
      <c r="ES31">
        <v>0.9800040357142856</v>
      </c>
      <c r="ET31">
        <v>0.01999586785714286</v>
      </c>
      <c r="EU31">
        <v>0</v>
      </c>
      <c r="EV31">
        <v>757.307607142857</v>
      </c>
      <c r="EW31">
        <v>5.00078</v>
      </c>
      <c r="EX31">
        <v>17639.50357142857</v>
      </c>
      <c r="EY31">
        <v>16379.41071428571</v>
      </c>
      <c r="EZ31">
        <v>39.13810714285713</v>
      </c>
      <c r="FA31">
        <v>40.90157142857142</v>
      </c>
      <c r="FB31">
        <v>39.95957142857142</v>
      </c>
      <c r="FC31">
        <v>39.87921428571428</v>
      </c>
      <c r="FD31">
        <v>40.49539285714286</v>
      </c>
      <c r="FE31">
        <v>1955.08</v>
      </c>
      <c r="FF31">
        <v>39.89000000000001</v>
      </c>
      <c r="FG31">
        <v>0</v>
      </c>
      <c r="FH31">
        <v>1685026648.3</v>
      </c>
      <c r="FI31">
        <v>0</v>
      </c>
      <c r="FJ31">
        <v>757.4423846153848</v>
      </c>
      <c r="FK31">
        <v>11.56157265883316</v>
      </c>
      <c r="FL31">
        <v>-7971.572658830778</v>
      </c>
      <c r="FM31">
        <v>17584.07307692308</v>
      </c>
      <c r="FN31">
        <v>15</v>
      </c>
      <c r="FO31">
        <v>1685022659.5</v>
      </c>
      <c r="FP31" t="s">
        <v>431</v>
      </c>
      <c r="FQ31">
        <v>1685022641</v>
      </c>
      <c r="FR31">
        <v>1685022659.5</v>
      </c>
      <c r="FS31">
        <v>1</v>
      </c>
      <c r="FT31">
        <v>0.44</v>
      </c>
      <c r="FU31">
        <v>-0.025</v>
      </c>
      <c r="FV31">
        <v>0.445</v>
      </c>
      <c r="FW31">
        <v>-0.025</v>
      </c>
      <c r="FX31">
        <v>420</v>
      </c>
      <c r="FY31">
        <v>11</v>
      </c>
      <c r="FZ31">
        <v>0.08</v>
      </c>
      <c r="GA31">
        <v>0.02</v>
      </c>
      <c r="GB31">
        <v>-2.01857431</v>
      </c>
      <c r="GC31">
        <v>18.79872354371483</v>
      </c>
      <c r="GD31">
        <v>1.813051596518995</v>
      </c>
      <c r="GE31">
        <v>0</v>
      </c>
      <c r="GF31">
        <v>8.115328</v>
      </c>
      <c r="GG31">
        <v>0.2989163977485699</v>
      </c>
      <c r="GH31">
        <v>0.03100858439206797</v>
      </c>
      <c r="GI31">
        <v>1</v>
      </c>
      <c r="GJ31">
        <v>1</v>
      </c>
      <c r="GK31">
        <v>2</v>
      </c>
      <c r="GL31" t="s">
        <v>432</v>
      </c>
      <c r="GM31">
        <v>3.09773</v>
      </c>
      <c r="GN31">
        <v>2.75805</v>
      </c>
      <c r="GO31">
        <v>0.0689678</v>
      </c>
      <c r="GP31">
        <v>0.0689163</v>
      </c>
      <c r="GQ31">
        <v>0.107076</v>
      </c>
      <c r="GR31">
        <v>0.0750595</v>
      </c>
      <c r="GS31">
        <v>23913.1</v>
      </c>
      <c r="GT31">
        <v>23617.6</v>
      </c>
      <c r="GU31">
        <v>26231.2</v>
      </c>
      <c r="GV31">
        <v>25706.7</v>
      </c>
      <c r="GW31">
        <v>37576.4</v>
      </c>
      <c r="GX31">
        <v>36238</v>
      </c>
      <c r="GY31">
        <v>45871.6</v>
      </c>
      <c r="GZ31">
        <v>42396.5</v>
      </c>
      <c r="HA31">
        <v>1.8783</v>
      </c>
      <c r="HB31">
        <v>1.95907</v>
      </c>
      <c r="HC31">
        <v>0.0560656</v>
      </c>
      <c r="HD31">
        <v>0</v>
      </c>
      <c r="HE31">
        <v>28.4441</v>
      </c>
      <c r="HF31">
        <v>999.9</v>
      </c>
      <c r="HG31">
        <v>60</v>
      </c>
      <c r="HH31">
        <v>32.3</v>
      </c>
      <c r="HI31">
        <v>29.3043</v>
      </c>
      <c r="HJ31">
        <v>61.9535</v>
      </c>
      <c r="HK31">
        <v>26.9591</v>
      </c>
      <c r="HL31">
        <v>1</v>
      </c>
      <c r="HM31">
        <v>0.134301</v>
      </c>
      <c r="HN31">
        <v>0.268388</v>
      </c>
      <c r="HO31">
        <v>20.3067</v>
      </c>
      <c r="HP31">
        <v>5.2122</v>
      </c>
      <c r="HQ31">
        <v>11.9796</v>
      </c>
      <c r="HR31">
        <v>4.96455</v>
      </c>
      <c r="HS31">
        <v>3.27435</v>
      </c>
      <c r="HT31">
        <v>9999</v>
      </c>
      <c r="HU31">
        <v>9999</v>
      </c>
      <c r="HV31">
        <v>9999</v>
      </c>
      <c r="HW31">
        <v>30</v>
      </c>
      <c r="HX31">
        <v>1.86386</v>
      </c>
      <c r="HY31">
        <v>1.85997</v>
      </c>
      <c r="HZ31">
        <v>1.85822</v>
      </c>
      <c r="IA31">
        <v>1.85963</v>
      </c>
      <c r="IB31">
        <v>1.85974</v>
      </c>
      <c r="IC31">
        <v>1.85821</v>
      </c>
      <c r="ID31">
        <v>1.85729</v>
      </c>
      <c r="IE31">
        <v>1.85225</v>
      </c>
      <c r="IF31">
        <v>0</v>
      </c>
      <c r="IG31">
        <v>0</v>
      </c>
      <c r="IH31">
        <v>0</v>
      </c>
      <c r="II31">
        <v>0</v>
      </c>
      <c r="IJ31" t="s">
        <v>433</v>
      </c>
      <c r="IK31" t="s">
        <v>434</v>
      </c>
      <c r="IL31" t="s">
        <v>435</v>
      </c>
      <c r="IM31" t="s">
        <v>435</v>
      </c>
      <c r="IN31" t="s">
        <v>435</v>
      </c>
      <c r="IO31" t="s">
        <v>435</v>
      </c>
      <c r="IP31">
        <v>0</v>
      </c>
      <c r="IQ31">
        <v>100</v>
      </c>
      <c r="IR31">
        <v>100</v>
      </c>
      <c r="IS31">
        <v>0.426</v>
      </c>
      <c r="IT31">
        <v>0.1138</v>
      </c>
      <c r="IU31">
        <v>0.3650839946752427</v>
      </c>
      <c r="IV31">
        <v>0.0002756662941723101</v>
      </c>
      <c r="IW31">
        <v>-1.706736700235475E-07</v>
      </c>
      <c r="IX31">
        <v>-7.648352192670159E-11</v>
      </c>
      <c r="IY31">
        <v>-0.08921519773046478</v>
      </c>
      <c r="IZ31">
        <v>0.001712106514585134</v>
      </c>
      <c r="JA31">
        <v>0.0004201690128959496</v>
      </c>
      <c r="JB31">
        <v>-1.212774764375344E-06</v>
      </c>
      <c r="JC31">
        <v>3</v>
      </c>
      <c r="JD31">
        <v>1949</v>
      </c>
      <c r="JE31">
        <v>1</v>
      </c>
      <c r="JF31">
        <v>28</v>
      </c>
      <c r="JG31">
        <v>66.8</v>
      </c>
      <c r="JH31">
        <v>66.5</v>
      </c>
      <c r="JI31">
        <v>0.760498</v>
      </c>
      <c r="JJ31">
        <v>2.62451</v>
      </c>
      <c r="JK31">
        <v>1.49658</v>
      </c>
      <c r="JL31">
        <v>2.35474</v>
      </c>
      <c r="JM31">
        <v>1.54907</v>
      </c>
      <c r="JN31">
        <v>2.35229</v>
      </c>
      <c r="JO31">
        <v>35.8244</v>
      </c>
      <c r="JP31">
        <v>14.3597</v>
      </c>
      <c r="JQ31">
        <v>18</v>
      </c>
      <c r="JR31">
        <v>486.409</v>
      </c>
      <c r="JS31">
        <v>557.64</v>
      </c>
      <c r="JT31">
        <v>28.0007</v>
      </c>
      <c r="JU31">
        <v>28.9639</v>
      </c>
      <c r="JV31">
        <v>30.0006</v>
      </c>
      <c r="JW31">
        <v>28.9472</v>
      </c>
      <c r="JX31">
        <v>28.8838</v>
      </c>
      <c r="JY31">
        <v>15.2655</v>
      </c>
      <c r="JZ31">
        <v>53.4306</v>
      </c>
      <c r="KA31">
        <v>0</v>
      </c>
      <c r="KB31">
        <v>28</v>
      </c>
      <c r="KC31">
        <v>253.035</v>
      </c>
      <c r="KD31">
        <v>12.4681</v>
      </c>
      <c r="KE31">
        <v>100.242</v>
      </c>
      <c r="KF31">
        <v>100.633</v>
      </c>
    </row>
    <row r="32" spans="1:292">
      <c r="A32">
        <v>12</v>
      </c>
      <c r="B32">
        <v>1685026654.1</v>
      </c>
      <c r="C32">
        <v>55</v>
      </c>
      <c r="D32" t="s">
        <v>457</v>
      </c>
      <c r="E32" t="s">
        <v>458</v>
      </c>
      <c r="F32">
        <v>5</v>
      </c>
      <c r="G32" t="s">
        <v>428</v>
      </c>
      <c r="H32">
        <v>1685026646.6</v>
      </c>
      <c r="I32">
        <f>(J32)/1000</f>
        <v>0</v>
      </c>
      <c r="J32">
        <f>IF(DO32, AM32, AG32)</f>
        <v>0</v>
      </c>
      <c r="K32">
        <f>IF(DO32, AH32, AF32)</f>
        <v>0</v>
      </c>
      <c r="L32">
        <f>DQ32 - IF(AT32&gt;1, K32*DK32*100.0/(AV32*EE32), 0)</f>
        <v>0</v>
      </c>
      <c r="M32">
        <f>((S32-I32/2)*L32-K32)/(S32+I32/2)</f>
        <v>0</v>
      </c>
      <c r="N32">
        <f>M32*(DX32+DY32)/1000.0</f>
        <v>0</v>
      </c>
      <c r="O32">
        <f>(DQ32 - IF(AT32&gt;1, K32*DK32*100.0/(AV32*EE32), 0))*(DX32+DY32)/1000.0</f>
        <v>0</v>
      </c>
      <c r="P32">
        <f>2.0/((1/R32-1/Q32)+SIGN(R32)*SQRT((1/R32-1/Q32)*(1/R32-1/Q32) + 4*DL32/((DL32+1)*(DL32+1))*(2*1/R32*1/Q32-1/Q32*1/Q32)))</f>
        <v>0</v>
      </c>
      <c r="Q32">
        <f>IF(LEFT(DM32,1)&lt;&gt;"0",IF(LEFT(DM32,1)="1",3.0,DN32),$D$5+$E$5*(EE32*DX32/($K$5*1000))+$F$5*(EE32*DX32/($K$5*1000))*MAX(MIN(DK32,$J$5),$I$5)*MAX(MIN(DK32,$J$5),$I$5)+$G$5*MAX(MIN(DK32,$J$5),$I$5)*(EE32*DX32/($K$5*1000))+$H$5*(EE32*DX32/($K$5*1000))*(EE32*DX32/($K$5*1000)))</f>
        <v>0</v>
      </c>
      <c r="R32">
        <f>I32*(1000-(1000*0.61365*exp(17.502*V32/(240.97+V32))/(DX32+DY32)+DS32)/2)/(1000*0.61365*exp(17.502*V32/(240.97+V32))/(DX32+DY32)-DS32)</f>
        <v>0</v>
      </c>
      <c r="S32">
        <f>1/((DL32+1)/(P32/1.6)+1/(Q32/1.37)) + DL32/((DL32+1)/(P32/1.6) + DL32/(Q32/1.37))</f>
        <v>0</v>
      </c>
      <c r="T32">
        <f>(DG32*DJ32)</f>
        <v>0</v>
      </c>
      <c r="U32">
        <f>(DZ32+(T32+2*0.95*5.67E-8*(((DZ32+$B$9)+273)^4-(DZ32+273)^4)-44100*I32)/(1.84*29.3*Q32+8*0.95*5.67E-8*(DZ32+273)^3))</f>
        <v>0</v>
      </c>
      <c r="V32">
        <f>($C$9*EA32+$D$9*EB32+$E$9*U32)</f>
        <v>0</v>
      </c>
      <c r="W32">
        <f>0.61365*exp(17.502*V32/(240.97+V32))</f>
        <v>0</v>
      </c>
      <c r="X32">
        <f>(Y32/Z32*100)</f>
        <v>0</v>
      </c>
      <c r="Y32">
        <f>DS32*(DX32+DY32)/1000</f>
        <v>0</v>
      </c>
      <c r="Z32">
        <f>0.61365*exp(17.502*DZ32/(240.97+DZ32))</f>
        <v>0</v>
      </c>
      <c r="AA32">
        <f>(W32-DS32*(DX32+DY32)/1000)</f>
        <v>0</v>
      </c>
      <c r="AB32">
        <f>(-I32*44100)</f>
        <v>0</v>
      </c>
      <c r="AC32">
        <f>2*29.3*Q32*0.92*(DZ32-V32)</f>
        <v>0</v>
      </c>
      <c r="AD32">
        <f>2*0.95*5.67E-8*(((DZ32+$B$9)+273)^4-(V32+273)^4)</f>
        <v>0</v>
      </c>
      <c r="AE32">
        <f>T32+AD32+AB32+AC32</f>
        <v>0</v>
      </c>
      <c r="AF32">
        <f>DW32*AT32*(DR32-DQ32*(1000-AT32*DT32)/(1000-AT32*DS32))/(100*DK32)</f>
        <v>0</v>
      </c>
      <c r="AG32">
        <f>1000*DW32*AT32*(DS32-DT32)/(100*DK32*(1000-AT32*DS32))</f>
        <v>0</v>
      </c>
      <c r="AH32">
        <f>(AI32 - AJ32 - DX32*1E3/(8.314*(DZ32+273.15)) * AL32/DW32 * AK32) * DW32/(100*DK32) * (1000 - DT32)/1000</f>
        <v>0</v>
      </c>
      <c r="AI32">
        <v>272.9540885211061</v>
      </c>
      <c r="AJ32">
        <v>267.3986787878787</v>
      </c>
      <c r="AK32">
        <v>-2.973549586968514</v>
      </c>
      <c r="AL32">
        <v>66.87544694377274</v>
      </c>
      <c r="AM32">
        <f>(AO32 - AN32 + DX32*1E3/(8.314*(DZ32+273.15)) * AQ32/DW32 * AP32) * DW32/(100*DK32) * 1000/(1000 - AO32)</f>
        <v>0</v>
      </c>
      <c r="AN32">
        <v>12.54565701041368</v>
      </c>
      <c r="AO32">
        <v>20.70139340659343</v>
      </c>
      <c r="AP32">
        <v>0.0009353555122796327</v>
      </c>
      <c r="AQ32">
        <v>110.1298601296173</v>
      </c>
      <c r="AR32">
        <v>0</v>
      </c>
      <c r="AS32">
        <v>0</v>
      </c>
      <c r="AT32">
        <f>IF(AR32*$H$15&gt;=AV32,1.0,(AV32/(AV32-AR32*$H$15)))</f>
        <v>0</v>
      </c>
      <c r="AU32">
        <f>(AT32-1)*100</f>
        <v>0</v>
      </c>
      <c r="AV32">
        <f>MAX(0,($B$15+$C$15*EE32)/(1+$D$15*EE32)*DX32/(DZ32+273)*$E$15)</f>
        <v>0</v>
      </c>
      <c r="AW32" t="s">
        <v>429</v>
      </c>
      <c r="AX32" t="s">
        <v>429</v>
      </c>
      <c r="AY32">
        <v>0</v>
      </c>
      <c r="AZ32">
        <v>0</v>
      </c>
      <c r="BA32">
        <f>1-AY32/AZ32</f>
        <v>0</v>
      </c>
      <c r="BB32">
        <v>0</v>
      </c>
      <c r="BC32" t="s">
        <v>429</v>
      </c>
      <c r="BD32" t="s">
        <v>429</v>
      </c>
      <c r="BE32">
        <v>0</v>
      </c>
      <c r="BF32">
        <v>0</v>
      </c>
      <c r="BG32">
        <f>1-BE32/BF32</f>
        <v>0</v>
      </c>
      <c r="BH32">
        <v>0.5</v>
      </c>
      <c r="BI32">
        <f>DH32</f>
        <v>0</v>
      </c>
      <c r="BJ32">
        <f>K32</f>
        <v>0</v>
      </c>
      <c r="BK32">
        <f>BG32*BH32*BI32</f>
        <v>0</v>
      </c>
      <c r="BL32">
        <f>(BJ32-BB32)/BI32</f>
        <v>0</v>
      </c>
      <c r="BM32">
        <f>(AZ32-BF32)/BF32</f>
        <v>0</v>
      </c>
      <c r="BN32">
        <f>AY32/(BA32+AY32/BF32)</f>
        <v>0</v>
      </c>
      <c r="BO32" t="s">
        <v>429</v>
      </c>
      <c r="BP32">
        <v>0</v>
      </c>
      <c r="BQ32">
        <f>IF(BP32&lt;&gt;0, BP32, BN32)</f>
        <v>0</v>
      </c>
      <c r="BR32">
        <f>1-BQ32/BF32</f>
        <v>0</v>
      </c>
      <c r="BS32">
        <f>(BF32-BE32)/(BF32-BQ32)</f>
        <v>0</v>
      </c>
      <c r="BT32">
        <f>(AZ32-BF32)/(AZ32-BQ32)</f>
        <v>0</v>
      </c>
      <c r="BU32">
        <f>(BF32-BE32)/(BF32-AY32)</f>
        <v>0</v>
      </c>
      <c r="BV32">
        <f>(AZ32-BF32)/(AZ32-AY32)</f>
        <v>0</v>
      </c>
      <c r="BW32">
        <f>(BS32*BQ32/BE32)</f>
        <v>0</v>
      </c>
      <c r="BX32">
        <f>(1-BW32)</f>
        <v>0</v>
      </c>
      <c r="DG32">
        <f>$B$13*EF32+$C$13*EG32+$F$13*ER32*(1-EU32)</f>
        <v>0</v>
      </c>
      <c r="DH32">
        <f>DG32*DI32</f>
        <v>0</v>
      </c>
      <c r="DI32">
        <f>($B$13*$D$11+$C$13*$D$11+$F$13*((FE32+EW32)/MAX(FE32+EW32+FF32, 0.1)*$I$11+FF32/MAX(FE32+EW32+FF32, 0.1)*$J$11))/($B$13+$C$13+$F$13)</f>
        <v>0</v>
      </c>
      <c r="DJ32">
        <f>($B$13*$K$11+$C$13*$K$11+$F$13*((FE32+EW32)/MAX(FE32+EW32+FF32, 0.1)*$P$11+FF32/MAX(FE32+EW32+FF32, 0.1)*$Q$11))/($B$13+$C$13+$F$13)</f>
        <v>0</v>
      </c>
      <c r="DK32">
        <v>2.7</v>
      </c>
      <c r="DL32">
        <v>0.5</v>
      </c>
      <c r="DM32" t="s">
        <v>430</v>
      </c>
      <c r="DN32">
        <v>2</v>
      </c>
      <c r="DO32" t="b">
        <v>1</v>
      </c>
      <c r="DP32">
        <v>1685026646.6</v>
      </c>
      <c r="DQ32">
        <v>282.5750740740741</v>
      </c>
      <c r="DR32">
        <v>282.3128888888889</v>
      </c>
      <c r="DS32">
        <v>20.72197407407407</v>
      </c>
      <c r="DT32">
        <v>12.55965185185185</v>
      </c>
      <c r="DU32">
        <v>282.1475925925926</v>
      </c>
      <c r="DV32">
        <v>20.60806666666667</v>
      </c>
      <c r="DW32">
        <v>500.002962962963</v>
      </c>
      <c r="DX32">
        <v>99.44922592592593</v>
      </c>
      <c r="DY32">
        <v>0.09993517407407407</v>
      </c>
      <c r="DZ32">
        <v>29.43346296296297</v>
      </c>
      <c r="EA32">
        <v>29.36340370370371</v>
      </c>
      <c r="EB32">
        <v>999.9000000000001</v>
      </c>
      <c r="EC32">
        <v>0</v>
      </c>
      <c r="ED32">
        <v>0</v>
      </c>
      <c r="EE32">
        <v>10014.07666666667</v>
      </c>
      <c r="EF32">
        <v>0</v>
      </c>
      <c r="EG32">
        <v>787.6341481481481</v>
      </c>
      <c r="EH32">
        <v>0.2621468518518518</v>
      </c>
      <c r="EI32">
        <v>288.5547407407408</v>
      </c>
      <c r="EJ32">
        <v>285.9042592592593</v>
      </c>
      <c r="EK32">
        <v>8.162324444444444</v>
      </c>
      <c r="EL32">
        <v>282.3128888888889</v>
      </c>
      <c r="EM32">
        <v>12.55965185185185</v>
      </c>
      <c r="EN32">
        <v>2.060783703703704</v>
      </c>
      <c r="EO32">
        <v>1.249047407407407</v>
      </c>
      <c r="EP32">
        <v>17.91924814814815</v>
      </c>
      <c r="EQ32">
        <v>10.1993037037037</v>
      </c>
      <c r="ER32">
        <v>1999.992962962963</v>
      </c>
      <c r="ES32">
        <v>0.9800047777777776</v>
      </c>
      <c r="ET32">
        <v>0.01999512222222222</v>
      </c>
      <c r="EU32">
        <v>0</v>
      </c>
      <c r="EV32">
        <v>758.2936296296299</v>
      </c>
      <c r="EW32">
        <v>5.00078</v>
      </c>
      <c r="EX32">
        <v>17071.88888888889</v>
      </c>
      <c r="EY32">
        <v>16379.61111111111</v>
      </c>
      <c r="EZ32">
        <v>39.14322222222222</v>
      </c>
      <c r="FA32">
        <v>40.90714814814815</v>
      </c>
      <c r="FB32">
        <v>40.05525925925926</v>
      </c>
      <c r="FC32">
        <v>39.88622222222222</v>
      </c>
      <c r="FD32">
        <v>40.51374074074074</v>
      </c>
      <c r="FE32">
        <v>1955.102962962963</v>
      </c>
      <c r="FF32">
        <v>39.89000000000001</v>
      </c>
      <c r="FG32">
        <v>0</v>
      </c>
      <c r="FH32">
        <v>1685026653.1</v>
      </c>
      <c r="FI32">
        <v>0</v>
      </c>
      <c r="FJ32">
        <v>758.3473076923078</v>
      </c>
      <c r="FK32">
        <v>12.64170940053658</v>
      </c>
      <c r="FL32">
        <v>-2450.348727264537</v>
      </c>
      <c r="FM32">
        <v>17114.38076923077</v>
      </c>
      <c r="FN32">
        <v>15</v>
      </c>
      <c r="FO32">
        <v>1685022659.5</v>
      </c>
      <c r="FP32" t="s">
        <v>431</v>
      </c>
      <c r="FQ32">
        <v>1685022641</v>
      </c>
      <c r="FR32">
        <v>1685022659.5</v>
      </c>
      <c r="FS32">
        <v>1</v>
      </c>
      <c r="FT32">
        <v>0.44</v>
      </c>
      <c r="FU32">
        <v>-0.025</v>
      </c>
      <c r="FV32">
        <v>0.445</v>
      </c>
      <c r="FW32">
        <v>-0.025</v>
      </c>
      <c r="FX32">
        <v>420</v>
      </c>
      <c r="FY32">
        <v>11</v>
      </c>
      <c r="FZ32">
        <v>0.08</v>
      </c>
      <c r="GA32">
        <v>0.02</v>
      </c>
      <c r="GB32">
        <v>-0.6406612349999999</v>
      </c>
      <c r="GC32">
        <v>15.69202747992496</v>
      </c>
      <c r="GD32">
        <v>1.527360147022994</v>
      </c>
      <c r="GE32">
        <v>0</v>
      </c>
      <c r="GF32">
        <v>8.141174750000001</v>
      </c>
      <c r="GG32">
        <v>0.3396872420262586</v>
      </c>
      <c r="GH32">
        <v>0.03484197490007565</v>
      </c>
      <c r="GI32">
        <v>1</v>
      </c>
      <c r="GJ32">
        <v>1</v>
      </c>
      <c r="GK32">
        <v>2</v>
      </c>
      <c r="GL32" t="s">
        <v>432</v>
      </c>
      <c r="GM32">
        <v>3.09773</v>
      </c>
      <c r="GN32">
        <v>2.75811</v>
      </c>
      <c r="GO32">
        <v>0.06592430000000001</v>
      </c>
      <c r="GP32">
        <v>0.0655678</v>
      </c>
      <c r="GQ32">
        <v>0.107019</v>
      </c>
      <c r="GR32">
        <v>0.0748321</v>
      </c>
      <c r="GS32">
        <v>23990.9</v>
      </c>
      <c r="GT32">
        <v>23702.1</v>
      </c>
      <c r="GU32">
        <v>26230.8</v>
      </c>
      <c r="GV32">
        <v>25706.2</v>
      </c>
      <c r="GW32">
        <v>37577.8</v>
      </c>
      <c r="GX32">
        <v>36245.8</v>
      </c>
      <c r="GY32">
        <v>45870.8</v>
      </c>
      <c r="GZ32">
        <v>42395.5</v>
      </c>
      <c r="HA32">
        <v>1.87815</v>
      </c>
      <c r="HB32">
        <v>1.9587</v>
      </c>
      <c r="HC32">
        <v>0.055626</v>
      </c>
      <c r="HD32">
        <v>0</v>
      </c>
      <c r="HE32">
        <v>28.4458</v>
      </c>
      <c r="HF32">
        <v>999.9</v>
      </c>
      <c r="HG32">
        <v>60</v>
      </c>
      <c r="HH32">
        <v>32.3</v>
      </c>
      <c r="HI32">
        <v>29.2988</v>
      </c>
      <c r="HJ32">
        <v>61.4835</v>
      </c>
      <c r="HK32">
        <v>27.0954</v>
      </c>
      <c r="HL32">
        <v>1</v>
      </c>
      <c r="HM32">
        <v>0.13484</v>
      </c>
      <c r="HN32">
        <v>0.267805</v>
      </c>
      <c r="HO32">
        <v>20.3067</v>
      </c>
      <c r="HP32">
        <v>5.2119</v>
      </c>
      <c r="HQ32">
        <v>11.9798</v>
      </c>
      <c r="HR32">
        <v>4.96455</v>
      </c>
      <c r="HS32">
        <v>3.2743</v>
      </c>
      <c r="HT32">
        <v>9999</v>
      </c>
      <c r="HU32">
        <v>9999</v>
      </c>
      <c r="HV32">
        <v>9999</v>
      </c>
      <c r="HW32">
        <v>30</v>
      </c>
      <c r="HX32">
        <v>1.86386</v>
      </c>
      <c r="HY32">
        <v>1.85995</v>
      </c>
      <c r="HZ32">
        <v>1.85822</v>
      </c>
      <c r="IA32">
        <v>1.85961</v>
      </c>
      <c r="IB32">
        <v>1.85973</v>
      </c>
      <c r="IC32">
        <v>1.85821</v>
      </c>
      <c r="ID32">
        <v>1.85728</v>
      </c>
      <c r="IE32">
        <v>1.8522</v>
      </c>
      <c r="IF32">
        <v>0</v>
      </c>
      <c r="IG32">
        <v>0</v>
      </c>
      <c r="IH32">
        <v>0</v>
      </c>
      <c r="II32">
        <v>0</v>
      </c>
      <c r="IJ32" t="s">
        <v>433</v>
      </c>
      <c r="IK32" t="s">
        <v>434</v>
      </c>
      <c r="IL32" t="s">
        <v>435</v>
      </c>
      <c r="IM32" t="s">
        <v>435</v>
      </c>
      <c r="IN32" t="s">
        <v>435</v>
      </c>
      <c r="IO32" t="s">
        <v>435</v>
      </c>
      <c r="IP32">
        <v>0</v>
      </c>
      <c r="IQ32">
        <v>100</v>
      </c>
      <c r="IR32">
        <v>100</v>
      </c>
      <c r="IS32">
        <v>0.424</v>
      </c>
      <c r="IT32">
        <v>0.1135</v>
      </c>
      <c r="IU32">
        <v>0.3650839946752427</v>
      </c>
      <c r="IV32">
        <v>0.0002756662941723101</v>
      </c>
      <c r="IW32">
        <v>-1.706736700235475E-07</v>
      </c>
      <c r="IX32">
        <v>-7.648352192670159E-11</v>
      </c>
      <c r="IY32">
        <v>-0.08921519773046478</v>
      </c>
      <c r="IZ32">
        <v>0.001712106514585134</v>
      </c>
      <c r="JA32">
        <v>0.0004201690128959496</v>
      </c>
      <c r="JB32">
        <v>-1.212774764375344E-06</v>
      </c>
      <c r="JC32">
        <v>3</v>
      </c>
      <c r="JD32">
        <v>1949</v>
      </c>
      <c r="JE32">
        <v>1</v>
      </c>
      <c r="JF32">
        <v>28</v>
      </c>
      <c r="JG32">
        <v>66.90000000000001</v>
      </c>
      <c r="JH32">
        <v>66.59999999999999</v>
      </c>
      <c r="JI32">
        <v>0.722656</v>
      </c>
      <c r="JJ32">
        <v>2.62451</v>
      </c>
      <c r="JK32">
        <v>1.49658</v>
      </c>
      <c r="JL32">
        <v>2.35474</v>
      </c>
      <c r="JM32">
        <v>1.54907</v>
      </c>
      <c r="JN32">
        <v>2.38281</v>
      </c>
      <c r="JO32">
        <v>35.8244</v>
      </c>
      <c r="JP32">
        <v>14.3597</v>
      </c>
      <c r="JQ32">
        <v>18</v>
      </c>
      <c r="JR32">
        <v>486.367</v>
      </c>
      <c r="JS32">
        <v>557.414</v>
      </c>
      <c r="JT32">
        <v>28</v>
      </c>
      <c r="JU32">
        <v>28.9701</v>
      </c>
      <c r="JV32">
        <v>30.0005</v>
      </c>
      <c r="JW32">
        <v>28.9532</v>
      </c>
      <c r="JX32">
        <v>28.8887</v>
      </c>
      <c r="JY32">
        <v>14.4792</v>
      </c>
      <c r="JZ32">
        <v>53.4306</v>
      </c>
      <c r="KA32">
        <v>0</v>
      </c>
      <c r="KB32">
        <v>28</v>
      </c>
      <c r="KC32">
        <v>232.998</v>
      </c>
      <c r="KD32">
        <v>12.472</v>
      </c>
      <c r="KE32">
        <v>100.24</v>
      </c>
      <c r="KF32">
        <v>100.631</v>
      </c>
    </row>
    <row r="33" spans="1:292">
      <c r="A33">
        <v>13</v>
      </c>
      <c r="B33">
        <v>1685026659.1</v>
      </c>
      <c r="C33">
        <v>60</v>
      </c>
      <c r="D33" t="s">
        <v>459</v>
      </c>
      <c r="E33" t="s">
        <v>460</v>
      </c>
      <c r="F33">
        <v>5</v>
      </c>
      <c r="G33" t="s">
        <v>428</v>
      </c>
      <c r="H33">
        <v>1685026651.314285</v>
      </c>
      <c r="I33">
        <f>(J33)/1000</f>
        <v>0</v>
      </c>
      <c r="J33">
        <f>IF(DO33, AM33, AG33)</f>
        <v>0</v>
      </c>
      <c r="K33">
        <f>IF(DO33, AH33, AF33)</f>
        <v>0</v>
      </c>
      <c r="L33">
        <f>DQ33 - IF(AT33&gt;1, K33*DK33*100.0/(AV33*EE33), 0)</f>
        <v>0</v>
      </c>
      <c r="M33">
        <f>((S33-I33/2)*L33-K33)/(S33+I33/2)</f>
        <v>0</v>
      </c>
      <c r="N33">
        <f>M33*(DX33+DY33)/1000.0</f>
        <v>0</v>
      </c>
      <c r="O33">
        <f>(DQ33 - IF(AT33&gt;1, K33*DK33*100.0/(AV33*EE33), 0))*(DX33+DY33)/1000.0</f>
        <v>0</v>
      </c>
      <c r="P33">
        <f>2.0/((1/R33-1/Q33)+SIGN(R33)*SQRT((1/R33-1/Q33)*(1/R33-1/Q33) + 4*DL33/((DL33+1)*(DL33+1))*(2*1/R33*1/Q33-1/Q33*1/Q33)))</f>
        <v>0</v>
      </c>
      <c r="Q33">
        <f>IF(LEFT(DM33,1)&lt;&gt;"0",IF(LEFT(DM33,1)="1",3.0,DN33),$D$5+$E$5*(EE33*DX33/($K$5*1000))+$F$5*(EE33*DX33/($K$5*1000))*MAX(MIN(DK33,$J$5),$I$5)*MAX(MIN(DK33,$J$5),$I$5)+$G$5*MAX(MIN(DK33,$J$5),$I$5)*(EE33*DX33/($K$5*1000))+$H$5*(EE33*DX33/($K$5*1000))*(EE33*DX33/($K$5*1000)))</f>
        <v>0</v>
      </c>
      <c r="R33">
        <f>I33*(1000-(1000*0.61365*exp(17.502*V33/(240.97+V33))/(DX33+DY33)+DS33)/2)/(1000*0.61365*exp(17.502*V33/(240.97+V33))/(DX33+DY33)-DS33)</f>
        <v>0</v>
      </c>
      <c r="S33">
        <f>1/((DL33+1)/(P33/1.6)+1/(Q33/1.37)) + DL33/((DL33+1)/(P33/1.6) + DL33/(Q33/1.37))</f>
        <v>0</v>
      </c>
      <c r="T33">
        <f>(DG33*DJ33)</f>
        <v>0</v>
      </c>
      <c r="U33">
        <f>(DZ33+(T33+2*0.95*5.67E-8*(((DZ33+$B$9)+273)^4-(DZ33+273)^4)-44100*I33)/(1.84*29.3*Q33+8*0.95*5.67E-8*(DZ33+273)^3))</f>
        <v>0</v>
      </c>
      <c r="V33">
        <f>($C$9*EA33+$D$9*EB33+$E$9*U33)</f>
        <v>0</v>
      </c>
      <c r="W33">
        <f>0.61365*exp(17.502*V33/(240.97+V33))</f>
        <v>0</v>
      </c>
      <c r="X33">
        <f>(Y33/Z33*100)</f>
        <v>0</v>
      </c>
      <c r="Y33">
        <f>DS33*(DX33+DY33)/1000</f>
        <v>0</v>
      </c>
      <c r="Z33">
        <f>0.61365*exp(17.502*DZ33/(240.97+DZ33))</f>
        <v>0</v>
      </c>
      <c r="AA33">
        <f>(W33-DS33*(DX33+DY33)/1000)</f>
        <v>0</v>
      </c>
      <c r="AB33">
        <f>(-I33*44100)</f>
        <v>0</v>
      </c>
      <c r="AC33">
        <f>2*29.3*Q33*0.92*(DZ33-V33)</f>
        <v>0</v>
      </c>
      <c r="AD33">
        <f>2*0.95*5.67E-8*(((DZ33+$B$9)+273)^4-(V33+273)^4)</f>
        <v>0</v>
      </c>
      <c r="AE33">
        <f>T33+AD33+AB33+AC33</f>
        <v>0</v>
      </c>
      <c r="AF33">
        <f>DW33*AT33*(DR33-DQ33*(1000-AT33*DT33)/(1000-AT33*DS33))/(100*DK33)</f>
        <v>0</v>
      </c>
      <c r="AG33">
        <f>1000*DW33*AT33*(DS33-DT33)/(100*DK33*(1000-AT33*DS33))</f>
        <v>0</v>
      </c>
      <c r="AH33">
        <f>(AI33 - AJ33 - DX33*1E3/(8.314*(DZ33+273.15)) * AL33/DW33 * AK33) * DW33/(100*DK33) * (1000 - DT33)/1000</f>
        <v>0</v>
      </c>
      <c r="AI33">
        <v>256.5013875755923</v>
      </c>
      <c r="AJ33">
        <v>252.4692303030303</v>
      </c>
      <c r="AK33">
        <v>-2.981695802880903</v>
      </c>
      <c r="AL33">
        <v>66.87544694377274</v>
      </c>
      <c r="AM33">
        <f>(AO33 - AN33 + DX33*1E3/(8.314*(DZ33+273.15)) * AQ33/DW33 * AP33) * DW33/(100*DK33) * 1000/(1000 - AO33)</f>
        <v>0</v>
      </c>
      <c r="AN33">
        <v>12.502816313787</v>
      </c>
      <c r="AO33">
        <v>20.68788131868133</v>
      </c>
      <c r="AP33">
        <v>-0.003671015764851042</v>
      </c>
      <c r="AQ33">
        <v>110.1298601296173</v>
      </c>
      <c r="AR33">
        <v>0</v>
      </c>
      <c r="AS33">
        <v>0</v>
      </c>
      <c r="AT33">
        <f>IF(AR33*$H$15&gt;=AV33,1.0,(AV33/(AV33-AR33*$H$15)))</f>
        <v>0</v>
      </c>
      <c r="AU33">
        <f>(AT33-1)*100</f>
        <v>0</v>
      </c>
      <c r="AV33">
        <f>MAX(0,($B$15+$C$15*EE33)/(1+$D$15*EE33)*DX33/(DZ33+273)*$E$15)</f>
        <v>0</v>
      </c>
      <c r="AW33" t="s">
        <v>429</v>
      </c>
      <c r="AX33" t="s">
        <v>429</v>
      </c>
      <c r="AY33">
        <v>0</v>
      </c>
      <c r="AZ33">
        <v>0</v>
      </c>
      <c r="BA33">
        <f>1-AY33/AZ33</f>
        <v>0</v>
      </c>
      <c r="BB33">
        <v>0</v>
      </c>
      <c r="BC33" t="s">
        <v>429</v>
      </c>
      <c r="BD33" t="s">
        <v>429</v>
      </c>
      <c r="BE33">
        <v>0</v>
      </c>
      <c r="BF33">
        <v>0</v>
      </c>
      <c r="BG33">
        <f>1-BE33/BF33</f>
        <v>0</v>
      </c>
      <c r="BH33">
        <v>0.5</v>
      </c>
      <c r="BI33">
        <f>DH33</f>
        <v>0</v>
      </c>
      <c r="BJ33">
        <f>K33</f>
        <v>0</v>
      </c>
      <c r="BK33">
        <f>BG33*BH33*BI33</f>
        <v>0</v>
      </c>
      <c r="BL33">
        <f>(BJ33-BB33)/BI33</f>
        <v>0</v>
      </c>
      <c r="BM33">
        <f>(AZ33-BF33)/BF33</f>
        <v>0</v>
      </c>
      <c r="BN33">
        <f>AY33/(BA33+AY33/BF33)</f>
        <v>0</v>
      </c>
      <c r="BO33" t="s">
        <v>429</v>
      </c>
      <c r="BP33">
        <v>0</v>
      </c>
      <c r="BQ33">
        <f>IF(BP33&lt;&gt;0, BP33, BN33)</f>
        <v>0</v>
      </c>
      <c r="BR33">
        <f>1-BQ33/BF33</f>
        <v>0</v>
      </c>
      <c r="BS33">
        <f>(BF33-BE33)/(BF33-BQ33)</f>
        <v>0</v>
      </c>
      <c r="BT33">
        <f>(AZ33-BF33)/(AZ33-BQ33)</f>
        <v>0</v>
      </c>
      <c r="BU33">
        <f>(BF33-BE33)/(BF33-AY33)</f>
        <v>0</v>
      </c>
      <c r="BV33">
        <f>(AZ33-BF33)/(AZ33-AY33)</f>
        <v>0</v>
      </c>
      <c r="BW33">
        <f>(BS33*BQ33/BE33)</f>
        <v>0</v>
      </c>
      <c r="BX33">
        <f>(1-BW33)</f>
        <v>0</v>
      </c>
      <c r="DG33">
        <f>$B$13*EF33+$C$13*EG33+$F$13*ER33*(1-EU33)</f>
        <v>0</v>
      </c>
      <c r="DH33">
        <f>DG33*DI33</f>
        <v>0</v>
      </c>
      <c r="DI33">
        <f>($B$13*$D$11+$C$13*$D$11+$F$13*((FE33+EW33)/MAX(FE33+EW33+FF33, 0.1)*$I$11+FF33/MAX(FE33+EW33+FF33, 0.1)*$J$11))/($B$13+$C$13+$F$13)</f>
        <v>0</v>
      </c>
      <c r="DJ33">
        <f>($B$13*$K$11+$C$13*$K$11+$F$13*((FE33+EW33)/MAX(FE33+EW33+FF33, 0.1)*$P$11+FF33/MAX(FE33+EW33+FF33, 0.1)*$Q$11))/($B$13+$C$13+$F$13)</f>
        <v>0</v>
      </c>
      <c r="DK33">
        <v>2.7</v>
      </c>
      <c r="DL33">
        <v>0.5</v>
      </c>
      <c r="DM33" t="s">
        <v>430</v>
      </c>
      <c r="DN33">
        <v>2</v>
      </c>
      <c r="DO33" t="b">
        <v>1</v>
      </c>
      <c r="DP33">
        <v>1685026651.314285</v>
      </c>
      <c r="DQ33">
        <v>268.60025</v>
      </c>
      <c r="DR33">
        <v>267.1107499999999</v>
      </c>
      <c r="DS33">
        <v>20.70869642857143</v>
      </c>
      <c r="DT33">
        <v>12.53223571428571</v>
      </c>
      <c r="DU33">
        <v>268.1750357142857</v>
      </c>
      <c r="DV33">
        <v>20.59501428571429</v>
      </c>
      <c r="DW33">
        <v>500.0231071428572</v>
      </c>
      <c r="DX33">
        <v>99.44966071428573</v>
      </c>
      <c r="DY33">
        <v>0.1000559678571429</v>
      </c>
      <c r="DZ33">
        <v>29.42868214285714</v>
      </c>
      <c r="EA33">
        <v>29.35758214285715</v>
      </c>
      <c r="EB33">
        <v>999.9000000000002</v>
      </c>
      <c r="EC33">
        <v>0</v>
      </c>
      <c r="ED33">
        <v>0</v>
      </c>
      <c r="EE33">
        <v>10005.8275</v>
      </c>
      <c r="EF33">
        <v>0</v>
      </c>
      <c r="EG33">
        <v>635.5582142857141</v>
      </c>
      <c r="EH33">
        <v>1.489481892857143</v>
      </c>
      <c r="EI33">
        <v>274.2805</v>
      </c>
      <c r="EJ33">
        <v>270.5012857142858</v>
      </c>
      <c r="EK33">
        <v>8.176453571428572</v>
      </c>
      <c r="EL33">
        <v>267.1107499999999</v>
      </c>
      <c r="EM33">
        <v>12.53223571428571</v>
      </c>
      <c r="EN33">
        <v>2.0594725</v>
      </c>
      <c r="EO33">
        <v>1.246327142857143</v>
      </c>
      <c r="EP33">
        <v>17.90913571428571</v>
      </c>
      <c r="EQ33">
        <v>10.16669285714286</v>
      </c>
      <c r="ER33">
        <v>1999.992142857143</v>
      </c>
      <c r="ES33">
        <v>0.9800047857142855</v>
      </c>
      <c r="ET33">
        <v>0.01999511428571429</v>
      </c>
      <c r="EU33">
        <v>0</v>
      </c>
      <c r="EV33">
        <v>759.4764999999999</v>
      </c>
      <c r="EW33">
        <v>5.00078</v>
      </c>
      <c r="EX33">
        <v>17002.04285714286</v>
      </c>
      <c r="EY33">
        <v>16379.60357142857</v>
      </c>
      <c r="EZ33">
        <v>39.15375</v>
      </c>
      <c r="FA33">
        <v>40.906</v>
      </c>
      <c r="FB33">
        <v>40.13592857142857</v>
      </c>
      <c r="FC33">
        <v>39.89474999999999</v>
      </c>
      <c r="FD33">
        <v>40.51771428571428</v>
      </c>
      <c r="FE33">
        <v>1955.102142857143</v>
      </c>
      <c r="FF33">
        <v>39.89000000000001</v>
      </c>
      <c r="FG33">
        <v>0</v>
      </c>
      <c r="FH33">
        <v>1685026657.9</v>
      </c>
      <c r="FI33">
        <v>0</v>
      </c>
      <c r="FJ33">
        <v>759.538076923077</v>
      </c>
      <c r="FK33">
        <v>15.61483760822487</v>
      </c>
      <c r="FL33">
        <v>-19.66495711754268</v>
      </c>
      <c r="FM33">
        <v>17002.83846153846</v>
      </c>
      <c r="FN33">
        <v>15</v>
      </c>
      <c r="FO33">
        <v>1685022659.5</v>
      </c>
      <c r="FP33" t="s">
        <v>431</v>
      </c>
      <c r="FQ33">
        <v>1685022641</v>
      </c>
      <c r="FR33">
        <v>1685022659.5</v>
      </c>
      <c r="FS33">
        <v>1</v>
      </c>
      <c r="FT33">
        <v>0.44</v>
      </c>
      <c r="FU33">
        <v>-0.025</v>
      </c>
      <c r="FV33">
        <v>0.445</v>
      </c>
      <c r="FW33">
        <v>-0.025</v>
      </c>
      <c r="FX33">
        <v>420</v>
      </c>
      <c r="FY33">
        <v>11</v>
      </c>
      <c r="FZ33">
        <v>0.08</v>
      </c>
      <c r="GA33">
        <v>0.02</v>
      </c>
      <c r="GB33">
        <v>0.8008346487804878</v>
      </c>
      <c r="GC33">
        <v>15.10759071637631</v>
      </c>
      <c r="GD33">
        <v>1.503571502980293</v>
      </c>
      <c r="GE33">
        <v>0</v>
      </c>
      <c r="GF33">
        <v>8.166689999999999</v>
      </c>
      <c r="GG33">
        <v>0.2325627177700469</v>
      </c>
      <c r="GH33">
        <v>0.02595407125354615</v>
      </c>
      <c r="GI33">
        <v>1</v>
      </c>
      <c r="GJ33">
        <v>1</v>
      </c>
      <c r="GK33">
        <v>2</v>
      </c>
      <c r="GL33" t="s">
        <v>432</v>
      </c>
      <c r="GM33">
        <v>3.09782</v>
      </c>
      <c r="GN33">
        <v>2.75805</v>
      </c>
      <c r="GO33">
        <v>0.06280860000000001</v>
      </c>
      <c r="GP33">
        <v>0.0620692</v>
      </c>
      <c r="GQ33">
        <v>0.106969</v>
      </c>
      <c r="GR33">
        <v>0.0748091</v>
      </c>
      <c r="GS33">
        <v>24070.7</v>
      </c>
      <c r="GT33">
        <v>23790.5</v>
      </c>
      <c r="GU33">
        <v>26230.6</v>
      </c>
      <c r="GV33">
        <v>25705.9</v>
      </c>
      <c r="GW33">
        <v>37579.2</v>
      </c>
      <c r="GX33">
        <v>36245.8</v>
      </c>
      <c r="GY33">
        <v>45870.4</v>
      </c>
      <c r="GZ33">
        <v>42394.9</v>
      </c>
      <c r="HA33">
        <v>1.87827</v>
      </c>
      <c r="HB33">
        <v>1.95865</v>
      </c>
      <c r="HC33">
        <v>0.0556037</v>
      </c>
      <c r="HD33">
        <v>0</v>
      </c>
      <c r="HE33">
        <v>28.4433</v>
      </c>
      <c r="HF33">
        <v>999.9</v>
      </c>
      <c r="HG33">
        <v>60</v>
      </c>
      <c r="HH33">
        <v>32.3</v>
      </c>
      <c r="HI33">
        <v>29.3029</v>
      </c>
      <c r="HJ33">
        <v>62.2135</v>
      </c>
      <c r="HK33">
        <v>27.0393</v>
      </c>
      <c r="HL33">
        <v>1</v>
      </c>
      <c r="HM33">
        <v>0.135386</v>
      </c>
      <c r="HN33">
        <v>0.263878</v>
      </c>
      <c r="HO33">
        <v>20.3067</v>
      </c>
      <c r="HP33">
        <v>5.2119</v>
      </c>
      <c r="HQ33">
        <v>11.9798</v>
      </c>
      <c r="HR33">
        <v>4.96445</v>
      </c>
      <c r="HS33">
        <v>3.27438</v>
      </c>
      <c r="HT33">
        <v>9999</v>
      </c>
      <c r="HU33">
        <v>9999</v>
      </c>
      <c r="HV33">
        <v>9999</v>
      </c>
      <c r="HW33">
        <v>30</v>
      </c>
      <c r="HX33">
        <v>1.86386</v>
      </c>
      <c r="HY33">
        <v>1.85996</v>
      </c>
      <c r="HZ33">
        <v>1.85822</v>
      </c>
      <c r="IA33">
        <v>1.8596</v>
      </c>
      <c r="IB33">
        <v>1.85974</v>
      </c>
      <c r="IC33">
        <v>1.85818</v>
      </c>
      <c r="ID33">
        <v>1.85728</v>
      </c>
      <c r="IE33">
        <v>1.85221</v>
      </c>
      <c r="IF33">
        <v>0</v>
      </c>
      <c r="IG33">
        <v>0</v>
      </c>
      <c r="IH33">
        <v>0</v>
      </c>
      <c r="II33">
        <v>0</v>
      </c>
      <c r="IJ33" t="s">
        <v>433</v>
      </c>
      <c r="IK33" t="s">
        <v>434</v>
      </c>
      <c r="IL33" t="s">
        <v>435</v>
      </c>
      <c r="IM33" t="s">
        <v>435</v>
      </c>
      <c r="IN33" t="s">
        <v>435</v>
      </c>
      <c r="IO33" t="s">
        <v>435</v>
      </c>
      <c r="IP33">
        <v>0</v>
      </c>
      <c r="IQ33">
        <v>100</v>
      </c>
      <c r="IR33">
        <v>100</v>
      </c>
      <c r="IS33">
        <v>0.421</v>
      </c>
      <c r="IT33">
        <v>0.1133</v>
      </c>
      <c r="IU33">
        <v>0.3650839946752427</v>
      </c>
      <c r="IV33">
        <v>0.0002756662941723101</v>
      </c>
      <c r="IW33">
        <v>-1.706736700235475E-07</v>
      </c>
      <c r="IX33">
        <v>-7.648352192670159E-11</v>
      </c>
      <c r="IY33">
        <v>-0.08921519773046478</v>
      </c>
      <c r="IZ33">
        <v>0.001712106514585134</v>
      </c>
      <c r="JA33">
        <v>0.0004201690128959496</v>
      </c>
      <c r="JB33">
        <v>-1.212774764375344E-06</v>
      </c>
      <c r="JC33">
        <v>3</v>
      </c>
      <c r="JD33">
        <v>1949</v>
      </c>
      <c r="JE33">
        <v>1</v>
      </c>
      <c r="JF33">
        <v>28</v>
      </c>
      <c r="JG33">
        <v>67</v>
      </c>
      <c r="JH33">
        <v>66.7</v>
      </c>
      <c r="JI33">
        <v>0.686035</v>
      </c>
      <c r="JJ33">
        <v>2.62817</v>
      </c>
      <c r="JK33">
        <v>1.49658</v>
      </c>
      <c r="JL33">
        <v>2.35474</v>
      </c>
      <c r="JM33">
        <v>1.54907</v>
      </c>
      <c r="JN33">
        <v>2.38403</v>
      </c>
      <c r="JO33">
        <v>35.8477</v>
      </c>
      <c r="JP33">
        <v>14.3597</v>
      </c>
      <c r="JQ33">
        <v>18</v>
      </c>
      <c r="JR33">
        <v>486.487</v>
      </c>
      <c r="JS33">
        <v>557.428</v>
      </c>
      <c r="JT33">
        <v>27.9995</v>
      </c>
      <c r="JU33">
        <v>28.9764</v>
      </c>
      <c r="JV33">
        <v>30.0006</v>
      </c>
      <c r="JW33">
        <v>28.9594</v>
      </c>
      <c r="JX33">
        <v>28.8939</v>
      </c>
      <c r="JY33">
        <v>13.7579</v>
      </c>
      <c r="JZ33">
        <v>53.4306</v>
      </c>
      <c r="KA33">
        <v>0</v>
      </c>
      <c r="KB33">
        <v>28</v>
      </c>
      <c r="KC33">
        <v>219.642</v>
      </c>
      <c r="KD33">
        <v>12.4695</v>
      </c>
      <c r="KE33">
        <v>100.239</v>
      </c>
      <c r="KF33">
        <v>100.629</v>
      </c>
    </row>
    <row r="34" spans="1:292">
      <c r="A34">
        <v>14</v>
      </c>
      <c r="B34">
        <v>1685026664.1</v>
      </c>
      <c r="C34">
        <v>65</v>
      </c>
      <c r="D34" t="s">
        <v>461</v>
      </c>
      <c r="E34" t="s">
        <v>462</v>
      </c>
      <c r="F34">
        <v>5</v>
      </c>
      <c r="G34" t="s">
        <v>428</v>
      </c>
      <c r="H34">
        <v>1685026656.6</v>
      </c>
      <c r="I34">
        <f>(J34)/1000</f>
        <v>0</v>
      </c>
      <c r="J34">
        <f>IF(DO34, AM34, AG34)</f>
        <v>0</v>
      </c>
      <c r="K34">
        <f>IF(DO34, AH34, AF34)</f>
        <v>0</v>
      </c>
      <c r="L34">
        <f>DQ34 - IF(AT34&gt;1, K34*DK34*100.0/(AV34*EE34), 0)</f>
        <v>0</v>
      </c>
      <c r="M34">
        <f>((S34-I34/2)*L34-K34)/(S34+I34/2)</f>
        <v>0</v>
      </c>
      <c r="N34">
        <f>M34*(DX34+DY34)/1000.0</f>
        <v>0</v>
      </c>
      <c r="O34">
        <f>(DQ34 - IF(AT34&gt;1, K34*DK34*100.0/(AV34*EE34), 0))*(DX34+DY34)/1000.0</f>
        <v>0</v>
      </c>
      <c r="P34">
        <f>2.0/((1/R34-1/Q34)+SIGN(R34)*SQRT((1/R34-1/Q34)*(1/R34-1/Q34) + 4*DL34/((DL34+1)*(DL34+1))*(2*1/R34*1/Q34-1/Q34*1/Q34)))</f>
        <v>0</v>
      </c>
      <c r="Q34">
        <f>IF(LEFT(DM34,1)&lt;&gt;"0",IF(LEFT(DM34,1)="1",3.0,DN34),$D$5+$E$5*(EE34*DX34/($K$5*1000))+$F$5*(EE34*DX34/($K$5*1000))*MAX(MIN(DK34,$J$5),$I$5)*MAX(MIN(DK34,$J$5),$I$5)+$G$5*MAX(MIN(DK34,$J$5),$I$5)*(EE34*DX34/($K$5*1000))+$H$5*(EE34*DX34/($K$5*1000))*(EE34*DX34/($K$5*1000)))</f>
        <v>0</v>
      </c>
      <c r="R34">
        <f>I34*(1000-(1000*0.61365*exp(17.502*V34/(240.97+V34))/(DX34+DY34)+DS34)/2)/(1000*0.61365*exp(17.502*V34/(240.97+V34))/(DX34+DY34)-DS34)</f>
        <v>0</v>
      </c>
      <c r="S34">
        <f>1/((DL34+1)/(P34/1.6)+1/(Q34/1.37)) + DL34/((DL34+1)/(P34/1.6) + DL34/(Q34/1.37))</f>
        <v>0</v>
      </c>
      <c r="T34">
        <f>(DG34*DJ34)</f>
        <v>0</v>
      </c>
      <c r="U34">
        <f>(DZ34+(T34+2*0.95*5.67E-8*(((DZ34+$B$9)+273)^4-(DZ34+273)^4)-44100*I34)/(1.84*29.3*Q34+8*0.95*5.67E-8*(DZ34+273)^3))</f>
        <v>0</v>
      </c>
      <c r="V34">
        <f>($C$9*EA34+$D$9*EB34+$E$9*U34)</f>
        <v>0</v>
      </c>
      <c r="W34">
        <f>0.61365*exp(17.502*V34/(240.97+V34))</f>
        <v>0</v>
      </c>
      <c r="X34">
        <f>(Y34/Z34*100)</f>
        <v>0</v>
      </c>
      <c r="Y34">
        <f>DS34*(DX34+DY34)/1000</f>
        <v>0</v>
      </c>
      <c r="Z34">
        <f>0.61365*exp(17.502*DZ34/(240.97+DZ34))</f>
        <v>0</v>
      </c>
      <c r="AA34">
        <f>(W34-DS34*(DX34+DY34)/1000)</f>
        <v>0</v>
      </c>
      <c r="AB34">
        <f>(-I34*44100)</f>
        <v>0</v>
      </c>
      <c r="AC34">
        <f>2*29.3*Q34*0.92*(DZ34-V34)</f>
        <v>0</v>
      </c>
      <c r="AD34">
        <f>2*0.95*5.67E-8*(((DZ34+$B$9)+273)^4-(V34+273)^4)</f>
        <v>0</v>
      </c>
      <c r="AE34">
        <f>T34+AD34+AB34+AC34</f>
        <v>0</v>
      </c>
      <c r="AF34">
        <f>DW34*AT34*(DR34-DQ34*(1000-AT34*DT34)/(1000-AT34*DS34))/(100*DK34)</f>
        <v>0</v>
      </c>
      <c r="AG34">
        <f>1000*DW34*AT34*(DS34-DT34)/(100*DK34*(1000-AT34*DS34))</f>
        <v>0</v>
      </c>
      <c r="AH34">
        <f>(AI34 - AJ34 - DX34*1E3/(8.314*(DZ34+273.15)) * AL34/DW34 * AK34) * DW34/(100*DK34) * (1000 - DT34)/1000</f>
        <v>0</v>
      </c>
      <c r="AI34">
        <v>239.9214550422774</v>
      </c>
      <c r="AJ34">
        <v>237.4728060606061</v>
      </c>
      <c r="AK34">
        <v>-2.995737671263139</v>
      </c>
      <c r="AL34">
        <v>66.87544694377274</v>
      </c>
      <c r="AM34">
        <f>(AO34 - AN34 + DX34*1E3/(8.314*(DZ34+273.15)) * AQ34/DW34 * AP34) * DW34/(100*DK34) * 1000/(1000 - AO34)</f>
        <v>0</v>
      </c>
      <c r="AN34">
        <v>12.49762704436262</v>
      </c>
      <c r="AO34">
        <v>20.67620769230771</v>
      </c>
      <c r="AP34">
        <v>-0.000687701507590958</v>
      </c>
      <c r="AQ34">
        <v>110.1298601296173</v>
      </c>
      <c r="AR34">
        <v>0</v>
      </c>
      <c r="AS34">
        <v>0</v>
      </c>
      <c r="AT34">
        <f>IF(AR34*$H$15&gt;=AV34,1.0,(AV34/(AV34-AR34*$H$15)))</f>
        <v>0</v>
      </c>
      <c r="AU34">
        <f>(AT34-1)*100</f>
        <v>0</v>
      </c>
      <c r="AV34">
        <f>MAX(0,($B$15+$C$15*EE34)/(1+$D$15*EE34)*DX34/(DZ34+273)*$E$15)</f>
        <v>0</v>
      </c>
      <c r="AW34" t="s">
        <v>429</v>
      </c>
      <c r="AX34" t="s">
        <v>429</v>
      </c>
      <c r="AY34">
        <v>0</v>
      </c>
      <c r="AZ34">
        <v>0</v>
      </c>
      <c r="BA34">
        <f>1-AY34/AZ34</f>
        <v>0</v>
      </c>
      <c r="BB34">
        <v>0</v>
      </c>
      <c r="BC34" t="s">
        <v>429</v>
      </c>
      <c r="BD34" t="s">
        <v>429</v>
      </c>
      <c r="BE34">
        <v>0</v>
      </c>
      <c r="BF34">
        <v>0</v>
      </c>
      <c r="BG34">
        <f>1-BE34/BF34</f>
        <v>0</v>
      </c>
      <c r="BH34">
        <v>0.5</v>
      </c>
      <c r="BI34">
        <f>DH34</f>
        <v>0</v>
      </c>
      <c r="BJ34">
        <f>K34</f>
        <v>0</v>
      </c>
      <c r="BK34">
        <f>BG34*BH34*BI34</f>
        <v>0</v>
      </c>
      <c r="BL34">
        <f>(BJ34-BB34)/BI34</f>
        <v>0</v>
      </c>
      <c r="BM34">
        <f>(AZ34-BF34)/BF34</f>
        <v>0</v>
      </c>
      <c r="BN34">
        <f>AY34/(BA34+AY34/BF34)</f>
        <v>0</v>
      </c>
      <c r="BO34" t="s">
        <v>429</v>
      </c>
      <c r="BP34">
        <v>0</v>
      </c>
      <c r="BQ34">
        <f>IF(BP34&lt;&gt;0, BP34, BN34)</f>
        <v>0</v>
      </c>
      <c r="BR34">
        <f>1-BQ34/BF34</f>
        <v>0</v>
      </c>
      <c r="BS34">
        <f>(BF34-BE34)/(BF34-BQ34)</f>
        <v>0</v>
      </c>
      <c r="BT34">
        <f>(AZ34-BF34)/(AZ34-BQ34)</f>
        <v>0</v>
      </c>
      <c r="BU34">
        <f>(BF34-BE34)/(BF34-AY34)</f>
        <v>0</v>
      </c>
      <c r="BV34">
        <f>(AZ34-BF34)/(AZ34-AY34)</f>
        <v>0</v>
      </c>
      <c r="BW34">
        <f>(BS34*BQ34/BE34)</f>
        <v>0</v>
      </c>
      <c r="BX34">
        <f>(1-BW34)</f>
        <v>0</v>
      </c>
      <c r="DG34">
        <f>$B$13*EF34+$C$13*EG34+$F$13*ER34*(1-EU34)</f>
        <v>0</v>
      </c>
      <c r="DH34">
        <f>DG34*DI34</f>
        <v>0</v>
      </c>
      <c r="DI34">
        <f>($B$13*$D$11+$C$13*$D$11+$F$13*((FE34+EW34)/MAX(FE34+EW34+FF34, 0.1)*$I$11+FF34/MAX(FE34+EW34+FF34, 0.1)*$J$11))/($B$13+$C$13+$F$13)</f>
        <v>0</v>
      </c>
      <c r="DJ34">
        <f>($B$13*$K$11+$C$13*$K$11+$F$13*((FE34+EW34)/MAX(FE34+EW34+FF34, 0.1)*$P$11+FF34/MAX(FE34+EW34+FF34, 0.1)*$Q$11))/($B$13+$C$13+$F$13)</f>
        <v>0</v>
      </c>
      <c r="DK34">
        <v>2.7</v>
      </c>
      <c r="DL34">
        <v>0.5</v>
      </c>
      <c r="DM34" t="s">
        <v>430</v>
      </c>
      <c r="DN34">
        <v>2</v>
      </c>
      <c r="DO34" t="b">
        <v>1</v>
      </c>
      <c r="DP34">
        <v>1685026656.6</v>
      </c>
      <c r="DQ34">
        <v>253.0691851851852</v>
      </c>
      <c r="DR34">
        <v>250.0922962962963</v>
      </c>
      <c r="DS34">
        <v>20.69452962962963</v>
      </c>
      <c r="DT34">
        <v>12.50547037037037</v>
      </c>
      <c r="DU34">
        <v>252.6467037037037</v>
      </c>
      <c r="DV34">
        <v>20.5811037037037</v>
      </c>
      <c r="DW34">
        <v>499.9935925925926</v>
      </c>
      <c r="DX34">
        <v>99.45022962962963</v>
      </c>
      <c r="DY34">
        <v>0.100015462962963</v>
      </c>
      <c r="DZ34">
        <v>29.42252222222223</v>
      </c>
      <c r="EA34">
        <v>29.35322592592593</v>
      </c>
      <c r="EB34">
        <v>999.9000000000001</v>
      </c>
      <c r="EC34">
        <v>0</v>
      </c>
      <c r="ED34">
        <v>0</v>
      </c>
      <c r="EE34">
        <v>10001.17481481482</v>
      </c>
      <c r="EF34">
        <v>0</v>
      </c>
      <c r="EG34">
        <v>610.5992962962963</v>
      </c>
      <c r="EH34">
        <v>2.976986296296296</v>
      </c>
      <c r="EI34">
        <v>258.4173333333334</v>
      </c>
      <c r="EJ34">
        <v>253.2596296296296</v>
      </c>
      <c r="EK34">
        <v>8.189051111111111</v>
      </c>
      <c r="EL34">
        <v>250.0922962962963</v>
      </c>
      <c r="EM34">
        <v>12.50547037037037</v>
      </c>
      <c r="EN34">
        <v>2.058075555555556</v>
      </c>
      <c r="EO34">
        <v>1.243672222222222</v>
      </c>
      <c r="EP34">
        <v>17.89836296296296</v>
      </c>
      <c r="EQ34">
        <v>10.13485555555556</v>
      </c>
      <c r="ER34">
        <v>1999.996666666666</v>
      </c>
      <c r="ES34">
        <v>0.9800047777777776</v>
      </c>
      <c r="ET34">
        <v>0.01999512222222222</v>
      </c>
      <c r="EU34">
        <v>0</v>
      </c>
      <c r="EV34">
        <v>760.9721851851851</v>
      </c>
      <c r="EW34">
        <v>5.00078</v>
      </c>
      <c r="EX34">
        <v>17014.27037037037</v>
      </c>
      <c r="EY34">
        <v>16379.64074074074</v>
      </c>
      <c r="EZ34">
        <v>39.14551851851851</v>
      </c>
      <c r="FA34">
        <v>40.90485185185184</v>
      </c>
      <c r="FB34">
        <v>40.18262962962963</v>
      </c>
      <c r="FC34">
        <v>39.89318518518518</v>
      </c>
      <c r="FD34">
        <v>40.50907407407408</v>
      </c>
      <c r="FE34">
        <v>1955.106666666667</v>
      </c>
      <c r="FF34">
        <v>39.89000000000001</v>
      </c>
      <c r="FG34">
        <v>0</v>
      </c>
      <c r="FH34">
        <v>1685026663.3</v>
      </c>
      <c r="FI34">
        <v>0</v>
      </c>
      <c r="FJ34">
        <v>761.1390000000001</v>
      </c>
      <c r="FK34">
        <v>19.97569234360714</v>
      </c>
      <c r="FL34">
        <v>349.0230775717708</v>
      </c>
      <c r="FM34">
        <v>17017.116</v>
      </c>
      <c r="FN34">
        <v>15</v>
      </c>
      <c r="FO34">
        <v>1685022659.5</v>
      </c>
      <c r="FP34" t="s">
        <v>431</v>
      </c>
      <c r="FQ34">
        <v>1685022641</v>
      </c>
      <c r="FR34">
        <v>1685022659.5</v>
      </c>
      <c r="FS34">
        <v>1</v>
      </c>
      <c r="FT34">
        <v>0.44</v>
      </c>
      <c r="FU34">
        <v>-0.025</v>
      </c>
      <c r="FV34">
        <v>0.445</v>
      </c>
      <c r="FW34">
        <v>-0.025</v>
      </c>
      <c r="FX34">
        <v>420</v>
      </c>
      <c r="FY34">
        <v>11</v>
      </c>
      <c r="FZ34">
        <v>0.08</v>
      </c>
      <c r="GA34">
        <v>0.02</v>
      </c>
      <c r="GB34">
        <v>2.122543715</v>
      </c>
      <c r="GC34">
        <v>16.84712741988743</v>
      </c>
      <c r="GD34">
        <v>1.641943636860955</v>
      </c>
      <c r="GE34">
        <v>0</v>
      </c>
      <c r="GF34">
        <v>8.178005000000001</v>
      </c>
      <c r="GG34">
        <v>0.1353901688555139</v>
      </c>
      <c r="GH34">
        <v>0.018642208291938</v>
      </c>
      <c r="GI34">
        <v>1</v>
      </c>
      <c r="GJ34">
        <v>1</v>
      </c>
      <c r="GK34">
        <v>2</v>
      </c>
      <c r="GL34" t="s">
        <v>432</v>
      </c>
      <c r="GM34">
        <v>3.09778</v>
      </c>
      <c r="GN34">
        <v>2.75815</v>
      </c>
      <c r="GO34">
        <v>0.0596144</v>
      </c>
      <c r="GP34">
        <v>0.0584704</v>
      </c>
      <c r="GQ34">
        <v>0.106932</v>
      </c>
      <c r="GR34">
        <v>0.0747911</v>
      </c>
      <c r="GS34">
        <v>24152.5</v>
      </c>
      <c r="GT34">
        <v>23881.6</v>
      </c>
      <c r="GU34">
        <v>26230.4</v>
      </c>
      <c r="GV34">
        <v>25705.7</v>
      </c>
      <c r="GW34">
        <v>37580.1</v>
      </c>
      <c r="GX34">
        <v>36245.8</v>
      </c>
      <c r="GY34">
        <v>45870</v>
      </c>
      <c r="GZ34">
        <v>42394.6</v>
      </c>
      <c r="HA34">
        <v>1.87815</v>
      </c>
      <c r="HB34">
        <v>1.95863</v>
      </c>
      <c r="HC34">
        <v>0.0559464</v>
      </c>
      <c r="HD34">
        <v>0</v>
      </c>
      <c r="HE34">
        <v>28.436</v>
      </c>
      <c r="HF34">
        <v>999.9</v>
      </c>
      <c r="HG34">
        <v>60</v>
      </c>
      <c r="HH34">
        <v>32.3</v>
      </c>
      <c r="HI34">
        <v>29.2988</v>
      </c>
      <c r="HJ34">
        <v>61.7735</v>
      </c>
      <c r="HK34">
        <v>27.0913</v>
      </c>
      <c r="HL34">
        <v>1</v>
      </c>
      <c r="HM34">
        <v>0.135704</v>
      </c>
      <c r="HN34">
        <v>0.25912</v>
      </c>
      <c r="HO34">
        <v>20.3069</v>
      </c>
      <c r="HP34">
        <v>5.21175</v>
      </c>
      <c r="HQ34">
        <v>11.98</v>
      </c>
      <c r="HR34">
        <v>4.9645</v>
      </c>
      <c r="HS34">
        <v>3.2742</v>
      </c>
      <c r="HT34">
        <v>9999</v>
      </c>
      <c r="HU34">
        <v>9999</v>
      </c>
      <c r="HV34">
        <v>9999</v>
      </c>
      <c r="HW34">
        <v>30</v>
      </c>
      <c r="HX34">
        <v>1.86386</v>
      </c>
      <c r="HY34">
        <v>1.85998</v>
      </c>
      <c r="HZ34">
        <v>1.85822</v>
      </c>
      <c r="IA34">
        <v>1.85961</v>
      </c>
      <c r="IB34">
        <v>1.85974</v>
      </c>
      <c r="IC34">
        <v>1.85821</v>
      </c>
      <c r="ID34">
        <v>1.85728</v>
      </c>
      <c r="IE34">
        <v>1.85225</v>
      </c>
      <c r="IF34">
        <v>0</v>
      </c>
      <c r="IG34">
        <v>0</v>
      </c>
      <c r="IH34">
        <v>0</v>
      </c>
      <c r="II34">
        <v>0</v>
      </c>
      <c r="IJ34" t="s">
        <v>433</v>
      </c>
      <c r="IK34" t="s">
        <v>434</v>
      </c>
      <c r="IL34" t="s">
        <v>435</v>
      </c>
      <c r="IM34" t="s">
        <v>435</v>
      </c>
      <c r="IN34" t="s">
        <v>435</v>
      </c>
      <c r="IO34" t="s">
        <v>435</v>
      </c>
      <c r="IP34">
        <v>0</v>
      </c>
      <c r="IQ34">
        <v>100</v>
      </c>
      <c r="IR34">
        <v>100</v>
      </c>
      <c r="IS34">
        <v>0.419</v>
      </c>
      <c r="IT34">
        <v>0.1131</v>
      </c>
      <c r="IU34">
        <v>0.3650839946752427</v>
      </c>
      <c r="IV34">
        <v>0.0002756662941723101</v>
      </c>
      <c r="IW34">
        <v>-1.706736700235475E-07</v>
      </c>
      <c r="IX34">
        <v>-7.648352192670159E-11</v>
      </c>
      <c r="IY34">
        <v>-0.08921519773046478</v>
      </c>
      <c r="IZ34">
        <v>0.001712106514585134</v>
      </c>
      <c r="JA34">
        <v>0.0004201690128959496</v>
      </c>
      <c r="JB34">
        <v>-1.212774764375344E-06</v>
      </c>
      <c r="JC34">
        <v>3</v>
      </c>
      <c r="JD34">
        <v>1949</v>
      </c>
      <c r="JE34">
        <v>1</v>
      </c>
      <c r="JF34">
        <v>28</v>
      </c>
      <c r="JG34">
        <v>67.09999999999999</v>
      </c>
      <c r="JH34">
        <v>66.7</v>
      </c>
      <c r="JI34">
        <v>0.645752</v>
      </c>
      <c r="JJ34">
        <v>2.62939</v>
      </c>
      <c r="JK34">
        <v>1.49658</v>
      </c>
      <c r="JL34">
        <v>2.35596</v>
      </c>
      <c r="JM34">
        <v>1.54907</v>
      </c>
      <c r="JN34">
        <v>2.40479</v>
      </c>
      <c r="JO34">
        <v>35.8477</v>
      </c>
      <c r="JP34">
        <v>14.3509</v>
      </c>
      <c r="JQ34">
        <v>18</v>
      </c>
      <c r="JR34">
        <v>486.451</v>
      </c>
      <c r="JS34">
        <v>557.456</v>
      </c>
      <c r="JT34">
        <v>27.9991</v>
      </c>
      <c r="JU34">
        <v>28.982</v>
      </c>
      <c r="JV34">
        <v>30.0005</v>
      </c>
      <c r="JW34">
        <v>28.9643</v>
      </c>
      <c r="JX34">
        <v>28.8988</v>
      </c>
      <c r="JY34">
        <v>12.9516</v>
      </c>
      <c r="JZ34">
        <v>53.4306</v>
      </c>
      <c r="KA34">
        <v>0</v>
      </c>
      <c r="KB34">
        <v>28</v>
      </c>
      <c r="KC34">
        <v>199.603</v>
      </c>
      <c r="KD34">
        <v>12.4696</v>
      </c>
      <c r="KE34">
        <v>100.239</v>
      </c>
      <c r="KF34">
        <v>100.629</v>
      </c>
    </row>
    <row r="35" spans="1:292">
      <c r="A35">
        <v>15</v>
      </c>
      <c r="B35">
        <v>1685026669.1</v>
      </c>
      <c r="C35">
        <v>70</v>
      </c>
      <c r="D35" t="s">
        <v>463</v>
      </c>
      <c r="E35" t="s">
        <v>464</v>
      </c>
      <c r="F35">
        <v>5</v>
      </c>
      <c r="G35" t="s">
        <v>428</v>
      </c>
      <c r="H35">
        <v>1685026661.314285</v>
      </c>
      <c r="I35">
        <f>(J35)/1000</f>
        <v>0</v>
      </c>
      <c r="J35">
        <f>IF(DO35, AM35, AG35)</f>
        <v>0</v>
      </c>
      <c r="K35">
        <f>IF(DO35, AH35, AF35)</f>
        <v>0</v>
      </c>
      <c r="L35">
        <f>DQ35 - IF(AT35&gt;1, K35*DK35*100.0/(AV35*EE35), 0)</f>
        <v>0</v>
      </c>
      <c r="M35">
        <f>((S35-I35/2)*L35-K35)/(S35+I35/2)</f>
        <v>0</v>
      </c>
      <c r="N35">
        <f>M35*(DX35+DY35)/1000.0</f>
        <v>0</v>
      </c>
      <c r="O35">
        <f>(DQ35 - IF(AT35&gt;1, K35*DK35*100.0/(AV35*EE35), 0))*(DX35+DY35)/1000.0</f>
        <v>0</v>
      </c>
      <c r="P35">
        <f>2.0/((1/R35-1/Q35)+SIGN(R35)*SQRT((1/R35-1/Q35)*(1/R35-1/Q35) + 4*DL35/((DL35+1)*(DL35+1))*(2*1/R35*1/Q35-1/Q35*1/Q35)))</f>
        <v>0</v>
      </c>
      <c r="Q35">
        <f>IF(LEFT(DM35,1)&lt;&gt;"0",IF(LEFT(DM35,1)="1",3.0,DN35),$D$5+$E$5*(EE35*DX35/($K$5*1000))+$F$5*(EE35*DX35/($K$5*1000))*MAX(MIN(DK35,$J$5),$I$5)*MAX(MIN(DK35,$J$5),$I$5)+$G$5*MAX(MIN(DK35,$J$5),$I$5)*(EE35*DX35/($K$5*1000))+$H$5*(EE35*DX35/($K$5*1000))*(EE35*DX35/($K$5*1000)))</f>
        <v>0</v>
      </c>
      <c r="R35">
        <f>I35*(1000-(1000*0.61365*exp(17.502*V35/(240.97+V35))/(DX35+DY35)+DS35)/2)/(1000*0.61365*exp(17.502*V35/(240.97+V35))/(DX35+DY35)-DS35)</f>
        <v>0</v>
      </c>
      <c r="S35">
        <f>1/((DL35+1)/(P35/1.6)+1/(Q35/1.37)) + DL35/((DL35+1)/(P35/1.6) + DL35/(Q35/1.37))</f>
        <v>0</v>
      </c>
      <c r="T35">
        <f>(DG35*DJ35)</f>
        <v>0</v>
      </c>
      <c r="U35">
        <f>(DZ35+(T35+2*0.95*5.67E-8*(((DZ35+$B$9)+273)^4-(DZ35+273)^4)-44100*I35)/(1.84*29.3*Q35+8*0.95*5.67E-8*(DZ35+273)^3))</f>
        <v>0</v>
      </c>
      <c r="V35">
        <f>($C$9*EA35+$D$9*EB35+$E$9*U35)</f>
        <v>0</v>
      </c>
      <c r="W35">
        <f>0.61365*exp(17.502*V35/(240.97+V35))</f>
        <v>0</v>
      </c>
      <c r="X35">
        <f>(Y35/Z35*100)</f>
        <v>0</v>
      </c>
      <c r="Y35">
        <f>DS35*(DX35+DY35)/1000</f>
        <v>0</v>
      </c>
      <c r="Z35">
        <f>0.61365*exp(17.502*DZ35/(240.97+DZ35))</f>
        <v>0</v>
      </c>
      <c r="AA35">
        <f>(W35-DS35*(DX35+DY35)/1000)</f>
        <v>0</v>
      </c>
      <c r="AB35">
        <f>(-I35*44100)</f>
        <v>0</v>
      </c>
      <c r="AC35">
        <f>2*29.3*Q35*0.92*(DZ35-V35)</f>
        <v>0</v>
      </c>
      <c r="AD35">
        <f>2*0.95*5.67E-8*(((DZ35+$B$9)+273)^4-(V35+273)^4)</f>
        <v>0</v>
      </c>
      <c r="AE35">
        <f>T35+AD35+AB35+AC35</f>
        <v>0</v>
      </c>
      <c r="AF35">
        <f>DW35*AT35*(DR35-DQ35*(1000-AT35*DT35)/(1000-AT35*DS35))/(100*DK35)</f>
        <v>0</v>
      </c>
      <c r="AG35">
        <f>1000*DW35*AT35*(DS35-DT35)/(100*DK35*(1000-AT35*DS35))</f>
        <v>0</v>
      </c>
      <c r="AH35">
        <f>(AI35 - AJ35 - DX35*1E3/(8.314*(DZ35+273.15)) * AL35/DW35 * AK35) * DW35/(100*DK35) * (1000 - DT35)/1000</f>
        <v>0</v>
      </c>
      <c r="AI35">
        <v>223.0932235792797</v>
      </c>
      <c r="AJ35">
        <v>222.2554363636363</v>
      </c>
      <c r="AK35">
        <v>-3.043425361527463</v>
      </c>
      <c r="AL35">
        <v>66.87544694377274</v>
      </c>
      <c r="AM35">
        <f>(AO35 - AN35 + DX35*1E3/(8.314*(DZ35+273.15)) * AQ35/DW35 * AP35) * DW35/(100*DK35) * 1000/(1000 - AO35)</f>
        <v>0</v>
      </c>
      <c r="AN35">
        <v>12.49513800132467</v>
      </c>
      <c r="AO35">
        <v>20.67446593406594</v>
      </c>
      <c r="AP35">
        <v>-0.0002054583722246411</v>
      </c>
      <c r="AQ35">
        <v>110.1298601296173</v>
      </c>
      <c r="AR35">
        <v>0</v>
      </c>
      <c r="AS35">
        <v>0</v>
      </c>
      <c r="AT35">
        <f>IF(AR35*$H$15&gt;=AV35,1.0,(AV35/(AV35-AR35*$H$15)))</f>
        <v>0</v>
      </c>
      <c r="AU35">
        <f>(AT35-1)*100</f>
        <v>0</v>
      </c>
      <c r="AV35">
        <f>MAX(0,($B$15+$C$15*EE35)/(1+$D$15*EE35)*DX35/(DZ35+273)*$E$15)</f>
        <v>0</v>
      </c>
      <c r="AW35" t="s">
        <v>429</v>
      </c>
      <c r="AX35" t="s">
        <v>429</v>
      </c>
      <c r="AY35">
        <v>0</v>
      </c>
      <c r="AZ35">
        <v>0</v>
      </c>
      <c r="BA35">
        <f>1-AY35/AZ35</f>
        <v>0</v>
      </c>
      <c r="BB35">
        <v>0</v>
      </c>
      <c r="BC35" t="s">
        <v>429</v>
      </c>
      <c r="BD35" t="s">
        <v>429</v>
      </c>
      <c r="BE35">
        <v>0</v>
      </c>
      <c r="BF35">
        <v>0</v>
      </c>
      <c r="BG35">
        <f>1-BE35/BF35</f>
        <v>0</v>
      </c>
      <c r="BH35">
        <v>0.5</v>
      </c>
      <c r="BI35">
        <f>DH35</f>
        <v>0</v>
      </c>
      <c r="BJ35">
        <f>K35</f>
        <v>0</v>
      </c>
      <c r="BK35">
        <f>BG35*BH35*BI35</f>
        <v>0</v>
      </c>
      <c r="BL35">
        <f>(BJ35-BB35)/BI35</f>
        <v>0</v>
      </c>
      <c r="BM35">
        <f>(AZ35-BF35)/BF35</f>
        <v>0</v>
      </c>
      <c r="BN35">
        <f>AY35/(BA35+AY35/BF35)</f>
        <v>0</v>
      </c>
      <c r="BO35" t="s">
        <v>429</v>
      </c>
      <c r="BP35">
        <v>0</v>
      </c>
      <c r="BQ35">
        <f>IF(BP35&lt;&gt;0, BP35, BN35)</f>
        <v>0</v>
      </c>
      <c r="BR35">
        <f>1-BQ35/BF35</f>
        <v>0</v>
      </c>
      <c r="BS35">
        <f>(BF35-BE35)/(BF35-BQ35)</f>
        <v>0</v>
      </c>
      <c r="BT35">
        <f>(AZ35-BF35)/(AZ35-BQ35)</f>
        <v>0</v>
      </c>
      <c r="BU35">
        <f>(BF35-BE35)/(BF35-AY35)</f>
        <v>0</v>
      </c>
      <c r="BV35">
        <f>(AZ35-BF35)/(AZ35-AY35)</f>
        <v>0</v>
      </c>
      <c r="BW35">
        <f>(BS35*BQ35/BE35)</f>
        <v>0</v>
      </c>
      <c r="BX35">
        <f>(1-BW35)</f>
        <v>0</v>
      </c>
      <c r="DG35">
        <f>$B$13*EF35+$C$13*EG35+$F$13*ER35*(1-EU35)</f>
        <v>0</v>
      </c>
      <c r="DH35">
        <f>DG35*DI35</f>
        <v>0</v>
      </c>
      <c r="DI35">
        <f>($B$13*$D$11+$C$13*$D$11+$F$13*((FE35+EW35)/MAX(FE35+EW35+FF35, 0.1)*$I$11+FF35/MAX(FE35+EW35+FF35, 0.1)*$J$11))/($B$13+$C$13+$F$13)</f>
        <v>0</v>
      </c>
      <c r="DJ35">
        <f>($B$13*$K$11+$C$13*$K$11+$F$13*((FE35+EW35)/MAX(FE35+EW35+FF35, 0.1)*$P$11+FF35/MAX(FE35+EW35+FF35, 0.1)*$Q$11))/($B$13+$C$13+$F$13)</f>
        <v>0</v>
      </c>
      <c r="DK35">
        <v>2.7</v>
      </c>
      <c r="DL35">
        <v>0.5</v>
      </c>
      <c r="DM35" t="s">
        <v>430</v>
      </c>
      <c r="DN35">
        <v>2</v>
      </c>
      <c r="DO35" t="b">
        <v>1</v>
      </c>
      <c r="DP35">
        <v>1685026661.314285</v>
      </c>
      <c r="DQ35">
        <v>239.21675</v>
      </c>
      <c r="DR35">
        <v>234.5834285714286</v>
      </c>
      <c r="DS35">
        <v>20.6832</v>
      </c>
      <c r="DT35">
        <v>12.49747857142857</v>
      </c>
      <c r="DU35">
        <v>238.7966428571429</v>
      </c>
      <c r="DV35">
        <v>20.56996785714285</v>
      </c>
      <c r="DW35">
        <v>499.9971071428571</v>
      </c>
      <c r="DX35">
        <v>99.45062500000002</v>
      </c>
      <c r="DY35">
        <v>0.09991464285714284</v>
      </c>
      <c r="DZ35">
        <v>29.41614642857143</v>
      </c>
      <c r="EA35">
        <v>29.34821785714286</v>
      </c>
      <c r="EB35">
        <v>999.9000000000002</v>
      </c>
      <c r="EC35">
        <v>0</v>
      </c>
      <c r="ED35">
        <v>0</v>
      </c>
      <c r="EE35">
        <v>10010.21964285714</v>
      </c>
      <c r="EF35">
        <v>0</v>
      </c>
      <c r="EG35">
        <v>606.911142857143</v>
      </c>
      <c r="EH35">
        <v>4.63335</v>
      </c>
      <c r="EI35">
        <v>244.2691785714285</v>
      </c>
      <c r="EJ35">
        <v>237.55225</v>
      </c>
      <c r="EK35">
        <v>8.185721071428571</v>
      </c>
      <c r="EL35">
        <v>234.5834285714286</v>
      </c>
      <c r="EM35">
        <v>12.49747857142857</v>
      </c>
      <c r="EN35">
        <v>2.056957142857143</v>
      </c>
      <c r="EO35">
        <v>1.2428825</v>
      </c>
      <c r="EP35">
        <v>17.88972857142857</v>
      </c>
      <c r="EQ35">
        <v>10.12535714285714</v>
      </c>
      <c r="ER35">
        <v>1999.987499999999</v>
      </c>
      <c r="ES35">
        <v>0.9800046785714284</v>
      </c>
      <c r="ET35">
        <v>0.019995225</v>
      </c>
      <c r="EU35">
        <v>0</v>
      </c>
      <c r="EV35">
        <v>762.5890357142855</v>
      </c>
      <c r="EW35">
        <v>5.00078</v>
      </c>
      <c r="EX35">
        <v>17051.73214285714</v>
      </c>
      <c r="EY35">
        <v>16379.55714285714</v>
      </c>
      <c r="EZ35">
        <v>39.14925</v>
      </c>
      <c r="FA35">
        <v>40.906</v>
      </c>
      <c r="FB35">
        <v>40.20732142857143</v>
      </c>
      <c r="FC35">
        <v>39.90375</v>
      </c>
      <c r="FD35">
        <v>40.53557142857143</v>
      </c>
      <c r="FE35">
        <v>1955.0975</v>
      </c>
      <c r="FF35">
        <v>39.89000000000001</v>
      </c>
      <c r="FG35">
        <v>0</v>
      </c>
      <c r="FH35">
        <v>1685026668.1</v>
      </c>
      <c r="FI35">
        <v>0</v>
      </c>
      <c r="FJ35">
        <v>762.8048</v>
      </c>
      <c r="FK35">
        <v>21.07107695534057</v>
      </c>
      <c r="FL35">
        <v>704.0307694760096</v>
      </c>
      <c r="FM35">
        <v>17061.408</v>
      </c>
      <c r="FN35">
        <v>15</v>
      </c>
      <c r="FO35">
        <v>1685022659.5</v>
      </c>
      <c r="FP35" t="s">
        <v>431</v>
      </c>
      <c r="FQ35">
        <v>1685022641</v>
      </c>
      <c r="FR35">
        <v>1685022659.5</v>
      </c>
      <c r="FS35">
        <v>1</v>
      </c>
      <c r="FT35">
        <v>0.44</v>
      </c>
      <c r="FU35">
        <v>-0.025</v>
      </c>
      <c r="FV35">
        <v>0.445</v>
      </c>
      <c r="FW35">
        <v>-0.025</v>
      </c>
      <c r="FX35">
        <v>420</v>
      </c>
      <c r="FY35">
        <v>11</v>
      </c>
      <c r="FZ35">
        <v>0.08</v>
      </c>
      <c r="GA35">
        <v>0.02</v>
      </c>
      <c r="GB35">
        <v>3.711292512195122</v>
      </c>
      <c r="GC35">
        <v>20.73276775609756</v>
      </c>
      <c r="GD35">
        <v>2.046377612701206</v>
      </c>
      <c r="GE35">
        <v>0</v>
      </c>
      <c r="GF35">
        <v>8.185408292682927</v>
      </c>
      <c r="GG35">
        <v>-0.01521198606271561</v>
      </c>
      <c r="GH35">
        <v>0.009437443045200963</v>
      </c>
      <c r="GI35">
        <v>1</v>
      </c>
      <c r="GJ35">
        <v>1</v>
      </c>
      <c r="GK35">
        <v>2</v>
      </c>
      <c r="GL35" t="s">
        <v>432</v>
      </c>
      <c r="GM35">
        <v>3.09766</v>
      </c>
      <c r="GN35">
        <v>2.75796</v>
      </c>
      <c r="GO35">
        <v>0.056308</v>
      </c>
      <c r="GP35">
        <v>0.0547234</v>
      </c>
      <c r="GQ35">
        <v>0.106922</v>
      </c>
      <c r="GR35">
        <v>0.0747882</v>
      </c>
      <c r="GS35">
        <v>24237.3</v>
      </c>
      <c r="GT35">
        <v>23976.4</v>
      </c>
      <c r="GU35">
        <v>26230.3</v>
      </c>
      <c r="GV35">
        <v>25705.5</v>
      </c>
      <c r="GW35">
        <v>37580</v>
      </c>
      <c r="GX35">
        <v>36245.4</v>
      </c>
      <c r="GY35">
        <v>45869.7</v>
      </c>
      <c r="GZ35">
        <v>42394.5</v>
      </c>
      <c r="HA35">
        <v>1.87768</v>
      </c>
      <c r="HB35">
        <v>1.9585</v>
      </c>
      <c r="HC35">
        <v>0.0558496</v>
      </c>
      <c r="HD35">
        <v>0</v>
      </c>
      <c r="HE35">
        <v>28.4261</v>
      </c>
      <c r="HF35">
        <v>999.9</v>
      </c>
      <c r="HG35">
        <v>60</v>
      </c>
      <c r="HH35">
        <v>32.3</v>
      </c>
      <c r="HI35">
        <v>29.3009</v>
      </c>
      <c r="HJ35">
        <v>61.7235</v>
      </c>
      <c r="HK35">
        <v>27.1314</v>
      </c>
      <c r="HL35">
        <v>1</v>
      </c>
      <c r="HM35">
        <v>0.136047</v>
      </c>
      <c r="HN35">
        <v>0.251683</v>
      </c>
      <c r="HO35">
        <v>20.3069</v>
      </c>
      <c r="HP35">
        <v>5.21085</v>
      </c>
      <c r="HQ35">
        <v>11.9796</v>
      </c>
      <c r="HR35">
        <v>4.96435</v>
      </c>
      <c r="HS35">
        <v>3.27405</v>
      </c>
      <c r="HT35">
        <v>9999</v>
      </c>
      <c r="HU35">
        <v>9999</v>
      </c>
      <c r="HV35">
        <v>9999</v>
      </c>
      <c r="HW35">
        <v>30</v>
      </c>
      <c r="HX35">
        <v>1.86386</v>
      </c>
      <c r="HY35">
        <v>1.85995</v>
      </c>
      <c r="HZ35">
        <v>1.85822</v>
      </c>
      <c r="IA35">
        <v>1.85962</v>
      </c>
      <c r="IB35">
        <v>1.85973</v>
      </c>
      <c r="IC35">
        <v>1.8582</v>
      </c>
      <c r="ID35">
        <v>1.85729</v>
      </c>
      <c r="IE35">
        <v>1.85224</v>
      </c>
      <c r="IF35">
        <v>0</v>
      </c>
      <c r="IG35">
        <v>0</v>
      </c>
      <c r="IH35">
        <v>0</v>
      </c>
      <c r="II35">
        <v>0</v>
      </c>
      <c r="IJ35" t="s">
        <v>433</v>
      </c>
      <c r="IK35" t="s">
        <v>434</v>
      </c>
      <c r="IL35" t="s">
        <v>435</v>
      </c>
      <c r="IM35" t="s">
        <v>435</v>
      </c>
      <c r="IN35" t="s">
        <v>435</v>
      </c>
      <c r="IO35" t="s">
        <v>435</v>
      </c>
      <c r="IP35">
        <v>0</v>
      </c>
      <c r="IQ35">
        <v>100</v>
      </c>
      <c r="IR35">
        <v>100</v>
      </c>
      <c r="IS35">
        <v>0.416</v>
      </c>
      <c r="IT35">
        <v>0.1131</v>
      </c>
      <c r="IU35">
        <v>0.3650839946752427</v>
      </c>
      <c r="IV35">
        <v>0.0002756662941723101</v>
      </c>
      <c r="IW35">
        <v>-1.706736700235475E-07</v>
      </c>
      <c r="IX35">
        <v>-7.648352192670159E-11</v>
      </c>
      <c r="IY35">
        <v>-0.08921519773046478</v>
      </c>
      <c r="IZ35">
        <v>0.001712106514585134</v>
      </c>
      <c r="JA35">
        <v>0.0004201690128959496</v>
      </c>
      <c r="JB35">
        <v>-1.212774764375344E-06</v>
      </c>
      <c r="JC35">
        <v>3</v>
      </c>
      <c r="JD35">
        <v>1949</v>
      </c>
      <c r="JE35">
        <v>1</v>
      </c>
      <c r="JF35">
        <v>28</v>
      </c>
      <c r="JG35">
        <v>67.09999999999999</v>
      </c>
      <c r="JH35">
        <v>66.8</v>
      </c>
      <c r="JI35">
        <v>0.609131</v>
      </c>
      <c r="JJ35">
        <v>2.62939</v>
      </c>
      <c r="JK35">
        <v>1.49658</v>
      </c>
      <c r="JL35">
        <v>2.35474</v>
      </c>
      <c r="JM35">
        <v>1.54907</v>
      </c>
      <c r="JN35">
        <v>2.42432</v>
      </c>
      <c r="JO35">
        <v>35.8477</v>
      </c>
      <c r="JP35">
        <v>14.3684</v>
      </c>
      <c r="JQ35">
        <v>18</v>
      </c>
      <c r="JR35">
        <v>486.211</v>
      </c>
      <c r="JS35">
        <v>557.404</v>
      </c>
      <c r="JT35">
        <v>27.9986</v>
      </c>
      <c r="JU35">
        <v>28.9858</v>
      </c>
      <c r="JV35">
        <v>30.0004</v>
      </c>
      <c r="JW35">
        <v>28.9693</v>
      </c>
      <c r="JX35">
        <v>28.9028</v>
      </c>
      <c r="JY35">
        <v>12.222</v>
      </c>
      <c r="JZ35">
        <v>53.4306</v>
      </c>
      <c r="KA35">
        <v>0</v>
      </c>
      <c r="KB35">
        <v>28</v>
      </c>
      <c r="KC35">
        <v>186.199</v>
      </c>
      <c r="KD35">
        <v>12.4653</v>
      </c>
      <c r="KE35">
        <v>100.238</v>
      </c>
      <c r="KF35">
        <v>100.628</v>
      </c>
    </row>
    <row r="36" spans="1:292">
      <c r="A36">
        <v>16</v>
      </c>
      <c r="B36">
        <v>1685026674.1</v>
      </c>
      <c r="C36">
        <v>75</v>
      </c>
      <c r="D36" t="s">
        <v>465</v>
      </c>
      <c r="E36" t="s">
        <v>466</v>
      </c>
      <c r="F36">
        <v>5</v>
      </c>
      <c r="G36" t="s">
        <v>428</v>
      </c>
      <c r="H36">
        <v>1685026666.6</v>
      </c>
      <c r="I36">
        <f>(J36)/1000</f>
        <v>0</v>
      </c>
      <c r="J36">
        <f>IF(DO36, AM36, AG36)</f>
        <v>0</v>
      </c>
      <c r="K36">
        <f>IF(DO36, AH36, AF36)</f>
        <v>0</v>
      </c>
      <c r="L36">
        <f>DQ36 - IF(AT36&gt;1, K36*DK36*100.0/(AV36*EE36), 0)</f>
        <v>0</v>
      </c>
      <c r="M36">
        <f>((S36-I36/2)*L36-K36)/(S36+I36/2)</f>
        <v>0</v>
      </c>
      <c r="N36">
        <f>M36*(DX36+DY36)/1000.0</f>
        <v>0</v>
      </c>
      <c r="O36">
        <f>(DQ36 - IF(AT36&gt;1, K36*DK36*100.0/(AV36*EE36), 0))*(DX36+DY36)/1000.0</f>
        <v>0</v>
      </c>
      <c r="P36">
        <f>2.0/((1/R36-1/Q36)+SIGN(R36)*SQRT((1/R36-1/Q36)*(1/R36-1/Q36) + 4*DL36/((DL36+1)*(DL36+1))*(2*1/R36*1/Q36-1/Q36*1/Q36)))</f>
        <v>0</v>
      </c>
      <c r="Q36">
        <f>IF(LEFT(DM36,1)&lt;&gt;"0",IF(LEFT(DM36,1)="1",3.0,DN36),$D$5+$E$5*(EE36*DX36/($K$5*1000))+$F$5*(EE36*DX36/($K$5*1000))*MAX(MIN(DK36,$J$5),$I$5)*MAX(MIN(DK36,$J$5),$I$5)+$G$5*MAX(MIN(DK36,$J$5),$I$5)*(EE36*DX36/($K$5*1000))+$H$5*(EE36*DX36/($K$5*1000))*(EE36*DX36/($K$5*1000)))</f>
        <v>0</v>
      </c>
      <c r="R36">
        <f>I36*(1000-(1000*0.61365*exp(17.502*V36/(240.97+V36))/(DX36+DY36)+DS36)/2)/(1000*0.61365*exp(17.502*V36/(240.97+V36))/(DX36+DY36)-DS36)</f>
        <v>0</v>
      </c>
      <c r="S36">
        <f>1/((DL36+1)/(P36/1.6)+1/(Q36/1.37)) + DL36/((DL36+1)/(P36/1.6) + DL36/(Q36/1.37))</f>
        <v>0</v>
      </c>
      <c r="T36">
        <f>(DG36*DJ36)</f>
        <v>0</v>
      </c>
      <c r="U36">
        <f>(DZ36+(T36+2*0.95*5.67E-8*(((DZ36+$B$9)+273)^4-(DZ36+273)^4)-44100*I36)/(1.84*29.3*Q36+8*0.95*5.67E-8*(DZ36+273)^3))</f>
        <v>0</v>
      </c>
      <c r="V36">
        <f>($C$9*EA36+$D$9*EB36+$E$9*U36)</f>
        <v>0</v>
      </c>
      <c r="W36">
        <f>0.61365*exp(17.502*V36/(240.97+V36))</f>
        <v>0</v>
      </c>
      <c r="X36">
        <f>(Y36/Z36*100)</f>
        <v>0</v>
      </c>
      <c r="Y36">
        <f>DS36*(DX36+DY36)/1000</f>
        <v>0</v>
      </c>
      <c r="Z36">
        <f>0.61365*exp(17.502*DZ36/(240.97+DZ36))</f>
        <v>0</v>
      </c>
      <c r="AA36">
        <f>(W36-DS36*(DX36+DY36)/1000)</f>
        <v>0</v>
      </c>
      <c r="AB36">
        <f>(-I36*44100)</f>
        <v>0</v>
      </c>
      <c r="AC36">
        <f>2*29.3*Q36*0.92*(DZ36-V36)</f>
        <v>0</v>
      </c>
      <c r="AD36">
        <f>2*0.95*5.67E-8*(((DZ36+$B$9)+273)^4-(V36+273)^4)</f>
        <v>0</v>
      </c>
      <c r="AE36">
        <f>T36+AD36+AB36+AC36</f>
        <v>0</v>
      </c>
      <c r="AF36">
        <f>DW36*AT36*(DR36-DQ36*(1000-AT36*DT36)/(1000-AT36*DS36))/(100*DK36)</f>
        <v>0</v>
      </c>
      <c r="AG36">
        <f>1000*DW36*AT36*(DS36-DT36)/(100*DK36*(1000-AT36*DS36))</f>
        <v>0</v>
      </c>
      <c r="AH36">
        <f>(AI36 - AJ36 - DX36*1E3/(8.314*(DZ36+273.15)) * AL36/DW36 * AK36) * DW36/(100*DK36) * (1000 - DT36)/1000</f>
        <v>0</v>
      </c>
      <c r="AI36">
        <v>206.3260323614479</v>
      </c>
      <c r="AJ36">
        <v>207.0134727272726</v>
      </c>
      <c r="AK36">
        <v>-3.046858835671532</v>
      </c>
      <c r="AL36">
        <v>66.87544694377274</v>
      </c>
      <c r="AM36">
        <f>(AO36 - AN36 + DX36*1E3/(8.314*(DZ36+273.15)) * AQ36/DW36 * AP36) * DW36/(100*DK36) * 1000/(1000 - AO36)</f>
        <v>0</v>
      </c>
      <c r="AN36">
        <v>12.49460256266501</v>
      </c>
      <c r="AO36">
        <v>20.66155934065935</v>
      </c>
      <c r="AP36">
        <v>7.577187970154412E-05</v>
      </c>
      <c r="AQ36">
        <v>110.1298601296173</v>
      </c>
      <c r="AR36">
        <v>0</v>
      </c>
      <c r="AS36">
        <v>0</v>
      </c>
      <c r="AT36">
        <f>IF(AR36*$H$15&gt;=AV36,1.0,(AV36/(AV36-AR36*$H$15)))</f>
        <v>0</v>
      </c>
      <c r="AU36">
        <f>(AT36-1)*100</f>
        <v>0</v>
      </c>
      <c r="AV36">
        <f>MAX(0,($B$15+$C$15*EE36)/(1+$D$15*EE36)*DX36/(DZ36+273)*$E$15)</f>
        <v>0</v>
      </c>
      <c r="AW36" t="s">
        <v>429</v>
      </c>
      <c r="AX36" t="s">
        <v>429</v>
      </c>
      <c r="AY36">
        <v>0</v>
      </c>
      <c r="AZ36">
        <v>0</v>
      </c>
      <c r="BA36">
        <f>1-AY36/AZ36</f>
        <v>0</v>
      </c>
      <c r="BB36">
        <v>0</v>
      </c>
      <c r="BC36" t="s">
        <v>429</v>
      </c>
      <c r="BD36" t="s">
        <v>429</v>
      </c>
      <c r="BE36">
        <v>0</v>
      </c>
      <c r="BF36">
        <v>0</v>
      </c>
      <c r="BG36">
        <f>1-BE36/BF36</f>
        <v>0</v>
      </c>
      <c r="BH36">
        <v>0.5</v>
      </c>
      <c r="BI36">
        <f>DH36</f>
        <v>0</v>
      </c>
      <c r="BJ36">
        <f>K36</f>
        <v>0</v>
      </c>
      <c r="BK36">
        <f>BG36*BH36*BI36</f>
        <v>0</v>
      </c>
      <c r="BL36">
        <f>(BJ36-BB36)/BI36</f>
        <v>0</v>
      </c>
      <c r="BM36">
        <f>(AZ36-BF36)/BF36</f>
        <v>0</v>
      </c>
      <c r="BN36">
        <f>AY36/(BA36+AY36/BF36)</f>
        <v>0</v>
      </c>
      <c r="BO36" t="s">
        <v>429</v>
      </c>
      <c r="BP36">
        <v>0</v>
      </c>
      <c r="BQ36">
        <f>IF(BP36&lt;&gt;0, BP36, BN36)</f>
        <v>0</v>
      </c>
      <c r="BR36">
        <f>1-BQ36/BF36</f>
        <v>0</v>
      </c>
      <c r="BS36">
        <f>(BF36-BE36)/(BF36-BQ36)</f>
        <v>0</v>
      </c>
      <c r="BT36">
        <f>(AZ36-BF36)/(AZ36-BQ36)</f>
        <v>0</v>
      </c>
      <c r="BU36">
        <f>(BF36-BE36)/(BF36-AY36)</f>
        <v>0</v>
      </c>
      <c r="BV36">
        <f>(AZ36-BF36)/(AZ36-AY36)</f>
        <v>0</v>
      </c>
      <c r="BW36">
        <f>(BS36*BQ36/BE36)</f>
        <v>0</v>
      </c>
      <c r="BX36">
        <f>(1-BW36)</f>
        <v>0</v>
      </c>
      <c r="DG36">
        <f>$B$13*EF36+$C$13*EG36+$F$13*ER36*(1-EU36)</f>
        <v>0</v>
      </c>
      <c r="DH36">
        <f>DG36*DI36</f>
        <v>0</v>
      </c>
      <c r="DI36">
        <f>($B$13*$D$11+$C$13*$D$11+$F$13*((FE36+EW36)/MAX(FE36+EW36+FF36, 0.1)*$I$11+FF36/MAX(FE36+EW36+FF36, 0.1)*$J$11))/($B$13+$C$13+$F$13)</f>
        <v>0</v>
      </c>
      <c r="DJ36">
        <f>($B$13*$K$11+$C$13*$K$11+$F$13*((FE36+EW36)/MAX(FE36+EW36+FF36, 0.1)*$P$11+FF36/MAX(FE36+EW36+FF36, 0.1)*$Q$11))/($B$13+$C$13+$F$13)</f>
        <v>0</v>
      </c>
      <c r="DK36">
        <v>2.7</v>
      </c>
      <c r="DL36">
        <v>0.5</v>
      </c>
      <c r="DM36" t="s">
        <v>430</v>
      </c>
      <c r="DN36">
        <v>2</v>
      </c>
      <c r="DO36" t="b">
        <v>1</v>
      </c>
      <c r="DP36">
        <v>1685026666.6</v>
      </c>
      <c r="DQ36">
        <v>223.5811851851852</v>
      </c>
      <c r="DR36">
        <v>217.1201851851852</v>
      </c>
      <c r="DS36">
        <v>20.67475925925926</v>
      </c>
      <c r="DT36">
        <v>12.49511481481482</v>
      </c>
      <c r="DU36">
        <v>223.164</v>
      </c>
      <c r="DV36">
        <v>20.56167777777778</v>
      </c>
      <c r="DW36">
        <v>499.9757407407407</v>
      </c>
      <c r="DX36">
        <v>99.45025185185187</v>
      </c>
      <c r="DY36">
        <v>0.09986418148148149</v>
      </c>
      <c r="DZ36">
        <v>29.40932962962963</v>
      </c>
      <c r="EA36">
        <v>29.33905925925926</v>
      </c>
      <c r="EB36">
        <v>999.9000000000001</v>
      </c>
      <c r="EC36">
        <v>0</v>
      </c>
      <c r="ED36">
        <v>0</v>
      </c>
      <c r="EE36">
        <v>10016.07888888889</v>
      </c>
      <c r="EF36">
        <v>0</v>
      </c>
      <c r="EG36">
        <v>630.6370000000001</v>
      </c>
      <c r="EH36">
        <v>6.46104925925926</v>
      </c>
      <c r="EI36">
        <v>228.3013703703704</v>
      </c>
      <c r="EJ36">
        <v>219.8674444444445</v>
      </c>
      <c r="EK36">
        <v>8.179651851851851</v>
      </c>
      <c r="EL36">
        <v>217.1201851851852</v>
      </c>
      <c r="EM36">
        <v>12.49511481481482</v>
      </c>
      <c r="EN36">
        <v>2.05611</v>
      </c>
      <c r="EO36">
        <v>1.242641851851852</v>
      </c>
      <c r="EP36">
        <v>17.88318148148148</v>
      </c>
      <c r="EQ36">
        <v>10.12246666666667</v>
      </c>
      <c r="ER36">
        <v>2000.00037037037</v>
      </c>
      <c r="ES36">
        <v>0.9800046666666665</v>
      </c>
      <c r="ET36">
        <v>0.01999523703703704</v>
      </c>
      <c r="EU36">
        <v>0</v>
      </c>
      <c r="EV36">
        <v>764.5635555555556</v>
      </c>
      <c r="EW36">
        <v>5.00078</v>
      </c>
      <c r="EX36">
        <v>17181.40740740741</v>
      </c>
      <c r="EY36">
        <v>16379.66666666666</v>
      </c>
      <c r="EZ36">
        <v>39.15251851851852</v>
      </c>
      <c r="FA36">
        <v>40.89566666666666</v>
      </c>
      <c r="FB36">
        <v>40.19418518518518</v>
      </c>
      <c r="FC36">
        <v>39.91177777777778</v>
      </c>
      <c r="FD36">
        <v>40.54148148148148</v>
      </c>
      <c r="FE36">
        <v>1955.11037037037</v>
      </c>
      <c r="FF36">
        <v>39.89000000000001</v>
      </c>
      <c r="FG36">
        <v>0</v>
      </c>
      <c r="FH36">
        <v>1685026672.9</v>
      </c>
      <c r="FI36">
        <v>0</v>
      </c>
      <c r="FJ36">
        <v>764.60484</v>
      </c>
      <c r="FK36">
        <v>23.84261534556544</v>
      </c>
      <c r="FL36">
        <v>1895.169227337364</v>
      </c>
      <c r="FM36">
        <v>17182.004</v>
      </c>
      <c r="FN36">
        <v>15</v>
      </c>
      <c r="FO36">
        <v>1685022659.5</v>
      </c>
      <c r="FP36" t="s">
        <v>431</v>
      </c>
      <c r="FQ36">
        <v>1685022641</v>
      </c>
      <c r="FR36">
        <v>1685022659.5</v>
      </c>
      <c r="FS36">
        <v>1</v>
      </c>
      <c r="FT36">
        <v>0.44</v>
      </c>
      <c r="FU36">
        <v>-0.025</v>
      </c>
      <c r="FV36">
        <v>0.445</v>
      </c>
      <c r="FW36">
        <v>-0.025</v>
      </c>
      <c r="FX36">
        <v>420</v>
      </c>
      <c r="FY36">
        <v>11</v>
      </c>
      <c r="FZ36">
        <v>0.08</v>
      </c>
      <c r="GA36">
        <v>0.02</v>
      </c>
      <c r="GB36">
        <v>5.071060243902439</v>
      </c>
      <c r="GC36">
        <v>21.03429783972125</v>
      </c>
      <c r="GD36">
        <v>2.074903663205323</v>
      </c>
      <c r="GE36">
        <v>0</v>
      </c>
      <c r="GF36">
        <v>8.184767073170731</v>
      </c>
      <c r="GG36">
        <v>-0.06955233449477553</v>
      </c>
      <c r="GH36">
        <v>0.007065278288031519</v>
      </c>
      <c r="GI36">
        <v>1</v>
      </c>
      <c r="GJ36">
        <v>1</v>
      </c>
      <c r="GK36">
        <v>2</v>
      </c>
      <c r="GL36" t="s">
        <v>432</v>
      </c>
      <c r="GM36">
        <v>3.09775</v>
      </c>
      <c r="GN36">
        <v>2.75821</v>
      </c>
      <c r="GO36">
        <v>0.052926</v>
      </c>
      <c r="GP36">
        <v>0.0509452</v>
      </c>
      <c r="GQ36">
        <v>0.10687</v>
      </c>
      <c r="GR36">
        <v>0.0747815</v>
      </c>
      <c r="GS36">
        <v>24323.8</v>
      </c>
      <c r="GT36">
        <v>24072.4</v>
      </c>
      <c r="GU36">
        <v>26229.9</v>
      </c>
      <c r="GV36">
        <v>25705.7</v>
      </c>
      <c r="GW36">
        <v>37581.3</v>
      </c>
      <c r="GX36">
        <v>36245.2</v>
      </c>
      <c r="GY36">
        <v>45869.2</v>
      </c>
      <c r="GZ36">
        <v>42394.5</v>
      </c>
      <c r="HA36">
        <v>1.87773</v>
      </c>
      <c r="HB36">
        <v>1.95842</v>
      </c>
      <c r="HC36">
        <v>0.0551045</v>
      </c>
      <c r="HD36">
        <v>0</v>
      </c>
      <c r="HE36">
        <v>28.414</v>
      </c>
      <c r="HF36">
        <v>999.9</v>
      </c>
      <c r="HG36">
        <v>60</v>
      </c>
      <c r="HH36">
        <v>32.3</v>
      </c>
      <c r="HI36">
        <v>29.2994</v>
      </c>
      <c r="HJ36">
        <v>61.4335</v>
      </c>
      <c r="HK36">
        <v>27.0994</v>
      </c>
      <c r="HL36">
        <v>1</v>
      </c>
      <c r="HM36">
        <v>0.136321</v>
      </c>
      <c r="HN36">
        <v>0.248821</v>
      </c>
      <c r="HO36">
        <v>20.3068</v>
      </c>
      <c r="HP36">
        <v>5.21055</v>
      </c>
      <c r="HQ36">
        <v>11.98</v>
      </c>
      <c r="HR36">
        <v>4.9642</v>
      </c>
      <c r="HS36">
        <v>3.2739</v>
      </c>
      <c r="HT36">
        <v>9999</v>
      </c>
      <c r="HU36">
        <v>9999</v>
      </c>
      <c r="HV36">
        <v>9999</v>
      </c>
      <c r="HW36">
        <v>30</v>
      </c>
      <c r="HX36">
        <v>1.86386</v>
      </c>
      <c r="HY36">
        <v>1.85997</v>
      </c>
      <c r="HZ36">
        <v>1.85822</v>
      </c>
      <c r="IA36">
        <v>1.85963</v>
      </c>
      <c r="IB36">
        <v>1.85974</v>
      </c>
      <c r="IC36">
        <v>1.85822</v>
      </c>
      <c r="ID36">
        <v>1.85729</v>
      </c>
      <c r="IE36">
        <v>1.85224</v>
      </c>
      <c r="IF36">
        <v>0</v>
      </c>
      <c r="IG36">
        <v>0</v>
      </c>
      <c r="IH36">
        <v>0</v>
      </c>
      <c r="II36">
        <v>0</v>
      </c>
      <c r="IJ36" t="s">
        <v>433</v>
      </c>
      <c r="IK36" t="s">
        <v>434</v>
      </c>
      <c r="IL36" t="s">
        <v>435</v>
      </c>
      <c r="IM36" t="s">
        <v>435</v>
      </c>
      <c r="IN36" t="s">
        <v>435</v>
      </c>
      <c r="IO36" t="s">
        <v>435</v>
      </c>
      <c r="IP36">
        <v>0</v>
      </c>
      <c r="IQ36">
        <v>100</v>
      </c>
      <c r="IR36">
        <v>100</v>
      </c>
      <c r="IS36">
        <v>0.413</v>
      </c>
      <c r="IT36">
        <v>0.1129</v>
      </c>
      <c r="IU36">
        <v>0.3650839946752427</v>
      </c>
      <c r="IV36">
        <v>0.0002756662941723101</v>
      </c>
      <c r="IW36">
        <v>-1.706736700235475E-07</v>
      </c>
      <c r="IX36">
        <v>-7.648352192670159E-11</v>
      </c>
      <c r="IY36">
        <v>-0.08921519773046478</v>
      </c>
      <c r="IZ36">
        <v>0.001712106514585134</v>
      </c>
      <c r="JA36">
        <v>0.0004201690128959496</v>
      </c>
      <c r="JB36">
        <v>-1.212774764375344E-06</v>
      </c>
      <c r="JC36">
        <v>3</v>
      </c>
      <c r="JD36">
        <v>1949</v>
      </c>
      <c r="JE36">
        <v>1</v>
      </c>
      <c r="JF36">
        <v>28</v>
      </c>
      <c r="JG36">
        <v>67.2</v>
      </c>
      <c r="JH36">
        <v>66.90000000000001</v>
      </c>
      <c r="JI36">
        <v>0.568848</v>
      </c>
      <c r="JJ36">
        <v>2.63306</v>
      </c>
      <c r="JK36">
        <v>1.49658</v>
      </c>
      <c r="JL36">
        <v>2.35596</v>
      </c>
      <c r="JM36">
        <v>1.54907</v>
      </c>
      <c r="JN36">
        <v>2.44751</v>
      </c>
      <c r="JO36">
        <v>35.8477</v>
      </c>
      <c r="JP36">
        <v>14.3684</v>
      </c>
      <c r="JQ36">
        <v>18</v>
      </c>
      <c r="JR36">
        <v>486.273</v>
      </c>
      <c r="JS36">
        <v>557.3819999999999</v>
      </c>
      <c r="JT36">
        <v>27.9991</v>
      </c>
      <c r="JU36">
        <v>28.9908</v>
      </c>
      <c r="JV36">
        <v>30.0003</v>
      </c>
      <c r="JW36">
        <v>28.9736</v>
      </c>
      <c r="JX36">
        <v>28.9061</v>
      </c>
      <c r="JY36">
        <v>11.4054</v>
      </c>
      <c r="JZ36">
        <v>53.4306</v>
      </c>
      <c r="KA36">
        <v>0</v>
      </c>
      <c r="KB36">
        <v>28</v>
      </c>
      <c r="KC36">
        <v>166.121</v>
      </c>
      <c r="KD36">
        <v>12.4726</v>
      </c>
      <c r="KE36">
        <v>100.237</v>
      </c>
      <c r="KF36">
        <v>100.628</v>
      </c>
    </row>
    <row r="37" spans="1:292">
      <c r="A37">
        <v>17</v>
      </c>
      <c r="B37">
        <v>1685026679.1</v>
      </c>
      <c r="C37">
        <v>80</v>
      </c>
      <c r="D37" t="s">
        <v>467</v>
      </c>
      <c r="E37" t="s">
        <v>468</v>
      </c>
      <c r="F37">
        <v>5</v>
      </c>
      <c r="G37" t="s">
        <v>428</v>
      </c>
      <c r="H37">
        <v>1685026671.314285</v>
      </c>
      <c r="I37">
        <f>(J37)/1000</f>
        <v>0</v>
      </c>
      <c r="J37">
        <f>IF(DO37, AM37, AG37)</f>
        <v>0</v>
      </c>
      <c r="K37">
        <f>IF(DO37, AH37, AF37)</f>
        <v>0</v>
      </c>
      <c r="L37">
        <f>DQ37 - IF(AT37&gt;1, K37*DK37*100.0/(AV37*EE37), 0)</f>
        <v>0</v>
      </c>
      <c r="M37">
        <f>((S37-I37/2)*L37-K37)/(S37+I37/2)</f>
        <v>0</v>
      </c>
      <c r="N37">
        <f>M37*(DX37+DY37)/1000.0</f>
        <v>0</v>
      </c>
      <c r="O37">
        <f>(DQ37 - IF(AT37&gt;1, K37*DK37*100.0/(AV37*EE37), 0))*(DX37+DY37)/1000.0</f>
        <v>0</v>
      </c>
      <c r="P37">
        <f>2.0/((1/R37-1/Q37)+SIGN(R37)*SQRT((1/R37-1/Q37)*(1/R37-1/Q37) + 4*DL37/((DL37+1)*(DL37+1))*(2*1/R37*1/Q37-1/Q37*1/Q37)))</f>
        <v>0</v>
      </c>
      <c r="Q37">
        <f>IF(LEFT(DM37,1)&lt;&gt;"0",IF(LEFT(DM37,1)="1",3.0,DN37),$D$5+$E$5*(EE37*DX37/($K$5*1000))+$F$5*(EE37*DX37/($K$5*1000))*MAX(MIN(DK37,$J$5),$I$5)*MAX(MIN(DK37,$J$5),$I$5)+$G$5*MAX(MIN(DK37,$J$5),$I$5)*(EE37*DX37/($K$5*1000))+$H$5*(EE37*DX37/($K$5*1000))*(EE37*DX37/($K$5*1000)))</f>
        <v>0</v>
      </c>
      <c r="R37">
        <f>I37*(1000-(1000*0.61365*exp(17.502*V37/(240.97+V37))/(DX37+DY37)+DS37)/2)/(1000*0.61365*exp(17.502*V37/(240.97+V37))/(DX37+DY37)-DS37)</f>
        <v>0</v>
      </c>
      <c r="S37">
        <f>1/((DL37+1)/(P37/1.6)+1/(Q37/1.37)) + DL37/((DL37+1)/(P37/1.6) + DL37/(Q37/1.37))</f>
        <v>0</v>
      </c>
      <c r="T37">
        <f>(DG37*DJ37)</f>
        <v>0</v>
      </c>
      <c r="U37">
        <f>(DZ37+(T37+2*0.95*5.67E-8*(((DZ37+$B$9)+273)^4-(DZ37+273)^4)-44100*I37)/(1.84*29.3*Q37+8*0.95*5.67E-8*(DZ37+273)^3))</f>
        <v>0</v>
      </c>
      <c r="V37">
        <f>($C$9*EA37+$D$9*EB37+$E$9*U37)</f>
        <v>0</v>
      </c>
      <c r="W37">
        <f>0.61365*exp(17.502*V37/(240.97+V37))</f>
        <v>0</v>
      </c>
      <c r="X37">
        <f>(Y37/Z37*100)</f>
        <v>0</v>
      </c>
      <c r="Y37">
        <f>DS37*(DX37+DY37)/1000</f>
        <v>0</v>
      </c>
      <c r="Z37">
        <f>0.61365*exp(17.502*DZ37/(240.97+DZ37))</f>
        <v>0</v>
      </c>
      <c r="AA37">
        <f>(W37-DS37*(DX37+DY37)/1000)</f>
        <v>0</v>
      </c>
      <c r="AB37">
        <f>(-I37*44100)</f>
        <v>0</v>
      </c>
      <c r="AC37">
        <f>2*29.3*Q37*0.92*(DZ37-V37)</f>
        <v>0</v>
      </c>
      <c r="AD37">
        <f>2*0.95*5.67E-8*(((DZ37+$B$9)+273)^4-(V37+273)^4)</f>
        <v>0</v>
      </c>
      <c r="AE37">
        <f>T37+AD37+AB37+AC37</f>
        <v>0</v>
      </c>
      <c r="AF37">
        <f>DW37*AT37*(DR37-DQ37*(1000-AT37*DT37)/(1000-AT37*DS37))/(100*DK37)</f>
        <v>0</v>
      </c>
      <c r="AG37">
        <f>1000*DW37*AT37*(DS37-DT37)/(100*DK37*(1000-AT37*DS37))</f>
        <v>0</v>
      </c>
      <c r="AH37">
        <f>(AI37 - AJ37 - DX37*1E3/(8.314*(DZ37+273.15)) * AL37/DW37 * AK37) * DW37/(100*DK37) * (1000 - DT37)/1000</f>
        <v>0</v>
      </c>
      <c r="AI37">
        <v>189.4530208053178</v>
      </c>
      <c r="AJ37">
        <v>191.5996242424241</v>
      </c>
      <c r="AK37">
        <v>-3.082105662030275</v>
      </c>
      <c r="AL37">
        <v>66.87544694377274</v>
      </c>
      <c r="AM37">
        <f>(AO37 - AN37 + DX37*1E3/(8.314*(DZ37+273.15)) * AQ37/DW37 * AP37) * DW37/(100*DK37) * 1000/(1000 - AO37)</f>
        <v>0</v>
      </c>
      <c r="AN37">
        <v>12.49305313494117</v>
      </c>
      <c r="AO37">
        <v>20.64598571428572</v>
      </c>
      <c r="AP37">
        <v>-0.0004001895845067362</v>
      </c>
      <c r="AQ37">
        <v>110.1298601296173</v>
      </c>
      <c r="AR37">
        <v>0</v>
      </c>
      <c r="AS37">
        <v>0</v>
      </c>
      <c r="AT37">
        <f>IF(AR37*$H$15&gt;=AV37,1.0,(AV37/(AV37-AR37*$H$15)))</f>
        <v>0</v>
      </c>
      <c r="AU37">
        <f>(AT37-1)*100</f>
        <v>0</v>
      </c>
      <c r="AV37">
        <f>MAX(0,($B$15+$C$15*EE37)/(1+$D$15*EE37)*DX37/(DZ37+273)*$E$15)</f>
        <v>0</v>
      </c>
      <c r="AW37" t="s">
        <v>429</v>
      </c>
      <c r="AX37" t="s">
        <v>429</v>
      </c>
      <c r="AY37">
        <v>0</v>
      </c>
      <c r="AZ37">
        <v>0</v>
      </c>
      <c r="BA37">
        <f>1-AY37/AZ37</f>
        <v>0</v>
      </c>
      <c r="BB37">
        <v>0</v>
      </c>
      <c r="BC37" t="s">
        <v>429</v>
      </c>
      <c r="BD37" t="s">
        <v>429</v>
      </c>
      <c r="BE37">
        <v>0</v>
      </c>
      <c r="BF37">
        <v>0</v>
      </c>
      <c r="BG37">
        <f>1-BE37/BF37</f>
        <v>0</v>
      </c>
      <c r="BH37">
        <v>0.5</v>
      </c>
      <c r="BI37">
        <f>DH37</f>
        <v>0</v>
      </c>
      <c r="BJ37">
        <f>K37</f>
        <v>0</v>
      </c>
      <c r="BK37">
        <f>BG37*BH37*BI37</f>
        <v>0</v>
      </c>
      <c r="BL37">
        <f>(BJ37-BB37)/BI37</f>
        <v>0</v>
      </c>
      <c r="BM37">
        <f>(AZ37-BF37)/BF37</f>
        <v>0</v>
      </c>
      <c r="BN37">
        <f>AY37/(BA37+AY37/BF37)</f>
        <v>0</v>
      </c>
      <c r="BO37" t="s">
        <v>429</v>
      </c>
      <c r="BP37">
        <v>0</v>
      </c>
      <c r="BQ37">
        <f>IF(BP37&lt;&gt;0, BP37, BN37)</f>
        <v>0</v>
      </c>
      <c r="BR37">
        <f>1-BQ37/BF37</f>
        <v>0</v>
      </c>
      <c r="BS37">
        <f>(BF37-BE37)/(BF37-BQ37)</f>
        <v>0</v>
      </c>
      <c r="BT37">
        <f>(AZ37-BF37)/(AZ37-BQ37)</f>
        <v>0</v>
      </c>
      <c r="BU37">
        <f>(BF37-BE37)/(BF37-AY37)</f>
        <v>0</v>
      </c>
      <c r="BV37">
        <f>(AZ37-BF37)/(AZ37-AY37)</f>
        <v>0</v>
      </c>
      <c r="BW37">
        <f>(BS37*BQ37/BE37)</f>
        <v>0</v>
      </c>
      <c r="BX37">
        <f>(1-BW37)</f>
        <v>0</v>
      </c>
      <c r="DG37">
        <f>$B$13*EF37+$C$13*EG37+$F$13*ER37*(1-EU37)</f>
        <v>0</v>
      </c>
      <c r="DH37">
        <f>DG37*DI37</f>
        <v>0</v>
      </c>
      <c r="DI37">
        <f>($B$13*$D$11+$C$13*$D$11+$F$13*((FE37+EW37)/MAX(FE37+EW37+FF37, 0.1)*$I$11+FF37/MAX(FE37+EW37+FF37, 0.1)*$J$11))/($B$13+$C$13+$F$13)</f>
        <v>0</v>
      </c>
      <c r="DJ37">
        <f>($B$13*$K$11+$C$13*$K$11+$F$13*((FE37+EW37)/MAX(FE37+EW37+FF37, 0.1)*$P$11+FF37/MAX(FE37+EW37+FF37, 0.1)*$Q$11))/($B$13+$C$13+$F$13)</f>
        <v>0</v>
      </c>
      <c r="DK37">
        <v>2.7</v>
      </c>
      <c r="DL37">
        <v>0.5</v>
      </c>
      <c r="DM37" t="s">
        <v>430</v>
      </c>
      <c r="DN37">
        <v>2</v>
      </c>
      <c r="DO37" t="b">
        <v>1</v>
      </c>
      <c r="DP37">
        <v>1685026671.314285</v>
      </c>
      <c r="DQ37">
        <v>209.5239285714286</v>
      </c>
      <c r="DR37">
        <v>201.4368571428571</v>
      </c>
      <c r="DS37">
        <v>20.66547142857143</v>
      </c>
      <c r="DT37">
        <v>12.49371071428571</v>
      </c>
      <c r="DU37">
        <v>209.1095</v>
      </c>
      <c r="DV37">
        <v>20.55254642857143</v>
      </c>
      <c r="DW37">
        <v>500.0072500000001</v>
      </c>
      <c r="DX37">
        <v>99.44965000000002</v>
      </c>
      <c r="DY37">
        <v>0.09995910000000001</v>
      </c>
      <c r="DZ37">
        <v>29.401375</v>
      </c>
      <c r="EA37">
        <v>29.32538928571428</v>
      </c>
      <c r="EB37">
        <v>999.9000000000002</v>
      </c>
      <c r="EC37">
        <v>0</v>
      </c>
      <c r="ED37">
        <v>0</v>
      </c>
      <c r="EE37">
        <v>10013.05464285714</v>
      </c>
      <c r="EF37">
        <v>0</v>
      </c>
      <c r="EG37">
        <v>659.2915714285713</v>
      </c>
      <c r="EH37">
        <v>8.087159999999999</v>
      </c>
      <c r="EI37">
        <v>213.9454642857143</v>
      </c>
      <c r="EJ37">
        <v>203.9853928571429</v>
      </c>
      <c r="EK37">
        <v>8.171766071428571</v>
      </c>
      <c r="EL37">
        <v>201.4368571428571</v>
      </c>
      <c r="EM37">
        <v>12.49371071428571</v>
      </c>
      <c r="EN37">
        <v>2.055175</v>
      </c>
      <c r="EO37">
        <v>1.242496071428571</v>
      </c>
      <c r="EP37">
        <v>17.87593928571428</v>
      </c>
      <c r="EQ37">
        <v>10.12069285714286</v>
      </c>
      <c r="ER37">
        <v>2000.001785714285</v>
      </c>
      <c r="ES37">
        <v>0.9800045714285712</v>
      </c>
      <c r="ET37">
        <v>0.01999533214285714</v>
      </c>
      <c r="EU37">
        <v>0</v>
      </c>
      <c r="EV37">
        <v>766.6188928571429</v>
      </c>
      <c r="EW37">
        <v>5.00078</v>
      </c>
      <c r="EX37">
        <v>17269.125</v>
      </c>
      <c r="EY37">
        <v>16379.67857142857</v>
      </c>
      <c r="EZ37">
        <v>39.156</v>
      </c>
      <c r="FA37">
        <v>40.88157142857143</v>
      </c>
      <c r="FB37">
        <v>40.15374999999999</v>
      </c>
      <c r="FC37">
        <v>39.90817857142856</v>
      </c>
      <c r="FD37">
        <v>40.53560714285715</v>
      </c>
      <c r="FE37">
        <v>1955.111785714286</v>
      </c>
      <c r="FF37">
        <v>39.89000000000001</v>
      </c>
      <c r="FG37">
        <v>0</v>
      </c>
      <c r="FH37">
        <v>1685026678.3</v>
      </c>
      <c r="FI37">
        <v>0</v>
      </c>
      <c r="FJ37">
        <v>766.8216538461539</v>
      </c>
      <c r="FK37">
        <v>27.39388036641798</v>
      </c>
      <c r="FL37">
        <v>1264.447864910782</v>
      </c>
      <c r="FM37">
        <v>17279.21923076923</v>
      </c>
      <c r="FN37">
        <v>15</v>
      </c>
      <c r="FO37">
        <v>1685022659.5</v>
      </c>
      <c r="FP37" t="s">
        <v>431</v>
      </c>
      <c r="FQ37">
        <v>1685022641</v>
      </c>
      <c r="FR37">
        <v>1685022659.5</v>
      </c>
      <c r="FS37">
        <v>1</v>
      </c>
      <c r="FT37">
        <v>0.44</v>
      </c>
      <c r="FU37">
        <v>-0.025</v>
      </c>
      <c r="FV37">
        <v>0.445</v>
      </c>
      <c r="FW37">
        <v>-0.025</v>
      </c>
      <c r="FX37">
        <v>420</v>
      </c>
      <c r="FY37">
        <v>11</v>
      </c>
      <c r="FZ37">
        <v>0.08</v>
      </c>
      <c r="GA37">
        <v>0.02</v>
      </c>
      <c r="GB37">
        <v>7.137298292682928</v>
      </c>
      <c r="GC37">
        <v>20.57390278745645</v>
      </c>
      <c r="GD37">
        <v>2.029881072514038</v>
      </c>
      <c r="GE37">
        <v>0</v>
      </c>
      <c r="GF37">
        <v>8.175472926829267</v>
      </c>
      <c r="GG37">
        <v>-0.09297031358885029</v>
      </c>
      <c r="GH37">
        <v>0.009651925940479143</v>
      </c>
      <c r="GI37">
        <v>1</v>
      </c>
      <c r="GJ37">
        <v>1</v>
      </c>
      <c r="GK37">
        <v>2</v>
      </c>
      <c r="GL37" t="s">
        <v>432</v>
      </c>
      <c r="GM37">
        <v>3.09784</v>
      </c>
      <c r="GN37">
        <v>2.75801</v>
      </c>
      <c r="GO37">
        <v>0.0494329</v>
      </c>
      <c r="GP37">
        <v>0.0470027</v>
      </c>
      <c r="GQ37">
        <v>0.106814</v>
      </c>
      <c r="GR37">
        <v>0.0747675</v>
      </c>
      <c r="GS37">
        <v>24413.3</v>
      </c>
      <c r="GT37">
        <v>24172.1</v>
      </c>
      <c r="GU37">
        <v>26229.8</v>
      </c>
      <c r="GV37">
        <v>25705.5</v>
      </c>
      <c r="GW37">
        <v>37583</v>
      </c>
      <c r="GX37">
        <v>36245</v>
      </c>
      <c r="GY37">
        <v>45868.8</v>
      </c>
      <c r="GZ37">
        <v>42394.1</v>
      </c>
      <c r="HA37">
        <v>1.878</v>
      </c>
      <c r="HB37">
        <v>1.95807</v>
      </c>
      <c r="HC37">
        <v>0.0556335</v>
      </c>
      <c r="HD37">
        <v>0</v>
      </c>
      <c r="HE37">
        <v>28.4009</v>
      </c>
      <c r="HF37">
        <v>999.9</v>
      </c>
      <c r="HG37">
        <v>60</v>
      </c>
      <c r="HH37">
        <v>32.3</v>
      </c>
      <c r="HI37">
        <v>29.301</v>
      </c>
      <c r="HJ37">
        <v>61.6535</v>
      </c>
      <c r="HK37">
        <v>26.9712</v>
      </c>
      <c r="HL37">
        <v>1</v>
      </c>
      <c r="HM37">
        <v>0.136641</v>
      </c>
      <c r="HN37">
        <v>0.243036</v>
      </c>
      <c r="HO37">
        <v>20.307</v>
      </c>
      <c r="HP37">
        <v>5.2116</v>
      </c>
      <c r="HQ37">
        <v>11.9798</v>
      </c>
      <c r="HR37">
        <v>4.9646</v>
      </c>
      <c r="HS37">
        <v>3.2741</v>
      </c>
      <c r="HT37">
        <v>9999</v>
      </c>
      <c r="HU37">
        <v>9999</v>
      </c>
      <c r="HV37">
        <v>9999</v>
      </c>
      <c r="HW37">
        <v>30</v>
      </c>
      <c r="HX37">
        <v>1.86386</v>
      </c>
      <c r="HY37">
        <v>1.85994</v>
      </c>
      <c r="HZ37">
        <v>1.85822</v>
      </c>
      <c r="IA37">
        <v>1.85967</v>
      </c>
      <c r="IB37">
        <v>1.85972</v>
      </c>
      <c r="IC37">
        <v>1.85822</v>
      </c>
      <c r="ID37">
        <v>1.85726</v>
      </c>
      <c r="IE37">
        <v>1.8522</v>
      </c>
      <c r="IF37">
        <v>0</v>
      </c>
      <c r="IG37">
        <v>0</v>
      </c>
      <c r="IH37">
        <v>0</v>
      </c>
      <c r="II37">
        <v>0</v>
      </c>
      <c r="IJ37" t="s">
        <v>433</v>
      </c>
      <c r="IK37" t="s">
        <v>434</v>
      </c>
      <c r="IL37" t="s">
        <v>435</v>
      </c>
      <c r="IM37" t="s">
        <v>435</v>
      </c>
      <c r="IN37" t="s">
        <v>435</v>
      </c>
      <c r="IO37" t="s">
        <v>435</v>
      </c>
      <c r="IP37">
        <v>0</v>
      </c>
      <c r="IQ37">
        <v>100</v>
      </c>
      <c r="IR37">
        <v>100</v>
      </c>
      <c r="IS37">
        <v>0.41</v>
      </c>
      <c r="IT37">
        <v>0.1126</v>
      </c>
      <c r="IU37">
        <v>0.3650839946752427</v>
      </c>
      <c r="IV37">
        <v>0.0002756662941723101</v>
      </c>
      <c r="IW37">
        <v>-1.706736700235475E-07</v>
      </c>
      <c r="IX37">
        <v>-7.648352192670159E-11</v>
      </c>
      <c r="IY37">
        <v>-0.08921519773046478</v>
      </c>
      <c r="IZ37">
        <v>0.001712106514585134</v>
      </c>
      <c r="JA37">
        <v>0.0004201690128959496</v>
      </c>
      <c r="JB37">
        <v>-1.212774764375344E-06</v>
      </c>
      <c r="JC37">
        <v>3</v>
      </c>
      <c r="JD37">
        <v>1949</v>
      </c>
      <c r="JE37">
        <v>1</v>
      </c>
      <c r="JF37">
        <v>28</v>
      </c>
      <c r="JG37">
        <v>67.3</v>
      </c>
      <c r="JH37">
        <v>67</v>
      </c>
      <c r="JI37">
        <v>0.532227</v>
      </c>
      <c r="JJ37">
        <v>2.62695</v>
      </c>
      <c r="JK37">
        <v>1.49658</v>
      </c>
      <c r="JL37">
        <v>2.35474</v>
      </c>
      <c r="JM37">
        <v>1.54907</v>
      </c>
      <c r="JN37">
        <v>2.45605</v>
      </c>
      <c r="JO37">
        <v>35.8477</v>
      </c>
      <c r="JP37">
        <v>14.3684</v>
      </c>
      <c r="JQ37">
        <v>18</v>
      </c>
      <c r="JR37">
        <v>486.463</v>
      </c>
      <c r="JS37">
        <v>557.163</v>
      </c>
      <c r="JT37">
        <v>27.9988</v>
      </c>
      <c r="JU37">
        <v>28.9945</v>
      </c>
      <c r="JV37">
        <v>30.0004</v>
      </c>
      <c r="JW37">
        <v>28.9774</v>
      </c>
      <c r="JX37">
        <v>28.9098</v>
      </c>
      <c r="JY37">
        <v>10.6661</v>
      </c>
      <c r="JZ37">
        <v>53.4306</v>
      </c>
      <c r="KA37">
        <v>0</v>
      </c>
      <c r="KB37">
        <v>28</v>
      </c>
      <c r="KC37">
        <v>152.741</v>
      </c>
      <c r="KD37">
        <v>12.4726</v>
      </c>
      <c r="KE37">
        <v>100.236</v>
      </c>
      <c r="KF37">
        <v>100.627</v>
      </c>
    </row>
    <row r="38" spans="1:292">
      <c r="A38">
        <v>18</v>
      </c>
      <c r="B38">
        <v>1685026684.1</v>
      </c>
      <c r="C38">
        <v>85</v>
      </c>
      <c r="D38" t="s">
        <v>469</v>
      </c>
      <c r="E38" t="s">
        <v>470</v>
      </c>
      <c r="F38">
        <v>5</v>
      </c>
      <c r="G38" t="s">
        <v>428</v>
      </c>
      <c r="H38">
        <v>1685026676.6</v>
      </c>
      <c r="I38">
        <f>(J38)/1000</f>
        <v>0</v>
      </c>
      <c r="J38">
        <f>IF(DO38, AM38, AG38)</f>
        <v>0</v>
      </c>
      <c r="K38">
        <f>IF(DO38, AH38, AF38)</f>
        <v>0</v>
      </c>
      <c r="L38">
        <f>DQ38 - IF(AT38&gt;1, K38*DK38*100.0/(AV38*EE38), 0)</f>
        <v>0</v>
      </c>
      <c r="M38">
        <f>((S38-I38/2)*L38-K38)/(S38+I38/2)</f>
        <v>0</v>
      </c>
      <c r="N38">
        <f>M38*(DX38+DY38)/1000.0</f>
        <v>0</v>
      </c>
      <c r="O38">
        <f>(DQ38 - IF(AT38&gt;1, K38*DK38*100.0/(AV38*EE38), 0))*(DX38+DY38)/1000.0</f>
        <v>0</v>
      </c>
      <c r="P38">
        <f>2.0/((1/R38-1/Q38)+SIGN(R38)*SQRT((1/R38-1/Q38)*(1/R38-1/Q38) + 4*DL38/((DL38+1)*(DL38+1))*(2*1/R38*1/Q38-1/Q38*1/Q38)))</f>
        <v>0</v>
      </c>
      <c r="Q38">
        <f>IF(LEFT(DM38,1)&lt;&gt;"0",IF(LEFT(DM38,1)="1",3.0,DN38),$D$5+$E$5*(EE38*DX38/($K$5*1000))+$F$5*(EE38*DX38/($K$5*1000))*MAX(MIN(DK38,$J$5),$I$5)*MAX(MIN(DK38,$J$5),$I$5)+$G$5*MAX(MIN(DK38,$J$5),$I$5)*(EE38*DX38/($K$5*1000))+$H$5*(EE38*DX38/($K$5*1000))*(EE38*DX38/($K$5*1000)))</f>
        <v>0</v>
      </c>
      <c r="R38">
        <f>I38*(1000-(1000*0.61365*exp(17.502*V38/(240.97+V38))/(DX38+DY38)+DS38)/2)/(1000*0.61365*exp(17.502*V38/(240.97+V38))/(DX38+DY38)-DS38)</f>
        <v>0</v>
      </c>
      <c r="S38">
        <f>1/((DL38+1)/(P38/1.6)+1/(Q38/1.37)) + DL38/((DL38+1)/(P38/1.6) + DL38/(Q38/1.37))</f>
        <v>0</v>
      </c>
      <c r="T38">
        <f>(DG38*DJ38)</f>
        <v>0</v>
      </c>
      <c r="U38">
        <f>(DZ38+(T38+2*0.95*5.67E-8*(((DZ38+$B$9)+273)^4-(DZ38+273)^4)-44100*I38)/(1.84*29.3*Q38+8*0.95*5.67E-8*(DZ38+273)^3))</f>
        <v>0</v>
      </c>
      <c r="V38">
        <f>($C$9*EA38+$D$9*EB38+$E$9*U38)</f>
        <v>0</v>
      </c>
      <c r="W38">
        <f>0.61365*exp(17.502*V38/(240.97+V38))</f>
        <v>0</v>
      </c>
      <c r="X38">
        <f>(Y38/Z38*100)</f>
        <v>0</v>
      </c>
      <c r="Y38">
        <f>DS38*(DX38+DY38)/1000</f>
        <v>0</v>
      </c>
      <c r="Z38">
        <f>0.61365*exp(17.502*DZ38/(240.97+DZ38))</f>
        <v>0</v>
      </c>
      <c r="AA38">
        <f>(W38-DS38*(DX38+DY38)/1000)</f>
        <v>0</v>
      </c>
      <c r="AB38">
        <f>(-I38*44100)</f>
        <v>0</v>
      </c>
      <c r="AC38">
        <f>2*29.3*Q38*0.92*(DZ38-V38)</f>
        <v>0</v>
      </c>
      <c r="AD38">
        <f>2*0.95*5.67E-8*(((DZ38+$B$9)+273)^4-(V38+273)^4)</f>
        <v>0</v>
      </c>
      <c r="AE38">
        <f>T38+AD38+AB38+AC38</f>
        <v>0</v>
      </c>
      <c r="AF38">
        <f>DW38*AT38*(DR38-DQ38*(1000-AT38*DT38)/(1000-AT38*DS38))/(100*DK38)</f>
        <v>0</v>
      </c>
      <c r="AG38">
        <f>1000*DW38*AT38*(DS38-DT38)/(100*DK38*(1000-AT38*DS38))</f>
        <v>0</v>
      </c>
      <c r="AH38">
        <f>(AI38 - AJ38 - DX38*1E3/(8.314*(DZ38+273.15)) * AL38/DW38 * AK38) * DW38/(100*DK38) * (1000 - DT38)/1000</f>
        <v>0</v>
      </c>
      <c r="AI38">
        <v>172.6603396289758</v>
      </c>
      <c r="AJ38">
        <v>176.2966242424242</v>
      </c>
      <c r="AK38">
        <v>-3.060934056188429</v>
      </c>
      <c r="AL38">
        <v>66.87544694377274</v>
      </c>
      <c r="AM38">
        <f>(AO38 - AN38 + DX38*1E3/(8.314*(DZ38+273.15)) * AQ38/DW38 * AP38) * DW38/(100*DK38) * 1000/(1000 - AO38)</f>
        <v>0</v>
      </c>
      <c r="AN38">
        <v>12.49072234379017</v>
      </c>
      <c r="AO38">
        <v>20.6459065934066</v>
      </c>
      <c r="AP38">
        <v>-6.988158170581165E-06</v>
      </c>
      <c r="AQ38">
        <v>110.1298601296173</v>
      </c>
      <c r="AR38">
        <v>0</v>
      </c>
      <c r="AS38">
        <v>0</v>
      </c>
      <c r="AT38">
        <f>IF(AR38*$H$15&gt;=AV38,1.0,(AV38/(AV38-AR38*$H$15)))</f>
        <v>0</v>
      </c>
      <c r="AU38">
        <f>(AT38-1)*100</f>
        <v>0</v>
      </c>
      <c r="AV38">
        <f>MAX(0,($B$15+$C$15*EE38)/(1+$D$15*EE38)*DX38/(DZ38+273)*$E$15)</f>
        <v>0</v>
      </c>
      <c r="AW38" t="s">
        <v>429</v>
      </c>
      <c r="AX38" t="s">
        <v>429</v>
      </c>
      <c r="AY38">
        <v>0</v>
      </c>
      <c r="AZ38">
        <v>0</v>
      </c>
      <c r="BA38">
        <f>1-AY38/AZ38</f>
        <v>0</v>
      </c>
      <c r="BB38">
        <v>0</v>
      </c>
      <c r="BC38" t="s">
        <v>429</v>
      </c>
      <c r="BD38" t="s">
        <v>429</v>
      </c>
      <c r="BE38">
        <v>0</v>
      </c>
      <c r="BF38">
        <v>0</v>
      </c>
      <c r="BG38">
        <f>1-BE38/BF38</f>
        <v>0</v>
      </c>
      <c r="BH38">
        <v>0.5</v>
      </c>
      <c r="BI38">
        <f>DH38</f>
        <v>0</v>
      </c>
      <c r="BJ38">
        <f>K38</f>
        <v>0</v>
      </c>
      <c r="BK38">
        <f>BG38*BH38*BI38</f>
        <v>0</v>
      </c>
      <c r="BL38">
        <f>(BJ38-BB38)/BI38</f>
        <v>0</v>
      </c>
      <c r="BM38">
        <f>(AZ38-BF38)/BF38</f>
        <v>0</v>
      </c>
      <c r="BN38">
        <f>AY38/(BA38+AY38/BF38)</f>
        <v>0</v>
      </c>
      <c r="BO38" t="s">
        <v>429</v>
      </c>
      <c r="BP38">
        <v>0</v>
      </c>
      <c r="BQ38">
        <f>IF(BP38&lt;&gt;0, BP38, BN38)</f>
        <v>0</v>
      </c>
      <c r="BR38">
        <f>1-BQ38/BF38</f>
        <v>0</v>
      </c>
      <c r="BS38">
        <f>(BF38-BE38)/(BF38-BQ38)</f>
        <v>0</v>
      </c>
      <c r="BT38">
        <f>(AZ38-BF38)/(AZ38-BQ38)</f>
        <v>0</v>
      </c>
      <c r="BU38">
        <f>(BF38-BE38)/(BF38-AY38)</f>
        <v>0</v>
      </c>
      <c r="BV38">
        <f>(AZ38-BF38)/(AZ38-AY38)</f>
        <v>0</v>
      </c>
      <c r="BW38">
        <f>(BS38*BQ38/BE38)</f>
        <v>0</v>
      </c>
      <c r="BX38">
        <f>(1-BW38)</f>
        <v>0</v>
      </c>
      <c r="DG38">
        <f>$B$13*EF38+$C$13*EG38+$F$13*ER38*(1-EU38)</f>
        <v>0</v>
      </c>
      <c r="DH38">
        <f>DG38*DI38</f>
        <v>0</v>
      </c>
      <c r="DI38">
        <f>($B$13*$D$11+$C$13*$D$11+$F$13*((FE38+EW38)/MAX(FE38+EW38+FF38, 0.1)*$I$11+FF38/MAX(FE38+EW38+FF38, 0.1)*$J$11))/($B$13+$C$13+$F$13)</f>
        <v>0</v>
      </c>
      <c r="DJ38">
        <f>($B$13*$K$11+$C$13*$K$11+$F$13*((FE38+EW38)/MAX(FE38+EW38+FF38, 0.1)*$P$11+FF38/MAX(FE38+EW38+FF38, 0.1)*$Q$11))/($B$13+$C$13+$F$13)</f>
        <v>0</v>
      </c>
      <c r="DK38">
        <v>2.7</v>
      </c>
      <c r="DL38">
        <v>0.5</v>
      </c>
      <c r="DM38" t="s">
        <v>430</v>
      </c>
      <c r="DN38">
        <v>2</v>
      </c>
      <c r="DO38" t="b">
        <v>1</v>
      </c>
      <c r="DP38">
        <v>1685026676.6</v>
      </c>
      <c r="DQ38">
        <v>193.6742222222222</v>
      </c>
      <c r="DR38">
        <v>183.9078888888889</v>
      </c>
      <c r="DS38">
        <v>20.65567407407407</v>
      </c>
      <c r="DT38">
        <v>12.49222962962963</v>
      </c>
      <c r="DU38">
        <v>193.262962962963</v>
      </c>
      <c r="DV38">
        <v>20.54291481481481</v>
      </c>
      <c r="DW38">
        <v>500.0405925925926</v>
      </c>
      <c r="DX38">
        <v>99.44878148148148</v>
      </c>
      <c r="DY38">
        <v>0.1000795740740741</v>
      </c>
      <c r="DZ38">
        <v>29.39715555555556</v>
      </c>
      <c r="EA38">
        <v>29.31475555555556</v>
      </c>
      <c r="EB38">
        <v>999.9000000000001</v>
      </c>
      <c r="EC38">
        <v>0</v>
      </c>
      <c r="ED38">
        <v>0</v>
      </c>
      <c r="EE38">
        <v>9998.472592592592</v>
      </c>
      <c r="EF38">
        <v>0</v>
      </c>
      <c r="EG38">
        <v>691.3434814814815</v>
      </c>
      <c r="EH38">
        <v>9.766459259259261</v>
      </c>
      <c r="EI38">
        <v>197.7592592592593</v>
      </c>
      <c r="EJ38">
        <v>186.2343703703704</v>
      </c>
      <c r="EK38">
        <v>8.163439629629629</v>
      </c>
      <c r="EL38">
        <v>183.9078888888889</v>
      </c>
      <c r="EM38">
        <v>12.49222962962963</v>
      </c>
      <c r="EN38">
        <v>2.054181851851852</v>
      </c>
      <c r="EO38">
        <v>1.242337777777778</v>
      </c>
      <c r="EP38">
        <v>17.86827037037037</v>
      </c>
      <c r="EQ38">
        <v>10.1188</v>
      </c>
      <c r="ER38">
        <v>2000.007407407407</v>
      </c>
      <c r="ES38">
        <v>0.9800044444444443</v>
      </c>
      <c r="ET38">
        <v>0.01999545555555556</v>
      </c>
      <c r="EU38">
        <v>0</v>
      </c>
      <c r="EV38">
        <v>769.093037037037</v>
      </c>
      <c r="EW38">
        <v>5.00078</v>
      </c>
      <c r="EX38">
        <v>17406.21481481482</v>
      </c>
      <c r="EY38">
        <v>16379.71851851852</v>
      </c>
      <c r="EZ38">
        <v>39.15251851851852</v>
      </c>
      <c r="FA38">
        <v>40.86566666666667</v>
      </c>
      <c r="FB38">
        <v>40.07622222222222</v>
      </c>
      <c r="FC38">
        <v>39.90711111111111</v>
      </c>
      <c r="FD38">
        <v>40.52296296296296</v>
      </c>
      <c r="FE38">
        <v>1955.117407407407</v>
      </c>
      <c r="FF38">
        <v>39.89000000000001</v>
      </c>
      <c r="FG38">
        <v>0</v>
      </c>
      <c r="FH38">
        <v>1685026683.1</v>
      </c>
      <c r="FI38">
        <v>0</v>
      </c>
      <c r="FJ38">
        <v>769.0895769230768</v>
      </c>
      <c r="FK38">
        <v>30.37623931132796</v>
      </c>
      <c r="FL38">
        <v>950.7829059027686</v>
      </c>
      <c r="FM38">
        <v>17408.27692307692</v>
      </c>
      <c r="FN38">
        <v>15</v>
      </c>
      <c r="FO38">
        <v>1685022659.5</v>
      </c>
      <c r="FP38" t="s">
        <v>431</v>
      </c>
      <c r="FQ38">
        <v>1685022641</v>
      </c>
      <c r="FR38">
        <v>1685022659.5</v>
      </c>
      <c r="FS38">
        <v>1</v>
      </c>
      <c r="FT38">
        <v>0.44</v>
      </c>
      <c r="FU38">
        <v>-0.025</v>
      </c>
      <c r="FV38">
        <v>0.445</v>
      </c>
      <c r="FW38">
        <v>-0.025</v>
      </c>
      <c r="FX38">
        <v>420</v>
      </c>
      <c r="FY38">
        <v>11</v>
      </c>
      <c r="FZ38">
        <v>0.08</v>
      </c>
      <c r="GA38">
        <v>0.02</v>
      </c>
      <c r="GB38">
        <v>8.47413463414634</v>
      </c>
      <c r="GC38">
        <v>19.62202682926828</v>
      </c>
      <c r="GD38">
        <v>1.936847443729991</v>
      </c>
      <c r="GE38">
        <v>0</v>
      </c>
      <c r="GF38">
        <v>8.169502682926829</v>
      </c>
      <c r="GG38">
        <v>-0.1019406271776738</v>
      </c>
      <c r="GH38">
        <v>0.01044855014434893</v>
      </c>
      <c r="GI38">
        <v>1</v>
      </c>
      <c r="GJ38">
        <v>1</v>
      </c>
      <c r="GK38">
        <v>2</v>
      </c>
      <c r="GL38" t="s">
        <v>432</v>
      </c>
      <c r="GM38">
        <v>3.0979</v>
      </c>
      <c r="GN38">
        <v>2.75821</v>
      </c>
      <c r="GO38">
        <v>0.0458893</v>
      </c>
      <c r="GP38">
        <v>0.043062</v>
      </c>
      <c r="GQ38">
        <v>0.10681</v>
      </c>
      <c r="GR38">
        <v>0.07476240000000001</v>
      </c>
      <c r="GS38">
        <v>24504.3</v>
      </c>
      <c r="GT38">
        <v>24272</v>
      </c>
      <c r="GU38">
        <v>26229.8</v>
      </c>
      <c r="GV38">
        <v>25705.4</v>
      </c>
      <c r="GW38">
        <v>37582.6</v>
      </c>
      <c r="GX38">
        <v>36244.6</v>
      </c>
      <c r="GY38">
        <v>45868.7</v>
      </c>
      <c r="GZ38">
        <v>42393.9</v>
      </c>
      <c r="HA38">
        <v>1.8782</v>
      </c>
      <c r="HB38">
        <v>1.9578</v>
      </c>
      <c r="HC38">
        <v>0.0571981</v>
      </c>
      <c r="HD38">
        <v>0</v>
      </c>
      <c r="HE38">
        <v>28.3869</v>
      </c>
      <c r="HF38">
        <v>999.9</v>
      </c>
      <c r="HG38">
        <v>60</v>
      </c>
      <c r="HH38">
        <v>32.3</v>
      </c>
      <c r="HI38">
        <v>29.3008</v>
      </c>
      <c r="HJ38">
        <v>61.8135</v>
      </c>
      <c r="HK38">
        <v>26.9111</v>
      </c>
      <c r="HL38">
        <v>1</v>
      </c>
      <c r="HM38">
        <v>0.136829</v>
      </c>
      <c r="HN38">
        <v>0.238287</v>
      </c>
      <c r="HO38">
        <v>20.3069</v>
      </c>
      <c r="HP38">
        <v>5.211</v>
      </c>
      <c r="HQ38">
        <v>11.98</v>
      </c>
      <c r="HR38">
        <v>4.96435</v>
      </c>
      <c r="HS38">
        <v>3.27397</v>
      </c>
      <c r="HT38">
        <v>9999</v>
      </c>
      <c r="HU38">
        <v>9999</v>
      </c>
      <c r="HV38">
        <v>9999</v>
      </c>
      <c r="HW38">
        <v>30</v>
      </c>
      <c r="HX38">
        <v>1.86386</v>
      </c>
      <c r="HY38">
        <v>1.85997</v>
      </c>
      <c r="HZ38">
        <v>1.85822</v>
      </c>
      <c r="IA38">
        <v>1.85967</v>
      </c>
      <c r="IB38">
        <v>1.85972</v>
      </c>
      <c r="IC38">
        <v>1.85822</v>
      </c>
      <c r="ID38">
        <v>1.85727</v>
      </c>
      <c r="IE38">
        <v>1.85224</v>
      </c>
      <c r="IF38">
        <v>0</v>
      </c>
      <c r="IG38">
        <v>0</v>
      </c>
      <c r="IH38">
        <v>0</v>
      </c>
      <c r="II38">
        <v>0</v>
      </c>
      <c r="IJ38" t="s">
        <v>433</v>
      </c>
      <c r="IK38" t="s">
        <v>434</v>
      </c>
      <c r="IL38" t="s">
        <v>435</v>
      </c>
      <c r="IM38" t="s">
        <v>435</v>
      </c>
      <c r="IN38" t="s">
        <v>435</v>
      </c>
      <c r="IO38" t="s">
        <v>435</v>
      </c>
      <c r="IP38">
        <v>0</v>
      </c>
      <c r="IQ38">
        <v>100</v>
      </c>
      <c r="IR38">
        <v>100</v>
      </c>
      <c r="IS38">
        <v>0.406</v>
      </c>
      <c r="IT38">
        <v>0.1126</v>
      </c>
      <c r="IU38">
        <v>0.3650839946752427</v>
      </c>
      <c r="IV38">
        <v>0.0002756662941723101</v>
      </c>
      <c r="IW38">
        <v>-1.706736700235475E-07</v>
      </c>
      <c r="IX38">
        <v>-7.648352192670159E-11</v>
      </c>
      <c r="IY38">
        <v>-0.08921519773046478</v>
      </c>
      <c r="IZ38">
        <v>0.001712106514585134</v>
      </c>
      <c r="JA38">
        <v>0.0004201690128959496</v>
      </c>
      <c r="JB38">
        <v>-1.212774764375344E-06</v>
      </c>
      <c r="JC38">
        <v>3</v>
      </c>
      <c r="JD38">
        <v>1949</v>
      </c>
      <c r="JE38">
        <v>1</v>
      </c>
      <c r="JF38">
        <v>28</v>
      </c>
      <c r="JG38">
        <v>67.40000000000001</v>
      </c>
      <c r="JH38">
        <v>67.09999999999999</v>
      </c>
      <c r="JI38">
        <v>0.490723</v>
      </c>
      <c r="JJ38">
        <v>2.63062</v>
      </c>
      <c r="JK38">
        <v>1.49658</v>
      </c>
      <c r="JL38">
        <v>2.35474</v>
      </c>
      <c r="JM38">
        <v>1.54907</v>
      </c>
      <c r="JN38">
        <v>2.45605</v>
      </c>
      <c r="JO38">
        <v>35.8711</v>
      </c>
      <c r="JP38">
        <v>14.3684</v>
      </c>
      <c r="JQ38">
        <v>18</v>
      </c>
      <c r="JR38">
        <v>486.609</v>
      </c>
      <c r="JS38">
        <v>556.987</v>
      </c>
      <c r="JT38">
        <v>27.9989</v>
      </c>
      <c r="JU38">
        <v>28.9982</v>
      </c>
      <c r="JV38">
        <v>30.0002</v>
      </c>
      <c r="JW38">
        <v>28.9811</v>
      </c>
      <c r="JX38">
        <v>28.9123</v>
      </c>
      <c r="JY38">
        <v>9.83914</v>
      </c>
      <c r="JZ38">
        <v>53.4306</v>
      </c>
      <c r="KA38">
        <v>0</v>
      </c>
      <c r="KB38">
        <v>28</v>
      </c>
      <c r="KC38">
        <v>132.706</v>
      </c>
      <c r="KD38">
        <v>12.4726</v>
      </c>
      <c r="KE38">
        <v>100.236</v>
      </c>
      <c r="KF38">
        <v>100.627</v>
      </c>
    </row>
    <row r="39" spans="1:292">
      <c r="A39">
        <v>19</v>
      </c>
      <c r="B39">
        <v>1685026689.1</v>
      </c>
      <c r="C39">
        <v>90</v>
      </c>
      <c r="D39" t="s">
        <v>471</v>
      </c>
      <c r="E39" t="s">
        <v>472</v>
      </c>
      <c r="F39">
        <v>5</v>
      </c>
      <c r="G39" t="s">
        <v>428</v>
      </c>
      <c r="H39">
        <v>1685026681.314285</v>
      </c>
      <c r="I39">
        <f>(J39)/1000</f>
        <v>0</v>
      </c>
      <c r="J39">
        <f>IF(DO39, AM39, AG39)</f>
        <v>0</v>
      </c>
      <c r="K39">
        <f>IF(DO39, AH39, AF39)</f>
        <v>0</v>
      </c>
      <c r="L39">
        <f>DQ39 - IF(AT39&gt;1, K39*DK39*100.0/(AV39*EE39), 0)</f>
        <v>0</v>
      </c>
      <c r="M39">
        <f>((S39-I39/2)*L39-K39)/(S39+I39/2)</f>
        <v>0</v>
      </c>
      <c r="N39">
        <f>M39*(DX39+DY39)/1000.0</f>
        <v>0</v>
      </c>
      <c r="O39">
        <f>(DQ39 - IF(AT39&gt;1, K39*DK39*100.0/(AV39*EE39), 0))*(DX39+DY39)/1000.0</f>
        <v>0</v>
      </c>
      <c r="P39">
        <f>2.0/((1/R39-1/Q39)+SIGN(R39)*SQRT((1/R39-1/Q39)*(1/R39-1/Q39) + 4*DL39/((DL39+1)*(DL39+1))*(2*1/R39*1/Q39-1/Q39*1/Q39)))</f>
        <v>0</v>
      </c>
      <c r="Q39">
        <f>IF(LEFT(DM39,1)&lt;&gt;"0",IF(LEFT(DM39,1)="1",3.0,DN39),$D$5+$E$5*(EE39*DX39/($K$5*1000))+$F$5*(EE39*DX39/($K$5*1000))*MAX(MIN(DK39,$J$5),$I$5)*MAX(MIN(DK39,$J$5),$I$5)+$G$5*MAX(MIN(DK39,$J$5),$I$5)*(EE39*DX39/($K$5*1000))+$H$5*(EE39*DX39/($K$5*1000))*(EE39*DX39/($K$5*1000)))</f>
        <v>0</v>
      </c>
      <c r="R39">
        <f>I39*(1000-(1000*0.61365*exp(17.502*V39/(240.97+V39))/(DX39+DY39)+DS39)/2)/(1000*0.61365*exp(17.502*V39/(240.97+V39))/(DX39+DY39)-DS39)</f>
        <v>0</v>
      </c>
      <c r="S39">
        <f>1/((DL39+1)/(P39/1.6)+1/(Q39/1.37)) + DL39/((DL39+1)/(P39/1.6) + DL39/(Q39/1.37))</f>
        <v>0</v>
      </c>
      <c r="T39">
        <f>(DG39*DJ39)</f>
        <v>0</v>
      </c>
      <c r="U39">
        <f>(DZ39+(T39+2*0.95*5.67E-8*(((DZ39+$B$9)+273)^4-(DZ39+273)^4)-44100*I39)/(1.84*29.3*Q39+8*0.95*5.67E-8*(DZ39+273)^3))</f>
        <v>0</v>
      </c>
      <c r="V39">
        <f>($C$9*EA39+$D$9*EB39+$E$9*U39)</f>
        <v>0</v>
      </c>
      <c r="W39">
        <f>0.61365*exp(17.502*V39/(240.97+V39))</f>
        <v>0</v>
      </c>
      <c r="X39">
        <f>(Y39/Z39*100)</f>
        <v>0</v>
      </c>
      <c r="Y39">
        <f>DS39*(DX39+DY39)/1000</f>
        <v>0</v>
      </c>
      <c r="Z39">
        <f>0.61365*exp(17.502*DZ39/(240.97+DZ39))</f>
        <v>0</v>
      </c>
      <c r="AA39">
        <f>(W39-DS39*(DX39+DY39)/1000)</f>
        <v>0</v>
      </c>
      <c r="AB39">
        <f>(-I39*44100)</f>
        <v>0</v>
      </c>
      <c r="AC39">
        <f>2*29.3*Q39*0.92*(DZ39-V39)</f>
        <v>0</v>
      </c>
      <c r="AD39">
        <f>2*0.95*5.67E-8*(((DZ39+$B$9)+273)^4-(V39+273)^4)</f>
        <v>0</v>
      </c>
      <c r="AE39">
        <f>T39+AD39+AB39+AC39</f>
        <v>0</v>
      </c>
      <c r="AF39">
        <f>DW39*AT39*(DR39-DQ39*(1000-AT39*DT39)/(1000-AT39*DS39))/(100*DK39)</f>
        <v>0</v>
      </c>
      <c r="AG39">
        <f>1000*DW39*AT39*(DS39-DT39)/(100*DK39*(1000-AT39*DS39))</f>
        <v>0</v>
      </c>
      <c r="AH39">
        <f>(AI39 - AJ39 - DX39*1E3/(8.314*(DZ39+273.15)) * AL39/DW39 * AK39) * DW39/(100*DK39) * (1000 - DT39)/1000</f>
        <v>0</v>
      </c>
      <c r="AI39">
        <v>155.8615174099685</v>
      </c>
      <c r="AJ39">
        <v>161.0562484848485</v>
      </c>
      <c r="AK39">
        <v>-3.049989145575027</v>
      </c>
      <c r="AL39">
        <v>66.87544694377274</v>
      </c>
      <c r="AM39">
        <f>(AO39 - AN39 + DX39*1E3/(8.314*(DZ39+273.15)) * AQ39/DW39 * AP39) * DW39/(100*DK39) * 1000/(1000 - AO39)</f>
        <v>0</v>
      </c>
      <c r="AN39">
        <v>12.48870397150981</v>
      </c>
      <c r="AO39">
        <v>20.64478241758243</v>
      </c>
      <c r="AP39">
        <v>-0.00012952769594059</v>
      </c>
      <c r="AQ39">
        <v>110.1298601296173</v>
      </c>
      <c r="AR39">
        <v>0</v>
      </c>
      <c r="AS39">
        <v>0</v>
      </c>
      <c r="AT39">
        <f>IF(AR39*$H$15&gt;=AV39,1.0,(AV39/(AV39-AR39*$H$15)))</f>
        <v>0</v>
      </c>
      <c r="AU39">
        <f>(AT39-1)*100</f>
        <v>0</v>
      </c>
      <c r="AV39">
        <f>MAX(0,($B$15+$C$15*EE39)/(1+$D$15*EE39)*DX39/(DZ39+273)*$E$15)</f>
        <v>0</v>
      </c>
      <c r="AW39" t="s">
        <v>429</v>
      </c>
      <c r="AX39" t="s">
        <v>429</v>
      </c>
      <c r="AY39">
        <v>0</v>
      </c>
      <c r="AZ39">
        <v>0</v>
      </c>
      <c r="BA39">
        <f>1-AY39/AZ39</f>
        <v>0</v>
      </c>
      <c r="BB39">
        <v>0</v>
      </c>
      <c r="BC39" t="s">
        <v>429</v>
      </c>
      <c r="BD39" t="s">
        <v>429</v>
      </c>
      <c r="BE39">
        <v>0</v>
      </c>
      <c r="BF39">
        <v>0</v>
      </c>
      <c r="BG39">
        <f>1-BE39/BF39</f>
        <v>0</v>
      </c>
      <c r="BH39">
        <v>0.5</v>
      </c>
      <c r="BI39">
        <f>DH39</f>
        <v>0</v>
      </c>
      <c r="BJ39">
        <f>K39</f>
        <v>0</v>
      </c>
      <c r="BK39">
        <f>BG39*BH39*BI39</f>
        <v>0</v>
      </c>
      <c r="BL39">
        <f>(BJ39-BB39)/BI39</f>
        <v>0</v>
      </c>
      <c r="BM39">
        <f>(AZ39-BF39)/BF39</f>
        <v>0</v>
      </c>
      <c r="BN39">
        <f>AY39/(BA39+AY39/BF39)</f>
        <v>0</v>
      </c>
      <c r="BO39" t="s">
        <v>429</v>
      </c>
      <c r="BP39">
        <v>0</v>
      </c>
      <c r="BQ39">
        <f>IF(BP39&lt;&gt;0, BP39, BN39)</f>
        <v>0</v>
      </c>
      <c r="BR39">
        <f>1-BQ39/BF39</f>
        <v>0</v>
      </c>
      <c r="BS39">
        <f>(BF39-BE39)/(BF39-BQ39)</f>
        <v>0</v>
      </c>
      <c r="BT39">
        <f>(AZ39-BF39)/(AZ39-BQ39)</f>
        <v>0</v>
      </c>
      <c r="BU39">
        <f>(BF39-BE39)/(BF39-AY39)</f>
        <v>0</v>
      </c>
      <c r="BV39">
        <f>(AZ39-BF39)/(AZ39-AY39)</f>
        <v>0</v>
      </c>
      <c r="BW39">
        <f>(BS39*BQ39/BE39)</f>
        <v>0</v>
      </c>
      <c r="BX39">
        <f>(1-BW39)</f>
        <v>0</v>
      </c>
      <c r="DG39">
        <f>$B$13*EF39+$C$13*EG39+$F$13*ER39*(1-EU39)</f>
        <v>0</v>
      </c>
      <c r="DH39">
        <f>DG39*DI39</f>
        <v>0</v>
      </c>
      <c r="DI39">
        <f>($B$13*$D$11+$C$13*$D$11+$F$13*((FE39+EW39)/MAX(FE39+EW39+FF39, 0.1)*$I$11+FF39/MAX(FE39+EW39+FF39, 0.1)*$J$11))/($B$13+$C$13+$F$13)</f>
        <v>0</v>
      </c>
      <c r="DJ39">
        <f>($B$13*$K$11+$C$13*$K$11+$F$13*((FE39+EW39)/MAX(FE39+EW39+FF39, 0.1)*$P$11+FF39/MAX(FE39+EW39+FF39, 0.1)*$Q$11))/($B$13+$C$13+$F$13)</f>
        <v>0</v>
      </c>
      <c r="DK39">
        <v>2.7</v>
      </c>
      <c r="DL39">
        <v>0.5</v>
      </c>
      <c r="DM39" t="s">
        <v>430</v>
      </c>
      <c r="DN39">
        <v>2</v>
      </c>
      <c r="DO39" t="b">
        <v>1</v>
      </c>
      <c r="DP39">
        <v>1685026681.314285</v>
      </c>
      <c r="DQ39">
        <v>179.5362857142857</v>
      </c>
      <c r="DR39">
        <v>168.2275357142857</v>
      </c>
      <c r="DS39">
        <v>20.64807857142857</v>
      </c>
      <c r="DT39">
        <v>12.490325</v>
      </c>
      <c r="DU39">
        <v>179.1278571428572</v>
      </c>
      <c r="DV39">
        <v>20.53545357142857</v>
      </c>
      <c r="DW39">
        <v>500.0541785714285</v>
      </c>
      <c r="DX39">
        <v>99.44820357142858</v>
      </c>
      <c r="DY39">
        <v>0.1000594035714285</v>
      </c>
      <c r="DZ39">
        <v>29.393775</v>
      </c>
      <c r="EA39">
        <v>29.31190714285714</v>
      </c>
      <c r="EB39">
        <v>999.9000000000002</v>
      </c>
      <c r="EC39">
        <v>0</v>
      </c>
      <c r="ED39">
        <v>0</v>
      </c>
      <c r="EE39">
        <v>9996.809999999999</v>
      </c>
      <c r="EF39">
        <v>0</v>
      </c>
      <c r="EG39">
        <v>726.6860714285714</v>
      </c>
      <c r="EH39">
        <v>11.30879821428571</v>
      </c>
      <c r="EI39">
        <v>183.3215714285714</v>
      </c>
      <c r="EJ39">
        <v>170.3553571428571</v>
      </c>
      <c r="EK39">
        <v>8.157746071428573</v>
      </c>
      <c r="EL39">
        <v>168.2275357142857</v>
      </c>
      <c r="EM39">
        <v>12.490325</v>
      </c>
      <c r="EN39">
        <v>2.053414642857143</v>
      </c>
      <c r="EO39">
        <v>1.242141428571429</v>
      </c>
      <c r="EP39">
        <v>17.86232857142857</v>
      </c>
      <c r="EQ39">
        <v>10.11643571428571</v>
      </c>
      <c r="ER39">
        <v>1999.995357142857</v>
      </c>
      <c r="ES39">
        <v>0.9800041428571428</v>
      </c>
      <c r="ET39">
        <v>0.01999575714285715</v>
      </c>
      <c r="EU39">
        <v>0</v>
      </c>
      <c r="EV39">
        <v>771.5266428571429</v>
      </c>
      <c r="EW39">
        <v>5.00078</v>
      </c>
      <c r="EX39">
        <v>17506.68571428572</v>
      </c>
      <c r="EY39">
        <v>16379.62142857143</v>
      </c>
      <c r="EZ39">
        <v>39.14474999999999</v>
      </c>
      <c r="FA39">
        <v>40.85699999999999</v>
      </c>
      <c r="FB39">
        <v>40.07571428571428</v>
      </c>
      <c r="FC39">
        <v>39.89924999999999</v>
      </c>
      <c r="FD39">
        <v>40.53782142857142</v>
      </c>
      <c r="FE39">
        <v>1955.105357142857</v>
      </c>
      <c r="FF39">
        <v>39.89000000000001</v>
      </c>
      <c r="FG39">
        <v>0</v>
      </c>
      <c r="FH39">
        <v>1685026687.9</v>
      </c>
      <c r="FI39">
        <v>0</v>
      </c>
      <c r="FJ39">
        <v>771.5988846153846</v>
      </c>
      <c r="FK39">
        <v>32.17104272456417</v>
      </c>
      <c r="FL39">
        <v>2102.536752562657</v>
      </c>
      <c r="FM39">
        <v>17512.06153846154</v>
      </c>
      <c r="FN39">
        <v>15</v>
      </c>
      <c r="FO39">
        <v>1685022659.5</v>
      </c>
      <c r="FP39" t="s">
        <v>431</v>
      </c>
      <c r="FQ39">
        <v>1685022641</v>
      </c>
      <c r="FR39">
        <v>1685022659.5</v>
      </c>
      <c r="FS39">
        <v>1</v>
      </c>
      <c r="FT39">
        <v>0.44</v>
      </c>
      <c r="FU39">
        <v>-0.025</v>
      </c>
      <c r="FV39">
        <v>0.445</v>
      </c>
      <c r="FW39">
        <v>-0.025</v>
      </c>
      <c r="FX39">
        <v>420</v>
      </c>
      <c r="FY39">
        <v>11</v>
      </c>
      <c r="FZ39">
        <v>0.08</v>
      </c>
      <c r="GA39">
        <v>0.02</v>
      </c>
      <c r="GB39">
        <v>10.42886634146342</v>
      </c>
      <c r="GC39">
        <v>19.30880027874564</v>
      </c>
      <c r="GD39">
        <v>1.905924485343781</v>
      </c>
      <c r="GE39">
        <v>0</v>
      </c>
      <c r="GF39">
        <v>8.162375365853659</v>
      </c>
      <c r="GG39">
        <v>-0.07643853658534359</v>
      </c>
      <c r="GH39">
        <v>0.008674120493143107</v>
      </c>
      <c r="GI39">
        <v>1</v>
      </c>
      <c r="GJ39">
        <v>1</v>
      </c>
      <c r="GK39">
        <v>2</v>
      </c>
      <c r="GL39" t="s">
        <v>432</v>
      </c>
      <c r="GM39">
        <v>3.09767</v>
      </c>
      <c r="GN39">
        <v>2.7579</v>
      </c>
      <c r="GO39">
        <v>0.0422755</v>
      </c>
      <c r="GP39">
        <v>0.038919</v>
      </c>
      <c r="GQ39">
        <v>0.106809</v>
      </c>
      <c r="GR39">
        <v>0.0747608</v>
      </c>
      <c r="GS39">
        <v>24597.2</v>
      </c>
      <c r="GT39">
        <v>24377</v>
      </c>
      <c r="GU39">
        <v>26229.9</v>
      </c>
      <c r="GV39">
        <v>25705.4</v>
      </c>
      <c r="GW39">
        <v>37582.2</v>
      </c>
      <c r="GX39">
        <v>36243.9</v>
      </c>
      <c r="GY39">
        <v>45868.6</v>
      </c>
      <c r="GZ39">
        <v>42393.7</v>
      </c>
      <c r="HA39">
        <v>1.8775</v>
      </c>
      <c r="HB39">
        <v>1.95815</v>
      </c>
      <c r="HC39">
        <v>0.05766</v>
      </c>
      <c r="HD39">
        <v>0</v>
      </c>
      <c r="HE39">
        <v>28.3724</v>
      </c>
      <c r="HF39">
        <v>999.9</v>
      </c>
      <c r="HG39">
        <v>60</v>
      </c>
      <c r="HH39">
        <v>32.3</v>
      </c>
      <c r="HI39">
        <v>29.3017</v>
      </c>
      <c r="HJ39">
        <v>61.6135</v>
      </c>
      <c r="HK39">
        <v>26.8309</v>
      </c>
      <c r="HL39">
        <v>1</v>
      </c>
      <c r="HM39">
        <v>0.136954</v>
      </c>
      <c r="HN39">
        <v>0.232418</v>
      </c>
      <c r="HO39">
        <v>20.3071</v>
      </c>
      <c r="HP39">
        <v>5.21325</v>
      </c>
      <c r="HQ39">
        <v>11.9797</v>
      </c>
      <c r="HR39">
        <v>4.9644</v>
      </c>
      <c r="HS39">
        <v>3.27413</v>
      </c>
      <c r="HT39">
        <v>9999</v>
      </c>
      <c r="HU39">
        <v>9999</v>
      </c>
      <c r="HV39">
        <v>9999</v>
      </c>
      <c r="HW39">
        <v>30</v>
      </c>
      <c r="HX39">
        <v>1.86386</v>
      </c>
      <c r="HY39">
        <v>1.85998</v>
      </c>
      <c r="HZ39">
        <v>1.85822</v>
      </c>
      <c r="IA39">
        <v>1.85965</v>
      </c>
      <c r="IB39">
        <v>1.85973</v>
      </c>
      <c r="IC39">
        <v>1.85822</v>
      </c>
      <c r="ID39">
        <v>1.85728</v>
      </c>
      <c r="IE39">
        <v>1.85224</v>
      </c>
      <c r="IF39">
        <v>0</v>
      </c>
      <c r="IG39">
        <v>0</v>
      </c>
      <c r="IH39">
        <v>0</v>
      </c>
      <c r="II39">
        <v>0</v>
      </c>
      <c r="IJ39" t="s">
        <v>433</v>
      </c>
      <c r="IK39" t="s">
        <v>434</v>
      </c>
      <c r="IL39" t="s">
        <v>435</v>
      </c>
      <c r="IM39" t="s">
        <v>435</v>
      </c>
      <c r="IN39" t="s">
        <v>435</v>
      </c>
      <c r="IO39" t="s">
        <v>435</v>
      </c>
      <c r="IP39">
        <v>0</v>
      </c>
      <c r="IQ39">
        <v>100</v>
      </c>
      <c r="IR39">
        <v>100</v>
      </c>
      <c r="IS39">
        <v>0.404</v>
      </c>
      <c r="IT39">
        <v>0.1126</v>
      </c>
      <c r="IU39">
        <v>0.3650839946752427</v>
      </c>
      <c r="IV39">
        <v>0.0002756662941723101</v>
      </c>
      <c r="IW39">
        <v>-1.706736700235475E-07</v>
      </c>
      <c r="IX39">
        <v>-7.648352192670159E-11</v>
      </c>
      <c r="IY39">
        <v>-0.08921519773046478</v>
      </c>
      <c r="IZ39">
        <v>0.001712106514585134</v>
      </c>
      <c r="JA39">
        <v>0.0004201690128959496</v>
      </c>
      <c r="JB39">
        <v>-1.212774764375344E-06</v>
      </c>
      <c r="JC39">
        <v>3</v>
      </c>
      <c r="JD39">
        <v>1949</v>
      </c>
      <c r="JE39">
        <v>1</v>
      </c>
      <c r="JF39">
        <v>28</v>
      </c>
      <c r="JG39">
        <v>67.5</v>
      </c>
      <c r="JH39">
        <v>67.2</v>
      </c>
      <c r="JI39">
        <v>0.452881</v>
      </c>
      <c r="JJ39">
        <v>2.63184</v>
      </c>
      <c r="JK39">
        <v>1.49658</v>
      </c>
      <c r="JL39">
        <v>2.35474</v>
      </c>
      <c r="JM39">
        <v>1.54907</v>
      </c>
      <c r="JN39">
        <v>2.44995</v>
      </c>
      <c r="JO39">
        <v>35.8711</v>
      </c>
      <c r="JP39">
        <v>14.3684</v>
      </c>
      <c r="JQ39">
        <v>18</v>
      </c>
      <c r="JR39">
        <v>486.222</v>
      </c>
      <c r="JS39">
        <v>557.27</v>
      </c>
      <c r="JT39">
        <v>27.9987</v>
      </c>
      <c r="JU39">
        <v>29.0013</v>
      </c>
      <c r="JV39">
        <v>30.0003</v>
      </c>
      <c r="JW39">
        <v>28.9842</v>
      </c>
      <c r="JX39">
        <v>28.9154</v>
      </c>
      <c r="JY39">
        <v>9.09329</v>
      </c>
      <c r="JZ39">
        <v>53.4306</v>
      </c>
      <c r="KA39">
        <v>0</v>
      </c>
      <c r="KB39">
        <v>28</v>
      </c>
      <c r="KC39">
        <v>119.342</v>
      </c>
      <c r="KD39">
        <v>12.4726</v>
      </c>
      <c r="KE39">
        <v>100.236</v>
      </c>
      <c r="KF39">
        <v>100.627</v>
      </c>
    </row>
    <row r="40" spans="1:292">
      <c r="A40">
        <v>20</v>
      </c>
      <c r="B40">
        <v>1685026694.1</v>
      </c>
      <c r="C40">
        <v>95</v>
      </c>
      <c r="D40" t="s">
        <v>473</v>
      </c>
      <c r="E40" t="s">
        <v>474</v>
      </c>
      <c r="F40">
        <v>5</v>
      </c>
      <c r="G40" t="s">
        <v>428</v>
      </c>
      <c r="H40">
        <v>1685026686.6</v>
      </c>
      <c r="I40">
        <f>(J40)/1000</f>
        <v>0</v>
      </c>
      <c r="J40">
        <f>IF(DO40, AM40, AG40)</f>
        <v>0</v>
      </c>
      <c r="K40">
        <f>IF(DO40, AH40, AF40)</f>
        <v>0</v>
      </c>
      <c r="L40">
        <f>DQ40 - IF(AT40&gt;1, K40*DK40*100.0/(AV40*EE40), 0)</f>
        <v>0</v>
      </c>
      <c r="M40">
        <f>((S40-I40/2)*L40-K40)/(S40+I40/2)</f>
        <v>0</v>
      </c>
      <c r="N40">
        <f>M40*(DX40+DY40)/1000.0</f>
        <v>0</v>
      </c>
      <c r="O40">
        <f>(DQ40 - IF(AT40&gt;1, K40*DK40*100.0/(AV40*EE40), 0))*(DX40+DY40)/1000.0</f>
        <v>0</v>
      </c>
      <c r="P40">
        <f>2.0/((1/R40-1/Q40)+SIGN(R40)*SQRT((1/R40-1/Q40)*(1/R40-1/Q40) + 4*DL40/((DL40+1)*(DL40+1))*(2*1/R40*1/Q40-1/Q40*1/Q40)))</f>
        <v>0</v>
      </c>
      <c r="Q40">
        <f>IF(LEFT(DM40,1)&lt;&gt;"0",IF(LEFT(DM40,1)="1",3.0,DN40),$D$5+$E$5*(EE40*DX40/($K$5*1000))+$F$5*(EE40*DX40/($K$5*1000))*MAX(MIN(DK40,$J$5),$I$5)*MAX(MIN(DK40,$J$5),$I$5)+$G$5*MAX(MIN(DK40,$J$5),$I$5)*(EE40*DX40/($K$5*1000))+$H$5*(EE40*DX40/($K$5*1000))*(EE40*DX40/($K$5*1000)))</f>
        <v>0</v>
      </c>
      <c r="R40">
        <f>I40*(1000-(1000*0.61365*exp(17.502*V40/(240.97+V40))/(DX40+DY40)+DS40)/2)/(1000*0.61365*exp(17.502*V40/(240.97+V40))/(DX40+DY40)-DS40)</f>
        <v>0</v>
      </c>
      <c r="S40">
        <f>1/((DL40+1)/(P40/1.6)+1/(Q40/1.37)) + DL40/((DL40+1)/(P40/1.6) + DL40/(Q40/1.37))</f>
        <v>0</v>
      </c>
      <c r="T40">
        <f>(DG40*DJ40)</f>
        <v>0</v>
      </c>
      <c r="U40">
        <f>(DZ40+(T40+2*0.95*5.67E-8*(((DZ40+$B$9)+273)^4-(DZ40+273)^4)-44100*I40)/(1.84*29.3*Q40+8*0.95*5.67E-8*(DZ40+273)^3))</f>
        <v>0</v>
      </c>
      <c r="V40">
        <f>($C$9*EA40+$D$9*EB40+$E$9*U40)</f>
        <v>0</v>
      </c>
      <c r="W40">
        <f>0.61365*exp(17.502*V40/(240.97+V40))</f>
        <v>0</v>
      </c>
      <c r="X40">
        <f>(Y40/Z40*100)</f>
        <v>0</v>
      </c>
      <c r="Y40">
        <f>DS40*(DX40+DY40)/1000</f>
        <v>0</v>
      </c>
      <c r="Z40">
        <f>0.61365*exp(17.502*DZ40/(240.97+DZ40))</f>
        <v>0</v>
      </c>
      <c r="AA40">
        <f>(W40-DS40*(DX40+DY40)/1000)</f>
        <v>0</v>
      </c>
      <c r="AB40">
        <f>(-I40*44100)</f>
        <v>0</v>
      </c>
      <c r="AC40">
        <f>2*29.3*Q40*0.92*(DZ40-V40)</f>
        <v>0</v>
      </c>
      <c r="AD40">
        <f>2*0.95*5.67E-8*(((DZ40+$B$9)+273)^4-(V40+273)^4)</f>
        <v>0</v>
      </c>
      <c r="AE40">
        <f>T40+AD40+AB40+AC40</f>
        <v>0</v>
      </c>
      <c r="AF40">
        <f>DW40*AT40*(DR40-DQ40*(1000-AT40*DT40)/(1000-AT40*DS40))/(100*DK40)</f>
        <v>0</v>
      </c>
      <c r="AG40">
        <f>1000*DW40*AT40*(DS40-DT40)/(100*DK40*(1000-AT40*DS40))</f>
        <v>0</v>
      </c>
      <c r="AH40">
        <f>(AI40 - AJ40 - DX40*1E3/(8.314*(DZ40+273.15)) * AL40/DW40 * AK40) * DW40/(100*DK40) * (1000 - DT40)/1000</f>
        <v>0</v>
      </c>
      <c r="AI40">
        <v>138.9950443569193</v>
      </c>
      <c r="AJ40">
        <v>145.7334909090908</v>
      </c>
      <c r="AK40">
        <v>-3.063807079738132</v>
      </c>
      <c r="AL40">
        <v>66.87544694377274</v>
      </c>
      <c r="AM40">
        <f>(AO40 - AN40 + DX40*1E3/(8.314*(DZ40+273.15)) * AQ40/DW40 * AP40) * DW40/(100*DK40) * 1000/(1000 - AO40)</f>
        <v>0</v>
      </c>
      <c r="AN40">
        <v>12.48844486775841</v>
      </c>
      <c r="AO40">
        <v>20.64079890109891</v>
      </c>
      <c r="AP40">
        <v>-0.0001672470777478663</v>
      </c>
      <c r="AQ40">
        <v>110.1298601296173</v>
      </c>
      <c r="AR40">
        <v>0</v>
      </c>
      <c r="AS40">
        <v>0</v>
      </c>
      <c r="AT40">
        <f>IF(AR40*$H$15&gt;=AV40,1.0,(AV40/(AV40-AR40*$H$15)))</f>
        <v>0</v>
      </c>
      <c r="AU40">
        <f>(AT40-1)*100</f>
        <v>0</v>
      </c>
      <c r="AV40">
        <f>MAX(0,($B$15+$C$15*EE40)/(1+$D$15*EE40)*DX40/(DZ40+273)*$E$15)</f>
        <v>0</v>
      </c>
      <c r="AW40" t="s">
        <v>429</v>
      </c>
      <c r="AX40" t="s">
        <v>429</v>
      </c>
      <c r="AY40">
        <v>0</v>
      </c>
      <c r="AZ40">
        <v>0</v>
      </c>
      <c r="BA40">
        <f>1-AY40/AZ40</f>
        <v>0</v>
      </c>
      <c r="BB40">
        <v>0</v>
      </c>
      <c r="BC40" t="s">
        <v>429</v>
      </c>
      <c r="BD40" t="s">
        <v>429</v>
      </c>
      <c r="BE40">
        <v>0</v>
      </c>
      <c r="BF40">
        <v>0</v>
      </c>
      <c r="BG40">
        <f>1-BE40/BF40</f>
        <v>0</v>
      </c>
      <c r="BH40">
        <v>0.5</v>
      </c>
      <c r="BI40">
        <f>DH40</f>
        <v>0</v>
      </c>
      <c r="BJ40">
        <f>K40</f>
        <v>0</v>
      </c>
      <c r="BK40">
        <f>BG40*BH40*BI40</f>
        <v>0</v>
      </c>
      <c r="BL40">
        <f>(BJ40-BB40)/BI40</f>
        <v>0</v>
      </c>
      <c r="BM40">
        <f>(AZ40-BF40)/BF40</f>
        <v>0</v>
      </c>
      <c r="BN40">
        <f>AY40/(BA40+AY40/BF40)</f>
        <v>0</v>
      </c>
      <c r="BO40" t="s">
        <v>429</v>
      </c>
      <c r="BP40">
        <v>0</v>
      </c>
      <c r="BQ40">
        <f>IF(BP40&lt;&gt;0, BP40, BN40)</f>
        <v>0</v>
      </c>
      <c r="BR40">
        <f>1-BQ40/BF40</f>
        <v>0</v>
      </c>
      <c r="BS40">
        <f>(BF40-BE40)/(BF40-BQ40)</f>
        <v>0</v>
      </c>
      <c r="BT40">
        <f>(AZ40-BF40)/(AZ40-BQ40)</f>
        <v>0</v>
      </c>
      <c r="BU40">
        <f>(BF40-BE40)/(BF40-AY40)</f>
        <v>0</v>
      </c>
      <c r="BV40">
        <f>(AZ40-BF40)/(AZ40-AY40)</f>
        <v>0</v>
      </c>
      <c r="BW40">
        <f>(BS40*BQ40/BE40)</f>
        <v>0</v>
      </c>
      <c r="BX40">
        <f>(1-BW40)</f>
        <v>0</v>
      </c>
      <c r="DG40">
        <f>$B$13*EF40+$C$13*EG40+$F$13*ER40*(1-EU40)</f>
        <v>0</v>
      </c>
      <c r="DH40">
        <f>DG40*DI40</f>
        <v>0</v>
      </c>
      <c r="DI40">
        <f>($B$13*$D$11+$C$13*$D$11+$F$13*((FE40+EW40)/MAX(FE40+EW40+FF40, 0.1)*$I$11+FF40/MAX(FE40+EW40+FF40, 0.1)*$J$11))/($B$13+$C$13+$F$13)</f>
        <v>0</v>
      </c>
      <c r="DJ40">
        <f>($B$13*$K$11+$C$13*$K$11+$F$13*((FE40+EW40)/MAX(FE40+EW40+FF40, 0.1)*$P$11+FF40/MAX(FE40+EW40+FF40, 0.1)*$Q$11))/($B$13+$C$13+$F$13)</f>
        <v>0</v>
      </c>
      <c r="DK40">
        <v>2.7</v>
      </c>
      <c r="DL40">
        <v>0.5</v>
      </c>
      <c r="DM40" t="s">
        <v>430</v>
      </c>
      <c r="DN40">
        <v>2</v>
      </c>
      <c r="DO40" t="b">
        <v>1</v>
      </c>
      <c r="DP40">
        <v>1685026686.6</v>
      </c>
      <c r="DQ40">
        <v>163.6875185185185</v>
      </c>
      <c r="DR40">
        <v>150.6945925925926</v>
      </c>
      <c r="DS40">
        <v>20.64428148148148</v>
      </c>
      <c r="DT40">
        <v>12.48835555555555</v>
      </c>
      <c r="DU40">
        <v>163.2823703703704</v>
      </c>
      <c r="DV40">
        <v>20.53171851851852</v>
      </c>
      <c r="DW40">
        <v>500.023037037037</v>
      </c>
      <c r="DX40">
        <v>99.44794814814816</v>
      </c>
      <c r="DY40">
        <v>0.0999697888888889</v>
      </c>
      <c r="DZ40">
        <v>29.39057037037037</v>
      </c>
      <c r="EA40">
        <v>29.3113037037037</v>
      </c>
      <c r="EB40">
        <v>999.9000000000001</v>
      </c>
      <c r="EC40">
        <v>0</v>
      </c>
      <c r="ED40">
        <v>0</v>
      </c>
      <c r="EE40">
        <v>10003.75592592593</v>
      </c>
      <c r="EF40">
        <v>0</v>
      </c>
      <c r="EG40">
        <v>773.8005185185185</v>
      </c>
      <c r="EH40">
        <v>12.99291851851852</v>
      </c>
      <c r="EI40">
        <v>167.1379259259259</v>
      </c>
      <c r="EJ40">
        <v>152.6003703703704</v>
      </c>
      <c r="EK40">
        <v>8.155928888888889</v>
      </c>
      <c r="EL40">
        <v>150.6945925925926</v>
      </c>
      <c r="EM40">
        <v>12.48835555555555</v>
      </c>
      <c r="EN40">
        <v>2.053031481481481</v>
      </c>
      <c r="EO40">
        <v>1.241941111111111</v>
      </c>
      <c r="EP40">
        <v>17.85937037037037</v>
      </c>
      <c r="EQ40">
        <v>10.11403333333333</v>
      </c>
      <c r="ER40">
        <v>1999.995925925926</v>
      </c>
      <c r="ES40">
        <v>0.9800038888888887</v>
      </c>
      <c r="ET40">
        <v>0.01999601481481482</v>
      </c>
      <c r="EU40">
        <v>0</v>
      </c>
      <c r="EV40">
        <v>774.4278888888888</v>
      </c>
      <c r="EW40">
        <v>5.00078</v>
      </c>
      <c r="EX40">
        <v>17751.43333333333</v>
      </c>
      <c r="EY40">
        <v>16379.62592592592</v>
      </c>
      <c r="EZ40">
        <v>39.14085185185185</v>
      </c>
      <c r="FA40">
        <v>40.84933333333333</v>
      </c>
      <c r="FB40">
        <v>40.11788888888889</v>
      </c>
      <c r="FC40">
        <v>39.89785185185184</v>
      </c>
      <c r="FD40">
        <v>40.5437037037037</v>
      </c>
      <c r="FE40">
        <v>1955.105925925926</v>
      </c>
      <c r="FF40">
        <v>39.89000000000001</v>
      </c>
      <c r="FG40">
        <v>0</v>
      </c>
      <c r="FH40">
        <v>1685026693.3</v>
      </c>
      <c r="FI40">
        <v>0</v>
      </c>
      <c r="FJ40">
        <v>774.71548</v>
      </c>
      <c r="FK40">
        <v>34.36569234275678</v>
      </c>
      <c r="FL40">
        <v>3738.915388638859</v>
      </c>
      <c r="FM40">
        <v>17794.34</v>
      </c>
      <c r="FN40">
        <v>15</v>
      </c>
      <c r="FO40">
        <v>1685022659.5</v>
      </c>
      <c r="FP40" t="s">
        <v>431</v>
      </c>
      <c r="FQ40">
        <v>1685022641</v>
      </c>
      <c r="FR40">
        <v>1685022659.5</v>
      </c>
      <c r="FS40">
        <v>1</v>
      </c>
      <c r="FT40">
        <v>0.44</v>
      </c>
      <c r="FU40">
        <v>-0.025</v>
      </c>
      <c r="FV40">
        <v>0.445</v>
      </c>
      <c r="FW40">
        <v>-0.025</v>
      </c>
      <c r="FX40">
        <v>420</v>
      </c>
      <c r="FY40">
        <v>11</v>
      </c>
      <c r="FZ40">
        <v>0.08</v>
      </c>
      <c r="GA40">
        <v>0.02</v>
      </c>
      <c r="GB40">
        <v>11.72584292682927</v>
      </c>
      <c r="GC40">
        <v>19.44513909407665</v>
      </c>
      <c r="GD40">
        <v>1.919483387906749</v>
      </c>
      <c r="GE40">
        <v>0</v>
      </c>
      <c r="GF40">
        <v>8.157986829268292</v>
      </c>
      <c r="GG40">
        <v>-0.03159031358884295</v>
      </c>
      <c r="GH40">
        <v>0.00431795425761442</v>
      </c>
      <c r="GI40">
        <v>1</v>
      </c>
      <c r="GJ40">
        <v>1</v>
      </c>
      <c r="GK40">
        <v>2</v>
      </c>
      <c r="GL40" t="s">
        <v>432</v>
      </c>
      <c r="GM40">
        <v>3.09765</v>
      </c>
      <c r="GN40">
        <v>2.75821</v>
      </c>
      <c r="GO40">
        <v>0.0385702</v>
      </c>
      <c r="GP40">
        <v>0.0347737</v>
      </c>
      <c r="GQ40">
        <v>0.106796</v>
      </c>
      <c r="GR40">
        <v>0.07473150000000001</v>
      </c>
      <c r="GS40">
        <v>24692.2</v>
      </c>
      <c r="GT40">
        <v>24482.3</v>
      </c>
      <c r="GU40">
        <v>26229.8</v>
      </c>
      <c r="GV40">
        <v>25705.6</v>
      </c>
      <c r="GW40">
        <v>37582.2</v>
      </c>
      <c r="GX40">
        <v>36244.4</v>
      </c>
      <c r="GY40">
        <v>45868.5</v>
      </c>
      <c r="GZ40">
        <v>42393.4</v>
      </c>
      <c r="HA40">
        <v>1.87745</v>
      </c>
      <c r="HB40">
        <v>1.95802</v>
      </c>
      <c r="HC40">
        <v>0.0577942</v>
      </c>
      <c r="HD40">
        <v>0</v>
      </c>
      <c r="HE40">
        <v>28.355</v>
      </c>
      <c r="HF40">
        <v>999.9</v>
      </c>
      <c r="HG40">
        <v>60</v>
      </c>
      <c r="HH40">
        <v>32.3</v>
      </c>
      <c r="HI40">
        <v>29.3012</v>
      </c>
      <c r="HJ40">
        <v>61.0535</v>
      </c>
      <c r="HK40">
        <v>26.8149</v>
      </c>
      <c r="HL40">
        <v>1</v>
      </c>
      <c r="HM40">
        <v>0.13702</v>
      </c>
      <c r="HN40">
        <v>0.225207</v>
      </c>
      <c r="HO40">
        <v>20.3069</v>
      </c>
      <c r="HP40">
        <v>5.21295</v>
      </c>
      <c r="HQ40">
        <v>11.9797</v>
      </c>
      <c r="HR40">
        <v>4.96385</v>
      </c>
      <c r="HS40">
        <v>3.274</v>
      </c>
      <c r="HT40">
        <v>9999</v>
      </c>
      <c r="HU40">
        <v>9999</v>
      </c>
      <c r="HV40">
        <v>9999</v>
      </c>
      <c r="HW40">
        <v>30</v>
      </c>
      <c r="HX40">
        <v>1.86386</v>
      </c>
      <c r="HY40">
        <v>1.85995</v>
      </c>
      <c r="HZ40">
        <v>1.85822</v>
      </c>
      <c r="IA40">
        <v>1.8596</v>
      </c>
      <c r="IB40">
        <v>1.85974</v>
      </c>
      <c r="IC40">
        <v>1.85821</v>
      </c>
      <c r="ID40">
        <v>1.85726</v>
      </c>
      <c r="IE40">
        <v>1.85224</v>
      </c>
      <c r="IF40">
        <v>0</v>
      </c>
      <c r="IG40">
        <v>0</v>
      </c>
      <c r="IH40">
        <v>0</v>
      </c>
      <c r="II40">
        <v>0</v>
      </c>
      <c r="IJ40" t="s">
        <v>433</v>
      </c>
      <c r="IK40" t="s">
        <v>434</v>
      </c>
      <c r="IL40" t="s">
        <v>435</v>
      </c>
      <c r="IM40" t="s">
        <v>435</v>
      </c>
      <c r="IN40" t="s">
        <v>435</v>
      </c>
      <c r="IO40" t="s">
        <v>435</v>
      </c>
      <c r="IP40">
        <v>0</v>
      </c>
      <c r="IQ40">
        <v>100</v>
      </c>
      <c r="IR40">
        <v>100</v>
      </c>
      <c r="IS40">
        <v>0.4</v>
      </c>
      <c r="IT40">
        <v>0.1125</v>
      </c>
      <c r="IU40">
        <v>0.3650839946752427</v>
      </c>
      <c r="IV40">
        <v>0.0002756662941723101</v>
      </c>
      <c r="IW40">
        <v>-1.706736700235475E-07</v>
      </c>
      <c r="IX40">
        <v>-7.648352192670159E-11</v>
      </c>
      <c r="IY40">
        <v>-0.08921519773046478</v>
      </c>
      <c r="IZ40">
        <v>0.001712106514585134</v>
      </c>
      <c r="JA40">
        <v>0.0004201690128959496</v>
      </c>
      <c r="JB40">
        <v>-1.212774764375344E-06</v>
      </c>
      <c r="JC40">
        <v>3</v>
      </c>
      <c r="JD40">
        <v>1949</v>
      </c>
      <c r="JE40">
        <v>1</v>
      </c>
      <c r="JF40">
        <v>28</v>
      </c>
      <c r="JG40">
        <v>67.59999999999999</v>
      </c>
      <c r="JH40">
        <v>67.2</v>
      </c>
      <c r="JI40">
        <v>0.411377</v>
      </c>
      <c r="JJ40">
        <v>2.63672</v>
      </c>
      <c r="JK40">
        <v>1.49658</v>
      </c>
      <c r="JL40">
        <v>2.35474</v>
      </c>
      <c r="JM40">
        <v>1.54907</v>
      </c>
      <c r="JN40">
        <v>2.41089</v>
      </c>
      <c r="JO40">
        <v>35.8711</v>
      </c>
      <c r="JP40">
        <v>14.3684</v>
      </c>
      <c r="JQ40">
        <v>18</v>
      </c>
      <c r="JR40">
        <v>486.221</v>
      </c>
      <c r="JS40">
        <v>557.203</v>
      </c>
      <c r="JT40">
        <v>27.9984</v>
      </c>
      <c r="JU40">
        <v>29.0039</v>
      </c>
      <c r="JV40">
        <v>30.0002</v>
      </c>
      <c r="JW40">
        <v>28.9879</v>
      </c>
      <c r="JX40">
        <v>28.9178</v>
      </c>
      <c r="JY40">
        <v>8.2583</v>
      </c>
      <c r="JZ40">
        <v>53.4306</v>
      </c>
      <c r="KA40">
        <v>0</v>
      </c>
      <c r="KB40">
        <v>28</v>
      </c>
      <c r="KC40">
        <v>99.29259999999999</v>
      </c>
      <c r="KD40">
        <v>12.4726</v>
      </c>
      <c r="KE40">
        <v>100.236</v>
      </c>
      <c r="KF40">
        <v>100.627</v>
      </c>
    </row>
    <row r="41" spans="1:292">
      <c r="A41">
        <v>21</v>
      </c>
      <c r="B41">
        <v>1685026699.1</v>
      </c>
      <c r="C41">
        <v>100</v>
      </c>
      <c r="D41" t="s">
        <v>475</v>
      </c>
      <c r="E41" t="s">
        <v>476</v>
      </c>
      <c r="F41">
        <v>5</v>
      </c>
      <c r="G41" t="s">
        <v>428</v>
      </c>
      <c r="H41">
        <v>1685026691.314285</v>
      </c>
      <c r="I41">
        <f>(J41)/1000</f>
        <v>0</v>
      </c>
      <c r="J41">
        <f>IF(DO41, AM41, AG41)</f>
        <v>0</v>
      </c>
      <c r="K41">
        <f>IF(DO41, AH41, AF41)</f>
        <v>0</v>
      </c>
      <c r="L41">
        <f>DQ41 - IF(AT41&gt;1, K41*DK41*100.0/(AV41*EE41), 0)</f>
        <v>0</v>
      </c>
      <c r="M41">
        <f>((S41-I41/2)*L41-K41)/(S41+I41/2)</f>
        <v>0</v>
      </c>
      <c r="N41">
        <f>M41*(DX41+DY41)/1000.0</f>
        <v>0</v>
      </c>
      <c r="O41">
        <f>(DQ41 - IF(AT41&gt;1, K41*DK41*100.0/(AV41*EE41), 0))*(DX41+DY41)/1000.0</f>
        <v>0</v>
      </c>
      <c r="P41">
        <f>2.0/((1/R41-1/Q41)+SIGN(R41)*SQRT((1/R41-1/Q41)*(1/R41-1/Q41) + 4*DL41/((DL41+1)*(DL41+1))*(2*1/R41*1/Q41-1/Q41*1/Q41)))</f>
        <v>0</v>
      </c>
      <c r="Q41">
        <f>IF(LEFT(DM41,1)&lt;&gt;"0",IF(LEFT(DM41,1)="1",3.0,DN41),$D$5+$E$5*(EE41*DX41/($K$5*1000))+$F$5*(EE41*DX41/($K$5*1000))*MAX(MIN(DK41,$J$5),$I$5)*MAX(MIN(DK41,$J$5),$I$5)+$G$5*MAX(MIN(DK41,$J$5),$I$5)*(EE41*DX41/($K$5*1000))+$H$5*(EE41*DX41/($K$5*1000))*(EE41*DX41/($K$5*1000)))</f>
        <v>0</v>
      </c>
      <c r="R41">
        <f>I41*(1000-(1000*0.61365*exp(17.502*V41/(240.97+V41))/(DX41+DY41)+DS41)/2)/(1000*0.61365*exp(17.502*V41/(240.97+V41))/(DX41+DY41)-DS41)</f>
        <v>0</v>
      </c>
      <c r="S41">
        <f>1/((DL41+1)/(P41/1.6)+1/(Q41/1.37)) + DL41/((DL41+1)/(P41/1.6) + DL41/(Q41/1.37))</f>
        <v>0</v>
      </c>
      <c r="T41">
        <f>(DG41*DJ41)</f>
        <v>0</v>
      </c>
      <c r="U41">
        <f>(DZ41+(T41+2*0.95*5.67E-8*(((DZ41+$B$9)+273)^4-(DZ41+273)^4)-44100*I41)/(1.84*29.3*Q41+8*0.95*5.67E-8*(DZ41+273)^3))</f>
        <v>0</v>
      </c>
      <c r="V41">
        <f>($C$9*EA41+$D$9*EB41+$E$9*U41)</f>
        <v>0</v>
      </c>
      <c r="W41">
        <f>0.61365*exp(17.502*V41/(240.97+V41))</f>
        <v>0</v>
      </c>
      <c r="X41">
        <f>(Y41/Z41*100)</f>
        <v>0</v>
      </c>
      <c r="Y41">
        <f>DS41*(DX41+DY41)/1000</f>
        <v>0</v>
      </c>
      <c r="Z41">
        <f>0.61365*exp(17.502*DZ41/(240.97+DZ41))</f>
        <v>0</v>
      </c>
      <c r="AA41">
        <f>(W41-DS41*(DX41+DY41)/1000)</f>
        <v>0</v>
      </c>
      <c r="AB41">
        <f>(-I41*44100)</f>
        <v>0</v>
      </c>
      <c r="AC41">
        <f>2*29.3*Q41*0.92*(DZ41-V41)</f>
        <v>0</v>
      </c>
      <c r="AD41">
        <f>2*0.95*5.67E-8*(((DZ41+$B$9)+273)^4-(V41+273)^4)</f>
        <v>0</v>
      </c>
      <c r="AE41">
        <f>T41+AD41+AB41+AC41</f>
        <v>0</v>
      </c>
      <c r="AF41">
        <f>DW41*AT41*(DR41-DQ41*(1000-AT41*DT41)/(1000-AT41*DS41))/(100*DK41)</f>
        <v>0</v>
      </c>
      <c r="AG41">
        <f>1000*DW41*AT41*(DS41-DT41)/(100*DK41*(1000-AT41*DS41))</f>
        <v>0</v>
      </c>
      <c r="AH41">
        <f>(AI41 - AJ41 - DX41*1E3/(8.314*(DZ41+273.15)) * AL41/DW41 * AK41) * DW41/(100*DK41) * (1000 - DT41)/1000</f>
        <v>0</v>
      </c>
      <c r="AI41">
        <v>122.2919055634916</v>
      </c>
      <c r="AJ41">
        <v>130.4954969696969</v>
      </c>
      <c r="AK41">
        <v>-3.051079305227141</v>
      </c>
      <c r="AL41">
        <v>66.87544694377274</v>
      </c>
      <c r="AM41">
        <f>(AO41 - AN41 + DX41*1E3/(8.314*(DZ41+273.15)) * AQ41/DW41 * AP41) * DW41/(100*DK41) * 1000/(1000 - AO41)</f>
        <v>0</v>
      </c>
      <c r="AN41">
        <v>12.48279618046291</v>
      </c>
      <c r="AO41">
        <v>20.642610989011</v>
      </c>
      <c r="AP41">
        <v>-7.071112028432273E-05</v>
      </c>
      <c r="AQ41">
        <v>110.1298601296173</v>
      </c>
      <c r="AR41">
        <v>0</v>
      </c>
      <c r="AS41">
        <v>0</v>
      </c>
      <c r="AT41">
        <f>IF(AR41*$H$15&gt;=AV41,1.0,(AV41/(AV41-AR41*$H$15)))</f>
        <v>0</v>
      </c>
      <c r="AU41">
        <f>(AT41-1)*100</f>
        <v>0</v>
      </c>
      <c r="AV41">
        <f>MAX(0,($B$15+$C$15*EE41)/(1+$D$15*EE41)*DX41/(DZ41+273)*$E$15)</f>
        <v>0</v>
      </c>
      <c r="AW41" t="s">
        <v>429</v>
      </c>
      <c r="AX41" t="s">
        <v>429</v>
      </c>
      <c r="AY41">
        <v>0</v>
      </c>
      <c r="AZ41">
        <v>0</v>
      </c>
      <c r="BA41">
        <f>1-AY41/AZ41</f>
        <v>0</v>
      </c>
      <c r="BB41">
        <v>0</v>
      </c>
      <c r="BC41" t="s">
        <v>429</v>
      </c>
      <c r="BD41" t="s">
        <v>429</v>
      </c>
      <c r="BE41">
        <v>0</v>
      </c>
      <c r="BF41">
        <v>0</v>
      </c>
      <c r="BG41">
        <f>1-BE41/BF41</f>
        <v>0</v>
      </c>
      <c r="BH41">
        <v>0.5</v>
      </c>
      <c r="BI41">
        <f>DH41</f>
        <v>0</v>
      </c>
      <c r="BJ41">
        <f>K41</f>
        <v>0</v>
      </c>
      <c r="BK41">
        <f>BG41*BH41*BI41</f>
        <v>0</v>
      </c>
      <c r="BL41">
        <f>(BJ41-BB41)/BI41</f>
        <v>0</v>
      </c>
      <c r="BM41">
        <f>(AZ41-BF41)/BF41</f>
        <v>0</v>
      </c>
      <c r="BN41">
        <f>AY41/(BA41+AY41/BF41)</f>
        <v>0</v>
      </c>
      <c r="BO41" t="s">
        <v>429</v>
      </c>
      <c r="BP41">
        <v>0</v>
      </c>
      <c r="BQ41">
        <f>IF(BP41&lt;&gt;0, BP41, BN41)</f>
        <v>0</v>
      </c>
      <c r="BR41">
        <f>1-BQ41/BF41</f>
        <v>0</v>
      </c>
      <c r="BS41">
        <f>(BF41-BE41)/(BF41-BQ41)</f>
        <v>0</v>
      </c>
      <c r="BT41">
        <f>(AZ41-BF41)/(AZ41-BQ41)</f>
        <v>0</v>
      </c>
      <c r="BU41">
        <f>(BF41-BE41)/(BF41-AY41)</f>
        <v>0</v>
      </c>
      <c r="BV41">
        <f>(AZ41-BF41)/(AZ41-AY41)</f>
        <v>0</v>
      </c>
      <c r="BW41">
        <f>(BS41*BQ41/BE41)</f>
        <v>0</v>
      </c>
      <c r="BX41">
        <f>(1-BW41)</f>
        <v>0</v>
      </c>
      <c r="DG41">
        <f>$B$13*EF41+$C$13*EG41+$F$13*ER41*(1-EU41)</f>
        <v>0</v>
      </c>
      <c r="DH41">
        <f>DG41*DI41</f>
        <v>0</v>
      </c>
      <c r="DI41">
        <f>($B$13*$D$11+$C$13*$D$11+$F$13*((FE41+EW41)/MAX(FE41+EW41+FF41, 0.1)*$I$11+FF41/MAX(FE41+EW41+FF41, 0.1)*$J$11))/($B$13+$C$13+$F$13)</f>
        <v>0</v>
      </c>
      <c r="DJ41">
        <f>($B$13*$K$11+$C$13*$K$11+$F$13*((FE41+EW41)/MAX(FE41+EW41+FF41, 0.1)*$P$11+FF41/MAX(FE41+EW41+FF41, 0.1)*$Q$11))/($B$13+$C$13+$F$13)</f>
        <v>0</v>
      </c>
      <c r="DK41">
        <v>2.7</v>
      </c>
      <c r="DL41">
        <v>0.5</v>
      </c>
      <c r="DM41" t="s">
        <v>430</v>
      </c>
      <c r="DN41">
        <v>2</v>
      </c>
      <c r="DO41" t="b">
        <v>1</v>
      </c>
      <c r="DP41">
        <v>1685026691.314285</v>
      </c>
      <c r="DQ41">
        <v>149.5916071428571</v>
      </c>
      <c r="DR41">
        <v>135.0369642857143</v>
      </c>
      <c r="DS41">
        <v>20.64255357142858</v>
      </c>
      <c r="DT41">
        <v>12.48597142857143</v>
      </c>
      <c r="DU41">
        <v>149.1894285714286</v>
      </c>
      <c r="DV41">
        <v>20.53001071428571</v>
      </c>
      <c r="DW41">
        <v>500.0008928571428</v>
      </c>
      <c r="DX41">
        <v>99.44792500000001</v>
      </c>
      <c r="DY41">
        <v>0.09993457857142858</v>
      </c>
      <c r="DZ41">
        <v>29.383075</v>
      </c>
      <c r="EA41">
        <v>29.30712142857143</v>
      </c>
      <c r="EB41">
        <v>999.9000000000002</v>
      </c>
      <c r="EC41">
        <v>0</v>
      </c>
      <c r="ED41">
        <v>0</v>
      </c>
      <c r="EE41">
        <v>10008.61714285714</v>
      </c>
      <c r="EF41">
        <v>0</v>
      </c>
      <c r="EG41">
        <v>894.92225</v>
      </c>
      <c r="EH41">
        <v>14.55457857142857</v>
      </c>
      <c r="EI41">
        <v>152.7446071428571</v>
      </c>
      <c r="EJ41">
        <v>136.7444642857143</v>
      </c>
      <c r="EK41">
        <v>8.156581785714286</v>
      </c>
      <c r="EL41">
        <v>135.0369642857143</v>
      </c>
      <c r="EM41">
        <v>12.48597142857143</v>
      </c>
      <c r="EN41">
        <v>2.052858928571429</v>
      </c>
      <c r="EO41">
        <v>1.241703928571429</v>
      </c>
      <c r="EP41">
        <v>17.85803214285714</v>
      </c>
      <c r="EQ41">
        <v>10.11117142857143</v>
      </c>
      <c r="ER41">
        <v>2000.003571428571</v>
      </c>
      <c r="ES41">
        <v>0.9800034999999998</v>
      </c>
      <c r="ET41">
        <v>0.01999640357142857</v>
      </c>
      <c r="EU41">
        <v>0</v>
      </c>
      <c r="EV41">
        <v>777.1936428571428</v>
      </c>
      <c r="EW41">
        <v>5.00078</v>
      </c>
      <c r="EX41">
        <v>18159.23214285714</v>
      </c>
      <c r="EY41">
        <v>16379.7</v>
      </c>
      <c r="EZ41">
        <v>39.14249999999999</v>
      </c>
      <c r="FA41">
        <v>40.84575</v>
      </c>
      <c r="FB41">
        <v>40.20057142857142</v>
      </c>
      <c r="FC41">
        <v>39.88582142857142</v>
      </c>
      <c r="FD41">
        <v>40.54660714285713</v>
      </c>
      <c r="FE41">
        <v>1955.110714285714</v>
      </c>
      <c r="FF41">
        <v>39.89000000000001</v>
      </c>
      <c r="FG41">
        <v>0</v>
      </c>
      <c r="FH41">
        <v>1685026698.1</v>
      </c>
      <c r="FI41">
        <v>0</v>
      </c>
      <c r="FJ41">
        <v>777.5729200000001</v>
      </c>
      <c r="FK41">
        <v>36.74038466038595</v>
      </c>
      <c r="FL41">
        <v>6291.969242177774</v>
      </c>
      <c r="FM41">
        <v>18208.128</v>
      </c>
      <c r="FN41">
        <v>15</v>
      </c>
      <c r="FO41">
        <v>1685022659.5</v>
      </c>
      <c r="FP41" t="s">
        <v>431</v>
      </c>
      <c r="FQ41">
        <v>1685022641</v>
      </c>
      <c r="FR41">
        <v>1685022659.5</v>
      </c>
      <c r="FS41">
        <v>1</v>
      </c>
      <c r="FT41">
        <v>0.44</v>
      </c>
      <c r="FU41">
        <v>-0.025</v>
      </c>
      <c r="FV41">
        <v>0.445</v>
      </c>
      <c r="FW41">
        <v>-0.025</v>
      </c>
      <c r="FX41">
        <v>420</v>
      </c>
      <c r="FY41">
        <v>11</v>
      </c>
      <c r="FZ41">
        <v>0.08</v>
      </c>
      <c r="GA41">
        <v>0.02</v>
      </c>
      <c r="GB41">
        <v>13.65663902439025</v>
      </c>
      <c r="GC41">
        <v>19.67150174216028</v>
      </c>
      <c r="GD41">
        <v>1.941730522093196</v>
      </c>
      <c r="GE41">
        <v>0</v>
      </c>
      <c r="GF41">
        <v>8.156378780487806</v>
      </c>
      <c r="GG41">
        <v>0.006905853658533631</v>
      </c>
      <c r="GH41">
        <v>0.001376365300208918</v>
      </c>
      <c r="GI41">
        <v>1</v>
      </c>
      <c r="GJ41">
        <v>1</v>
      </c>
      <c r="GK41">
        <v>2</v>
      </c>
      <c r="GL41" t="s">
        <v>432</v>
      </c>
      <c r="GM41">
        <v>3.09775</v>
      </c>
      <c r="GN41">
        <v>2.75803</v>
      </c>
      <c r="GO41">
        <v>0.0347947</v>
      </c>
      <c r="GP41">
        <v>0.0304387</v>
      </c>
      <c r="GQ41">
        <v>0.106803</v>
      </c>
      <c r="GR41">
        <v>0.0747375</v>
      </c>
      <c r="GS41">
        <v>24789.1</v>
      </c>
      <c r="GT41">
        <v>24592.2</v>
      </c>
      <c r="GU41">
        <v>26229.8</v>
      </c>
      <c r="GV41">
        <v>25705.6</v>
      </c>
      <c r="GW41">
        <v>37581.6</v>
      </c>
      <c r="GX41">
        <v>36243.9</v>
      </c>
      <c r="GY41">
        <v>45868.7</v>
      </c>
      <c r="GZ41">
        <v>42393.7</v>
      </c>
      <c r="HA41">
        <v>1.8775</v>
      </c>
      <c r="HB41">
        <v>1.95758</v>
      </c>
      <c r="HC41">
        <v>0.0590906</v>
      </c>
      <c r="HD41">
        <v>0</v>
      </c>
      <c r="HE41">
        <v>28.3378</v>
      </c>
      <c r="HF41">
        <v>999.9</v>
      </c>
      <c r="HG41">
        <v>60</v>
      </c>
      <c r="HH41">
        <v>32.3</v>
      </c>
      <c r="HI41">
        <v>29.304</v>
      </c>
      <c r="HJ41">
        <v>61.8435</v>
      </c>
      <c r="HK41">
        <v>26.7788</v>
      </c>
      <c r="HL41">
        <v>1</v>
      </c>
      <c r="HM41">
        <v>0.137142</v>
      </c>
      <c r="HN41">
        <v>0.217838</v>
      </c>
      <c r="HO41">
        <v>20.3069</v>
      </c>
      <c r="HP41">
        <v>5.2137</v>
      </c>
      <c r="HQ41">
        <v>11.9798</v>
      </c>
      <c r="HR41">
        <v>4.96395</v>
      </c>
      <c r="HS41">
        <v>3.27415</v>
      </c>
      <c r="HT41">
        <v>9999</v>
      </c>
      <c r="HU41">
        <v>9999</v>
      </c>
      <c r="HV41">
        <v>9999</v>
      </c>
      <c r="HW41">
        <v>30</v>
      </c>
      <c r="HX41">
        <v>1.86386</v>
      </c>
      <c r="HY41">
        <v>1.85997</v>
      </c>
      <c r="HZ41">
        <v>1.85822</v>
      </c>
      <c r="IA41">
        <v>1.85962</v>
      </c>
      <c r="IB41">
        <v>1.85974</v>
      </c>
      <c r="IC41">
        <v>1.8582</v>
      </c>
      <c r="ID41">
        <v>1.85722</v>
      </c>
      <c r="IE41">
        <v>1.85223</v>
      </c>
      <c r="IF41">
        <v>0</v>
      </c>
      <c r="IG41">
        <v>0</v>
      </c>
      <c r="IH41">
        <v>0</v>
      </c>
      <c r="II41">
        <v>0</v>
      </c>
      <c r="IJ41" t="s">
        <v>433</v>
      </c>
      <c r="IK41" t="s">
        <v>434</v>
      </c>
      <c r="IL41" t="s">
        <v>435</v>
      </c>
      <c r="IM41" t="s">
        <v>435</v>
      </c>
      <c r="IN41" t="s">
        <v>435</v>
      </c>
      <c r="IO41" t="s">
        <v>435</v>
      </c>
      <c r="IP41">
        <v>0</v>
      </c>
      <c r="IQ41">
        <v>100</v>
      </c>
      <c r="IR41">
        <v>100</v>
      </c>
      <c r="IS41">
        <v>0.397</v>
      </c>
      <c r="IT41">
        <v>0.1125</v>
      </c>
      <c r="IU41">
        <v>0.3650839946752427</v>
      </c>
      <c r="IV41">
        <v>0.0002756662941723101</v>
      </c>
      <c r="IW41">
        <v>-1.706736700235475E-07</v>
      </c>
      <c r="IX41">
        <v>-7.648352192670159E-11</v>
      </c>
      <c r="IY41">
        <v>-0.08921519773046478</v>
      </c>
      <c r="IZ41">
        <v>0.001712106514585134</v>
      </c>
      <c r="JA41">
        <v>0.0004201690128959496</v>
      </c>
      <c r="JB41">
        <v>-1.212774764375344E-06</v>
      </c>
      <c r="JC41">
        <v>3</v>
      </c>
      <c r="JD41">
        <v>1949</v>
      </c>
      <c r="JE41">
        <v>1</v>
      </c>
      <c r="JF41">
        <v>28</v>
      </c>
      <c r="JG41">
        <v>67.59999999999999</v>
      </c>
      <c r="JH41">
        <v>67.3</v>
      </c>
      <c r="JI41">
        <v>0.373535</v>
      </c>
      <c r="JJ41">
        <v>2.63672</v>
      </c>
      <c r="JK41">
        <v>1.49658</v>
      </c>
      <c r="JL41">
        <v>2.35596</v>
      </c>
      <c r="JM41">
        <v>1.54907</v>
      </c>
      <c r="JN41">
        <v>2.42798</v>
      </c>
      <c r="JO41">
        <v>35.8944</v>
      </c>
      <c r="JP41">
        <v>14.3684</v>
      </c>
      <c r="JQ41">
        <v>18</v>
      </c>
      <c r="JR41">
        <v>486.269</v>
      </c>
      <c r="JS41">
        <v>556.897</v>
      </c>
      <c r="JT41">
        <v>27.9984</v>
      </c>
      <c r="JU41">
        <v>29.0064</v>
      </c>
      <c r="JV41">
        <v>30.0002</v>
      </c>
      <c r="JW41">
        <v>28.9904</v>
      </c>
      <c r="JX41">
        <v>28.9199</v>
      </c>
      <c r="JY41">
        <v>7.50161</v>
      </c>
      <c r="JZ41">
        <v>53.4306</v>
      </c>
      <c r="KA41">
        <v>0</v>
      </c>
      <c r="KB41">
        <v>28</v>
      </c>
      <c r="KC41">
        <v>85.9323</v>
      </c>
      <c r="KD41">
        <v>12.4726</v>
      </c>
      <c r="KE41">
        <v>100.236</v>
      </c>
      <c r="KF41">
        <v>100.627</v>
      </c>
    </row>
    <row r="42" spans="1:292">
      <c r="A42">
        <v>22</v>
      </c>
      <c r="B42">
        <v>1685026704.1</v>
      </c>
      <c r="C42">
        <v>105</v>
      </c>
      <c r="D42" t="s">
        <v>477</v>
      </c>
      <c r="E42" t="s">
        <v>478</v>
      </c>
      <c r="F42">
        <v>5</v>
      </c>
      <c r="G42" t="s">
        <v>428</v>
      </c>
      <c r="H42">
        <v>1685026696.6</v>
      </c>
      <c r="I42">
        <f>(J42)/1000</f>
        <v>0</v>
      </c>
      <c r="J42">
        <f>IF(DO42, AM42, AG42)</f>
        <v>0</v>
      </c>
      <c r="K42">
        <f>IF(DO42, AH42, AF42)</f>
        <v>0</v>
      </c>
      <c r="L42">
        <f>DQ42 - IF(AT42&gt;1, K42*DK42*100.0/(AV42*EE42), 0)</f>
        <v>0</v>
      </c>
      <c r="M42">
        <f>((S42-I42/2)*L42-K42)/(S42+I42/2)</f>
        <v>0</v>
      </c>
      <c r="N42">
        <f>M42*(DX42+DY42)/1000.0</f>
        <v>0</v>
      </c>
      <c r="O42">
        <f>(DQ42 - IF(AT42&gt;1, K42*DK42*100.0/(AV42*EE42), 0))*(DX42+DY42)/1000.0</f>
        <v>0</v>
      </c>
      <c r="P42">
        <f>2.0/((1/R42-1/Q42)+SIGN(R42)*SQRT((1/R42-1/Q42)*(1/R42-1/Q42) + 4*DL42/((DL42+1)*(DL42+1))*(2*1/R42*1/Q42-1/Q42*1/Q42)))</f>
        <v>0</v>
      </c>
      <c r="Q42">
        <f>IF(LEFT(DM42,1)&lt;&gt;"0",IF(LEFT(DM42,1)="1",3.0,DN42),$D$5+$E$5*(EE42*DX42/($K$5*1000))+$F$5*(EE42*DX42/($K$5*1000))*MAX(MIN(DK42,$J$5),$I$5)*MAX(MIN(DK42,$J$5),$I$5)+$G$5*MAX(MIN(DK42,$J$5),$I$5)*(EE42*DX42/($K$5*1000))+$H$5*(EE42*DX42/($K$5*1000))*(EE42*DX42/($K$5*1000)))</f>
        <v>0</v>
      </c>
      <c r="R42">
        <f>I42*(1000-(1000*0.61365*exp(17.502*V42/(240.97+V42))/(DX42+DY42)+DS42)/2)/(1000*0.61365*exp(17.502*V42/(240.97+V42))/(DX42+DY42)-DS42)</f>
        <v>0</v>
      </c>
      <c r="S42">
        <f>1/((DL42+1)/(P42/1.6)+1/(Q42/1.37)) + DL42/((DL42+1)/(P42/1.6) + DL42/(Q42/1.37))</f>
        <v>0</v>
      </c>
      <c r="T42">
        <f>(DG42*DJ42)</f>
        <v>0</v>
      </c>
      <c r="U42">
        <f>(DZ42+(T42+2*0.95*5.67E-8*(((DZ42+$B$9)+273)^4-(DZ42+273)^4)-44100*I42)/(1.84*29.3*Q42+8*0.95*5.67E-8*(DZ42+273)^3))</f>
        <v>0</v>
      </c>
      <c r="V42">
        <f>($C$9*EA42+$D$9*EB42+$E$9*U42)</f>
        <v>0</v>
      </c>
      <c r="W42">
        <f>0.61365*exp(17.502*V42/(240.97+V42))</f>
        <v>0</v>
      </c>
      <c r="X42">
        <f>(Y42/Z42*100)</f>
        <v>0</v>
      </c>
      <c r="Y42">
        <f>DS42*(DX42+DY42)/1000</f>
        <v>0</v>
      </c>
      <c r="Z42">
        <f>0.61365*exp(17.502*DZ42/(240.97+DZ42))</f>
        <v>0</v>
      </c>
      <c r="AA42">
        <f>(W42-DS42*(DX42+DY42)/1000)</f>
        <v>0</v>
      </c>
      <c r="AB42">
        <f>(-I42*44100)</f>
        <v>0</v>
      </c>
      <c r="AC42">
        <f>2*29.3*Q42*0.92*(DZ42-V42)</f>
        <v>0</v>
      </c>
      <c r="AD42">
        <f>2*0.95*5.67E-8*(((DZ42+$B$9)+273)^4-(V42+273)^4)</f>
        <v>0</v>
      </c>
      <c r="AE42">
        <f>T42+AD42+AB42+AC42</f>
        <v>0</v>
      </c>
      <c r="AF42">
        <f>DW42*AT42*(DR42-DQ42*(1000-AT42*DT42)/(1000-AT42*DS42))/(100*DK42)</f>
        <v>0</v>
      </c>
      <c r="AG42">
        <f>1000*DW42*AT42*(DS42-DT42)/(100*DK42*(1000-AT42*DS42))</f>
        <v>0</v>
      </c>
      <c r="AH42">
        <f>(AI42 - AJ42 - DX42*1E3/(8.314*(DZ42+273.15)) * AL42/DW42 * AK42) * DW42/(100*DK42) * (1000 - DT42)/1000</f>
        <v>0</v>
      </c>
      <c r="AI42">
        <v>105.3849711058567</v>
      </c>
      <c r="AJ42">
        <v>115.2165939393939</v>
      </c>
      <c r="AK42">
        <v>-3.05511114564696</v>
      </c>
      <c r="AL42">
        <v>66.87544694377274</v>
      </c>
      <c r="AM42">
        <f>(AO42 - AN42 + DX42*1E3/(8.314*(DZ42+273.15)) * AQ42/DW42 * AP42) * DW42/(100*DK42) * 1000/(1000 - AO42)</f>
        <v>0</v>
      </c>
      <c r="AN42">
        <v>12.48375508847987</v>
      </c>
      <c r="AO42">
        <v>20.644821978022</v>
      </c>
      <c r="AP42">
        <v>0.0001315908253296194</v>
      </c>
      <c r="AQ42">
        <v>110.1298601296173</v>
      </c>
      <c r="AR42">
        <v>0</v>
      </c>
      <c r="AS42">
        <v>0</v>
      </c>
      <c r="AT42">
        <f>IF(AR42*$H$15&gt;=AV42,1.0,(AV42/(AV42-AR42*$H$15)))</f>
        <v>0</v>
      </c>
      <c r="AU42">
        <f>(AT42-1)*100</f>
        <v>0</v>
      </c>
      <c r="AV42">
        <f>MAX(0,($B$15+$C$15*EE42)/(1+$D$15*EE42)*DX42/(DZ42+273)*$E$15)</f>
        <v>0</v>
      </c>
      <c r="AW42" t="s">
        <v>429</v>
      </c>
      <c r="AX42" t="s">
        <v>429</v>
      </c>
      <c r="AY42">
        <v>0</v>
      </c>
      <c r="AZ42">
        <v>0</v>
      </c>
      <c r="BA42">
        <f>1-AY42/AZ42</f>
        <v>0</v>
      </c>
      <c r="BB42">
        <v>0</v>
      </c>
      <c r="BC42" t="s">
        <v>429</v>
      </c>
      <c r="BD42" t="s">
        <v>429</v>
      </c>
      <c r="BE42">
        <v>0</v>
      </c>
      <c r="BF42">
        <v>0</v>
      </c>
      <c r="BG42">
        <f>1-BE42/BF42</f>
        <v>0</v>
      </c>
      <c r="BH42">
        <v>0.5</v>
      </c>
      <c r="BI42">
        <f>DH42</f>
        <v>0</v>
      </c>
      <c r="BJ42">
        <f>K42</f>
        <v>0</v>
      </c>
      <c r="BK42">
        <f>BG42*BH42*BI42</f>
        <v>0</v>
      </c>
      <c r="BL42">
        <f>(BJ42-BB42)/BI42</f>
        <v>0</v>
      </c>
      <c r="BM42">
        <f>(AZ42-BF42)/BF42</f>
        <v>0</v>
      </c>
      <c r="BN42">
        <f>AY42/(BA42+AY42/BF42)</f>
        <v>0</v>
      </c>
      <c r="BO42" t="s">
        <v>429</v>
      </c>
      <c r="BP42">
        <v>0</v>
      </c>
      <c r="BQ42">
        <f>IF(BP42&lt;&gt;0, BP42, BN42)</f>
        <v>0</v>
      </c>
      <c r="BR42">
        <f>1-BQ42/BF42</f>
        <v>0</v>
      </c>
      <c r="BS42">
        <f>(BF42-BE42)/(BF42-BQ42)</f>
        <v>0</v>
      </c>
      <c r="BT42">
        <f>(AZ42-BF42)/(AZ42-BQ42)</f>
        <v>0</v>
      </c>
      <c r="BU42">
        <f>(BF42-BE42)/(BF42-AY42)</f>
        <v>0</v>
      </c>
      <c r="BV42">
        <f>(AZ42-BF42)/(AZ42-AY42)</f>
        <v>0</v>
      </c>
      <c r="BW42">
        <f>(BS42*BQ42/BE42)</f>
        <v>0</v>
      </c>
      <c r="BX42">
        <f>(1-BW42)</f>
        <v>0</v>
      </c>
      <c r="DG42">
        <f>$B$13*EF42+$C$13*EG42+$F$13*ER42*(1-EU42)</f>
        <v>0</v>
      </c>
      <c r="DH42">
        <f>DG42*DI42</f>
        <v>0</v>
      </c>
      <c r="DI42">
        <f>($B$13*$D$11+$C$13*$D$11+$F$13*((FE42+EW42)/MAX(FE42+EW42+FF42, 0.1)*$I$11+FF42/MAX(FE42+EW42+FF42, 0.1)*$J$11))/($B$13+$C$13+$F$13)</f>
        <v>0</v>
      </c>
      <c r="DJ42">
        <f>($B$13*$K$11+$C$13*$K$11+$F$13*((FE42+EW42)/MAX(FE42+EW42+FF42, 0.1)*$P$11+FF42/MAX(FE42+EW42+FF42, 0.1)*$Q$11))/($B$13+$C$13+$F$13)</f>
        <v>0</v>
      </c>
      <c r="DK42">
        <v>2.7</v>
      </c>
      <c r="DL42">
        <v>0.5</v>
      </c>
      <c r="DM42" t="s">
        <v>430</v>
      </c>
      <c r="DN42">
        <v>2</v>
      </c>
      <c r="DO42" t="b">
        <v>1</v>
      </c>
      <c r="DP42">
        <v>1685026696.6</v>
      </c>
      <c r="DQ42">
        <v>133.7792592592592</v>
      </c>
      <c r="DR42">
        <v>117.4834925925926</v>
      </c>
      <c r="DS42">
        <v>20.6426</v>
      </c>
      <c r="DT42">
        <v>12.48391481481482</v>
      </c>
      <c r="DU42">
        <v>133.3805925925926</v>
      </c>
      <c r="DV42">
        <v>20.53005185185185</v>
      </c>
      <c r="DW42">
        <v>500.0074444444445</v>
      </c>
      <c r="DX42">
        <v>99.44781481481483</v>
      </c>
      <c r="DY42">
        <v>0.1000235074074074</v>
      </c>
      <c r="DZ42">
        <v>29.37465185185185</v>
      </c>
      <c r="EA42">
        <v>29.30219629629629</v>
      </c>
      <c r="EB42">
        <v>999.9000000000001</v>
      </c>
      <c r="EC42">
        <v>0</v>
      </c>
      <c r="ED42">
        <v>0</v>
      </c>
      <c r="EE42">
        <v>9998.658148148148</v>
      </c>
      <c r="EF42">
        <v>0</v>
      </c>
      <c r="EG42">
        <v>1044.563481481481</v>
      </c>
      <c r="EH42">
        <v>16.29570740740741</v>
      </c>
      <c r="EI42">
        <v>136.5989259259259</v>
      </c>
      <c r="EJ42">
        <v>118.9687333333334</v>
      </c>
      <c r="EK42">
        <v>8.158684074074074</v>
      </c>
      <c r="EL42">
        <v>117.4834925925926</v>
      </c>
      <c r="EM42">
        <v>12.48391481481482</v>
      </c>
      <c r="EN42">
        <v>2.052861111111111</v>
      </c>
      <c r="EO42">
        <v>1.241498148148148</v>
      </c>
      <c r="EP42">
        <v>17.85806296296296</v>
      </c>
      <c r="EQ42">
        <v>10.10869259259259</v>
      </c>
      <c r="ER42">
        <v>2000.031851851852</v>
      </c>
      <c r="ES42">
        <v>0.980003222222222</v>
      </c>
      <c r="ET42">
        <v>0.01999668888888889</v>
      </c>
      <c r="EU42">
        <v>0</v>
      </c>
      <c r="EV42">
        <v>780.5199629629632</v>
      </c>
      <c r="EW42">
        <v>5.00078</v>
      </c>
      <c r="EX42">
        <v>18617.53333333333</v>
      </c>
      <c r="EY42">
        <v>16379.92222222222</v>
      </c>
      <c r="EZ42">
        <v>39.14785185185185</v>
      </c>
      <c r="FA42">
        <v>40.83766666666666</v>
      </c>
      <c r="FB42">
        <v>40.21262962962963</v>
      </c>
      <c r="FC42">
        <v>39.88159259259259</v>
      </c>
      <c r="FD42">
        <v>40.53903703703703</v>
      </c>
      <c r="FE42">
        <v>1955.135555555556</v>
      </c>
      <c r="FF42">
        <v>39.8925925925926</v>
      </c>
      <c r="FG42">
        <v>0</v>
      </c>
      <c r="FH42">
        <v>1685026702.9</v>
      </c>
      <c r="FI42">
        <v>0</v>
      </c>
      <c r="FJ42">
        <v>780.5915599999998</v>
      </c>
      <c r="FK42">
        <v>39.19653839371668</v>
      </c>
      <c r="FL42">
        <v>5877.176915933003</v>
      </c>
      <c r="FM42">
        <v>18639.424</v>
      </c>
      <c r="FN42">
        <v>15</v>
      </c>
      <c r="FO42">
        <v>1685022659.5</v>
      </c>
      <c r="FP42" t="s">
        <v>431</v>
      </c>
      <c r="FQ42">
        <v>1685022641</v>
      </c>
      <c r="FR42">
        <v>1685022659.5</v>
      </c>
      <c r="FS42">
        <v>1</v>
      </c>
      <c r="FT42">
        <v>0.44</v>
      </c>
      <c r="FU42">
        <v>-0.025</v>
      </c>
      <c r="FV42">
        <v>0.445</v>
      </c>
      <c r="FW42">
        <v>-0.025</v>
      </c>
      <c r="FX42">
        <v>420</v>
      </c>
      <c r="FY42">
        <v>11</v>
      </c>
      <c r="FZ42">
        <v>0.08</v>
      </c>
      <c r="GA42">
        <v>0.02</v>
      </c>
      <c r="GB42">
        <v>14.97696097560975</v>
      </c>
      <c r="GC42">
        <v>19.95948083623692</v>
      </c>
      <c r="GD42">
        <v>1.969621430120339</v>
      </c>
      <c r="GE42">
        <v>0</v>
      </c>
      <c r="GF42">
        <v>8.157577073170732</v>
      </c>
      <c r="GG42">
        <v>0.02067993031357262</v>
      </c>
      <c r="GH42">
        <v>0.002584793470923483</v>
      </c>
      <c r="GI42">
        <v>1</v>
      </c>
      <c r="GJ42">
        <v>1</v>
      </c>
      <c r="GK42">
        <v>2</v>
      </c>
      <c r="GL42" t="s">
        <v>432</v>
      </c>
      <c r="GM42">
        <v>3.09789</v>
      </c>
      <c r="GN42">
        <v>2.75811</v>
      </c>
      <c r="GO42">
        <v>0.0309285</v>
      </c>
      <c r="GP42">
        <v>0.0260589</v>
      </c>
      <c r="GQ42">
        <v>0.106802</v>
      </c>
      <c r="GR42">
        <v>0.0747287</v>
      </c>
      <c r="GS42">
        <v>24888.5</v>
      </c>
      <c r="GT42">
        <v>24703.5</v>
      </c>
      <c r="GU42">
        <v>26229.8</v>
      </c>
      <c r="GV42">
        <v>25705.8</v>
      </c>
      <c r="GW42">
        <v>37581</v>
      </c>
      <c r="GX42">
        <v>36243.7</v>
      </c>
      <c r="GY42">
        <v>45868.4</v>
      </c>
      <c r="GZ42">
        <v>42393.6</v>
      </c>
      <c r="HA42">
        <v>1.87792</v>
      </c>
      <c r="HB42">
        <v>1.95742</v>
      </c>
      <c r="HC42">
        <v>0.0596792</v>
      </c>
      <c r="HD42">
        <v>0</v>
      </c>
      <c r="HE42">
        <v>28.3221</v>
      </c>
      <c r="HF42">
        <v>999.9</v>
      </c>
      <c r="HG42">
        <v>60</v>
      </c>
      <c r="HH42">
        <v>32.3</v>
      </c>
      <c r="HI42">
        <v>29.3044</v>
      </c>
      <c r="HJ42">
        <v>62.2135</v>
      </c>
      <c r="HK42">
        <v>26.7348</v>
      </c>
      <c r="HL42">
        <v>1</v>
      </c>
      <c r="HM42">
        <v>0.137144</v>
      </c>
      <c r="HN42">
        <v>0.211795</v>
      </c>
      <c r="HO42">
        <v>20.3068</v>
      </c>
      <c r="HP42">
        <v>5.21295</v>
      </c>
      <c r="HQ42">
        <v>11.98</v>
      </c>
      <c r="HR42">
        <v>4.9637</v>
      </c>
      <c r="HS42">
        <v>3.27405</v>
      </c>
      <c r="HT42">
        <v>9999</v>
      </c>
      <c r="HU42">
        <v>9999</v>
      </c>
      <c r="HV42">
        <v>9999</v>
      </c>
      <c r="HW42">
        <v>30</v>
      </c>
      <c r="HX42">
        <v>1.86386</v>
      </c>
      <c r="HY42">
        <v>1.85995</v>
      </c>
      <c r="HZ42">
        <v>1.85822</v>
      </c>
      <c r="IA42">
        <v>1.85962</v>
      </c>
      <c r="IB42">
        <v>1.85974</v>
      </c>
      <c r="IC42">
        <v>1.85821</v>
      </c>
      <c r="ID42">
        <v>1.85726</v>
      </c>
      <c r="IE42">
        <v>1.85222</v>
      </c>
      <c r="IF42">
        <v>0</v>
      </c>
      <c r="IG42">
        <v>0</v>
      </c>
      <c r="IH42">
        <v>0</v>
      </c>
      <c r="II42">
        <v>0</v>
      </c>
      <c r="IJ42" t="s">
        <v>433</v>
      </c>
      <c r="IK42" t="s">
        <v>434</v>
      </c>
      <c r="IL42" t="s">
        <v>435</v>
      </c>
      <c r="IM42" t="s">
        <v>435</v>
      </c>
      <c r="IN42" t="s">
        <v>435</v>
      </c>
      <c r="IO42" t="s">
        <v>435</v>
      </c>
      <c r="IP42">
        <v>0</v>
      </c>
      <c r="IQ42">
        <v>100</v>
      </c>
      <c r="IR42">
        <v>100</v>
      </c>
      <c r="IS42">
        <v>0.394</v>
      </c>
      <c r="IT42">
        <v>0.1126</v>
      </c>
      <c r="IU42">
        <v>0.3650839946752427</v>
      </c>
      <c r="IV42">
        <v>0.0002756662941723101</v>
      </c>
      <c r="IW42">
        <v>-1.706736700235475E-07</v>
      </c>
      <c r="IX42">
        <v>-7.648352192670159E-11</v>
      </c>
      <c r="IY42">
        <v>-0.08921519773046478</v>
      </c>
      <c r="IZ42">
        <v>0.001712106514585134</v>
      </c>
      <c r="JA42">
        <v>0.0004201690128959496</v>
      </c>
      <c r="JB42">
        <v>-1.212774764375344E-06</v>
      </c>
      <c r="JC42">
        <v>3</v>
      </c>
      <c r="JD42">
        <v>1949</v>
      </c>
      <c r="JE42">
        <v>1</v>
      </c>
      <c r="JF42">
        <v>28</v>
      </c>
      <c r="JG42">
        <v>67.7</v>
      </c>
      <c r="JH42">
        <v>67.40000000000001</v>
      </c>
      <c r="JI42">
        <v>0.332031</v>
      </c>
      <c r="JJ42">
        <v>2.64648</v>
      </c>
      <c r="JK42">
        <v>1.49658</v>
      </c>
      <c r="JL42">
        <v>2.35474</v>
      </c>
      <c r="JM42">
        <v>1.54907</v>
      </c>
      <c r="JN42">
        <v>2.3999</v>
      </c>
      <c r="JO42">
        <v>35.8944</v>
      </c>
      <c r="JP42">
        <v>14.3597</v>
      </c>
      <c r="JQ42">
        <v>18</v>
      </c>
      <c r="JR42">
        <v>486.538</v>
      </c>
      <c r="JS42">
        <v>556.811</v>
      </c>
      <c r="JT42">
        <v>27.9986</v>
      </c>
      <c r="JU42">
        <v>29.0088</v>
      </c>
      <c r="JV42">
        <v>30.0001</v>
      </c>
      <c r="JW42">
        <v>28.993</v>
      </c>
      <c r="JX42">
        <v>28.9223</v>
      </c>
      <c r="JY42">
        <v>6.66195</v>
      </c>
      <c r="JZ42">
        <v>53.4306</v>
      </c>
      <c r="KA42">
        <v>0</v>
      </c>
      <c r="KB42">
        <v>28</v>
      </c>
      <c r="KC42">
        <v>65.8935</v>
      </c>
      <c r="KD42">
        <v>12.4726</v>
      </c>
      <c r="KE42">
        <v>100.236</v>
      </c>
      <c r="KF42">
        <v>100.627</v>
      </c>
    </row>
    <row r="43" spans="1:292">
      <c r="A43">
        <v>23</v>
      </c>
      <c r="B43">
        <v>1685026709.1</v>
      </c>
      <c r="C43">
        <v>110</v>
      </c>
      <c r="D43" t="s">
        <v>479</v>
      </c>
      <c r="E43" t="s">
        <v>480</v>
      </c>
      <c r="F43">
        <v>5</v>
      </c>
      <c r="G43" t="s">
        <v>428</v>
      </c>
      <c r="H43">
        <v>1685026701.314285</v>
      </c>
      <c r="I43">
        <f>(J43)/1000</f>
        <v>0</v>
      </c>
      <c r="J43">
        <f>IF(DO43, AM43, AG43)</f>
        <v>0</v>
      </c>
      <c r="K43">
        <f>IF(DO43, AH43, AF43)</f>
        <v>0</v>
      </c>
      <c r="L43">
        <f>DQ43 - IF(AT43&gt;1, K43*DK43*100.0/(AV43*EE43), 0)</f>
        <v>0</v>
      </c>
      <c r="M43">
        <f>((S43-I43/2)*L43-K43)/(S43+I43/2)</f>
        <v>0</v>
      </c>
      <c r="N43">
        <f>M43*(DX43+DY43)/1000.0</f>
        <v>0</v>
      </c>
      <c r="O43">
        <f>(DQ43 - IF(AT43&gt;1, K43*DK43*100.0/(AV43*EE43), 0))*(DX43+DY43)/1000.0</f>
        <v>0</v>
      </c>
      <c r="P43">
        <f>2.0/((1/R43-1/Q43)+SIGN(R43)*SQRT((1/R43-1/Q43)*(1/R43-1/Q43) + 4*DL43/((DL43+1)*(DL43+1))*(2*1/R43*1/Q43-1/Q43*1/Q43)))</f>
        <v>0</v>
      </c>
      <c r="Q43">
        <f>IF(LEFT(DM43,1)&lt;&gt;"0",IF(LEFT(DM43,1)="1",3.0,DN43),$D$5+$E$5*(EE43*DX43/($K$5*1000))+$F$5*(EE43*DX43/($K$5*1000))*MAX(MIN(DK43,$J$5),$I$5)*MAX(MIN(DK43,$J$5),$I$5)+$G$5*MAX(MIN(DK43,$J$5),$I$5)*(EE43*DX43/($K$5*1000))+$H$5*(EE43*DX43/($K$5*1000))*(EE43*DX43/($K$5*1000)))</f>
        <v>0</v>
      </c>
      <c r="R43">
        <f>I43*(1000-(1000*0.61365*exp(17.502*V43/(240.97+V43))/(DX43+DY43)+DS43)/2)/(1000*0.61365*exp(17.502*V43/(240.97+V43))/(DX43+DY43)-DS43)</f>
        <v>0</v>
      </c>
      <c r="S43">
        <f>1/((DL43+1)/(P43/1.6)+1/(Q43/1.37)) + DL43/((DL43+1)/(P43/1.6) + DL43/(Q43/1.37))</f>
        <v>0</v>
      </c>
      <c r="T43">
        <f>(DG43*DJ43)</f>
        <v>0</v>
      </c>
      <c r="U43">
        <f>(DZ43+(T43+2*0.95*5.67E-8*(((DZ43+$B$9)+273)^4-(DZ43+273)^4)-44100*I43)/(1.84*29.3*Q43+8*0.95*5.67E-8*(DZ43+273)^3))</f>
        <v>0</v>
      </c>
      <c r="V43">
        <f>($C$9*EA43+$D$9*EB43+$E$9*U43)</f>
        <v>0</v>
      </c>
      <c r="W43">
        <f>0.61365*exp(17.502*V43/(240.97+V43))</f>
        <v>0</v>
      </c>
      <c r="X43">
        <f>(Y43/Z43*100)</f>
        <v>0</v>
      </c>
      <c r="Y43">
        <f>DS43*(DX43+DY43)/1000</f>
        <v>0</v>
      </c>
      <c r="Z43">
        <f>0.61365*exp(17.502*DZ43/(240.97+DZ43))</f>
        <v>0</v>
      </c>
      <c r="AA43">
        <f>(W43-DS43*(DX43+DY43)/1000)</f>
        <v>0</v>
      </c>
      <c r="AB43">
        <f>(-I43*44100)</f>
        <v>0</v>
      </c>
      <c r="AC43">
        <f>2*29.3*Q43*0.92*(DZ43-V43)</f>
        <v>0</v>
      </c>
      <c r="AD43">
        <f>2*0.95*5.67E-8*(((DZ43+$B$9)+273)^4-(V43+273)^4)</f>
        <v>0</v>
      </c>
      <c r="AE43">
        <f>T43+AD43+AB43+AC43</f>
        <v>0</v>
      </c>
      <c r="AF43">
        <f>DW43*AT43*(DR43-DQ43*(1000-AT43*DT43)/(1000-AT43*DS43))/(100*DK43)</f>
        <v>0</v>
      </c>
      <c r="AG43">
        <f>1000*DW43*AT43*(DS43-DT43)/(100*DK43*(1000-AT43*DS43))</f>
        <v>0</v>
      </c>
      <c r="AH43">
        <f>(AI43 - AJ43 - DX43*1E3/(8.314*(DZ43+273.15)) * AL43/DW43 * AK43) * DW43/(100*DK43) * (1000 - DT43)/1000</f>
        <v>0</v>
      </c>
      <c r="AI43">
        <v>88.57204552732966</v>
      </c>
      <c r="AJ43">
        <v>99.91500060606056</v>
      </c>
      <c r="AK43">
        <v>-3.054628925798391</v>
      </c>
      <c r="AL43">
        <v>66.87544694377274</v>
      </c>
      <c r="AM43">
        <f>(AO43 - AN43 + DX43*1E3/(8.314*(DZ43+273.15)) * AQ43/DW43 * AP43) * DW43/(100*DK43) * 1000/(1000 - AO43)</f>
        <v>0</v>
      </c>
      <c r="AN43">
        <v>12.48253136039371</v>
      </c>
      <c r="AO43">
        <v>20.64221318681321</v>
      </c>
      <c r="AP43">
        <v>-0.000142260754047211</v>
      </c>
      <c r="AQ43">
        <v>110.1298601296173</v>
      </c>
      <c r="AR43">
        <v>0</v>
      </c>
      <c r="AS43">
        <v>0</v>
      </c>
      <c r="AT43">
        <f>IF(AR43*$H$15&gt;=AV43,1.0,(AV43/(AV43-AR43*$H$15)))</f>
        <v>0</v>
      </c>
      <c r="AU43">
        <f>(AT43-1)*100</f>
        <v>0</v>
      </c>
      <c r="AV43">
        <f>MAX(0,($B$15+$C$15*EE43)/(1+$D$15*EE43)*DX43/(DZ43+273)*$E$15)</f>
        <v>0</v>
      </c>
      <c r="AW43" t="s">
        <v>429</v>
      </c>
      <c r="AX43" t="s">
        <v>429</v>
      </c>
      <c r="AY43">
        <v>0</v>
      </c>
      <c r="AZ43">
        <v>0</v>
      </c>
      <c r="BA43">
        <f>1-AY43/AZ43</f>
        <v>0</v>
      </c>
      <c r="BB43">
        <v>0</v>
      </c>
      <c r="BC43" t="s">
        <v>429</v>
      </c>
      <c r="BD43" t="s">
        <v>429</v>
      </c>
      <c r="BE43">
        <v>0</v>
      </c>
      <c r="BF43">
        <v>0</v>
      </c>
      <c r="BG43">
        <f>1-BE43/BF43</f>
        <v>0</v>
      </c>
      <c r="BH43">
        <v>0.5</v>
      </c>
      <c r="BI43">
        <f>DH43</f>
        <v>0</v>
      </c>
      <c r="BJ43">
        <f>K43</f>
        <v>0</v>
      </c>
      <c r="BK43">
        <f>BG43*BH43*BI43</f>
        <v>0</v>
      </c>
      <c r="BL43">
        <f>(BJ43-BB43)/BI43</f>
        <v>0</v>
      </c>
      <c r="BM43">
        <f>(AZ43-BF43)/BF43</f>
        <v>0</v>
      </c>
      <c r="BN43">
        <f>AY43/(BA43+AY43/BF43)</f>
        <v>0</v>
      </c>
      <c r="BO43" t="s">
        <v>429</v>
      </c>
      <c r="BP43">
        <v>0</v>
      </c>
      <c r="BQ43">
        <f>IF(BP43&lt;&gt;0, BP43, BN43)</f>
        <v>0</v>
      </c>
      <c r="BR43">
        <f>1-BQ43/BF43</f>
        <v>0</v>
      </c>
      <c r="BS43">
        <f>(BF43-BE43)/(BF43-BQ43)</f>
        <v>0</v>
      </c>
      <c r="BT43">
        <f>(AZ43-BF43)/(AZ43-BQ43)</f>
        <v>0</v>
      </c>
      <c r="BU43">
        <f>(BF43-BE43)/(BF43-AY43)</f>
        <v>0</v>
      </c>
      <c r="BV43">
        <f>(AZ43-BF43)/(AZ43-AY43)</f>
        <v>0</v>
      </c>
      <c r="BW43">
        <f>(BS43*BQ43/BE43)</f>
        <v>0</v>
      </c>
      <c r="BX43">
        <f>(1-BW43)</f>
        <v>0</v>
      </c>
      <c r="DG43">
        <f>$B$13*EF43+$C$13*EG43+$F$13*ER43*(1-EU43)</f>
        <v>0</v>
      </c>
      <c r="DH43">
        <f>DG43*DI43</f>
        <v>0</v>
      </c>
      <c r="DI43">
        <f>($B$13*$D$11+$C$13*$D$11+$F$13*((FE43+EW43)/MAX(FE43+EW43+FF43, 0.1)*$I$11+FF43/MAX(FE43+EW43+FF43, 0.1)*$J$11))/($B$13+$C$13+$F$13)</f>
        <v>0</v>
      </c>
      <c r="DJ43">
        <f>($B$13*$K$11+$C$13*$K$11+$F$13*((FE43+EW43)/MAX(FE43+EW43+FF43, 0.1)*$P$11+FF43/MAX(FE43+EW43+FF43, 0.1)*$Q$11))/($B$13+$C$13+$F$13)</f>
        <v>0</v>
      </c>
      <c r="DK43">
        <v>2.7</v>
      </c>
      <c r="DL43">
        <v>0.5</v>
      </c>
      <c r="DM43" t="s">
        <v>430</v>
      </c>
      <c r="DN43">
        <v>2</v>
      </c>
      <c r="DO43" t="b">
        <v>1</v>
      </c>
      <c r="DP43">
        <v>1685026701.314285</v>
      </c>
      <c r="DQ43">
        <v>119.6719071428571</v>
      </c>
      <c r="DR43">
        <v>101.8149607142857</v>
      </c>
      <c r="DS43">
        <v>20.642675</v>
      </c>
      <c r="DT43">
        <v>12.48261785714286</v>
      </c>
      <c r="DU43">
        <v>119.2764464285714</v>
      </c>
      <c r="DV43">
        <v>20.53012142857143</v>
      </c>
      <c r="DW43">
        <v>500.0166428571429</v>
      </c>
      <c r="DX43">
        <v>99.44722857142857</v>
      </c>
      <c r="DY43">
        <v>0.1000559</v>
      </c>
      <c r="DZ43">
        <v>29.36886071428571</v>
      </c>
      <c r="EA43">
        <v>29.29447500000001</v>
      </c>
      <c r="EB43">
        <v>999.9000000000002</v>
      </c>
      <c r="EC43">
        <v>0</v>
      </c>
      <c r="ED43">
        <v>0</v>
      </c>
      <c r="EE43">
        <v>9992.296785714285</v>
      </c>
      <c r="EF43">
        <v>0</v>
      </c>
      <c r="EG43">
        <v>1224.245285714286</v>
      </c>
      <c r="EH43">
        <v>17.8569</v>
      </c>
      <c r="EI43">
        <v>122.1942464285714</v>
      </c>
      <c r="EJ43">
        <v>103.1019892857143</v>
      </c>
      <c r="EK43">
        <v>8.160045357142856</v>
      </c>
      <c r="EL43">
        <v>101.8149607142857</v>
      </c>
      <c r="EM43">
        <v>12.48261785714286</v>
      </c>
      <c r="EN43">
        <v>2.052855714285714</v>
      </c>
      <c r="EO43">
        <v>1.2413625</v>
      </c>
      <c r="EP43">
        <v>17.858025</v>
      </c>
      <c r="EQ43">
        <v>10.10706071428571</v>
      </c>
      <c r="ER43">
        <v>2000.052142857143</v>
      </c>
      <c r="ES43">
        <v>0.9800026428571427</v>
      </c>
      <c r="ET43">
        <v>0.01999726428571428</v>
      </c>
      <c r="EU43">
        <v>0</v>
      </c>
      <c r="EV43">
        <v>783.6683214285715</v>
      </c>
      <c r="EW43">
        <v>5.00078</v>
      </c>
      <c r="EX43">
        <v>19187.06428571429</v>
      </c>
      <c r="EY43">
        <v>16380.07857142857</v>
      </c>
      <c r="EZ43">
        <v>39.14482142857143</v>
      </c>
      <c r="FA43">
        <v>40.83674999999999</v>
      </c>
      <c r="FB43">
        <v>40.15814285714284</v>
      </c>
      <c r="FC43">
        <v>39.87685714285714</v>
      </c>
      <c r="FD43">
        <v>40.54667857142857</v>
      </c>
      <c r="FE43">
        <v>1955.152857142857</v>
      </c>
      <c r="FF43">
        <v>39.89571428571429</v>
      </c>
      <c r="FG43">
        <v>0</v>
      </c>
      <c r="FH43">
        <v>1685026708.3</v>
      </c>
      <c r="FI43">
        <v>0</v>
      </c>
      <c r="FJ43">
        <v>784.0164230769232</v>
      </c>
      <c r="FK43">
        <v>41.67128207305567</v>
      </c>
      <c r="FL43">
        <v>6120.116243442418</v>
      </c>
      <c r="FM43">
        <v>19242.29230769231</v>
      </c>
      <c r="FN43">
        <v>15</v>
      </c>
      <c r="FO43">
        <v>1685022659.5</v>
      </c>
      <c r="FP43" t="s">
        <v>431</v>
      </c>
      <c r="FQ43">
        <v>1685022641</v>
      </c>
      <c r="FR43">
        <v>1685022659.5</v>
      </c>
      <c r="FS43">
        <v>1</v>
      </c>
      <c r="FT43">
        <v>0.44</v>
      </c>
      <c r="FU43">
        <v>-0.025</v>
      </c>
      <c r="FV43">
        <v>0.445</v>
      </c>
      <c r="FW43">
        <v>-0.025</v>
      </c>
      <c r="FX43">
        <v>420</v>
      </c>
      <c r="FY43">
        <v>11</v>
      </c>
      <c r="FZ43">
        <v>0.08</v>
      </c>
      <c r="GA43">
        <v>0.02</v>
      </c>
      <c r="GB43">
        <v>16.96269756097561</v>
      </c>
      <c r="GC43">
        <v>19.84720348432054</v>
      </c>
      <c r="GD43">
        <v>1.957926837678407</v>
      </c>
      <c r="GE43">
        <v>0</v>
      </c>
      <c r="GF43">
        <v>8.158890487804879</v>
      </c>
      <c r="GG43">
        <v>0.02172041811847386</v>
      </c>
      <c r="GH43">
        <v>0.002767271220164119</v>
      </c>
      <c r="GI43">
        <v>1</v>
      </c>
      <c r="GJ43">
        <v>1</v>
      </c>
      <c r="GK43">
        <v>2</v>
      </c>
      <c r="GL43" t="s">
        <v>432</v>
      </c>
      <c r="GM43">
        <v>3.09782</v>
      </c>
      <c r="GN43">
        <v>2.75784</v>
      </c>
      <c r="GO43">
        <v>0.0269839</v>
      </c>
      <c r="GP43">
        <v>0.0215364</v>
      </c>
      <c r="GQ43">
        <v>0.106808</v>
      </c>
      <c r="GR43">
        <v>0.07472090000000001</v>
      </c>
      <c r="GS43">
        <v>24989.8</v>
      </c>
      <c r="GT43">
        <v>24818.4</v>
      </c>
      <c r="GU43">
        <v>26229.9</v>
      </c>
      <c r="GV43">
        <v>25706</v>
      </c>
      <c r="GW43">
        <v>37580.2</v>
      </c>
      <c r="GX43">
        <v>36243.4</v>
      </c>
      <c r="GY43">
        <v>45868.4</v>
      </c>
      <c r="GZ43">
        <v>42393.5</v>
      </c>
      <c r="HA43">
        <v>1.87757</v>
      </c>
      <c r="HB43">
        <v>1.9573</v>
      </c>
      <c r="HC43">
        <v>0.0589788</v>
      </c>
      <c r="HD43">
        <v>0</v>
      </c>
      <c r="HE43">
        <v>28.3076</v>
      </c>
      <c r="HF43">
        <v>999.9</v>
      </c>
      <c r="HG43">
        <v>60</v>
      </c>
      <c r="HH43">
        <v>32.3</v>
      </c>
      <c r="HI43">
        <v>29.3006</v>
      </c>
      <c r="HJ43">
        <v>61.6835</v>
      </c>
      <c r="HK43">
        <v>26.7067</v>
      </c>
      <c r="HL43">
        <v>1</v>
      </c>
      <c r="HM43">
        <v>0.137058</v>
      </c>
      <c r="HN43">
        <v>0.203589</v>
      </c>
      <c r="HO43">
        <v>20.3068</v>
      </c>
      <c r="HP43">
        <v>5.21415</v>
      </c>
      <c r="HQ43">
        <v>11.9791</v>
      </c>
      <c r="HR43">
        <v>4.9637</v>
      </c>
      <c r="HS43">
        <v>3.27418</v>
      </c>
      <c r="HT43">
        <v>9999</v>
      </c>
      <c r="HU43">
        <v>9999</v>
      </c>
      <c r="HV43">
        <v>9999</v>
      </c>
      <c r="HW43">
        <v>30</v>
      </c>
      <c r="HX43">
        <v>1.86386</v>
      </c>
      <c r="HY43">
        <v>1.85997</v>
      </c>
      <c r="HZ43">
        <v>1.85822</v>
      </c>
      <c r="IA43">
        <v>1.85961</v>
      </c>
      <c r="IB43">
        <v>1.85974</v>
      </c>
      <c r="IC43">
        <v>1.8582</v>
      </c>
      <c r="ID43">
        <v>1.85724</v>
      </c>
      <c r="IE43">
        <v>1.85223</v>
      </c>
      <c r="IF43">
        <v>0</v>
      </c>
      <c r="IG43">
        <v>0</v>
      </c>
      <c r="IH43">
        <v>0</v>
      </c>
      <c r="II43">
        <v>0</v>
      </c>
      <c r="IJ43" t="s">
        <v>433</v>
      </c>
      <c r="IK43" t="s">
        <v>434</v>
      </c>
      <c r="IL43" t="s">
        <v>435</v>
      </c>
      <c r="IM43" t="s">
        <v>435</v>
      </c>
      <c r="IN43" t="s">
        <v>435</v>
      </c>
      <c r="IO43" t="s">
        <v>435</v>
      </c>
      <c r="IP43">
        <v>0</v>
      </c>
      <c r="IQ43">
        <v>100</v>
      </c>
      <c r="IR43">
        <v>100</v>
      </c>
      <c r="IS43">
        <v>0.39</v>
      </c>
      <c r="IT43">
        <v>0.1125</v>
      </c>
      <c r="IU43">
        <v>0.3650839946752427</v>
      </c>
      <c r="IV43">
        <v>0.0002756662941723101</v>
      </c>
      <c r="IW43">
        <v>-1.706736700235475E-07</v>
      </c>
      <c r="IX43">
        <v>-7.648352192670159E-11</v>
      </c>
      <c r="IY43">
        <v>-0.08921519773046478</v>
      </c>
      <c r="IZ43">
        <v>0.001712106514585134</v>
      </c>
      <c r="JA43">
        <v>0.0004201690128959496</v>
      </c>
      <c r="JB43">
        <v>-1.212774764375344E-06</v>
      </c>
      <c r="JC43">
        <v>3</v>
      </c>
      <c r="JD43">
        <v>1949</v>
      </c>
      <c r="JE43">
        <v>1</v>
      </c>
      <c r="JF43">
        <v>28</v>
      </c>
      <c r="JG43">
        <v>67.8</v>
      </c>
      <c r="JH43">
        <v>67.5</v>
      </c>
      <c r="JI43">
        <v>0.292969</v>
      </c>
      <c r="JJ43">
        <v>2.65259</v>
      </c>
      <c r="JK43">
        <v>1.49658</v>
      </c>
      <c r="JL43">
        <v>2.35596</v>
      </c>
      <c r="JM43">
        <v>1.54907</v>
      </c>
      <c r="JN43">
        <v>2.3999</v>
      </c>
      <c r="JO43">
        <v>35.8944</v>
      </c>
      <c r="JP43">
        <v>14.3597</v>
      </c>
      <c r="JQ43">
        <v>18</v>
      </c>
      <c r="JR43">
        <v>486.352</v>
      </c>
      <c r="JS43">
        <v>556.741</v>
      </c>
      <c r="JT43">
        <v>27.9983</v>
      </c>
      <c r="JU43">
        <v>29.0094</v>
      </c>
      <c r="JV43">
        <v>30</v>
      </c>
      <c r="JW43">
        <v>28.9954</v>
      </c>
      <c r="JX43">
        <v>28.9245</v>
      </c>
      <c r="JY43">
        <v>5.90313</v>
      </c>
      <c r="JZ43">
        <v>53.4306</v>
      </c>
      <c r="KA43">
        <v>0</v>
      </c>
      <c r="KB43">
        <v>28</v>
      </c>
      <c r="KC43">
        <v>52.5305</v>
      </c>
      <c r="KD43">
        <v>12.4726</v>
      </c>
      <c r="KE43">
        <v>100.236</v>
      </c>
      <c r="KF43">
        <v>100.627</v>
      </c>
    </row>
    <row r="44" spans="1:292">
      <c r="A44">
        <v>24</v>
      </c>
      <c r="B44">
        <v>1685026714.1</v>
      </c>
      <c r="C44">
        <v>115</v>
      </c>
      <c r="D44" t="s">
        <v>481</v>
      </c>
      <c r="E44" t="s">
        <v>482</v>
      </c>
      <c r="F44">
        <v>5</v>
      </c>
      <c r="G44" t="s">
        <v>428</v>
      </c>
      <c r="H44">
        <v>1685026706.6</v>
      </c>
      <c r="I44">
        <f>(J44)/1000</f>
        <v>0</v>
      </c>
      <c r="J44">
        <f>IF(DO44, AM44, AG44)</f>
        <v>0</v>
      </c>
      <c r="K44">
        <f>IF(DO44, AH44, AF44)</f>
        <v>0</v>
      </c>
      <c r="L44">
        <f>DQ44 - IF(AT44&gt;1, K44*DK44*100.0/(AV44*EE44), 0)</f>
        <v>0</v>
      </c>
      <c r="M44">
        <f>((S44-I44/2)*L44-K44)/(S44+I44/2)</f>
        <v>0</v>
      </c>
      <c r="N44">
        <f>M44*(DX44+DY44)/1000.0</f>
        <v>0</v>
      </c>
      <c r="O44">
        <f>(DQ44 - IF(AT44&gt;1, K44*DK44*100.0/(AV44*EE44), 0))*(DX44+DY44)/1000.0</f>
        <v>0</v>
      </c>
      <c r="P44">
        <f>2.0/((1/R44-1/Q44)+SIGN(R44)*SQRT((1/R44-1/Q44)*(1/R44-1/Q44) + 4*DL44/((DL44+1)*(DL44+1))*(2*1/R44*1/Q44-1/Q44*1/Q44)))</f>
        <v>0</v>
      </c>
      <c r="Q44">
        <f>IF(LEFT(DM44,1)&lt;&gt;"0",IF(LEFT(DM44,1)="1",3.0,DN44),$D$5+$E$5*(EE44*DX44/($K$5*1000))+$F$5*(EE44*DX44/($K$5*1000))*MAX(MIN(DK44,$J$5),$I$5)*MAX(MIN(DK44,$J$5),$I$5)+$G$5*MAX(MIN(DK44,$J$5),$I$5)*(EE44*DX44/($K$5*1000))+$H$5*(EE44*DX44/($K$5*1000))*(EE44*DX44/($K$5*1000)))</f>
        <v>0</v>
      </c>
      <c r="R44">
        <f>I44*(1000-(1000*0.61365*exp(17.502*V44/(240.97+V44))/(DX44+DY44)+DS44)/2)/(1000*0.61365*exp(17.502*V44/(240.97+V44))/(DX44+DY44)-DS44)</f>
        <v>0</v>
      </c>
      <c r="S44">
        <f>1/((DL44+1)/(P44/1.6)+1/(Q44/1.37)) + DL44/((DL44+1)/(P44/1.6) + DL44/(Q44/1.37))</f>
        <v>0</v>
      </c>
      <c r="T44">
        <f>(DG44*DJ44)</f>
        <v>0</v>
      </c>
      <c r="U44">
        <f>(DZ44+(T44+2*0.95*5.67E-8*(((DZ44+$B$9)+273)^4-(DZ44+273)^4)-44100*I44)/(1.84*29.3*Q44+8*0.95*5.67E-8*(DZ44+273)^3))</f>
        <v>0</v>
      </c>
      <c r="V44">
        <f>($C$9*EA44+$D$9*EB44+$E$9*U44)</f>
        <v>0</v>
      </c>
      <c r="W44">
        <f>0.61365*exp(17.502*V44/(240.97+V44))</f>
        <v>0</v>
      </c>
      <c r="X44">
        <f>(Y44/Z44*100)</f>
        <v>0</v>
      </c>
      <c r="Y44">
        <f>DS44*(DX44+DY44)/1000</f>
        <v>0</v>
      </c>
      <c r="Z44">
        <f>0.61365*exp(17.502*DZ44/(240.97+DZ44))</f>
        <v>0</v>
      </c>
      <c r="AA44">
        <f>(W44-DS44*(DX44+DY44)/1000)</f>
        <v>0</v>
      </c>
      <c r="AB44">
        <f>(-I44*44100)</f>
        <v>0</v>
      </c>
      <c r="AC44">
        <f>2*29.3*Q44*0.92*(DZ44-V44)</f>
        <v>0</v>
      </c>
      <c r="AD44">
        <f>2*0.95*5.67E-8*(((DZ44+$B$9)+273)^4-(V44+273)^4)</f>
        <v>0</v>
      </c>
      <c r="AE44">
        <f>T44+AD44+AB44+AC44</f>
        <v>0</v>
      </c>
      <c r="AF44">
        <f>DW44*AT44*(DR44-DQ44*(1000-AT44*DT44)/(1000-AT44*DS44))/(100*DK44)</f>
        <v>0</v>
      </c>
      <c r="AG44">
        <f>1000*DW44*AT44*(DS44-DT44)/(100*DK44*(1000-AT44*DS44))</f>
        <v>0</v>
      </c>
      <c r="AH44">
        <f>(AI44 - AJ44 - DX44*1E3/(8.314*(DZ44+273.15)) * AL44/DW44 * AK44) * DW44/(100*DK44) * (1000 - DT44)/1000</f>
        <v>0</v>
      </c>
      <c r="AI44">
        <v>71.55819140203917</v>
      </c>
      <c r="AJ44">
        <v>84.50404909090908</v>
      </c>
      <c r="AK44">
        <v>-3.08419214836327</v>
      </c>
      <c r="AL44">
        <v>66.87544694377274</v>
      </c>
      <c r="AM44">
        <f>(AO44 - AN44 + DX44*1E3/(8.314*(DZ44+273.15)) * AQ44/DW44 * AP44) * DW44/(100*DK44) * 1000/(1000 - AO44)</f>
        <v>0</v>
      </c>
      <c r="AN44">
        <v>12.48058953078707</v>
      </c>
      <c r="AO44">
        <v>20.64943846153847</v>
      </c>
      <c r="AP44">
        <v>0.0002451968419525114</v>
      </c>
      <c r="AQ44">
        <v>110.1298601296173</v>
      </c>
      <c r="AR44">
        <v>0</v>
      </c>
      <c r="AS44">
        <v>0</v>
      </c>
      <c r="AT44">
        <f>IF(AR44*$H$15&gt;=AV44,1.0,(AV44/(AV44-AR44*$H$15)))</f>
        <v>0</v>
      </c>
      <c r="AU44">
        <f>(AT44-1)*100</f>
        <v>0</v>
      </c>
      <c r="AV44">
        <f>MAX(0,($B$15+$C$15*EE44)/(1+$D$15*EE44)*DX44/(DZ44+273)*$E$15)</f>
        <v>0</v>
      </c>
      <c r="AW44" t="s">
        <v>429</v>
      </c>
      <c r="AX44" t="s">
        <v>429</v>
      </c>
      <c r="AY44">
        <v>0</v>
      </c>
      <c r="AZ44">
        <v>0</v>
      </c>
      <c r="BA44">
        <f>1-AY44/AZ44</f>
        <v>0</v>
      </c>
      <c r="BB44">
        <v>0</v>
      </c>
      <c r="BC44" t="s">
        <v>429</v>
      </c>
      <c r="BD44" t="s">
        <v>429</v>
      </c>
      <c r="BE44">
        <v>0</v>
      </c>
      <c r="BF44">
        <v>0</v>
      </c>
      <c r="BG44">
        <f>1-BE44/BF44</f>
        <v>0</v>
      </c>
      <c r="BH44">
        <v>0.5</v>
      </c>
      <c r="BI44">
        <f>DH44</f>
        <v>0</v>
      </c>
      <c r="BJ44">
        <f>K44</f>
        <v>0</v>
      </c>
      <c r="BK44">
        <f>BG44*BH44*BI44</f>
        <v>0</v>
      </c>
      <c r="BL44">
        <f>(BJ44-BB44)/BI44</f>
        <v>0</v>
      </c>
      <c r="BM44">
        <f>(AZ44-BF44)/BF44</f>
        <v>0</v>
      </c>
      <c r="BN44">
        <f>AY44/(BA44+AY44/BF44)</f>
        <v>0</v>
      </c>
      <c r="BO44" t="s">
        <v>429</v>
      </c>
      <c r="BP44">
        <v>0</v>
      </c>
      <c r="BQ44">
        <f>IF(BP44&lt;&gt;0, BP44, BN44)</f>
        <v>0</v>
      </c>
      <c r="BR44">
        <f>1-BQ44/BF44</f>
        <v>0</v>
      </c>
      <c r="BS44">
        <f>(BF44-BE44)/(BF44-BQ44)</f>
        <v>0</v>
      </c>
      <c r="BT44">
        <f>(AZ44-BF44)/(AZ44-BQ44)</f>
        <v>0</v>
      </c>
      <c r="BU44">
        <f>(BF44-BE44)/(BF44-AY44)</f>
        <v>0</v>
      </c>
      <c r="BV44">
        <f>(AZ44-BF44)/(AZ44-AY44)</f>
        <v>0</v>
      </c>
      <c r="BW44">
        <f>(BS44*BQ44/BE44)</f>
        <v>0</v>
      </c>
      <c r="BX44">
        <f>(1-BW44)</f>
        <v>0</v>
      </c>
      <c r="DG44">
        <f>$B$13*EF44+$C$13*EG44+$F$13*ER44*(1-EU44)</f>
        <v>0</v>
      </c>
      <c r="DH44">
        <f>DG44*DI44</f>
        <v>0</v>
      </c>
      <c r="DI44">
        <f>($B$13*$D$11+$C$13*$D$11+$F$13*((FE44+EW44)/MAX(FE44+EW44+FF44, 0.1)*$I$11+FF44/MAX(FE44+EW44+FF44, 0.1)*$J$11))/($B$13+$C$13+$F$13)</f>
        <v>0</v>
      </c>
      <c r="DJ44">
        <f>($B$13*$K$11+$C$13*$K$11+$F$13*((FE44+EW44)/MAX(FE44+EW44+FF44, 0.1)*$P$11+FF44/MAX(FE44+EW44+FF44, 0.1)*$Q$11))/($B$13+$C$13+$F$13)</f>
        <v>0</v>
      </c>
      <c r="DK44">
        <v>2.7</v>
      </c>
      <c r="DL44">
        <v>0.5</v>
      </c>
      <c r="DM44" t="s">
        <v>430</v>
      </c>
      <c r="DN44">
        <v>2</v>
      </c>
      <c r="DO44" t="b">
        <v>1</v>
      </c>
      <c r="DP44">
        <v>1685026706.6</v>
      </c>
      <c r="DQ44">
        <v>103.8227777777778</v>
      </c>
      <c r="DR44">
        <v>84.17271481481481</v>
      </c>
      <c r="DS44">
        <v>20.6454962962963</v>
      </c>
      <c r="DT44">
        <v>12.48187407407407</v>
      </c>
      <c r="DU44">
        <v>103.4310925925926</v>
      </c>
      <c r="DV44">
        <v>20.53290740740741</v>
      </c>
      <c r="DW44">
        <v>500.0288148148148</v>
      </c>
      <c r="DX44">
        <v>99.44784074074076</v>
      </c>
      <c r="DY44">
        <v>0.1000973777777778</v>
      </c>
      <c r="DZ44">
        <v>29.3611925925926</v>
      </c>
      <c r="EA44">
        <v>29.28520740740741</v>
      </c>
      <c r="EB44">
        <v>999.9000000000001</v>
      </c>
      <c r="EC44">
        <v>0</v>
      </c>
      <c r="ED44">
        <v>0</v>
      </c>
      <c r="EE44">
        <v>9987.547407407408</v>
      </c>
      <c r="EF44">
        <v>0</v>
      </c>
      <c r="EG44">
        <v>1399.051111111111</v>
      </c>
      <c r="EH44">
        <v>19.65005185185185</v>
      </c>
      <c r="EI44">
        <v>106.0113555555556</v>
      </c>
      <c r="EJ44">
        <v>85.23665555555554</v>
      </c>
      <c r="EK44">
        <v>8.163621111111111</v>
      </c>
      <c r="EL44">
        <v>84.17271481481481</v>
      </c>
      <c r="EM44">
        <v>12.48187407407407</v>
      </c>
      <c r="EN44">
        <v>2.053149259259259</v>
      </c>
      <c r="EO44">
        <v>1.241295185185185</v>
      </c>
      <c r="EP44">
        <v>17.8603</v>
      </c>
      <c r="EQ44">
        <v>10.10625925925926</v>
      </c>
      <c r="ER44">
        <v>2000.038888888889</v>
      </c>
      <c r="ES44">
        <v>0.9800017777777777</v>
      </c>
      <c r="ET44">
        <v>0.01999812962962963</v>
      </c>
      <c r="EU44">
        <v>0</v>
      </c>
      <c r="EV44">
        <v>787.4765555555555</v>
      </c>
      <c r="EW44">
        <v>5.00078</v>
      </c>
      <c r="EX44">
        <v>19626.66296296296</v>
      </c>
      <c r="EY44">
        <v>16379.95555555555</v>
      </c>
      <c r="EZ44">
        <v>39.13625925925926</v>
      </c>
      <c r="FA44">
        <v>40.83066666666667</v>
      </c>
      <c r="FB44">
        <v>40.11318518518518</v>
      </c>
      <c r="FC44">
        <v>39.86544444444444</v>
      </c>
      <c r="FD44">
        <v>40.54374074074074</v>
      </c>
      <c r="FE44">
        <v>1955.138888888889</v>
      </c>
      <c r="FF44">
        <v>39.89925925925926</v>
      </c>
      <c r="FG44">
        <v>0</v>
      </c>
      <c r="FH44">
        <v>1685026713.1</v>
      </c>
      <c r="FI44">
        <v>0</v>
      </c>
      <c r="FJ44">
        <v>787.4750769230767</v>
      </c>
      <c r="FK44">
        <v>44.02926494867879</v>
      </c>
      <c r="FL44">
        <v>5487.637608319142</v>
      </c>
      <c r="FM44">
        <v>19623.96923076923</v>
      </c>
      <c r="FN44">
        <v>15</v>
      </c>
      <c r="FO44">
        <v>1685022659.5</v>
      </c>
      <c r="FP44" t="s">
        <v>431</v>
      </c>
      <c r="FQ44">
        <v>1685022641</v>
      </c>
      <c r="FR44">
        <v>1685022659.5</v>
      </c>
      <c r="FS44">
        <v>1</v>
      </c>
      <c r="FT44">
        <v>0.44</v>
      </c>
      <c r="FU44">
        <v>-0.025</v>
      </c>
      <c r="FV44">
        <v>0.445</v>
      </c>
      <c r="FW44">
        <v>-0.025</v>
      </c>
      <c r="FX44">
        <v>420</v>
      </c>
      <c r="FY44">
        <v>11</v>
      </c>
      <c r="FZ44">
        <v>0.08</v>
      </c>
      <c r="GA44">
        <v>0.02</v>
      </c>
      <c r="GB44">
        <v>18.2968756097561</v>
      </c>
      <c r="GC44">
        <v>20.36625574912892</v>
      </c>
      <c r="GD44">
        <v>2.008684622234222</v>
      </c>
      <c r="GE44">
        <v>0</v>
      </c>
      <c r="GF44">
        <v>8.161421707317073</v>
      </c>
      <c r="GG44">
        <v>0.03081533101045586</v>
      </c>
      <c r="GH44">
        <v>0.00379980866170339</v>
      </c>
      <c r="GI44">
        <v>1</v>
      </c>
      <c r="GJ44">
        <v>1</v>
      </c>
      <c r="GK44">
        <v>2</v>
      </c>
      <c r="GL44" t="s">
        <v>432</v>
      </c>
      <c r="GM44">
        <v>3.0979</v>
      </c>
      <c r="GN44">
        <v>2.75836</v>
      </c>
      <c r="GO44">
        <v>0.0229246</v>
      </c>
      <c r="GP44">
        <v>0.0169127</v>
      </c>
      <c r="GQ44">
        <v>0.10682</v>
      </c>
      <c r="GR44">
        <v>0.0747255</v>
      </c>
      <c r="GS44">
        <v>25094.1</v>
      </c>
      <c r="GT44">
        <v>24935.7</v>
      </c>
      <c r="GU44">
        <v>26230</v>
      </c>
      <c r="GV44">
        <v>25706.1</v>
      </c>
      <c r="GW44">
        <v>37579.4</v>
      </c>
      <c r="GX44">
        <v>36243</v>
      </c>
      <c r="GY44">
        <v>45868.7</v>
      </c>
      <c r="GZ44">
        <v>42393.9</v>
      </c>
      <c r="HA44">
        <v>1.8778</v>
      </c>
      <c r="HB44">
        <v>1.9572</v>
      </c>
      <c r="HC44">
        <v>0.0601858</v>
      </c>
      <c r="HD44">
        <v>0</v>
      </c>
      <c r="HE44">
        <v>28.2925</v>
      </c>
      <c r="HF44">
        <v>999.9</v>
      </c>
      <c r="HG44">
        <v>60</v>
      </c>
      <c r="HH44">
        <v>32.3</v>
      </c>
      <c r="HI44">
        <v>29.3017</v>
      </c>
      <c r="HJ44">
        <v>61.4535</v>
      </c>
      <c r="HK44">
        <v>26.6867</v>
      </c>
      <c r="HL44">
        <v>1</v>
      </c>
      <c r="HM44">
        <v>0.137287</v>
      </c>
      <c r="HN44">
        <v>0.195346</v>
      </c>
      <c r="HO44">
        <v>20.3068</v>
      </c>
      <c r="HP44">
        <v>5.2134</v>
      </c>
      <c r="HQ44">
        <v>11.9798</v>
      </c>
      <c r="HR44">
        <v>4.9636</v>
      </c>
      <c r="HS44">
        <v>3.27408</v>
      </c>
      <c r="HT44">
        <v>9999</v>
      </c>
      <c r="HU44">
        <v>9999</v>
      </c>
      <c r="HV44">
        <v>9999</v>
      </c>
      <c r="HW44">
        <v>30</v>
      </c>
      <c r="HX44">
        <v>1.86386</v>
      </c>
      <c r="HY44">
        <v>1.85999</v>
      </c>
      <c r="HZ44">
        <v>1.85822</v>
      </c>
      <c r="IA44">
        <v>1.85962</v>
      </c>
      <c r="IB44">
        <v>1.85974</v>
      </c>
      <c r="IC44">
        <v>1.85822</v>
      </c>
      <c r="ID44">
        <v>1.85725</v>
      </c>
      <c r="IE44">
        <v>1.85222</v>
      </c>
      <c r="IF44">
        <v>0</v>
      </c>
      <c r="IG44">
        <v>0</v>
      </c>
      <c r="IH44">
        <v>0</v>
      </c>
      <c r="II44">
        <v>0</v>
      </c>
      <c r="IJ44" t="s">
        <v>433</v>
      </c>
      <c r="IK44" t="s">
        <v>434</v>
      </c>
      <c r="IL44" t="s">
        <v>435</v>
      </c>
      <c r="IM44" t="s">
        <v>435</v>
      </c>
      <c r="IN44" t="s">
        <v>435</v>
      </c>
      <c r="IO44" t="s">
        <v>435</v>
      </c>
      <c r="IP44">
        <v>0</v>
      </c>
      <c r="IQ44">
        <v>100</v>
      </c>
      <c r="IR44">
        <v>100</v>
      </c>
      <c r="IS44">
        <v>0.386</v>
      </c>
      <c r="IT44">
        <v>0.1127</v>
      </c>
      <c r="IU44">
        <v>0.3650839946752427</v>
      </c>
      <c r="IV44">
        <v>0.0002756662941723101</v>
      </c>
      <c r="IW44">
        <v>-1.706736700235475E-07</v>
      </c>
      <c r="IX44">
        <v>-7.648352192670159E-11</v>
      </c>
      <c r="IY44">
        <v>-0.08921519773046478</v>
      </c>
      <c r="IZ44">
        <v>0.001712106514585134</v>
      </c>
      <c r="JA44">
        <v>0.0004201690128959496</v>
      </c>
      <c r="JB44">
        <v>-1.212774764375344E-06</v>
      </c>
      <c r="JC44">
        <v>3</v>
      </c>
      <c r="JD44">
        <v>1949</v>
      </c>
      <c r="JE44">
        <v>1</v>
      </c>
      <c r="JF44">
        <v>28</v>
      </c>
      <c r="JG44">
        <v>67.90000000000001</v>
      </c>
      <c r="JH44">
        <v>67.59999999999999</v>
      </c>
      <c r="JI44">
        <v>0.251465</v>
      </c>
      <c r="JJ44">
        <v>2.66846</v>
      </c>
      <c r="JK44">
        <v>1.49658</v>
      </c>
      <c r="JL44">
        <v>2.35474</v>
      </c>
      <c r="JM44">
        <v>1.54907</v>
      </c>
      <c r="JN44">
        <v>2.37427</v>
      </c>
      <c r="JO44">
        <v>35.8944</v>
      </c>
      <c r="JP44">
        <v>14.3597</v>
      </c>
      <c r="JQ44">
        <v>18</v>
      </c>
      <c r="JR44">
        <v>486.501</v>
      </c>
      <c r="JS44">
        <v>556.686</v>
      </c>
      <c r="JT44">
        <v>27.9982</v>
      </c>
      <c r="JU44">
        <v>29.0114</v>
      </c>
      <c r="JV44">
        <v>30.0002</v>
      </c>
      <c r="JW44">
        <v>28.9978</v>
      </c>
      <c r="JX44">
        <v>28.9264</v>
      </c>
      <c r="JY44">
        <v>5.06919</v>
      </c>
      <c r="JZ44">
        <v>53.4306</v>
      </c>
      <c r="KA44">
        <v>0</v>
      </c>
      <c r="KB44">
        <v>28</v>
      </c>
      <c r="KC44">
        <v>32.4903</v>
      </c>
      <c r="KD44">
        <v>12.4726</v>
      </c>
      <c r="KE44">
        <v>100.236</v>
      </c>
      <c r="KF44">
        <v>100.628</v>
      </c>
    </row>
    <row r="45" spans="1:292">
      <c r="A45">
        <v>25</v>
      </c>
      <c r="B45">
        <v>1685026811.1</v>
      </c>
      <c r="C45">
        <v>212</v>
      </c>
      <c r="D45" t="s">
        <v>483</v>
      </c>
      <c r="E45" t="s">
        <v>484</v>
      </c>
      <c r="F45">
        <v>5</v>
      </c>
      <c r="G45" t="s">
        <v>428</v>
      </c>
      <c r="H45">
        <v>1685026803.099999</v>
      </c>
      <c r="I45">
        <f>(J45)/1000</f>
        <v>0</v>
      </c>
      <c r="J45">
        <f>IF(DO45, AM45, AG45)</f>
        <v>0</v>
      </c>
      <c r="K45">
        <f>IF(DO45, AH45, AF45)</f>
        <v>0</v>
      </c>
      <c r="L45">
        <f>DQ45 - IF(AT45&gt;1, K45*DK45*100.0/(AV45*EE45), 0)</f>
        <v>0</v>
      </c>
      <c r="M45">
        <f>((S45-I45/2)*L45-K45)/(S45+I45/2)</f>
        <v>0</v>
      </c>
      <c r="N45">
        <f>M45*(DX45+DY45)/1000.0</f>
        <v>0</v>
      </c>
      <c r="O45">
        <f>(DQ45 - IF(AT45&gt;1, K45*DK45*100.0/(AV45*EE45), 0))*(DX45+DY45)/1000.0</f>
        <v>0</v>
      </c>
      <c r="P45">
        <f>2.0/((1/R45-1/Q45)+SIGN(R45)*SQRT((1/R45-1/Q45)*(1/R45-1/Q45) + 4*DL45/((DL45+1)*(DL45+1))*(2*1/R45*1/Q45-1/Q45*1/Q45)))</f>
        <v>0</v>
      </c>
      <c r="Q45">
        <f>IF(LEFT(DM45,1)&lt;&gt;"0",IF(LEFT(DM45,1)="1",3.0,DN45),$D$5+$E$5*(EE45*DX45/($K$5*1000))+$F$5*(EE45*DX45/($K$5*1000))*MAX(MIN(DK45,$J$5),$I$5)*MAX(MIN(DK45,$J$5),$I$5)+$G$5*MAX(MIN(DK45,$J$5),$I$5)*(EE45*DX45/($K$5*1000))+$H$5*(EE45*DX45/($K$5*1000))*(EE45*DX45/($K$5*1000)))</f>
        <v>0</v>
      </c>
      <c r="R45">
        <f>I45*(1000-(1000*0.61365*exp(17.502*V45/(240.97+V45))/(DX45+DY45)+DS45)/2)/(1000*0.61365*exp(17.502*V45/(240.97+V45))/(DX45+DY45)-DS45)</f>
        <v>0</v>
      </c>
      <c r="S45">
        <f>1/((DL45+1)/(P45/1.6)+1/(Q45/1.37)) + DL45/((DL45+1)/(P45/1.6) + DL45/(Q45/1.37))</f>
        <v>0</v>
      </c>
      <c r="T45">
        <f>(DG45*DJ45)</f>
        <v>0</v>
      </c>
      <c r="U45">
        <f>(DZ45+(T45+2*0.95*5.67E-8*(((DZ45+$B$9)+273)^4-(DZ45+273)^4)-44100*I45)/(1.84*29.3*Q45+8*0.95*5.67E-8*(DZ45+273)^3))</f>
        <v>0</v>
      </c>
      <c r="V45">
        <f>($C$9*EA45+$D$9*EB45+$E$9*U45)</f>
        <v>0</v>
      </c>
      <c r="W45">
        <f>0.61365*exp(17.502*V45/(240.97+V45))</f>
        <v>0</v>
      </c>
      <c r="X45">
        <f>(Y45/Z45*100)</f>
        <v>0</v>
      </c>
      <c r="Y45">
        <f>DS45*(DX45+DY45)/1000</f>
        <v>0</v>
      </c>
      <c r="Z45">
        <f>0.61365*exp(17.502*DZ45/(240.97+DZ45))</f>
        <v>0</v>
      </c>
      <c r="AA45">
        <f>(W45-DS45*(DX45+DY45)/1000)</f>
        <v>0</v>
      </c>
      <c r="AB45">
        <f>(-I45*44100)</f>
        <v>0</v>
      </c>
      <c r="AC45">
        <f>2*29.3*Q45*0.92*(DZ45-V45)</f>
        <v>0</v>
      </c>
      <c r="AD45">
        <f>2*0.95*5.67E-8*(((DZ45+$B$9)+273)^4-(V45+273)^4)</f>
        <v>0</v>
      </c>
      <c r="AE45">
        <f>T45+AD45+AB45+AC45</f>
        <v>0</v>
      </c>
      <c r="AF45">
        <f>DW45*AT45*(DR45-DQ45*(1000-AT45*DT45)/(1000-AT45*DS45))/(100*DK45)</f>
        <v>0</v>
      </c>
      <c r="AG45">
        <f>1000*DW45*AT45*(DS45-DT45)/(100*DK45*(1000-AT45*DS45))</f>
        <v>0</v>
      </c>
      <c r="AH45">
        <f>(AI45 - AJ45 - DX45*1E3/(8.314*(DZ45+273.15)) * AL45/DW45 * AK45) * DW45/(100*DK45) * (1000 - DT45)/1000</f>
        <v>0</v>
      </c>
      <c r="AI45">
        <v>425.0981070152751</v>
      </c>
      <c r="AJ45">
        <v>392.1423939393939</v>
      </c>
      <c r="AK45">
        <v>-0.03648734263817906</v>
      </c>
      <c r="AL45">
        <v>66.87544694377274</v>
      </c>
      <c r="AM45">
        <f>(AO45 - AN45 + DX45*1E3/(8.314*(DZ45+273.15)) * AQ45/DW45 * AP45) * DW45/(100*DK45) * 1000/(1000 - AO45)</f>
        <v>0</v>
      </c>
      <c r="AN45">
        <v>11.87969823298138</v>
      </c>
      <c r="AO45">
        <v>20.65230659340661</v>
      </c>
      <c r="AP45">
        <v>-0.003575663659950564</v>
      </c>
      <c r="AQ45">
        <v>110.1298601296173</v>
      </c>
      <c r="AR45">
        <v>0</v>
      </c>
      <c r="AS45">
        <v>0</v>
      </c>
      <c r="AT45">
        <f>IF(AR45*$H$15&gt;=AV45,1.0,(AV45/(AV45-AR45*$H$15)))</f>
        <v>0</v>
      </c>
      <c r="AU45">
        <f>(AT45-1)*100</f>
        <v>0</v>
      </c>
      <c r="AV45">
        <f>MAX(0,($B$15+$C$15*EE45)/(1+$D$15*EE45)*DX45/(DZ45+273)*$E$15)</f>
        <v>0</v>
      </c>
      <c r="AW45" t="s">
        <v>429</v>
      </c>
      <c r="AX45" t="s">
        <v>429</v>
      </c>
      <c r="AY45">
        <v>0</v>
      </c>
      <c r="AZ45">
        <v>0</v>
      </c>
      <c r="BA45">
        <f>1-AY45/AZ45</f>
        <v>0</v>
      </c>
      <c r="BB45">
        <v>0</v>
      </c>
      <c r="BC45" t="s">
        <v>429</v>
      </c>
      <c r="BD45" t="s">
        <v>429</v>
      </c>
      <c r="BE45">
        <v>0</v>
      </c>
      <c r="BF45">
        <v>0</v>
      </c>
      <c r="BG45">
        <f>1-BE45/BF45</f>
        <v>0</v>
      </c>
      <c r="BH45">
        <v>0.5</v>
      </c>
      <c r="BI45">
        <f>DH45</f>
        <v>0</v>
      </c>
      <c r="BJ45">
        <f>K45</f>
        <v>0</v>
      </c>
      <c r="BK45">
        <f>BG45*BH45*BI45</f>
        <v>0</v>
      </c>
      <c r="BL45">
        <f>(BJ45-BB45)/BI45</f>
        <v>0</v>
      </c>
      <c r="BM45">
        <f>(AZ45-BF45)/BF45</f>
        <v>0</v>
      </c>
      <c r="BN45">
        <f>AY45/(BA45+AY45/BF45)</f>
        <v>0</v>
      </c>
      <c r="BO45" t="s">
        <v>429</v>
      </c>
      <c r="BP45">
        <v>0</v>
      </c>
      <c r="BQ45">
        <f>IF(BP45&lt;&gt;0, BP45, BN45)</f>
        <v>0</v>
      </c>
      <c r="BR45">
        <f>1-BQ45/BF45</f>
        <v>0</v>
      </c>
      <c r="BS45">
        <f>(BF45-BE45)/(BF45-BQ45)</f>
        <v>0</v>
      </c>
      <c r="BT45">
        <f>(AZ45-BF45)/(AZ45-BQ45)</f>
        <v>0</v>
      </c>
      <c r="BU45">
        <f>(BF45-BE45)/(BF45-AY45)</f>
        <v>0</v>
      </c>
      <c r="BV45">
        <f>(AZ45-BF45)/(AZ45-AY45)</f>
        <v>0</v>
      </c>
      <c r="BW45">
        <f>(BS45*BQ45/BE45)</f>
        <v>0</v>
      </c>
      <c r="BX45">
        <f>(1-BW45)</f>
        <v>0</v>
      </c>
      <c r="DG45">
        <f>$B$13*EF45+$C$13*EG45+$F$13*ER45*(1-EU45)</f>
        <v>0</v>
      </c>
      <c r="DH45">
        <f>DG45*DI45</f>
        <v>0</v>
      </c>
      <c r="DI45">
        <f>($B$13*$D$11+$C$13*$D$11+$F$13*((FE45+EW45)/MAX(FE45+EW45+FF45, 0.1)*$I$11+FF45/MAX(FE45+EW45+FF45, 0.1)*$J$11))/($B$13+$C$13+$F$13)</f>
        <v>0</v>
      </c>
      <c r="DJ45">
        <f>($B$13*$K$11+$C$13*$K$11+$F$13*((FE45+EW45)/MAX(FE45+EW45+FF45, 0.1)*$P$11+FF45/MAX(FE45+EW45+FF45, 0.1)*$Q$11))/($B$13+$C$13+$F$13)</f>
        <v>0</v>
      </c>
      <c r="DK45">
        <v>2.7</v>
      </c>
      <c r="DL45">
        <v>0.5</v>
      </c>
      <c r="DM45" t="s">
        <v>430</v>
      </c>
      <c r="DN45">
        <v>2</v>
      </c>
      <c r="DO45" t="b">
        <v>1</v>
      </c>
      <c r="DP45">
        <v>1685026803.099999</v>
      </c>
      <c r="DQ45">
        <v>384.2527096774193</v>
      </c>
      <c r="DR45">
        <v>420.0778064516129</v>
      </c>
      <c r="DS45">
        <v>20.67083225806451</v>
      </c>
      <c r="DT45">
        <v>11.92196451612903</v>
      </c>
      <c r="DU45">
        <v>383.8112580645162</v>
      </c>
      <c r="DV45">
        <v>20.5578</v>
      </c>
      <c r="DW45">
        <v>500.0030967741936</v>
      </c>
      <c r="DX45">
        <v>99.44452258064518</v>
      </c>
      <c r="DY45">
        <v>0.09997444193548388</v>
      </c>
      <c r="DZ45">
        <v>29.2363870967742</v>
      </c>
      <c r="EA45">
        <v>29.07272580645161</v>
      </c>
      <c r="EB45">
        <v>999.9000000000003</v>
      </c>
      <c r="EC45">
        <v>0</v>
      </c>
      <c r="ED45">
        <v>0</v>
      </c>
      <c r="EE45">
        <v>10001.08709677419</v>
      </c>
      <c r="EF45">
        <v>0</v>
      </c>
      <c r="EG45">
        <v>1534.742580645161</v>
      </c>
      <c r="EH45">
        <v>-35.82519032258065</v>
      </c>
      <c r="EI45">
        <v>392.3630967741935</v>
      </c>
      <c r="EJ45">
        <v>425.1462903225806</v>
      </c>
      <c r="EK45">
        <v>8.74886677419355</v>
      </c>
      <c r="EL45">
        <v>420.0778064516129</v>
      </c>
      <c r="EM45">
        <v>11.92196451612903</v>
      </c>
      <c r="EN45">
        <v>2.055600967741936</v>
      </c>
      <c r="EO45">
        <v>1.185572903225806</v>
      </c>
      <c r="EP45">
        <v>17.87924516129032</v>
      </c>
      <c r="EQ45">
        <v>9.421505483870968</v>
      </c>
      <c r="ER45">
        <v>2000.014838709677</v>
      </c>
      <c r="ES45">
        <v>0.9800009354838708</v>
      </c>
      <c r="ET45">
        <v>0.01999898064516129</v>
      </c>
      <c r="EU45">
        <v>0</v>
      </c>
      <c r="EV45">
        <v>755.6395806451612</v>
      </c>
      <c r="EW45">
        <v>5.000779999999999</v>
      </c>
      <c r="EX45">
        <v>19059.65806451613</v>
      </c>
      <c r="EY45">
        <v>16379.77096774193</v>
      </c>
      <c r="EZ45">
        <v>39.05641935483871</v>
      </c>
      <c r="FA45">
        <v>40.77599999999999</v>
      </c>
      <c r="FB45">
        <v>39.83851612903226</v>
      </c>
      <c r="FC45">
        <v>39.68948387096773</v>
      </c>
      <c r="FD45">
        <v>40.42712903225806</v>
      </c>
      <c r="FE45">
        <v>1955.114838709678</v>
      </c>
      <c r="FF45">
        <v>39.90000000000001</v>
      </c>
      <c r="FG45">
        <v>0</v>
      </c>
      <c r="FH45">
        <v>1685026810.3</v>
      </c>
      <c r="FI45">
        <v>0</v>
      </c>
      <c r="FJ45">
        <v>755.7061153846153</v>
      </c>
      <c r="FK45">
        <v>4.370495739794428</v>
      </c>
      <c r="FL45">
        <v>2062.755558411846</v>
      </c>
      <c r="FM45">
        <v>19075.13846153846</v>
      </c>
      <c r="FN45">
        <v>15</v>
      </c>
      <c r="FO45">
        <v>1685022659.5</v>
      </c>
      <c r="FP45" t="s">
        <v>431</v>
      </c>
      <c r="FQ45">
        <v>1685022641</v>
      </c>
      <c r="FR45">
        <v>1685022659.5</v>
      </c>
      <c r="FS45">
        <v>1</v>
      </c>
      <c r="FT45">
        <v>0.44</v>
      </c>
      <c r="FU45">
        <v>-0.025</v>
      </c>
      <c r="FV45">
        <v>0.445</v>
      </c>
      <c r="FW45">
        <v>-0.025</v>
      </c>
      <c r="FX45">
        <v>420</v>
      </c>
      <c r="FY45">
        <v>11</v>
      </c>
      <c r="FZ45">
        <v>0.08</v>
      </c>
      <c r="GA45">
        <v>0.02</v>
      </c>
      <c r="GB45">
        <v>-35.76717560975609</v>
      </c>
      <c r="GC45">
        <v>-1.328195121951262</v>
      </c>
      <c r="GD45">
        <v>0.1326681386575999</v>
      </c>
      <c r="GE45">
        <v>0</v>
      </c>
      <c r="GF45">
        <v>8.72142292682927</v>
      </c>
      <c r="GG45">
        <v>0.5692434146341651</v>
      </c>
      <c r="GH45">
        <v>0.06014216053951254</v>
      </c>
      <c r="GI45">
        <v>0</v>
      </c>
      <c r="GJ45">
        <v>0</v>
      </c>
      <c r="GK45">
        <v>2</v>
      </c>
      <c r="GL45" t="s">
        <v>485</v>
      </c>
      <c r="GM45">
        <v>3.09758</v>
      </c>
      <c r="GN45">
        <v>2.75802</v>
      </c>
      <c r="GO45">
        <v>0.0899789</v>
      </c>
      <c r="GP45">
        <v>0.096402</v>
      </c>
      <c r="GQ45">
        <v>0.106822</v>
      </c>
      <c r="GR45">
        <v>0.0719863</v>
      </c>
      <c r="GS45">
        <v>23372.3</v>
      </c>
      <c r="GT45">
        <v>22919.7</v>
      </c>
      <c r="GU45">
        <v>26229.9</v>
      </c>
      <c r="GV45">
        <v>25705.9</v>
      </c>
      <c r="GW45">
        <v>37588.2</v>
      </c>
      <c r="GX45">
        <v>36360.7</v>
      </c>
      <c r="GY45">
        <v>45869.6</v>
      </c>
      <c r="GZ45">
        <v>42394.8</v>
      </c>
      <c r="HA45">
        <v>1.87845</v>
      </c>
      <c r="HB45">
        <v>1.9569</v>
      </c>
      <c r="HC45">
        <v>0.0605546</v>
      </c>
      <c r="HD45">
        <v>0</v>
      </c>
      <c r="HE45">
        <v>28.0776</v>
      </c>
      <c r="HF45">
        <v>999.9</v>
      </c>
      <c r="HG45">
        <v>60.1</v>
      </c>
      <c r="HH45">
        <v>32.4</v>
      </c>
      <c r="HI45">
        <v>29.5193</v>
      </c>
      <c r="HJ45">
        <v>62.1035</v>
      </c>
      <c r="HK45">
        <v>26.855</v>
      </c>
      <c r="HL45">
        <v>1</v>
      </c>
      <c r="HM45">
        <v>0.136044</v>
      </c>
      <c r="HN45">
        <v>0.101375</v>
      </c>
      <c r="HO45">
        <v>20.3076</v>
      </c>
      <c r="HP45">
        <v>5.21849</v>
      </c>
      <c r="HQ45">
        <v>11.979</v>
      </c>
      <c r="HR45">
        <v>4.96495</v>
      </c>
      <c r="HS45">
        <v>3.27475</v>
      </c>
      <c r="HT45">
        <v>9999</v>
      </c>
      <c r="HU45">
        <v>9999</v>
      </c>
      <c r="HV45">
        <v>9999</v>
      </c>
      <c r="HW45">
        <v>30.1</v>
      </c>
      <c r="HX45">
        <v>1.86386</v>
      </c>
      <c r="HY45">
        <v>1.85995</v>
      </c>
      <c r="HZ45">
        <v>1.85822</v>
      </c>
      <c r="IA45">
        <v>1.85964</v>
      </c>
      <c r="IB45">
        <v>1.85974</v>
      </c>
      <c r="IC45">
        <v>1.85819</v>
      </c>
      <c r="ID45">
        <v>1.85725</v>
      </c>
      <c r="IE45">
        <v>1.85222</v>
      </c>
      <c r="IF45">
        <v>0</v>
      </c>
      <c r="IG45">
        <v>0</v>
      </c>
      <c r="IH45">
        <v>0</v>
      </c>
      <c r="II45">
        <v>0</v>
      </c>
      <c r="IJ45" t="s">
        <v>433</v>
      </c>
      <c r="IK45" t="s">
        <v>434</v>
      </c>
      <c r="IL45" t="s">
        <v>435</v>
      </c>
      <c r="IM45" t="s">
        <v>435</v>
      </c>
      <c r="IN45" t="s">
        <v>435</v>
      </c>
      <c r="IO45" t="s">
        <v>435</v>
      </c>
      <c r="IP45">
        <v>0</v>
      </c>
      <c r="IQ45">
        <v>100</v>
      </c>
      <c r="IR45">
        <v>100</v>
      </c>
      <c r="IS45">
        <v>0.441</v>
      </c>
      <c r="IT45">
        <v>0.1127</v>
      </c>
      <c r="IU45">
        <v>0.3650839946752427</v>
      </c>
      <c r="IV45">
        <v>0.0002756662941723101</v>
      </c>
      <c r="IW45">
        <v>-1.706736700235475E-07</v>
      </c>
      <c r="IX45">
        <v>-7.648352192670159E-11</v>
      </c>
      <c r="IY45">
        <v>-0.08921519773046478</v>
      </c>
      <c r="IZ45">
        <v>0.001712106514585134</v>
      </c>
      <c r="JA45">
        <v>0.0004201690128959496</v>
      </c>
      <c r="JB45">
        <v>-1.212774764375344E-06</v>
      </c>
      <c r="JC45">
        <v>3</v>
      </c>
      <c r="JD45">
        <v>1949</v>
      </c>
      <c r="JE45">
        <v>1</v>
      </c>
      <c r="JF45">
        <v>28</v>
      </c>
      <c r="JG45">
        <v>69.5</v>
      </c>
      <c r="JH45">
        <v>69.2</v>
      </c>
      <c r="JI45">
        <v>1.11084</v>
      </c>
      <c r="JJ45">
        <v>2.62939</v>
      </c>
      <c r="JK45">
        <v>1.49658</v>
      </c>
      <c r="JL45">
        <v>2.35474</v>
      </c>
      <c r="JM45">
        <v>1.54907</v>
      </c>
      <c r="JN45">
        <v>2.32666</v>
      </c>
      <c r="JO45">
        <v>35.9645</v>
      </c>
      <c r="JP45">
        <v>14.3334</v>
      </c>
      <c r="JQ45">
        <v>18</v>
      </c>
      <c r="JR45">
        <v>487.045</v>
      </c>
      <c r="JS45">
        <v>556.711</v>
      </c>
      <c r="JT45">
        <v>28.0002</v>
      </c>
      <c r="JU45">
        <v>29.0064</v>
      </c>
      <c r="JV45">
        <v>30</v>
      </c>
      <c r="JW45">
        <v>29.0193</v>
      </c>
      <c r="JX45">
        <v>28.9518</v>
      </c>
      <c r="JY45">
        <v>22.4041</v>
      </c>
      <c r="JZ45">
        <v>55.4178</v>
      </c>
      <c r="KA45">
        <v>0</v>
      </c>
      <c r="KB45">
        <v>28</v>
      </c>
      <c r="KC45">
        <v>426.752</v>
      </c>
      <c r="KD45">
        <v>11.7859</v>
      </c>
      <c r="KE45">
        <v>100.237</v>
      </c>
      <c r="KF45">
        <v>100.629</v>
      </c>
    </row>
    <row r="46" spans="1:292">
      <c r="A46">
        <v>26</v>
      </c>
      <c r="B46">
        <v>1685026816.1</v>
      </c>
      <c r="C46">
        <v>217</v>
      </c>
      <c r="D46" t="s">
        <v>486</v>
      </c>
      <c r="E46" t="s">
        <v>487</v>
      </c>
      <c r="F46">
        <v>5</v>
      </c>
      <c r="G46" t="s">
        <v>428</v>
      </c>
      <c r="H46">
        <v>1685026808.255172</v>
      </c>
      <c r="I46">
        <f>(J46)/1000</f>
        <v>0</v>
      </c>
      <c r="J46">
        <f>IF(DO46, AM46, AG46)</f>
        <v>0</v>
      </c>
      <c r="K46">
        <f>IF(DO46, AH46, AF46)</f>
        <v>0</v>
      </c>
      <c r="L46">
        <f>DQ46 - IF(AT46&gt;1, K46*DK46*100.0/(AV46*EE46), 0)</f>
        <v>0</v>
      </c>
      <c r="M46">
        <f>((S46-I46/2)*L46-K46)/(S46+I46/2)</f>
        <v>0</v>
      </c>
      <c r="N46">
        <f>M46*(DX46+DY46)/1000.0</f>
        <v>0</v>
      </c>
      <c r="O46">
        <f>(DQ46 - IF(AT46&gt;1, K46*DK46*100.0/(AV46*EE46), 0))*(DX46+DY46)/1000.0</f>
        <v>0</v>
      </c>
      <c r="P46">
        <f>2.0/((1/R46-1/Q46)+SIGN(R46)*SQRT((1/R46-1/Q46)*(1/R46-1/Q46) + 4*DL46/((DL46+1)*(DL46+1))*(2*1/R46*1/Q46-1/Q46*1/Q46)))</f>
        <v>0</v>
      </c>
      <c r="Q46">
        <f>IF(LEFT(DM46,1)&lt;&gt;"0",IF(LEFT(DM46,1)="1",3.0,DN46),$D$5+$E$5*(EE46*DX46/($K$5*1000))+$F$5*(EE46*DX46/($K$5*1000))*MAX(MIN(DK46,$J$5),$I$5)*MAX(MIN(DK46,$J$5),$I$5)+$G$5*MAX(MIN(DK46,$J$5),$I$5)*(EE46*DX46/($K$5*1000))+$H$5*(EE46*DX46/($K$5*1000))*(EE46*DX46/($K$5*1000)))</f>
        <v>0</v>
      </c>
      <c r="R46">
        <f>I46*(1000-(1000*0.61365*exp(17.502*V46/(240.97+V46))/(DX46+DY46)+DS46)/2)/(1000*0.61365*exp(17.502*V46/(240.97+V46))/(DX46+DY46)-DS46)</f>
        <v>0</v>
      </c>
      <c r="S46">
        <f>1/((DL46+1)/(P46/1.6)+1/(Q46/1.37)) + DL46/((DL46+1)/(P46/1.6) + DL46/(Q46/1.37))</f>
        <v>0</v>
      </c>
      <c r="T46">
        <f>(DG46*DJ46)</f>
        <v>0</v>
      </c>
      <c r="U46">
        <f>(DZ46+(T46+2*0.95*5.67E-8*(((DZ46+$B$9)+273)^4-(DZ46+273)^4)-44100*I46)/(1.84*29.3*Q46+8*0.95*5.67E-8*(DZ46+273)^3))</f>
        <v>0</v>
      </c>
      <c r="V46">
        <f>($C$9*EA46+$D$9*EB46+$E$9*U46)</f>
        <v>0</v>
      </c>
      <c r="W46">
        <f>0.61365*exp(17.502*V46/(240.97+V46))</f>
        <v>0</v>
      </c>
      <c r="X46">
        <f>(Y46/Z46*100)</f>
        <v>0</v>
      </c>
      <c r="Y46">
        <f>DS46*(DX46+DY46)/1000</f>
        <v>0</v>
      </c>
      <c r="Z46">
        <f>0.61365*exp(17.502*DZ46/(240.97+DZ46))</f>
        <v>0</v>
      </c>
      <c r="AA46">
        <f>(W46-DS46*(DX46+DY46)/1000)</f>
        <v>0</v>
      </c>
      <c r="AB46">
        <f>(-I46*44100)</f>
        <v>0</v>
      </c>
      <c r="AC46">
        <f>2*29.3*Q46*0.92*(DZ46-V46)</f>
        <v>0</v>
      </c>
      <c r="AD46">
        <f>2*0.95*5.67E-8*(((DZ46+$B$9)+273)^4-(V46+273)^4)</f>
        <v>0</v>
      </c>
      <c r="AE46">
        <f>T46+AD46+AB46+AC46</f>
        <v>0</v>
      </c>
      <c r="AF46">
        <f>DW46*AT46*(DR46-DQ46*(1000-AT46*DT46)/(1000-AT46*DS46))/(100*DK46)</f>
        <v>0</v>
      </c>
      <c r="AG46">
        <f>1000*DW46*AT46*(DS46-DT46)/(100*DK46*(1000-AT46*DS46))</f>
        <v>0</v>
      </c>
      <c r="AH46">
        <f>(AI46 - AJ46 - DX46*1E3/(8.314*(DZ46+273.15)) * AL46/DW46 * AK46) * DW46/(100*DK46) * (1000 - DT46)/1000</f>
        <v>0</v>
      </c>
      <c r="AI46">
        <v>425.0883894799745</v>
      </c>
      <c r="AJ46">
        <v>392.0646787878786</v>
      </c>
      <c r="AK46">
        <v>-0.02056661946337644</v>
      </c>
      <c r="AL46">
        <v>66.87544694377274</v>
      </c>
      <c r="AM46">
        <f>(AO46 - AN46 + DX46*1E3/(8.314*(DZ46+273.15)) * AQ46/DW46 * AP46) * DW46/(100*DK46) * 1000/(1000 - AO46)</f>
        <v>0</v>
      </c>
      <c r="AN46">
        <v>11.87992371334524</v>
      </c>
      <c r="AO46">
        <v>20.6618142857143</v>
      </c>
      <c r="AP46">
        <v>0.0001269563202602427</v>
      </c>
      <c r="AQ46">
        <v>110.1298601296173</v>
      </c>
      <c r="AR46">
        <v>0</v>
      </c>
      <c r="AS46">
        <v>0</v>
      </c>
      <c r="AT46">
        <f>IF(AR46*$H$15&gt;=AV46,1.0,(AV46/(AV46-AR46*$H$15)))</f>
        <v>0</v>
      </c>
      <c r="AU46">
        <f>(AT46-1)*100</f>
        <v>0</v>
      </c>
      <c r="AV46">
        <f>MAX(0,($B$15+$C$15*EE46)/(1+$D$15*EE46)*DX46/(DZ46+273)*$E$15)</f>
        <v>0</v>
      </c>
      <c r="AW46" t="s">
        <v>429</v>
      </c>
      <c r="AX46" t="s">
        <v>429</v>
      </c>
      <c r="AY46">
        <v>0</v>
      </c>
      <c r="AZ46">
        <v>0</v>
      </c>
      <c r="BA46">
        <f>1-AY46/AZ46</f>
        <v>0</v>
      </c>
      <c r="BB46">
        <v>0</v>
      </c>
      <c r="BC46" t="s">
        <v>429</v>
      </c>
      <c r="BD46" t="s">
        <v>429</v>
      </c>
      <c r="BE46">
        <v>0</v>
      </c>
      <c r="BF46">
        <v>0</v>
      </c>
      <c r="BG46">
        <f>1-BE46/BF46</f>
        <v>0</v>
      </c>
      <c r="BH46">
        <v>0.5</v>
      </c>
      <c r="BI46">
        <f>DH46</f>
        <v>0</v>
      </c>
      <c r="BJ46">
        <f>K46</f>
        <v>0</v>
      </c>
      <c r="BK46">
        <f>BG46*BH46*BI46</f>
        <v>0</v>
      </c>
      <c r="BL46">
        <f>(BJ46-BB46)/BI46</f>
        <v>0</v>
      </c>
      <c r="BM46">
        <f>(AZ46-BF46)/BF46</f>
        <v>0</v>
      </c>
      <c r="BN46">
        <f>AY46/(BA46+AY46/BF46)</f>
        <v>0</v>
      </c>
      <c r="BO46" t="s">
        <v>429</v>
      </c>
      <c r="BP46">
        <v>0</v>
      </c>
      <c r="BQ46">
        <f>IF(BP46&lt;&gt;0, BP46, BN46)</f>
        <v>0</v>
      </c>
      <c r="BR46">
        <f>1-BQ46/BF46</f>
        <v>0</v>
      </c>
      <c r="BS46">
        <f>(BF46-BE46)/(BF46-BQ46)</f>
        <v>0</v>
      </c>
      <c r="BT46">
        <f>(AZ46-BF46)/(AZ46-BQ46)</f>
        <v>0</v>
      </c>
      <c r="BU46">
        <f>(BF46-BE46)/(BF46-AY46)</f>
        <v>0</v>
      </c>
      <c r="BV46">
        <f>(AZ46-BF46)/(AZ46-AY46)</f>
        <v>0</v>
      </c>
      <c r="BW46">
        <f>(BS46*BQ46/BE46)</f>
        <v>0</v>
      </c>
      <c r="BX46">
        <f>(1-BW46)</f>
        <v>0</v>
      </c>
      <c r="DG46">
        <f>$B$13*EF46+$C$13*EG46+$F$13*ER46*(1-EU46)</f>
        <v>0</v>
      </c>
      <c r="DH46">
        <f>DG46*DI46</f>
        <v>0</v>
      </c>
      <c r="DI46">
        <f>($B$13*$D$11+$C$13*$D$11+$F$13*((FE46+EW46)/MAX(FE46+EW46+FF46, 0.1)*$I$11+FF46/MAX(FE46+EW46+FF46, 0.1)*$J$11))/($B$13+$C$13+$F$13)</f>
        <v>0</v>
      </c>
      <c r="DJ46">
        <f>($B$13*$K$11+$C$13*$K$11+$F$13*((FE46+EW46)/MAX(FE46+EW46+FF46, 0.1)*$P$11+FF46/MAX(FE46+EW46+FF46, 0.1)*$Q$11))/($B$13+$C$13+$F$13)</f>
        <v>0</v>
      </c>
      <c r="DK46">
        <v>2.7</v>
      </c>
      <c r="DL46">
        <v>0.5</v>
      </c>
      <c r="DM46" t="s">
        <v>430</v>
      </c>
      <c r="DN46">
        <v>2</v>
      </c>
      <c r="DO46" t="b">
        <v>1</v>
      </c>
      <c r="DP46">
        <v>1685026808.255172</v>
      </c>
      <c r="DQ46">
        <v>384.1180000000001</v>
      </c>
      <c r="DR46">
        <v>420.2373448275862</v>
      </c>
      <c r="DS46">
        <v>20.66116896551724</v>
      </c>
      <c r="DT46">
        <v>11.88396206896552</v>
      </c>
      <c r="DU46">
        <v>383.6766206896551</v>
      </c>
      <c r="DV46">
        <v>20.54830344827586</v>
      </c>
      <c r="DW46">
        <v>499.9588965517242</v>
      </c>
      <c r="DX46">
        <v>99.44493448275863</v>
      </c>
      <c r="DY46">
        <v>0.09987329310344825</v>
      </c>
      <c r="DZ46">
        <v>29.23993103448275</v>
      </c>
      <c r="EA46">
        <v>29.0732448275862</v>
      </c>
      <c r="EB46">
        <v>999.9000000000002</v>
      </c>
      <c r="EC46">
        <v>0</v>
      </c>
      <c r="ED46">
        <v>0</v>
      </c>
      <c r="EE46">
        <v>10008.2724137931</v>
      </c>
      <c r="EF46">
        <v>0</v>
      </c>
      <c r="EG46">
        <v>1583.12448275862</v>
      </c>
      <c r="EH46">
        <v>-36.11937931034483</v>
      </c>
      <c r="EI46">
        <v>392.2217586206897</v>
      </c>
      <c r="EJ46">
        <v>425.2913793103448</v>
      </c>
      <c r="EK46">
        <v>8.777198275862069</v>
      </c>
      <c r="EL46">
        <v>420.2373448275862</v>
      </c>
      <c r="EM46">
        <v>11.88396206896552</v>
      </c>
      <c r="EN46">
        <v>2.054648275862069</v>
      </c>
      <c r="EO46">
        <v>1.181800689655172</v>
      </c>
      <c r="EP46">
        <v>17.87187931034483</v>
      </c>
      <c r="EQ46">
        <v>9.374234137931035</v>
      </c>
      <c r="ER46">
        <v>2000.026206896552</v>
      </c>
      <c r="ES46">
        <v>0.9800010689655171</v>
      </c>
      <c r="ET46">
        <v>0.01999884482758621</v>
      </c>
      <c r="EU46">
        <v>0</v>
      </c>
      <c r="EV46">
        <v>755.9681724137932</v>
      </c>
      <c r="EW46">
        <v>5.00078</v>
      </c>
      <c r="EX46">
        <v>19210.62068965517</v>
      </c>
      <c r="EY46">
        <v>16379.85862068966</v>
      </c>
      <c r="EZ46">
        <v>39.056</v>
      </c>
      <c r="FA46">
        <v>40.77993103448275</v>
      </c>
      <c r="FB46">
        <v>39.77137931034483</v>
      </c>
      <c r="FC46">
        <v>39.69603448275862</v>
      </c>
      <c r="FD46">
        <v>40.42648275862069</v>
      </c>
      <c r="FE46">
        <v>1955.126206896552</v>
      </c>
      <c r="FF46">
        <v>39.90000000000001</v>
      </c>
      <c r="FG46">
        <v>0</v>
      </c>
      <c r="FH46">
        <v>1685026815.1</v>
      </c>
      <c r="FI46">
        <v>0</v>
      </c>
      <c r="FJ46">
        <v>755.992076923077</v>
      </c>
      <c r="FK46">
        <v>3.812444446140722</v>
      </c>
      <c r="FL46">
        <v>1156.929917803462</v>
      </c>
      <c r="FM46">
        <v>19214.40769230769</v>
      </c>
      <c r="FN46">
        <v>15</v>
      </c>
      <c r="FO46">
        <v>1685022659.5</v>
      </c>
      <c r="FP46" t="s">
        <v>431</v>
      </c>
      <c r="FQ46">
        <v>1685022641</v>
      </c>
      <c r="FR46">
        <v>1685022659.5</v>
      </c>
      <c r="FS46">
        <v>1</v>
      </c>
      <c r="FT46">
        <v>0.44</v>
      </c>
      <c r="FU46">
        <v>-0.025</v>
      </c>
      <c r="FV46">
        <v>0.445</v>
      </c>
      <c r="FW46">
        <v>-0.025</v>
      </c>
      <c r="FX46">
        <v>420</v>
      </c>
      <c r="FY46">
        <v>11</v>
      </c>
      <c r="FZ46">
        <v>0.08</v>
      </c>
      <c r="GA46">
        <v>0.02</v>
      </c>
      <c r="GB46">
        <v>-36.00884634146341</v>
      </c>
      <c r="GC46">
        <v>-3.330079442508721</v>
      </c>
      <c r="GD46">
        <v>0.4686627978583015</v>
      </c>
      <c r="GE46">
        <v>0</v>
      </c>
      <c r="GF46">
        <v>8.755911219512196</v>
      </c>
      <c r="GG46">
        <v>0.2905536585365946</v>
      </c>
      <c r="GH46">
        <v>0.03695086125238872</v>
      </c>
      <c r="GI46">
        <v>1</v>
      </c>
      <c r="GJ46">
        <v>1</v>
      </c>
      <c r="GK46">
        <v>2</v>
      </c>
      <c r="GL46" t="s">
        <v>432</v>
      </c>
      <c r="GM46">
        <v>3.0975</v>
      </c>
      <c r="GN46">
        <v>2.75795</v>
      </c>
      <c r="GO46">
        <v>0.0899759</v>
      </c>
      <c r="GP46">
        <v>0.0968807</v>
      </c>
      <c r="GQ46">
        <v>0.10686</v>
      </c>
      <c r="GR46">
        <v>0.071923</v>
      </c>
      <c r="GS46">
        <v>23372.5</v>
      </c>
      <c r="GT46">
        <v>22907.7</v>
      </c>
      <c r="GU46">
        <v>26230</v>
      </c>
      <c r="GV46">
        <v>25706.1</v>
      </c>
      <c r="GW46">
        <v>37586.8</v>
      </c>
      <c r="GX46">
        <v>36363.4</v>
      </c>
      <c r="GY46">
        <v>45869.7</v>
      </c>
      <c r="GZ46">
        <v>42395</v>
      </c>
      <c r="HA46">
        <v>1.87845</v>
      </c>
      <c r="HB46">
        <v>1.95685</v>
      </c>
      <c r="HC46">
        <v>0.0617281</v>
      </c>
      <c r="HD46">
        <v>0</v>
      </c>
      <c r="HE46">
        <v>28.0769</v>
      </c>
      <c r="HF46">
        <v>999.9</v>
      </c>
      <c r="HG46">
        <v>60.1</v>
      </c>
      <c r="HH46">
        <v>32.4</v>
      </c>
      <c r="HI46">
        <v>29.5202</v>
      </c>
      <c r="HJ46">
        <v>61.9935</v>
      </c>
      <c r="HK46">
        <v>26.9071</v>
      </c>
      <c r="HL46">
        <v>1</v>
      </c>
      <c r="HM46">
        <v>0.135963</v>
      </c>
      <c r="HN46">
        <v>0.105847</v>
      </c>
      <c r="HO46">
        <v>20.307</v>
      </c>
      <c r="HP46">
        <v>5.21415</v>
      </c>
      <c r="HQ46">
        <v>11.9785</v>
      </c>
      <c r="HR46">
        <v>4.9642</v>
      </c>
      <c r="HS46">
        <v>3.27415</v>
      </c>
      <c r="HT46">
        <v>9999</v>
      </c>
      <c r="HU46">
        <v>9999</v>
      </c>
      <c r="HV46">
        <v>9999</v>
      </c>
      <c r="HW46">
        <v>30.1</v>
      </c>
      <c r="HX46">
        <v>1.86386</v>
      </c>
      <c r="HY46">
        <v>1.85998</v>
      </c>
      <c r="HZ46">
        <v>1.85822</v>
      </c>
      <c r="IA46">
        <v>1.85966</v>
      </c>
      <c r="IB46">
        <v>1.85974</v>
      </c>
      <c r="IC46">
        <v>1.85822</v>
      </c>
      <c r="ID46">
        <v>1.85728</v>
      </c>
      <c r="IE46">
        <v>1.85223</v>
      </c>
      <c r="IF46">
        <v>0</v>
      </c>
      <c r="IG46">
        <v>0</v>
      </c>
      <c r="IH46">
        <v>0</v>
      </c>
      <c r="II46">
        <v>0</v>
      </c>
      <c r="IJ46" t="s">
        <v>433</v>
      </c>
      <c r="IK46" t="s">
        <v>434</v>
      </c>
      <c r="IL46" t="s">
        <v>435</v>
      </c>
      <c r="IM46" t="s">
        <v>435</v>
      </c>
      <c r="IN46" t="s">
        <v>435</v>
      </c>
      <c r="IO46" t="s">
        <v>435</v>
      </c>
      <c r="IP46">
        <v>0</v>
      </c>
      <c r="IQ46">
        <v>100</v>
      </c>
      <c r="IR46">
        <v>100</v>
      </c>
      <c r="IS46">
        <v>0.441</v>
      </c>
      <c r="IT46">
        <v>0.1129</v>
      </c>
      <c r="IU46">
        <v>0.3650839946752427</v>
      </c>
      <c r="IV46">
        <v>0.0002756662941723101</v>
      </c>
      <c r="IW46">
        <v>-1.706736700235475E-07</v>
      </c>
      <c r="IX46">
        <v>-7.648352192670159E-11</v>
      </c>
      <c r="IY46">
        <v>-0.08921519773046478</v>
      </c>
      <c r="IZ46">
        <v>0.001712106514585134</v>
      </c>
      <c r="JA46">
        <v>0.0004201690128959496</v>
      </c>
      <c r="JB46">
        <v>-1.212774764375344E-06</v>
      </c>
      <c r="JC46">
        <v>3</v>
      </c>
      <c r="JD46">
        <v>1949</v>
      </c>
      <c r="JE46">
        <v>1</v>
      </c>
      <c r="JF46">
        <v>28</v>
      </c>
      <c r="JG46">
        <v>69.59999999999999</v>
      </c>
      <c r="JH46">
        <v>69.3</v>
      </c>
      <c r="JI46">
        <v>1.13647</v>
      </c>
      <c r="JJ46">
        <v>2.62695</v>
      </c>
      <c r="JK46">
        <v>1.49658</v>
      </c>
      <c r="JL46">
        <v>2.35596</v>
      </c>
      <c r="JM46">
        <v>1.54907</v>
      </c>
      <c r="JN46">
        <v>2.33154</v>
      </c>
      <c r="JO46">
        <v>35.9645</v>
      </c>
      <c r="JP46">
        <v>14.3334</v>
      </c>
      <c r="JQ46">
        <v>18</v>
      </c>
      <c r="JR46">
        <v>487.053</v>
      </c>
      <c r="JS46">
        <v>556.696</v>
      </c>
      <c r="JT46">
        <v>28.0006</v>
      </c>
      <c r="JU46">
        <v>29.0064</v>
      </c>
      <c r="JV46">
        <v>29.9999</v>
      </c>
      <c r="JW46">
        <v>29.0202</v>
      </c>
      <c r="JX46">
        <v>28.954</v>
      </c>
      <c r="JY46">
        <v>22.9058</v>
      </c>
      <c r="JZ46">
        <v>55.6898</v>
      </c>
      <c r="KA46">
        <v>0</v>
      </c>
      <c r="KB46">
        <v>28</v>
      </c>
      <c r="KC46">
        <v>440.11</v>
      </c>
      <c r="KD46">
        <v>11.7432</v>
      </c>
      <c r="KE46">
        <v>100.238</v>
      </c>
      <c r="KF46">
        <v>100.63</v>
      </c>
    </row>
    <row r="47" spans="1:292">
      <c r="A47">
        <v>27</v>
      </c>
      <c r="B47">
        <v>1685026821.1</v>
      </c>
      <c r="C47">
        <v>222</v>
      </c>
      <c r="D47" t="s">
        <v>488</v>
      </c>
      <c r="E47" t="s">
        <v>489</v>
      </c>
      <c r="F47">
        <v>5</v>
      </c>
      <c r="G47" t="s">
        <v>428</v>
      </c>
      <c r="H47">
        <v>1685026813.332142</v>
      </c>
      <c r="I47">
        <f>(J47)/1000</f>
        <v>0</v>
      </c>
      <c r="J47">
        <f>IF(DO47, AM47, AG47)</f>
        <v>0</v>
      </c>
      <c r="K47">
        <f>IF(DO47, AH47, AF47)</f>
        <v>0</v>
      </c>
      <c r="L47">
        <f>DQ47 - IF(AT47&gt;1, K47*DK47*100.0/(AV47*EE47), 0)</f>
        <v>0</v>
      </c>
      <c r="M47">
        <f>((S47-I47/2)*L47-K47)/(S47+I47/2)</f>
        <v>0</v>
      </c>
      <c r="N47">
        <f>M47*(DX47+DY47)/1000.0</f>
        <v>0</v>
      </c>
      <c r="O47">
        <f>(DQ47 - IF(AT47&gt;1, K47*DK47*100.0/(AV47*EE47), 0))*(DX47+DY47)/1000.0</f>
        <v>0</v>
      </c>
      <c r="P47">
        <f>2.0/((1/R47-1/Q47)+SIGN(R47)*SQRT((1/R47-1/Q47)*(1/R47-1/Q47) + 4*DL47/((DL47+1)*(DL47+1))*(2*1/R47*1/Q47-1/Q47*1/Q47)))</f>
        <v>0</v>
      </c>
      <c r="Q47">
        <f>IF(LEFT(DM47,1)&lt;&gt;"0",IF(LEFT(DM47,1)="1",3.0,DN47),$D$5+$E$5*(EE47*DX47/($K$5*1000))+$F$5*(EE47*DX47/($K$5*1000))*MAX(MIN(DK47,$J$5),$I$5)*MAX(MIN(DK47,$J$5),$I$5)+$G$5*MAX(MIN(DK47,$J$5),$I$5)*(EE47*DX47/($K$5*1000))+$H$5*(EE47*DX47/($K$5*1000))*(EE47*DX47/($K$5*1000)))</f>
        <v>0</v>
      </c>
      <c r="R47">
        <f>I47*(1000-(1000*0.61365*exp(17.502*V47/(240.97+V47))/(DX47+DY47)+DS47)/2)/(1000*0.61365*exp(17.502*V47/(240.97+V47))/(DX47+DY47)-DS47)</f>
        <v>0</v>
      </c>
      <c r="S47">
        <f>1/((DL47+1)/(P47/1.6)+1/(Q47/1.37)) + DL47/((DL47+1)/(P47/1.6) + DL47/(Q47/1.37))</f>
        <v>0</v>
      </c>
      <c r="T47">
        <f>(DG47*DJ47)</f>
        <v>0</v>
      </c>
      <c r="U47">
        <f>(DZ47+(T47+2*0.95*5.67E-8*(((DZ47+$B$9)+273)^4-(DZ47+273)^4)-44100*I47)/(1.84*29.3*Q47+8*0.95*5.67E-8*(DZ47+273)^3))</f>
        <v>0</v>
      </c>
      <c r="V47">
        <f>($C$9*EA47+$D$9*EB47+$E$9*U47)</f>
        <v>0</v>
      </c>
      <c r="W47">
        <f>0.61365*exp(17.502*V47/(240.97+V47))</f>
        <v>0</v>
      </c>
      <c r="X47">
        <f>(Y47/Z47*100)</f>
        <v>0</v>
      </c>
      <c r="Y47">
        <f>DS47*(DX47+DY47)/1000</f>
        <v>0</v>
      </c>
      <c r="Z47">
        <f>0.61365*exp(17.502*DZ47/(240.97+DZ47))</f>
        <v>0</v>
      </c>
      <c r="AA47">
        <f>(W47-DS47*(DX47+DY47)/1000)</f>
        <v>0</v>
      </c>
      <c r="AB47">
        <f>(-I47*44100)</f>
        <v>0</v>
      </c>
      <c r="AC47">
        <f>2*29.3*Q47*0.92*(DZ47-V47)</f>
        <v>0</v>
      </c>
      <c r="AD47">
        <f>2*0.95*5.67E-8*(((DZ47+$B$9)+273)^4-(V47+273)^4)</f>
        <v>0</v>
      </c>
      <c r="AE47">
        <f>T47+AD47+AB47+AC47</f>
        <v>0</v>
      </c>
      <c r="AF47">
        <f>DW47*AT47*(DR47-DQ47*(1000-AT47*DT47)/(1000-AT47*DS47))/(100*DK47)</f>
        <v>0</v>
      </c>
      <c r="AG47">
        <f>1000*DW47*AT47*(DS47-DT47)/(100*DK47*(1000-AT47*DS47))</f>
        <v>0</v>
      </c>
      <c r="AH47">
        <f>(AI47 - AJ47 - DX47*1E3/(8.314*(DZ47+273.15)) * AL47/DW47 * AK47) * DW47/(100*DK47) * (1000 - DT47)/1000</f>
        <v>0</v>
      </c>
      <c r="AI47">
        <v>431.0817004855303</v>
      </c>
      <c r="AJ47">
        <v>394.7895636363635</v>
      </c>
      <c r="AK47">
        <v>0.6033615802772569</v>
      </c>
      <c r="AL47">
        <v>66.87544694377274</v>
      </c>
      <c r="AM47">
        <f>(AO47 - AN47 + DX47*1E3/(8.314*(DZ47+273.15)) * AQ47/DW47 * AP47) * DW47/(100*DK47) * 1000/(1000 - AO47)</f>
        <v>0</v>
      </c>
      <c r="AN47">
        <v>11.85743433357933</v>
      </c>
      <c r="AO47">
        <v>20.6583175824176</v>
      </c>
      <c r="AP47">
        <v>0.0003645105406123963</v>
      </c>
      <c r="AQ47">
        <v>110.1298601296173</v>
      </c>
      <c r="AR47">
        <v>0</v>
      </c>
      <c r="AS47">
        <v>0</v>
      </c>
      <c r="AT47">
        <f>IF(AR47*$H$15&gt;=AV47,1.0,(AV47/(AV47-AR47*$H$15)))</f>
        <v>0</v>
      </c>
      <c r="AU47">
        <f>(AT47-1)*100</f>
        <v>0</v>
      </c>
      <c r="AV47">
        <f>MAX(0,($B$15+$C$15*EE47)/(1+$D$15*EE47)*DX47/(DZ47+273)*$E$15)</f>
        <v>0</v>
      </c>
      <c r="AW47" t="s">
        <v>429</v>
      </c>
      <c r="AX47" t="s">
        <v>429</v>
      </c>
      <c r="AY47">
        <v>0</v>
      </c>
      <c r="AZ47">
        <v>0</v>
      </c>
      <c r="BA47">
        <f>1-AY47/AZ47</f>
        <v>0</v>
      </c>
      <c r="BB47">
        <v>0</v>
      </c>
      <c r="BC47" t="s">
        <v>429</v>
      </c>
      <c r="BD47" t="s">
        <v>429</v>
      </c>
      <c r="BE47">
        <v>0</v>
      </c>
      <c r="BF47">
        <v>0</v>
      </c>
      <c r="BG47">
        <f>1-BE47/BF47</f>
        <v>0</v>
      </c>
      <c r="BH47">
        <v>0.5</v>
      </c>
      <c r="BI47">
        <f>DH47</f>
        <v>0</v>
      </c>
      <c r="BJ47">
        <f>K47</f>
        <v>0</v>
      </c>
      <c r="BK47">
        <f>BG47*BH47*BI47</f>
        <v>0</v>
      </c>
      <c r="BL47">
        <f>(BJ47-BB47)/BI47</f>
        <v>0</v>
      </c>
      <c r="BM47">
        <f>(AZ47-BF47)/BF47</f>
        <v>0</v>
      </c>
      <c r="BN47">
        <f>AY47/(BA47+AY47/BF47)</f>
        <v>0</v>
      </c>
      <c r="BO47" t="s">
        <v>429</v>
      </c>
      <c r="BP47">
        <v>0</v>
      </c>
      <c r="BQ47">
        <f>IF(BP47&lt;&gt;0, BP47, BN47)</f>
        <v>0</v>
      </c>
      <c r="BR47">
        <f>1-BQ47/BF47</f>
        <v>0</v>
      </c>
      <c r="BS47">
        <f>(BF47-BE47)/(BF47-BQ47)</f>
        <v>0</v>
      </c>
      <c r="BT47">
        <f>(AZ47-BF47)/(AZ47-BQ47)</f>
        <v>0</v>
      </c>
      <c r="BU47">
        <f>(BF47-BE47)/(BF47-AY47)</f>
        <v>0</v>
      </c>
      <c r="BV47">
        <f>(AZ47-BF47)/(AZ47-AY47)</f>
        <v>0</v>
      </c>
      <c r="BW47">
        <f>(BS47*BQ47/BE47)</f>
        <v>0</v>
      </c>
      <c r="BX47">
        <f>(1-BW47)</f>
        <v>0</v>
      </c>
      <c r="DG47">
        <f>$B$13*EF47+$C$13*EG47+$F$13*ER47*(1-EU47)</f>
        <v>0</v>
      </c>
      <c r="DH47">
        <f>DG47*DI47</f>
        <v>0</v>
      </c>
      <c r="DI47">
        <f>($B$13*$D$11+$C$13*$D$11+$F$13*((FE47+EW47)/MAX(FE47+EW47+FF47, 0.1)*$I$11+FF47/MAX(FE47+EW47+FF47, 0.1)*$J$11))/($B$13+$C$13+$F$13)</f>
        <v>0</v>
      </c>
      <c r="DJ47">
        <f>($B$13*$K$11+$C$13*$K$11+$F$13*((FE47+EW47)/MAX(FE47+EW47+FF47, 0.1)*$P$11+FF47/MAX(FE47+EW47+FF47, 0.1)*$Q$11))/($B$13+$C$13+$F$13)</f>
        <v>0</v>
      </c>
      <c r="DK47">
        <v>2.7</v>
      </c>
      <c r="DL47">
        <v>0.5</v>
      </c>
      <c r="DM47" t="s">
        <v>430</v>
      </c>
      <c r="DN47">
        <v>2</v>
      </c>
      <c r="DO47" t="b">
        <v>1</v>
      </c>
      <c r="DP47">
        <v>1685026813.332142</v>
      </c>
      <c r="DQ47">
        <v>384.3961428571428</v>
      </c>
      <c r="DR47">
        <v>422.958</v>
      </c>
      <c r="DS47">
        <v>20.65728214285715</v>
      </c>
      <c r="DT47">
        <v>11.86458571428572</v>
      </c>
      <c r="DU47">
        <v>383.9547142857142</v>
      </c>
      <c r="DV47">
        <v>20.54448214285715</v>
      </c>
      <c r="DW47">
        <v>499.9444285714285</v>
      </c>
      <c r="DX47">
        <v>99.44414642857143</v>
      </c>
      <c r="DY47">
        <v>0.099906775</v>
      </c>
      <c r="DZ47">
        <v>29.2469</v>
      </c>
      <c r="EA47">
        <v>29.07731428571429</v>
      </c>
      <c r="EB47">
        <v>999.9000000000002</v>
      </c>
      <c r="EC47">
        <v>0</v>
      </c>
      <c r="ED47">
        <v>0</v>
      </c>
      <c r="EE47">
        <v>9999.616428571429</v>
      </c>
      <c r="EF47">
        <v>0</v>
      </c>
      <c r="EG47">
        <v>1636.8875</v>
      </c>
      <c r="EH47">
        <v>-38.56180000000001</v>
      </c>
      <c r="EI47">
        <v>392.5041785714285</v>
      </c>
      <c r="EJ47">
        <v>428.0361785714285</v>
      </c>
      <c r="EK47">
        <v>8.792686785714285</v>
      </c>
      <c r="EL47">
        <v>422.958</v>
      </c>
      <c r="EM47">
        <v>11.86458571428572</v>
      </c>
      <c r="EN47">
        <v>2.054245714285714</v>
      </c>
      <c r="EO47">
        <v>1.179863571428571</v>
      </c>
      <c r="EP47">
        <v>17.86876428571429</v>
      </c>
      <c r="EQ47">
        <v>9.349849642857141</v>
      </c>
      <c r="ER47">
        <v>2000.008571428572</v>
      </c>
      <c r="ES47">
        <v>0.9800011428571427</v>
      </c>
      <c r="ET47">
        <v>0.01999876428571429</v>
      </c>
      <c r="EU47">
        <v>0</v>
      </c>
      <c r="EV47">
        <v>756.0613214285713</v>
      </c>
      <c r="EW47">
        <v>5.00078</v>
      </c>
      <c r="EX47">
        <v>19267.44285714286</v>
      </c>
      <c r="EY47">
        <v>16379.71428571429</v>
      </c>
      <c r="EZ47">
        <v>39.05567857142857</v>
      </c>
      <c r="FA47">
        <v>40.781</v>
      </c>
      <c r="FB47">
        <v>39.67835714285713</v>
      </c>
      <c r="FC47">
        <v>39.69857142857143</v>
      </c>
      <c r="FD47">
        <v>40.42839285714285</v>
      </c>
      <c r="FE47">
        <v>1955.108571428571</v>
      </c>
      <c r="FF47">
        <v>39.9</v>
      </c>
      <c r="FG47">
        <v>0</v>
      </c>
      <c r="FH47">
        <v>1685026819.9</v>
      </c>
      <c r="FI47">
        <v>0</v>
      </c>
      <c r="FJ47">
        <v>756.0834615384616</v>
      </c>
      <c r="FK47">
        <v>-0.9594530004900156</v>
      </c>
      <c r="FL47">
        <v>265.7914532484205</v>
      </c>
      <c r="FM47">
        <v>19267.45384615385</v>
      </c>
      <c r="FN47">
        <v>15</v>
      </c>
      <c r="FO47">
        <v>1685022659.5</v>
      </c>
      <c r="FP47" t="s">
        <v>431</v>
      </c>
      <c r="FQ47">
        <v>1685022641</v>
      </c>
      <c r="FR47">
        <v>1685022659.5</v>
      </c>
      <c r="FS47">
        <v>1</v>
      </c>
      <c r="FT47">
        <v>0.44</v>
      </c>
      <c r="FU47">
        <v>-0.025</v>
      </c>
      <c r="FV47">
        <v>0.445</v>
      </c>
      <c r="FW47">
        <v>-0.025</v>
      </c>
      <c r="FX47">
        <v>420</v>
      </c>
      <c r="FY47">
        <v>11</v>
      </c>
      <c r="FZ47">
        <v>0.08</v>
      </c>
      <c r="GA47">
        <v>0.02</v>
      </c>
      <c r="GB47">
        <v>-37.23431951219512</v>
      </c>
      <c r="GC47">
        <v>-19.38946411149834</v>
      </c>
      <c r="GD47">
        <v>2.566079733207885</v>
      </c>
      <c r="GE47">
        <v>0</v>
      </c>
      <c r="GF47">
        <v>8.781970731707318</v>
      </c>
      <c r="GG47">
        <v>0.1869315679442444</v>
      </c>
      <c r="GH47">
        <v>0.02418413170436079</v>
      </c>
      <c r="GI47">
        <v>1</v>
      </c>
      <c r="GJ47">
        <v>1</v>
      </c>
      <c r="GK47">
        <v>2</v>
      </c>
      <c r="GL47" t="s">
        <v>432</v>
      </c>
      <c r="GM47">
        <v>3.09766</v>
      </c>
      <c r="GN47">
        <v>2.75801</v>
      </c>
      <c r="GO47">
        <v>0.0905453</v>
      </c>
      <c r="GP47">
        <v>0.0990272</v>
      </c>
      <c r="GQ47">
        <v>0.106839</v>
      </c>
      <c r="GR47">
        <v>0.0717208</v>
      </c>
      <c r="GS47">
        <v>23358</v>
      </c>
      <c r="GT47">
        <v>22853.2</v>
      </c>
      <c r="GU47">
        <v>26230.2</v>
      </c>
      <c r="GV47">
        <v>25706.1</v>
      </c>
      <c r="GW47">
        <v>37587.7</v>
      </c>
      <c r="GX47">
        <v>36371.5</v>
      </c>
      <c r="GY47">
        <v>45869.7</v>
      </c>
      <c r="GZ47">
        <v>42394.9</v>
      </c>
      <c r="HA47">
        <v>1.8789</v>
      </c>
      <c r="HB47">
        <v>1.9565</v>
      </c>
      <c r="HC47">
        <v>0.0623055</v>
      </c>
      <c r="HD47">
        <v>0</v>
      </c>
      <c r="HE47">
        <v>28.0808</v>
      </c>
      <c r="HF47">
        <v>999.9</v>
      </c>
      <c r="HG47">
        <v>60.1</v>
      </c>
      <c r="HH47">
        <v>32.4</v>
      </c>
      <c r="HI47">
        <v>29.5209</v>
      </c>
      <c r="HJ47">
        <v>61.9735</v>
      </c>
      <c r="HK47">
        <v>27.0393</v>
      </c>
      <c r="HL47">
        <v>1</v>
      </c>
      <c r="HM47">
        <v>0.135689</v>
      </c>
      <c r="HN47">
        <v>0.114248</v>
      </c>
      <c r="HO47">
        <v>20.307</v>
      </c>
      <c r="HP47">
        <v>5.21355</v>
      </c>
      <c r="HQ47">
        <v>11.9778</v>
      </c>
      <c r="HR47">
        <v>4.9642</v>
      </c>
      <c r="HS47">
        <v>3.27415</v>
      </c>
      <c r="HT47">
        <v>9999</v>
      </c>
      <c r="HU47">
        <v>9999</v>
      </c>
      <c r="HV47">
        <v>9999</v>
      </c>
      <c r="HW47">
        <v>30.1</v>
      </c>
      <c r="HX47">
        <v>1.86386</v>
      </c>
      <c r="HY47">
        <v>1.85997</v>
      </c>
      <c r="HZ47">
        <v>1.85822</v>
      </c>
      <c r="IA47">
        <v>1.85967</v>
      </c>
      <c r="IB47">
        <v>1.85974</v>
      </c>
      <c r="IC47">
        <v>1.85821</v>
      </c>
      <c r="ID47">
        <v>1.8573</v>
      </c>
      <c r="IE47">
        <v>1.85223</v>
      </c>
      <c r="IF47">
        <v>0</v>
      </c>
      <c r="IG47">
        <v>0</v>
      </c>
      <c r="IH47">
        <v>0</v>
      </c>
      <c r="II47">
        <v>0</v>
      </c>
      <c r="IJ47" t="s">
        <v>433</v>
      </c>
      <c r="IK47" t="s">
        <v>434</v>
      </c>
      <c r="IL47" t="s">
        <v>435</v>
      </c>
      <c r="IM47" t="s">
        <v>435</v>
      </c>
      <c r="IN47" t="s">
        <v>435</v>
      </c>
      <c r="IO47" t="s">
        <v>435</v>
      </c>
      <c r="IP47">
        <v>0</v>
      </c>
      <c r="IQ47">
        <v>100</v>
      </c>
      <c r="IR47">
        <v>100</v>
      </c>
      <c r="IS47">
        <v>0.442</v>
      </c>
      <c r="IT47">
        <v>0.1128</v>
      </c>
      <c r="IU47">
        <v>0.3650839946752427</v>
      </c>
      <c r="IV47">
        <v>0.0002756662941723101</v>
      </c>
      <c r="IW47">
        <v>-1.706736700235475E-07</v>
      </c>
      <c r="IX47">
        <v>-7.648352192670159E-11</v>
      </c>
      <c r="IY47">
        <v>-0.08921519773046478</v>
      </c>
      <c r="IZ47">
        <v>0.001712106514585134</v>
      </c>
      <c r="JA47">
        <v>0.0004201690128959496</v>
      </c>
      <c r="JB47">
        <v>-1.212774764375344E-06</v>
      </c>
      <c r="JC47">
        <v>3</v>
      </c>
      <c r="JD47">
        <v>1949</v>
      </c>
      <c r="JE47">
        <v>1</v>
      </c>
      <c r="JF47">
        <v>28</v>
      </c>
      <c r="JG47">
        <v>69.7</v>
      </c>
      <c r="JH47">
        <v>69.40000000000001</v>
      </c>
      <c r="JI47">
        <v>1.16821</v>
      </c>
      <c r="JJ47">
        <v>2.62573</v>
      </c>
      <c r="JK47">
        <v>1.49658</v>
      </c>
      <c r="JL47">
        <v>2.35474</v>
      </c>
      <c r="JM47">
        <v>1.54907</v>
      </c>
      <c r="JN47">
        <v>2.31689</v>
      </c>
      <c r="JO47">
        <v>35.9645</v>
      </c>
      <c r="JP47">
        <v>14.3334</v>
      </c>
      <c r="JQ47">
        <v>18</v>
      </c>
      <c r="JR47">
        <v>487.329</v>
      </c>
      <c r="JS47">
        <v>556.4589999999999</v>
      </c>
      <c r="JT47">
        <v>28.0014</v>
      </c>
      <c r="JU47">
        <v>29.0064</v>
      </c>
      <c r="JV47">
        <v>30.0001</v>
      </c>
      <c r="JW47">
        <v>29.0219</v>
      </c>
      <c r="JX47">
        <v>28.9558</v>
      </c>
      <c r="JY47">
        <v>23.6055</v>
      </c>
      <c r="JZ47">
        <v>55.9598</v>
      </c>
      <c r="KA47">
        <v>0</v>
      </c>
      <c r="KB47">
        <v>28</v>
      </c>
      <c r="KC47">
        <v>460.192</v>
      </c>
      <c r="KD47">
        <v>11.7133</v>
      </c>
      <c r="KE47">
        <v>100.238</v>
      </c>
      <c r="KF47">
        <v>100.629</v>
      </c>
    </row>
    <row r="48" spans="1:292">
      <c r="A48">
        <v>28</v>
      </c>
      <c r="B48">
        <v>1685026826.1</v>
      </c>
      <c r="C48">
        <v>227</v>
      </c>
      <c r="D48" t="s">
        <v>490</v>
      </c>
      <c r="E48" t="s">
        <v>491</v>
      </c>
      <c r="F48">
        <v>5</v>
      </c>
      <c r="G48" t="s">
        <v>428</v>
      </c>
      <c r="H48">
        <v>1685026818.6</v>
      </c>
      <c r="I48">
        <f>(J48)/1000</f>
        <v>0</v>
      </c>
      <c r="J48">
        <f>IF(DO48, AM48, AG48)</f>
        <v>0</v>
      </c>
      <c r="K48">
        <f>IF(DO48, AH48, AF48)</f>
        <v>0</v>
      </c>
      <c r="L48">
        <f>DQ48 - IF(AT48&gt;1, K48*DK48*100.0/(AV48*EE48), 0)</f>
        <v>0</v>
      </c>
      <c r="M48">
        <f>((S48-I48/2)*L48-K48)/(S48+I48/2)</f>
        <v>0</v>
      </c>
      <c r="N48">
        <f>M48*(DX48+DY48)/1000.0</f>
        <v>0</v>
      </c>
      <c r="O48">
        <f>(DQ48 - IF(AT48&gt;1, K48*DK48*100.0/(AV48*EE48), 0))*(DX48+DY48)/1000.0</f>
        <v>0</v>
      </c>
      <c r="P48">
        <f>2.0/((1/R48-1/Q48)+SIGN(R48)*SQRT((1/R48-1/Q48)*(1/R48-1/Q48) + 4*DL48/((DL48+1)*(DL48+1))*(2*1/R48*1/Q48-1/Q48*1/Q48)))</f>
        <v>0</v>
      </c>
      <c r="Q48">
        <f>IF(LEFT(DM48,1)&lt;&gt;"0",IF(LEFT(DM48,1)="1",3.0,DN48),$D$5+$E$5*(EE48*DX48/($K$5*1000))+$F$5*(EE48*DX48/($K$5*1000))*MAX(MIN(DK48,$J$5),$I$5)*MAX(MIN(DK48,$J$5),$I$5)+$G$5*MAX(MIN(DK48,$J$5),$I$5)*(EE48*DX48/($K$5*1000))+$H$5*(EE48*DX48/($K$5*1000))*(EE48*DX48/($K$5*1000)))</f>
        <v>0</v>
      </c>
      <c r="R48">
        <f>I48*(1000-(1000*0.61365*exp(17.502*V48/(240.97+V48))/(DX48+DY48)+DS48)/2)/(1000*0.61365*exp(17.502*V48/(240.97+V48))/(DX48+DY48)-DS48)</f>
        <v>0</v>
      </c>
      <c r="S48">
        <f>1/((DL48+1)/(P48/1.6)+1/(Q48/1.37)) + DL48/((DL48+1)/(P48/1.6) + DL48/(Q48/1.37))</f>
        <v>0</v>
      </c>
      <c r="T48">
        <f>(DG48*DJ48)</f>
        <v>0</v>
      </c>
      <c r="U48">
        <f>(DZ48+(T48+2*0.95*5.67E-8*(((DZ48+$B$9)+273)^4-(DZ48+273)^4)-44100*I48)/(1.84*29.3*Q48+8*0.95*5.67E-8*(DZ48+273)^3))</f>
        <v>0</v>
      </c>
      <c r="V48">
        <f>($C$9*EA48+$D$9*EB48+$E$9*U48)</f>
        <v>0</v>
      </c>
      <c r="W48">
        <f>0.61365*exp(17.502*V48/(240.97+V48))</f>
        <v>0</v>
      </c>
      <c r="X48">
        <f>(Y48/Z48*100)</f>
        <v>0</v>
      </c>
      <c r="Y48">
        <f>DS48*(DX48+DY48)/1000</f>
        <v>0</v>
      </c>
      <c r="Z48">
        <f>0.61365*exp(17.502*DZ48/(240.97+DZ48))</f>
        <v>0</v>
      </c>
      <c r="AA48">
        <f>(W48-DS48*(DX48+DY48)/1000)</f>
        <v>0</v>
      </c>
      <c r="AB48">
        <f>(-I48*44100)</f>
        <v>0</v>
      </c>
      <c r="AC48">
        <f>2*29.3*Q48*0.92*(DZ48-V48)</f>
        <v>0</v>
      </c>
      <c r="AD48">
        <f>2*0.95*5.67E-8*(((DZ48+$B$9)+273)^4-(V48+273)^4)</f>
        <v>0</v>
      </c>
      <c r="AE48">
        <f>T48+AD48+AB48+AC48</f>
        <v>0</v>
      </c>
      <c r="AF48">
        <f>DW48*AT48*(DR48-DQ48*(1000-AT48*DT48)/(1000-AT48*DS48))/(100*DK48)</f>
        <v>0</v>
      </c>
      <c r="AG48">
        <f>1000*DW48*AT48*(DS48-DT48)/(100*DK48*(1000-AT48*DS48))</f>
        <v>0</v>
      </c>
      <c r="AH48">
        <f>(AI48 - AJ48 - DX48*1E3/(8.314*(DZ48+273.15)) * AL48/DW48 * AK48) * DW48/(100*DK48) * (1000 - DT48)/1000</f>
        <v>0</v>
      </c>
      <c r="AI48">
        <v>445.2765220732771</v>
      </c>
      <c r="AJ48">
        <v>402.6574303030303</v>
      </c>
      <c r="AK48">
        <v>1.635650415429223</v>
      </c>
      <c r="AL48">
        <v>66.87544694377274</v>
      </c>
      <c r="AM48">
        <f>(AO48 - AN48 + DX48*1E3/(8.314*(DZ48+273.15)) * AQ48/DW48 * AP48) * DW48/(100*DK48) * 1000/(1000 - AO48)</f>
        <v>0</v>
      </c>
      <c r="AN48">
        <v>11.82313949106261</v>
      </c>
      <c r="AO48">
        <v>20.65820879120881</v>
      </c>
      <c r="AP48">
        <v>-0.0003024451337574027</v>
      </c>
      <c r="AQ48">
        <v>110.1298601296173</v>
      </c>
      <c r="AR48">
        <v>0</v>
      </c>
      <c r="AS48">
        <v>0</v>
      </c>
      <c r="AT48">
        <f>IF(AR48*$H$15&gt;=AV48,1.0,(AV48/(AV48-AR48*$H$15)))</f>
        <v>0</v>
      </c>
      <c r="AU48">
        <f>(AT48-1)*100</f>
        <v>0</v>
      </c>
      <c r="AV48">
        <f>MAX(0,($B$15+$C$15*EE48)/(1+$D$15*EE48)*DX48/(DZ48+273)*$E$15)</f>
        <v>0</v>
      </c>
      <c r="AW48" t="s">
        <v>429</v>
      </c>
      <c r="AX48" t="s">
        <v>429</v>
      </c>
      <c r="AY48">
        <v>0</v>
      </c>
      <c r="AZ48">
        <v>0</v>
      </c>
      <c r="BA48">
        <f>1-AY48/AZ48</f>
        <v>0</v>
      </c>
      <c r="BB48">
        <v>0</v>
      </c>
      <c r="BC48" t="s">
        <v>429</v>
      </c>
      <c r="BD48" t="s">
        <v>429</v>
      </c>
      <c r="BE48">
        <v>0</v>
      </c>
      <c r="BF48">
        <v>0</v>
      </c>
      <c r="BG48">
        <f>1-BE48/BF48</f>
        <v>0</v>
      </c>
      <c r="BH48">
        <v>0.5</v>
      </c>
      <c r="BI48">
        <f>DH48</f>
        <v>0</v>
      </c>
      <c r="BJ48">
        <f>K48</f>
        <v>0</v>
      </c>
      <c r="BK48">
        <f>BG48*BH48*BI48</f>
        <v>0</v>
      </c>
      <c r="BL48">
        <f>(BJ48-BB48)/BI48</f>
        <v>0</v>
      </c>
      <c r="BM48">
        <f>(AZ48-BF48)/BF48</f>
        <v>0</v>
      </c>
      <c r="BN48">
        <f>AY48/(BA48+AY48/BF48)</f>
        <v>0</v>
      </c>
      <c r="BO48" t="s">
        <v>429</v>
      </c>
      <c r="BP48">
        <v>0</v>
      </c>
      <c r="BQ48">
        <f>IF(BP48&lt;&gt;0, BP48, BN48)</f>
        <v>0</v>
      </c>
      <c r="BR48">
        <f>1-BQ48/BF48</f>
        <v>0</v>
      </c>
      <c r="BS48">
        <f>(BF48-BE48)/(BF48-BQ48)</f>
        <v>0</v>
      </c>
      <c r="BT48">
        <f>(AZ48-BF48)/(AZ48-BQ48)</f>
        <v>0</v>
      </c>
      <c r="BU48">
        <f>(BF48-BE48)/(BF48-AY48)</f>
        <v>0</v>
      </c>
      <c r="BV48">
        <f>(AZ48-BF48)/(AZ48-AY48)</f>
        <v>0</v>
      </c>
      <c r="BW48">
        <f>(BS48*BQ48/BE48)</f>
        <v>0</v>
      </c>
      <c r="BX48">
        <f>(1-BW48)</f>
        <v>0</v>
      </c>
      <c r="DG48">
        <f>$B$13*EF48+$C$13*EG48+$F$13*ER48*(1-EU48)</f>
        <v>0</v>
      </c>
      <c r="DH48">
        <f>DG48*DI48</f>
        <v>0</v>
      </c>
      <c r="DI48">
        <f>($B$13*$D$11+$C$13*$D$11+$F$13*((FE48+EW48)/MAX(FE48+EW48+FF48, 0.1)*$I$11+FF48/MAX(FE48+EW48+FF48, 0.1)*$J$11))/($B$13+$C$13+$F$13)</f>
        <v>0</v>
      </c>
      <c r="DJ48">
        <f>($B$13*$K$11+$C$13*$K$11+$F$13*((FE48+EW48)/MAX(FE48+EW48+FF48, 0.1)*$P$11+FF48/MAX(FE48+EW48+FF48, 0.1)*$Q$11))/($B$13+$C$13+$F$13)</f>
        <v>0</v>
      </c>
      <c r="DK48">
        <v>2.7</v>
      </c>
      <c r="DL48">
        <v>0.5</v>
      </c>
      <c r="DM48" t="s">
        <v>430</v>
      </c>
      <c r="DN48">
        <v>2</v>
      </c>
      <c r="DO48" t="b">
        <v>1</v>
      </c>
      <c r="DP48">
        <v>1685026818.6</v>
      </c>
      <c r="DQ48">
        <v>386.6600370370371</v>
      </c>
      <c r="DR48">
        <v>430.7434814814815</v>
      </c>
      <c r="DS48">
        <v>20.65833333333333</v>
      </c>
      <c r="DT48">
        <v>11.84152592592593</v>
      </c>
      <c r="DU48">
        <v>386.2184074074074</v>
      </c>
      <c r="DV48">
        <v>20.54551481481481</v>
      </c>
      <c r="DW48">
        <v>499.9707407407407</v>
      </c>
      <c r="DX48">
        <v>99.44292962962965</v>
      </c>
      <c r="DY48">
        <v>0.09998765925925926</v>
      </c>
      <c r="DZ48">
        <v>29.2569925925926</v>
      </c>
      <c r="EA48">
        <v>29.0915</v>
      </c>
      <c r="EB48">
        <v>999.9000000000001</v>
      </c>
      <c r="EC48">
        <v>0</v>
      </c>
      <c r="ED48">
        <v>0</v>
      </c>
      <c r="EE48">
        <v>9988.145925925926</v>
      </c>
      <c r="EF48">
        <v>0</v>
      </c>
      <c r="EG48">
        <v>1656.488518518518</v>
      </c>
      <c r="EH48">
        <v>-44.08336666666668</v>
      </c>
      <c r="EI48">
        <v>394.8163703703703</v>
      </c>
      <c r="EJ48">
        <v>435.9048888888888</v>
      </c>
      <c r="EK48">
        <v>8.816797407407407</v>
      </c>
      <c r="EL48">
        <v>430.7434814814815</v>
      </c>
      <c r="EM48">
        <v>11.84152592592593</v>
      </c>
      <c r="EN48">
        <v>2.054325185185185</v>
      </c>
      <c r="EO48">
        <v>1.177555555555555</v>
      </c>
      <c r="EP48">
        <v>17.86937777777778</v>
      </c>
      <c r="EQ48">
        <v>9.320746666666667</v>
      </c>
      <c r="ER48">
        <v>2000.011111111111</v>
      </c>
      <c r="ES48">
        <v>0.9800014444444443</v>
      </c>
      <c r="ET48">
        <v>0.01999845555555555</v>
      </c>
      <c r="EU48">
        <v>0</v>
      </c>
      <c r="EV48">
        <v>756.0125555555554</v>
      </c>
      <c r="EW48">
        <v>5.00078</v>
      </c>
      <c r="EX48">
        <v>19290.42592592593</v>
      </c>
      <c r="EY48">
        <v>16379.73333333334</v>
      </c>
      <c r="EZ48">
        <v>39.05311111111111</v>
      </c>
      <c r="FA48">
        <v>40.77985185185184</v>
      </c>
      <c r="FB48">
        <v>39.64322222222222</v>
      </c>
      <c r="FC48">
        <v>39.69896296296296</v>
      </c>
      <c r="FD48">
        <v>40.41414814814815</v>
      </c>
      <c r="FE48">
        <v>1955.111111111111</v>
      </c>
      <c r="FF48">
        <v>39.9</v>
      </c>
      <c r="FG48">
        <v>0</v>
      </c>
      <c r="FH48">
        <v>1685026825.3</v>
      </c>
      <c r="FI48">
        <v>0</v>
      </c>
      <c r="FJ48">
        <v>756.05128</v>
      </c>
      <c r="FK48">
        <v>-1.31353848396735</v>
      </c>
      <c r="FL48">
        <v>39.90769205673653</v>
      </c>
      <c r="FM48">
        <v>19294.268</v>
      </c>
      <c r="FN48">
        <v>15</v>
      </c>
      <c r="FO48">
        <v>1685022659.5</v>
      </c>
      <c r="FP48" t="s">
        <v>431</v>
      </c>
      <c r="FQ48">
        <v>1685022641</v>
      </c>
      <c r="FR48">
        <v>1685022659.5</v>
      </c>
      <c r="FS48">
        <v>1</v>
      </c>
      <c r="FT48">
        <v>0.44</v>
      </c>
      <c r="FU48">
        <v>-0.025</v>
      </c>
      <c r="FV48">
        <v>0.445</v>
      </c>
      <c r="FW48">
        <v>-0.025</v>
      </c>
      <c r="FX48">
        <v>420</v>
      </c>
      <c r="FY48">
        <v>11</v>
      </c>
      <c r="FZ48">
        <v>0.08</v>
      </c>
      <c r="GA48">
        <v>0.02</v>
      </c>
      <c r="GB48">
        <v>-41.3310475</v>
      </c>
      <c r="GC48">
        <v>-60.85921013133203</v>
      </c>
      <c r="GD48">
        <v>6.34145311872553</v>
      </c>
      <c r="GE48">
        <v>0</v>
      </c>
      <c r="GF48">
        <v>8.803008500000001</v>
      </c>
      <c r="GG48">
        <v>0.2864825515947433</v>
      </c>
      <c r="GH48">
        <v>0.02982458604490585</v>
      </c>
      <c r="GI48">
        <v>1</v>
      </c>
      <c r="GJ48">
        <v>1</v>
      </c>
      <c r="GK48">
        <v>2</v>
      </c>
      <c r="GL48" t="s">
        <v>432</v>
      </c>
      <c r="GM48">
        <v>3.09757</v>
      </c>
      <c r="GN48">
        <v>2.75805</v>
      </c>
      <c r="GO48">
        <v>0.0919994</v>
      </c>
      <c r="GP48">
        <v>0.10168</v>
      </c>
      <c r="GQ48">
        <v>0.106847</v>
      </c>
      <c r="GR48">
        <v>0.07154480000000001</v>
      </c>
      <c r="GS48">
        <v>23320.3</v>
      </c>
      <c r="GT48">
        <v>22785.9</v>
      </c>
      <c r="GU48">
        <v>26229.8</v>
      </c>
      <c r="GV48">
        <v>25706</v>
      </c>
      <c r="GW48">
        <v>37587.5</v>
      </c>
      <c r="GX48">
        <v>36378.7</v>
      </c>
      <c r="GY48">
        <v>45869.6</v>
      </c>
      <c r="GZ48">
        <v>42394.9</v>
      </c>
      <c r="HA48">
        <v>1.87873</v>
      </c>
      <c r="HB48">
        <v>1.9565</v>
      </c>
      <c r="HC48">
        <v>0.0627711</v>
      </c>
      <c r="HD48">
        <v>0</v>
      </c>
      <c r="HE48">
        <v>28.0878</v>
      </c>
      <c r="HF48">
        <v>999.9</v>
      </c>
      <c r="HG48">
        <v>60.2</v>
      </c>
      <c r="HH48">
        <v>32.4</v>
      </c>
      <c r="HI48">
        <v>29.5693</v>
      </c>
      <c r="HJ48">
        <v>62.2235</v>
      </c>
      <c r="HK48">
        <v>26.9311</v>
      </c>
      <c r="HL48">
        <v>1</v>
      </c>
      <c r="HM48">
        <v>0.135854</v>
      </c>
      <c r="HN48">
        <v>0.123521</v>
      </c>
      <c r="HO48">
        <v>20.3069</v>
      </c>
      <c r="HP48">
        <v>5.21489</v>
      </c>
      <c r="HQ48">
        <v>11.979</v>
      </c>
      <c r="HR48">
        <v>4.9645</v>
      </c>
      <c r="HS48">
        <v>3.27425</v>
      </c>
      <c r="HT48">
        <v>9999</v>
      </c>
      <c r="HU48">
        <v>9999</v>
      </c>
      <c r="HV48">
        <v>9999</v>
      </c>
      <c r="HW48">
        <v>30.1</v>
      </c>
      <c r="HX48">
        <v>1.86386</v>
      </c>
      <c r="HY48">
        <v>1.85997</v>
      </c>
      <c r="HZ48">
        <v>1.85822</v>
      </c>
      <c r="IA48">
        <v>1.85966</v>
      </c>
      <c r="IB48">
        <v>1.85974</v>
      </c>
      <c r="IC48">
        <v>1.85821</v>
      </c>
      <c r="ID48">
        <v>1.85728</v>
      </c>
      <c r="IE48">
        <v>1.85223</v>
      </c>
      <c r="IF48">
        <v>0</v>
      </c>
      <c r="IG48">
        <v>0</v>
      </c>
      <c r="IH48">
        <v>0</v>
      </c>
      <c r="II48">
        <v>0</v>
      </c>
      <c r="IJ48" t="s">
        <v>433</v>
      </c>
      <c r="IK48" t="s">
        <v>434</v>
      </c>
      <c r="IL48" t="s">
        <v>435</v>
      </c>
      <c r="IM48" t="s">
        <v>435</v>
      </c>
      <c r="IN48" t="s">
        <v>435</v>
      </c>
      <c r="IO48" t="s">
        <v>435</v>
      </c>
      <c r="IP48">
        <v>0</v>
      </c>
      <c r="IQ48">
        <v>100</v>
      </c>
      <c r="IR48">
        <v>100</v>
      </c>
      <c r="IS48">
        <v>0.442</v>
      </c>
      <c r="IT48">
        <v>0.1129</v>
      </c>
      <c r="IU48">
        <v>0.3650839946752427</v>
      </c>
      <c r="IV48">
        <v>0.0002756662941723101</v>
      </c>
      <c r="IW48">
        <v>-1.706736700235475E-07</v>
      </c>
      <c r="IX48">
        <v>-7.648352192670159E-11</v>
      </c>
      <c r="IY48">
        <v>-0.08921519773046478</v>
      </c>
      <c r="IZ48">
        <v>0.001712106514585134</v>
      </c>
      <c r="JA48">
        <v>0.0004201690128959496</v>
      </c>
      <c r="JB48">
        <v>-1.212774764375344E-06</v>
      </c>
      <c r="JC48">
        <v>3</v>
      </c>
      <c r="JD48">
        <v>1949</v>
      </c>
      <c r="JE48">
        <v>1</v>
      </c>
      <c r="JF48">
        <v>28</v>
      </c>
      <c r="JG48">
        <v>69.8</v>
      </c>
      <c r="JH48">
        <v>69.40000000000001</v>
      </c>
      <c r="JI48">
        <v>1.20483</v>
      </c>
      <c r="JJ48">
        <v>2.62451</v>
      </c>
      <c r="JK48">
        <v>1.49658</v>
      </c>
      <c r="JL48">
        <v>2.35474</v>
      </c>
      <c r="JM48">
        <v>1.54907</v>
      </c>
      <c r="JN48">
        <v>2.31934</v>
      </c>
      <c r="JO48">
        <v>35.9879</v>
      </c>
      <c r="JP48">
        <v>14.3334</v>
      </c>
      <c r="JQ48">
        <v>18</v>
      </c>
      <c r="JR48">
        <v>487.233</v>
      </c>
      <c r="JS48">
        <v>556.4829999999999</v>
      </c>
      <c r="JT48">
        <v>28.0018</v>
      </c>
      <c r="JU48">
        <v>29.0064</v>
      </c>
      <c r="JV48">
        <v>30</v>
      </c>
      <c r="JW48">
        <v>29.0227</v>
      </c>
      <c r="JX48">
        <v>28.9583</v>
      </c>
      <c r="JY48">
        <v>24.2772</v>
      </c>
      <c r="JZ48">
        <v>55.9598</v>
      </c>
      <c r="KA48">
        <v>0</v>
      </c>
      <c r="KB48">
        <v>28</v>
      </c>
      <c r="KC48">
        <v>473.558</v>
      </c>
      <c r="KD48">
        <v>11.671</v>
      </c>
      <c r="KE48">
        <v>100.237</v>
      </c>
      <c r="KF48">
        <v>100.629</v>
      </c>
    </row>
    <row r="49" spans="1:292">
      <c r="A49">
        <v>29</v>
      </c>
      <c r="B49">
        <v>1685026831.1</v>
      </c>
      <c r="C49">
        <v>232</v>
      </c>
      <c r="D49" t="s">
        <v>492</v>
      </c>
      <c r="E49" t="s">
        <v>493</v>
      </c>
      <c r="F49">
        <v>5</v>
      </c>
      <c r="G49" t="s">
        <v>428</v>
      </c>
      <c r="H49">
        <v>1685026823.314285</v>
      </c>
      <c r="I49">
        <f>(J49)/1000</f>
        <v>0</v>
      </c>
      <c r="J49">
        <f>IF(DO49, AM49, AG49)</f>
        <v>0</v>
      </c>
      <c r="K49">
        <f>IF(DO49, AH49, AF49)</f>
        <v>0</v>
      </c>
      <c r="L49">
        <f>DQ49 - IF(AT49&gt;1, K49*DK49*100.0/(AV49*EE49), 0)</f>
        <v>0</v>
      </c>
      <c r="M49">
        <f>((S49-I49/2)*L49-K49)/(S49+I49/2)</f>
        <v>0</v>
      </c>
      <c r="N49">
        <f>M49*(DX49+DY49)/1000.0</f>
        <v>0</v>
      </c>
      <c r="O49">
        <f>(DQ49 - IF(AT49&gt;1, K49*DK49*100.0/(AV49*EE49), 0))*(DX49+DY49)/1000.0</f>
        <v>0</v>
      </c>
      <c r="P49">
        <f>2.0/((1/R49-1/Q49)+SIGN(R49)*SQRT((1/R49-1/Q49)*(1/R49-1/Q49) + 4*DL49/((DL49+1)*(DL49+1))*(2*1/R49*1/Q49-1/Q49*1/Q49)))</f>
        <v>0</v>
      </c>
      <c r="Q49">
        <f>IF(LEFT(DM49,1)&lt;&gt;"0",IF(LEFT(DM49,1)="1",3.0,DN49),$D$5+$E$5*(EE49*DX49/($K$5*1000))+$F$5*(EE49*DX49/($K$5*1000))*MAX(MIN(DK49,$J$5),$I$5)*MAX(MIN(DK49,$J$5),$I$5)+$G$5*MAX(MIN(DK49,$J$5),$I$5)*(EE49*DX49/($K$5*1000))+$H$5*(EE49*DX49/($K$5*1000))*(EE49*DX49/($K$5*1000)))</f>
        <v>0</v>
      </c>
      <c r="R49">
        <f>I49*(1000-(1000*0.61365*exp(17.502*V49/(240.97+V49))/(DX49+DY49)+DS49)/2)/(1000*0.61365*exp(17.502*V49/(240.97+V49))/(DX49+DY49)-DS49)</f>
        <v>0</v>
      </c>
      <c r="S49">
        <f>1/((DL49+1)/(P49/1.6)+1/(Q49/1.37)) + DL49/((DL49+1)/(P49/1.6) + DL49/(Q49/1.37))</f>
        <v>0</v>
      </c>
      <c r="T49">
        <f>(DG49*DJ49)</f>
        <v>0</v>
      </c>
      <c r="U49">
        <f>(DZ49+(T49+2*0.95*5.67E-8*(((DZ49+$B$9)+273)^4-(DZ49+273)^4)-44100*I49)/(1.84*29.3*Q49+8*0.95*5.67E-8*(DZ49+273)^3))</f>
        <v>0</v>
      </c>
      <c r="V49">
        <f>($C$9*EA49+$D$9*EB49+$E$9*U49)</f>
        <v>0</v>
      </c>
      <c r="W49">
        <f>0.61365*exp(17.502*V49/(240.97+V49))</f>
        <v>0</v>
      </c>
      <c r="X49">
        <f>(Y49/Z49*100)</f>
        <v>0</v>
      </c>
      <c r="Y49">
        <f>DS49*(DX49+DY49)/1000</f>
        <v>0</v>
      </c>
      <c r="Z49">
        <f>0.61365*exp(17.502*DZ49/(240.97+DZ49))</f>
        <v>0</v>
      </c>
      <c r="AA49">
        <f>(W49-DS49*(DX49+DY49)/1000)</f>
        <v>0</v>
      </c>
      <c r="AB49">
        <f>(-I49*44100)</f>
        <v>0</v>
      </c>
      <c r="AC49">
        <f>2*29.3*Q49*0.92*(DZ49-V49)</f>
        <v>0</v>
      </c>
      <c r="AD49">
        <f>2*0.95*5.67E-8*(((DZ49+$B$9)+273)^4-(V49+273)^4)</f>
        <v>0</v>
      </c>
      <c r="AE49">
        <f>T49+AD49+AB49+AC49</f>
        <v>0</v>
      </c>
      <c r="AF49">
        <f>DW49*AT49*(DR49-DQ49*(1000-AT49*DT49)/(1000-AT49*DS49))/(100*DK49)</f>
        <v>0</v>
      </c>
      <c r="AG49">
        <f>1000*DW49*AT49*(DS49-DT49)/(100*DK49*(1000-AT49*DS49))</f>
        <v>0</v>
      </c>
      <c r="AH49">
        <f>(AI49 - AJ49 - DX49*1E3/(8.314*(DZ49+273.15)) * AL49/DW49 * AK49) * DW49/(100*DK49) * (1000 - DT49)/1000</f>
        <v>0</v>
      </c>
      <c r="AI49">
        <v>461.4198603995907</v>
      </c>
      <c r="AJ49">
        <v>414.1990424242424</v>
      </c>
      <c r="AK49">
        <v>2.355019137453155</v>
      </c>
      <c r="AL49">
        <v>66.87544694377274</v>
      </c>
      <c r="AM49">
        <f>(AO49 - AN49 + DX49*1E3/(8.314*(DZ49+273.15)) * AQ49/DW49 * AP49) * DW49/(100*DK49) * 1000/(1000 - AO49)</f>
        <v>0</v>
      </c>
      <c r="AN49">
        <v>11.779106825147</v>
      </c>
      <c r="AO49">
        <v>20.65718241758242</v>
      </c>
      <c r="AP49">
        <v>0.0002514294370359469</v>
      </c>
      <c r="AQ49">
        <v>110.1298601296173</v>
      </c>
      <c r="AR49">
        <v>0</v>
      </c>
      <c r="AS49">
        <v>0</v>
      </c>
      <c r="AT49">
        <f>IF(AR49*$H$15&gt;=AV49,1.0,(AV49/(AV49-AR49*$H$15)))</f>
        <v>0</v>
      </c>
      <c r="AU49">
        <f>(AT49-1)*100</f>
        <v>0</v>
      </c>
      <c r="AV49">
        <f>MAX(0,($B$15+$C$15*EE49)/(1+$D$15*EE49)*DX49/(DZ49+273)*$E$15)</f>
        <v>0</v>
      </c>
      <c r="AW49" t="s">
        <v>429</v>
      </c>
      <c r="AX49" t="s">
        <v>429</v>
      </c>
      <c r="AY49">
        <v>0</v>
      </c>
      <c r="AZ49">
        <v>0</v>
      </c>
      <c r="BA49">
        <f>1-AY49/AZ49</f>
        <v>0</v>
      </c>
      <c r="BB49">
        <v>0</v>
      </c>
      <c r="BC49" t="s">
        <v>429</v>
      </c>
      <c r="BD49" t="s">
        <v>429</v>
      </c>
      <c r="BE49">
        <v>0</v>
      </c>
      <c r="BF49">
        <v>0</v>
      </c>
      <c r="BG49">
        <f>1-BE49/BF49</f>
        <v>0</v>
      </c>
      <c r="BH49">
        <v>0.5</v>
      </c>
      <c r="BI49">
        <f>DH49</f>
        <v>0</v>
      </c>
      <c r="BJ49">
        <f>K49</f>
        <v>0</v>
      </c>
      <c r="BK49">
        <f>BG49*BH49*BI49</f>
        <v>0</v>
      </c>
      <c r="BL49">
        <f>(BJ49-BB49)/BI49</f>
        <v>0</v>
      </c>
      <c r="BM49">
        <f>(AZ49-BF49)/BF49</f>
        <v>0</v>
      </c>
      <c r="BN49">
        <f>AY49/(BA49+AY49/BF49)</f>
        <v>0</v>
      </c>
      <c r="BO49" t="s">
        <v>429</v>
      </c>
      <c r="BP49">
        <v>0</v>
      </c>
      <c r="BQ49">
        <f>IF(BP49&lt;&gt;0, BP49, BN49)</f>
        <v>0</v>
      </c>
      <c r="BR49">
        <f>1-BQ49/BF49</f>
        <v>0</v>
      </c>
      <c r="BS49">
        <f>(BF49-BE49)/(BF49-BQ49)</f>
        <v>0</v>
      </c>
      <c r="BT49">
        <f>(AZ49-BF49)/(AZ49-BQ49)</f>
        <v>0</v>
      </c>
      <c r="BU49">
        <f>(BF49-BE49)/(BF49-AY49)</f>
        <v>0</v>
      </c>
      <c r="BV49">
        <f>(AZ49-BF49)/(AZ49-AY49)</f>
        <v>0</v>
      </c>
      <c r="BW49">
        <f>(BS49*BQ49/BE49)</f>
        <v>0</v>
      </c>
      <c r="BX49">
        <f>(1-BW49)</f>
        <v>0</v>
      </c>
      <c r="DG49">
        <f>$B$13*EF49+$C$13*EG49+$F$13*ER49*(1-EU49)</f>
        <v>0</v>
      </c>
      <c r="DH49">
        <f>DG49*DI49</f>
        <v>0</v>
      </c>
      <c r="DI49">
        <f>($B$13*$D$11+$C$13*$D$11+$F$13*((FE49+EW49)/MAX(FE49+EW49+FF49, 0.1)*$I$11+FF49/MAX(FE49+EW49+FF49, 0.1)*$J$11))/($B$13+$C$13+$F$13)</f>
        <v>0</v>
      </c>
      <c r="DJ49">
        <f>($B$13*$K$11+$C$13*$K$11+$F$13*((FE49+EW49)/MAX(FE49+EW49+FF49, 0.1)*$P$11+FF49/MAX(FE49+EW49+FF49, 0.1)*$Q$11))/($B$13+$C$13+$F$13)</f>
        <v>0</v>
      </c>
      <c r="DK49">
        <v>2.7</v>
      </c>
      <c r="DL49">
        <v>0.5</v>
      </c>
      <c r="DM49" t="s">
        <v>430</v>
      </c>
      <c r="DN49">
        <v>2</v>
      </c>
      <c r="DO49" t="b">
        <v>1</v>
      </c>
      <c r="DP49">
        <v>1685026823.314285</v>
      </c>
      <c r="DQ49">
        <v>391.9976428571428</v>
      </c>
      <c r="DR49">
        <v>442.84075</v>
      </c>
      <c r="DS49">
        <v>20.65932142857142</v>
      </c>
      <c r="DT49">
        <v>11.807575</v>
      </c>
      <c r="DU49">
        <v>391.5554285714286</v>
      </c>
      <c r="DV49">
        <v>20.54649285714286</v>
      </c>
      <c r="DW49">
        <v>500.0130714285714</v>
      </c>
      <c r="DX49">
        <v>99.44191428571428</v>
      </c>
      <c r="DY49">
        <v>0.1000403428571428</v>
      </c>
      <c r="DZ49">
        <v>29.26715357142857</v>
      </c>
      <c r="EA49">
        <v>29.10189285714286</v>
      </c>
      <c r="EB49">
        <v>999.9000000000002</v>
      </c>
      <c r="EC49">
        <v>0</v>
      </c>
      <c r="ED49">
        <v>0</v>
      </c>
      <c r="EE49">
        <v>9985.847857142857</v>
      </c>
      <c r="EF49">
        <v>0</v>
      </c>
      <c r="EG49">
        <v>1668.893928571428</v>
      </c>
      <c r="EH49">
        <v>-50.84308214285713</v>
      </c>
      <c r="EI49">
        <v>400.2669285714284</v>
      </c>
      <c r="EJ49">
        <v>448.1316785714286</v>
      </c>
      <c r="EK49">
        <v>8.851746785714285</v>
      </c>
      <c r="EL49">
        <v>442.84075</v>
      </c>
      <c r="EM49">
        <v>11.807575</v>
      </c>
      <c r="EN49">
        <v>2.054403214285714</v>
      </c>
      <c r="EO49">
        <v>1.174166428571429</v>
      </c>
      <c r="EP49">
        <v>17.86998571428571</v>
      </c>
      <c r="EQ49">
        <v>9.2779475</v>
      </c>
      <c r="ER49">
        <v>2000.014285714286</v>
      </c>
      <c r="ES49">
        <v>0.9800016785714286</v>
      </c>
      <c r="ET49">
        <v>0.019998225</v>
      </c>
      <c r="EU49">
        <v>0</v>
      </c>
      <c r="EV49">
        <v>756.0703214285713</v>
      </c>
      <c r="EW49">
        <v>5.00078</v>
      </c>
      <c r="EX49">
        <v>19307.90357142857</v>
      </c>
      <c r="EY49">
        <v>16379.76428571429</v>
      </c>
      <c r="EZ49">
        <v>39.06010714285714</v>
      </c>
      <c r="FA49">
        <v>40.78542857142856</v>
      </c>
      <c r="FB49">
        <v>39.714</v>
      </c>
      <c r="FC49">
        <v>39.71185714285713</v>
      </c>
      <c r="FD49">
        <v>40.41049999999999</v>
      </c>
      <c r="FE49">
        <v>1955.114285714286</v>
      </c>
      <c r="FF49">
        <v>39.9</v>
      </c>
      <c r="FG49">
        <v>0</v>
      </c>
      <c r="FH49">
        <v>1685026830.1</v>
      </c>
      <c r="FI49">
        <v>0</v>
      </c>
      <c r="FJ49">
        <v>756.0998400000001</v>
      </c>
      <c r="FK49">
        <v>3.342769225948921</v>
      </c>
      <c r="FL49">
        <v>486.676923648727</v>
      </c>
      <c r="FM49">
        <v>19310.656</v>
      </c>
      <c r="FN49">
        <v>15</v>
      </c>
      <c r="FO49">
        <v>1685022659.5</v>
      </c>
      <c r="FP49" t="s">
        <v>431</v>
      </c>
      <c r="FQ49">
        <v>1685022641</v>
      </c>
      <c r="FR49">
        <v>1685022659.5</v>
      </c>
      <c r="FS49">
        <v>1</v>
      </c>
      <c r="FT49">
        <v>0.44</v>
      </c>
      <c r="FU49">
        <v>-0.025</v>
      </c>
      <c r="FV49">
        <v>0.445</v>
      </c>
      <c r="FW49">
        <v>-0.025</v>
      </c>
      <c r="FX49">
        <v>420</v>
      </c>
      <c r="FY49">
        <v>11</v>
      </c>
      <c r="FZ49">
        <v>0.08</v>
      </c>
      <c r="GA49">
        <v>0.02</v>
      </c>
      <c r="GB49">
        <v>-47.0727487804878</v>
      </c>
      <c r="GC49">
        <v>-85.64947317073168</v>
      </c>
      <c r="GD49">
        <v>8.525078561117793</v>
      </c>
      <c r="GE49">
        <v>0</v>
      </c>
      <c r="GF49">
        <v>8.832165121951219</v>
      </c>
      <c r="GG49">
        <v>0.4141425783972217</v>
      </c>
      <c r="GH49">
        <v>0.04163344417371224</v>
      </c>
      <c r="GI49">
        <v>1</v>
      </c>
      <c r="GJ49">
        <v>1</v>
      </c>
      <c r="GK49">
        <v>2</v>
      </c>
      <c r="GL49" t="s">
        <v>432</v>
      </c>
      <c r="GM49">
        <v>3.09765</v>
      </c>
      <c r="GN49">
        <v>2.75804</v>
      </c>
      <c r="GO49">
        <v>0.0940516</v>
      </c>
      <c r="GP49">
        <v>0.104437</v>
      </c>
      <c r="GQ49">
        <v>0.106836</v>
      </c>
      <c r="GR49">
        <v>0.0714427</v>
      </c>
      <c r="GS49">
        <v>23267.7</v>
      </c>
      <c r="GT49">
        <v>22715.9</v>
      </c>
      <c r="GU49">
        <v>26229.9</v>
      </c>
      <c r="GV49">
        <v>25706</v>
      </c>
      <c r="GW49">
        <v>37588.1</v>
      </c>
      <c r="GX49">
        <v>36382.9</v>
      </c>
      <c r="GY49">
        <v>45869.5</v>
      </c>
      <c r="GZ49">
        <v>42394.7</v>
      </c>
      <c r="HA49">
        <v>1.87888</v>
      </c>
      <c r="HB49">
        <v>1.9564</v>
      </c>
      <c r="HC49">
        <v>0.0622682</v>
      </c>
      <c r="HD49">
        <v>0</v>
      </c>
      <c r="HE49">
        <v>28.0976</v>
      </c>
      <c r="HF49">
        <v>999.9</v>
      </c>
      <c r="HG49">
        <v>60.2</v>
      </c>
      <c r="HH49">
        <v>32.4</v>
      </c>
      <c r="HI49">
        <v>29.5703</v>
      </c>
      <c r="HJ49">
        <v>61.3035</v>
      </c>
      <c r="HK49">
        <v>26.9071</v>
      </c>
      <c r="HL49">
        <v>1</v>
      </c>
      <c r="HM49">
        <v>0.136176</v>
      </c>
      <c r="HN49">
        <v>0.131735</v>
      </c>
      <c r="HO49">
        <v>20.3069</v>
      </c>
      <c r="HP49">
        <v>5.21444</v>
      </c>
      <c r="HQ49">
        <v>11.9784</v>
      </c>
      <c r="HR49">
        <v>4.9643</v>
      </c>
      <c r="HS49">
        <v>3.27413</v>
      </c>
      <c r="HT49">
        <v>9999</v>
      </c>
      <c r="HU49">
        <v>9999</v>
      </c>
      <c r="HV49">
        <v>9999</v>
      </c>
      <c r="HW49">
        <v>30.1</v>
      </c>
      <c r="HX49">
        <v>1.86386</v>
      </c>
      <c r="HY49">
        <v>1.85998</v>
      </c>
      <c r="HZ49">
        <v>1.85822</v>
      </c>
      <c r="IA49">
        <v>1.85965</v>
      </c>
      <c r="IB49">
        <v>1.85974</v>
      </c>
      <c r="IC49">
        <v>1.85821</v>
      </c>
      <c r="ID49">
        <v>1.85729</v>
      </c>
      <c r="IE49">
        <v>1.85224</v>
      </c>
      <c r="IF49">
        <v>0</v>
      </c>
      <c r="IG49">
        <v>0</v>
      </c>
      <c r="IH49">
        <v>0</v>
      </c>
      <c r="II49">
        <v>0</v>
      </c>
      <c r="IJ49" t="s">
        <v>433</v>
      </c>
      <c r="IK49" t="s">
        <v>434</v>
      </c>
      <c r="IL49" t="s">
        <v>435</v>
      </c>
      <c r="IM49" t="s">
        <v>435</v>
      </c>
      <c r="IN49" t="s">
        <v>435</v>
      </c>
      <c r="IO49" t="s">
        <v>435</v>
      </c>
      <c r="IP49">
        <v>0</v>
      </c>
      <c r="IQ49">
        <v>100</v>
      </c>
      <c r="IR49">
        <v>100</v>
      </c>
      <c r="IS49">
        <v>0.443</v>
      </c>
      <c r="IT49">
        <v>0.1128</v>
      </c>
      <c r="IU49">
        <v>0.3650839946752427</v>
      </c>
      <c r="IV49">
        <v>0.0002756662941723101</v>
      </c>
      <c r="IW49">
        <v>-1.706736700235475E-07</v>
      </c>
      <c r="IX49">
        <v>-7.648352192670159E-11</v>
      </c>
      <c r="IY49">
        <v>-0.08921519773046478</v>
      </c>
      <c r="IZ49">
        <v>0.001712106514585134</v>
      </c>
      <c r="JA49">
        <v>0.0004201690128959496</v>
      </c>
      <c r="JB49">
        <v>-1.212774764375344E-06</v>
      </c>
      <c r="JC49">
        <v>3</v>
      </c>
      <c r="JD49">
        <v>1949</v>
      </c>
      <c r="JE49">
        <v>1</v>
      </c>
      <c r="JF49">
        <v>28</v>
      </c>
      <c r="JG49">
        <v>69.8</v>
      </c>
      <c r="JH49">
        <v>69.5</v>
      </c>
      <c r="JI49">
        <v>1.23779</v>
      </c>
      <c r="JJ49">
        <v>2.62695</v>
      </c>
      <c r="JK49">
        <v>1.49658</v>
      </c>
      <c r="JL49">
        <v>2.35474</v>
      </c>
      <c r="JM49">
        <v>1.54907</v>
      </c>
      <c r="JN49">
        <v>2.31812</v>
      </c>
      <c r="JO49">
        <v>35.9879</v>
      </c>
      <c r="JP49">
        <v>14.3247</v>
      </c>
      <c r="JQ49">
        <v>18</v>
      </c>
      <c r="JR49">
        <v>487.34</v>
      </c>
      <c r="JS49">
        <v>556.426</v>
      </c>
      <c r="JT49">
        <v>28.0018</v>
      </c>
      <c r="JU49">
        <v>29.008</v>
      </c>
      <c r="JV49">
        <v>30.0001</v>
      </c>
      <c r="JW49">
        <v>29.0251</v>
      </c>
      <c r="JX49">
        <v>28.9599</v>
      </c>
      <c r="JY49">
        <v>25.0104</v>
      </c>
      <c r="JZ49">
        <v>56.2423</v>
      </c>
      <c r="KA49">
        <v>0</v>
      </c>
      <c r="KB49">
        <v>28</v>
      </c>
      <c r="KC49">
        <v>493.601</v>
      </c>
      <c r="KD49">
        <v>11.6422</v>
      </c>
      <c r="KE49">
        <v>100.237</v>
      </c>
      <c r="KF49">
        <v>100.629</v>
      </c>
    </row>
    <row r="50" spans="1:292">
      <c r="A50">
        <v>30</v>
      </c>
      <c r="B50">
        <v>1685026836.1</v>
      </c>
      <c r="C50">
        <v>237</v>
      </c>
      <c r="D50" t="s">
        <v>494</v>
      </c>
      <c r="E50" t="s">
        <v>495</v>
      </c>
      <c r="F50">
        <v>5</v>
      </c>
      <c r="G50" t="s">
        <v>428</v>
      </c>
      <c r="H50">
        <v>1685026828.6</v>
      </c>
      <c r="I50">
        <f>(J50)/1000</f>
        <v>0</v>
      </c>
      <c r="J50">
        <f>IF(DO50, AM50, AG50)</f>
        <v>0</v>
      </c>
      <c r="K50">
        <f>IF(DO50, AH50, AF50)</f>
        <v>0</v>
      </c>
      <c r="L50">
        <f>DQ50 - IF(AT50&gt;1, K50*DK50*100.0/(AV50*EE50), 0)</f>
        <v>0</v>
      </c>
      <c r="M50">
        <f>((S50-I50/2)*L50-K50)/(S50+I50/2)</f>
        <v>0</v>
      </c>
      <c r="N50">
        <f>M50*(DX50+DY50)/1000.0</f>
        <v>0</v>
      </c>
      <c r="O50">
        <f>(DQ50 - IF(AT50&gt;1, K50*DK50*100.0/(AV50*EE50), 0))*(DX50+DY50)/1000.0</f>
        <v>0</v>
      </c>
      <c r="P50">
        <f>2.0/((1/R50-1/Q50)+SIGN(R50)*SQRT((1/R50-1/Q50)*(1/R50-1/Q50) + 4*DL50/((DL50+1)*(DL50+1))*(2*1/R50*1/Q50-1/Q50*1/Q50)))</f>
        <v>0</v>
      </c>
      <c r="Q50">
        <f>IF(LEFT(DM50,1)&lt;&gt;"0",IF(LEFT(DM50,1)="1",3.0,DN50),$D$5+$E$5*(EE50*DX50/($K$5*1000))+$F$5*(EE50*DX50/($K$5*1000))*MAX(MIN(DK50,$J$5),$I$5)*MAX(MIN(DK50,$J$5),$I$5)+$G$5*MAX(MIN(DK50,$J$5),$I$5)*(EE50*DX50/($K$5*1000))+$H$5*(EE50*DX50/($K$5*1000))*(EE50*DX50/($K$5*1000)))</f>
        <v>0</v>
      </c>
      <c r="R50">
        <f>I50*(1000-(1000*0.61365*exp(17.502*V50/(240.97+V50))/(DX50+DY50)+DS50)/2)/(1000*0.61365*exp(17.502*V50/(240.97+V50))/(DX50+DY50)-DS50)</f>
        <v>0</v>
      </c>
      <c r="S50">
        <f>1/((DL50+1)/(P50/1.6)+1/(Q50/1.37)) + DL50/((DL50+1)/(P50/1.6) + DL50/(Q50/1.37))</f>
        <v>0</v>
      </c>
      <c r="T50">
        <f>(DG50*DJ50)</f>
        <v>0</v>
      </c>
      <c r="U50">
        <f>(DZ50+(T50+2*0.95*5.67E-8*(((DZ50+$B$9)+273)^4-(DZ50+273)^4)-44100*I50)/(1.84*29.3*Q50+8*0.95*5.67E-8*(DZ50+273)^3))</f>
        <v>0</v>
      </c>
      <c r="V50">
        <f>($C$9*EA50+$D$9*EB50+$E$9*U50)</f>
        <v>0</v>
      </c>
      <c r="W50">
        <f>0.61365*exp(17.502*V50/(240.97+V50))</f>
        <v>0</v>
      </c>
      <c r="X50">
        <f>(Y50/Z50*100)</f>
        <v>0</v>
      </c>
      <c r="Y50">
        <f>DS50*(DX50+DY50)/1000</f>
        <v>0</v>
      </c>
      <c r="Z50">
        <f>0.61365*exp(17.502*DZ50/(240.97+DZ50))</f>
        <v>0</v>
      </c>
      <c r="AA50">
        <f>(W50-DS50*(DX50+DY50)/1000)</f>
        <v>0</v>
      </c>
      <c r="AB50">
        <f>(-I50*44100)</f>
        <v>0</v>
      </c>
      <c r="AC50">
        <f>2*29.3*Q50*0.92*(DZ50-V50)</f>
        <v>0</v>
      </c>
      <c r="AD50">
        <f>2*0.95*5.67E-8*(((DZ50+$B$9)+273)^4-(V50+273)^4)</f>
        <v>0</v>
      </c>
      <c r="AE50">
        <f>T50+AD50+AB50+AC50</f>
        <v>0</v>
      </c>
      <c r="AF50">
        <f>DW50*AT50*(DR50-DQ50*(1000-AT50*DT50)/(1000-AT50*DS50))/(100*DK50)</f>
        <v>0</v>
      </c>
      <c r="AG50">
        <f>1000*DW50*AT50*(DS50-DT50)/(100*DK50*(1000-AT50*DS50))</f>
        <v>0</v>
      </c>
      <c r="AH50">
        <f>(AI50 - AJ50 - DX50*1E3/(8.314*(DZ50+273.15)) * AL50/DW50 * AK50) * DW50/(100*DK50) * (1000 - DT50)/1000</f>
        <v>0</v>
      </c>
      <c r="AI50">
        <v>478.4297115880499</v>
      </c>
      <c r="AJ50">
        <v>427.9015030303029</v>
      </c>
      <c r="AK50">
        <v>2.756451052279383</v>
      </c>
      <c r="AL50">
        <v>66.87544694377274</v>
      </c>
      <c r="AM50">
        <f>(AO50 - AN50 + DX50*1E3/(8.314*(DZ50+273.15)) * AQ50/DW50 * AP50) * DW50/(100*DK50) * 1000/(1000 - AO50)</f>
        <v>0</v>
      </c>
      <c r="AN50">
        <v>11.75146315133049</v>
      </c>
      <c r="AO50">
        <v>20.65768021978023</v>
      </c>
      <c r="AP50">
        <v>2.565206752282163E-05</v>
      </c>
      <c r="AQ50">
        <v>110.1298601296173</v>
      </c>
      <c r="AR50">
        <v>0</v>
      </c>
      <c r="AS50">
        <v>0</v>
      </c>
      <c r="AT50">
        <f>IF(AR50*$H$15&gt;=AV50,1.0,(AV50/(AV50-AR50*$H$15)))</f>
        <v>0</v>
      </c>
      <c r="AU50">
        <f>(AT50-1)*100</f>
        <v>0</v>
      </c>
      <c r="AV50">
        <f>MAX(0,($B$15+$C$15*EE50)/(1+$D$15*EE50)*DX50/(DZ50+273)*$E$15)</f>
        <v>0</v>
      </c>
      <c r="AW50" t="s">
        <v>429</v>
      </c>
      <c r="AX50" t="s">
        <v>429</v>
      </c>
      <c r="AY50">
        <v>0</v>
      </c>
      <c r="AZ50">
        <v>0</v>
      </c>
      <c r="BA50">
        <f>1-AY50/AZ50</f>
        <v>0</v>
      </c>
      <c r="BB50">
        <v>0</v>
      </c>
      <c r="BC50" t="s">
        <v>429</v>
      </c>
      <c r="BD50" t="s">
        <v>429</v>
      </c>
      <c r="BE50">
        <v>0</v>
      </c>
      <c r="BF50">
        <v>0</v>
      </c>
      <c r="BG50">
        <f>1-BE50/BF50</f>
        <v>0</v>
      </c>
      <c r="BH50">
        <v>0.5</v>
      </c>
      <c r="BI50">
        <f>DH50</f>
        <v>0</v>
      </c>
      <c r="BJ50">
        <f>K50</f>
        <v>0</v>
      </c>
      <c r="BK50">
        <f>BG50*BH50*BI50</f>
        <v>0</v>
      </c>
      <c r="BL50">
        <f>(BJ50-BB50)/BI50</f>
        <v>0</v>
      </c>
      <c r="BM50">
        <f>(AZ50-BF50)/BF50</f>
        <v>0</v>
      </c>
      <c r="BN50">
        <f>AY50/(BA50+AY50/BF50)</f>
        <v>0</v>
      </c>
      <c r="BO50" t="s">
        <v>429</v>
      </c>
      <c r="BP50">
        <v>0</v>
      </c>
      <c r="BQ50">
        <f>IF(BP50&lt;&gt;0, BP50, BN50)</f>
        <v>0</v>
      </c>
      <c r="BR50">
        <f>1-BQ50/BF50</f>
        <v>0</v>
      </c>
      <c r="BS50">
        <f>(BF50-BE50)/(BF50-BQ50)</f>
        <v>0</v>
      </c>
      <c r="BT50">
        <f>(AZ50-BF50)/(AZ50-BQ50)</f>
        <v>0</v>
      </c>
      <c r="BU50">
        <f>(BF50-BE50)/(BF50-AY50)</f>
        <v>0</v>
      </c>
      <c r="BV50">
        <f>(AZ50-BF50)/(AZ50-AY50)</f>
        <v>0</v>
      </c>
      <c r="BW50">
        <f>(BS50*BQ50/BE50)</f>
        <v>0</v>
      </c>
      <c r="BX50">
        <f>(1-BW50)</f>
        <v>0</v>
      </c>
      <c r="DG50">
        <f>$B$13*EF50+$C$13*EG50+$F$13*ER50*(1-EU50)</f>
        <v>0</v>
      </c>
      <c r="DH50">
        <f>DG50*DI50</f>
        <v>0</v>
      </c>
      <c r="DI50">
        <f>($B$13*$D$11+$C$13*$D$11+$F$13*((FE50+EW50)/MAX(FE50+EW50+FF50, 0.1)*$I$11+FF50/MAX(FE50+EW50+FF50, 0.1)*$J$11))/($B$13+$C$13+$F$13)</f>
        <v>0</v>
      </c>
      <c r="DJ50">
        <f>($B$13*$K$11+$C$13*$K$11+$F$13*((FE50+EW50)/MAX(FE50+EW50+FF50, 0.1)*$P$11+FF50/MAX(FE50+EW50+FF50, 0.1)*$Q$11))/($B$13+$C$13+$F$13)</f>
        <v>0</v>
      </c>
      <c r="DK50">
        <v>2.7</v>
      </c>
      <c r="DL50">
        <v>0.5</v>
      </c>
      <c r="DM50" t="s">
        <v>430</v>
      </c>
      <c r="DN50">
        <v>2</v>
      </c>
      <c r="DO50" t="b">
        <v>1</v>
      </c>
      <c r="DP50">
        <v>1685026828.6</v>
      </c>
      <c r="DQ50">
        <v>401.7813703703704</v>
      </c>
      <c r="DR50">
        <v>459.4424444444444</v>
      </c>
      <c r="DS50">
        <v>20.65817407407408</v>
      </c>
      <c r="DT50">
        <v>11.76288148148148</v>
      </c>
      <c r="DU50">
        <v>401.3381481481481</v>
      </c>
      <c r="DV50">
        <v>20.54536666666667</v>
      </c>
      <c r="DW50">
        <v>500.0208148148148</v>
      </c>
      <c r="DX50">
        <v>99.44132222222223</v>
      </c>
      <c r="DY50">
        <v>0.1000021740740741</v>
      </c>
      <c r="DZ50">
        <v>29.27875925925926</v>
      </c>
      <c r="EA50">
        <v>29.11361851851852</v>
      </c>
      <c r="EB50">
        <v>999.9000000000001</v>
      </c>
      <c r="EC50">
        <v>0</v>
      </c>
      <c r="ED50">
        <v>0</v>
      </c>
      <c r="EE50">
        <v>9992.686296296297</v>
      </c>
      <c r="EF50">
        <v>0</v>
      </c>
      <c r="EG50">
        <v>1676.698518518519</v>
      </c>
      <c r="EH50">
        <v>-57.66103703703704</v>
      </c>
      <c r="EI50">
        <v>410.2566666666666</v>
      </c>
      <c r="EJ50">
        <v>464.9105925925926</v>
      </c>
      <c r="EK50">
        <v>8.89528888888889</v>
      </c>
      <c r="EL50">
        <v>459.4424444444444</v>
      </c>
      <c r="EM50">
        <v>11.76288148148148</v>
      </c>
      <c r="EN50">
        <v>2.054276296296296</v>
      </c>
      <c r="EO50">
        <v>1.169716666666667</v>
      </c>
      <c r="EP50">
        <v>17.869</v>
      </c>
      <c r="EQ50">
        <v>9.22150888888889</v>
      </c>
      <c r="ER50">
        <v>2000.004074074074</v>
      </c>
      <c r="ES50">
        <v>0.9800016666666667</v>
      </c>
      <c r="ET50">
        <v>0.01999823703703704</v>
      </c>
      <c r="EU50">
        <v>0</v>
      </c>
      <c r="EV50">
        <v>756.5585925925924</v>
      </c>
      <c r="EW50">
        <v>5.00078</v>
      </c>
      <c r="EX50">
        <v>19337.42222222222</v>
      </c>
      <c r="EY50">
        <v>16379.68518518519</v>
      </c>
      <c r="EZ50">
        <v>39.07855555555556</v>
      </c>
      <c r="FA50">
        <v>40.79140740740741</v>
      </c>
      <c r="FB50">
        <v>39.77522222222222</v>
      </c>
      <c r="FC50">
        <v>39.73348148148148</v>
      </c>
      <c r="FD50">
        <v>40.40488888888888</v>
      </c>
      <c r="FE50">
        <v>1955.104074074074</v>
      </c>
      <c r="FF50">
        <v>39.9</v>
      </c>
      <c r="FG50">
        <v>0</v>
      </c>
      <c r="FH50">
        <v>1685026834.9</v>
      </c>
      <c r="FI50">
        <v>0</v>
      </c>
      <c r="FJ50">
        <v>756.5818399999999</v>
      </c>
      <c r="FK50">
        <v>8.369538446948633</v>
      </c>
      <c r="FL50">
        <v>372.046153080037</v>
      </c>
      <c r="FM50">
        <v>19339.316</v>
      </c>
      <c r="FN50">
        <v>15</v>
      </c>
      <c r="FO50">
        <v>1685022659.5</v>
      </c>
      <c r="FP50" t="s">
        <v>431</v>
      </c>
      <c r="FQ50">
        <v>1685022641</v>
      </c>
      <c r="FR50">
        <v>1685022659.5</v>
      </c>
      <c r="FS50">
        <v>1</v>
      </c>
      <c r="FT50">
        <v>0.44</v>
      </c>
      <c r="FU50">
        <v>-0.025</v>
      </c>
      <c r="FV50">
        <v>0.445</v>
      </c>
      <c r="FW50">
        <v>-0.025</v>
      </c>
      <c r="FX50">
        <v>420</v>
      </c>
      <c r="FY50">
        <v>11</v>
      </c>
      <c r="FZ50">
        <v>0.08</v>
      </c>
      <c r="GA50">
        <v>0.02</v>
      </c>
      <c r="GB50">
        <v>-52.10681951219513</v>
      </c>
      <c r="GC50">
        <v>-82.27083763066203</v>
      </c>
      <c r="GD50">
        <v>8.215567518844479</v>
      </c>
      <c r="GE50">
        <v>0</v>
      </c>
      <c r="GF50">
        <v>8.863378048780488</v>
      </c>
      <c r="GG50">
        <v>0.472001393728227</v>
      </c>
      <c r="GH50">
        <v>0.04813339453397681</v>
      </c>
      <c r="GI50">
        <v>1</v>
      </c>
      <c r="GJ50">
        <v>1</v>
      </c>
      <c r="GK50">
        <v>2</v>
      </c>
      <c r="GL50" t="s">
        <v>432</v>
      </c>
      <c r="GM50">
        <v>3.09752</v>
      </c>
      <c r="GN50">
        <v>2.75805</v>
      </c>
      <c r="GO50">
        <v>0.0964134</v>
      </c>
      <c r="GP50">
        <v>0.107163</v>
      </c>
      <c r="GQ50">
        <v>0.106817</v>
      </c>
      <c r="GR50">
        <v>0.0710108</v>
      </c>
      <c r="GS50">
        <v>23207.1</v>
      </c>
      <c r="GT50">
        <v>22646.7</v>
      </c>
      <c r="GU50">
        <v>26229.9</v>
      </c>
      <c r="GV50">
        <v>25705.9</v>
      </c>
      <c r="GW50">
        <v>37589.1</v>
      </c>
      <c r="GX50">
        <v>36400.2</v>
      </c>
      <c r="GY50">
        <v>45869.4</v>
      </c>
      <c r="GZ50">
        <v>42394.7</v>
      </c>
      <c r="HA50">
        <v>1.87868</v>
      </c>
      <c r="HB50">
        <v>1.95637</v>
      </c>
      <c r="HC50">
        <v>0.0623912</v>
      </c>
      <c r="HD50">
        <v>0</v>
      </c>
      <c r="HE50">
        <v>28.1104</v>
      </c>
      <c r="HF50">
        <v>999.9</v>
      </c>
      <c r="HG50">
        <v>60.2</v>
      </c>
      <c r="HH50">
        <v>32.4</v>
      </c>
      <c r="HI50">
        <v>29.5669</v>
      </c>
      <c r="HJ50">
        <v>62.1235</v>
      </c>
      <c r="HK50">
        <v>26.903</v>
      </c>
      <c r="HL50">
        <v>1</v>
      </c>
      <c r="HM50">
        <v>0.136199</v>
      </c>
      <c r="HN50">
        <v>0.141223</v>
      </c>
      <c r="HO50">
        <v>20.3068</v>
      </c>
      <c r="HP50">
        <v>5.21429</v>
      </c>
      <c r="HQ50">
        <v>11.9781</v>
      </c>
      <c r="HR50">
        <v>4.9644</v>
      </c>
      <c r="HS50">
        <v>3.27413</v>
      </c>
      <c r="HT50">
        <v>9999</v>
      </c>
      <c r="HU50">
        <v>9999</v>
      </c>
      <c r="HV50">
        <v>9999</v>
      </c>
      <c r="HW50">
        <v>30.1</v>
      </c>
      <c r="HX50">
        <v>1.86386</v>
      </c>
      <c r="HY50">
        <v>1.85996</v>
      </c>
      <c r="HZ50">
        <v>1.85822</v>
      </c>
      <c r="IA50">
        <v>1.85963</v>
      </c>
      <c r="IB50">
        <v>1.85974</v>
      </c>
      <c r="IC50">
        <v>1.8582</v>
      </c>
      <c r="ID50">
        <v>1.85728</v>
      </c>
      <c r="IE50">
        <v>1.85222</v>
      </c>
      <c r="IF50">
        <v>0</v>
      </c>
      <c r="IG50">
        <v>0</v>
      </c>
      <c r="IH50">
        <v>0</v>
      </c>
      <c r="II50">
        <v>0</v>
      </c>
      <c r="IJ50" t="s">
        <v>433</v>
      </c>
      <c r="IK50" t="s">
        <v>434</v>
      </c>
      <c r="IL50" t="s">
        <v>435</v>
      </c>
      <c r="IM50" t="s">
        <v>435</v>
      </c>
      <c r="IN50" t="s">
        <v>435</v>
      </c>
      <c r="IO50" t="s">
        <v>435</v>
      </c>
      <c r="IP50">
        <v>0</v>
      </c>
      <c r="IQ50">
        <v>100</v>
      </c>
      <c r="IR50">
        <v>100</v>
      </c>
      <c r="IS50">
        <v>0.446</v>
      </c>
      <c r="IT50">
        <v>0.1127</v>
      </c>
      <c r="IU50">
        <v>0.3650839946752427</v>
      </c>
      <c r="IV50">
        <v>0.0002756662941723101</v>
      </c>
      <c r="IW50">
        <v>-1.706736700235475E-07</v>
      </c>
      <c r="IX50">
        <v>-7.648352192670159E-11</v>
      </c>
      <c r="IY50">
        <v>-0.08921519773046478</v>
      </c>
      <c r="IZ50">
        <v>0.001712106514585134</v>
      </c>
      <c r="JA50">
        <v>0.0004201690128959496</v>
      </c>
      <c r="JB50">
        <v>-1.212774764375344E-06</v>
      </c>
      <c r="JC50">
        <v>3</v>
      </c>
      <c r="JD50">
        <v>1949</v>
      </c>
      <c r="JE50">
        <v>1</v>
      </c>
      <c r="JF50">
        <v>28</v>
      </c>
      <c r="JG50">
        <v>69.90000000000001</v>
      </c>
      <c r="JH50">
        <v>69.59999999999999</v>
      </c>
      <c r="JI50">
        <v>1.27563</v>
      </c>
      <c r="JJ50">
        <v>2.62329</v>
      </c>
      <c r="JK50">
        <v>1.49658</v>
      </c>
      <c r="JL50">
        <v>2.35474</v>
      </c>
      <c r="JM50">
        <v>1.54907</v>
      </c>
      <c r="JN50">
        <v>2.33154</v>
      </c>
      <c r="JO50">
        <v>35.9879</v>
      </c>
      <c r="JP50">
        <v>14.3334</v>
      </c>
      <c r="JQ50">
        <v>18</v>
      </c>
      <c r="JR50">
        <v>487.235</v>
      </c>
      <c r="JS50">
        <v>556.433</v>
      </c>
      <c r="JT50">
        <v>28.0018</v>
      </c>
      <c r="JU50">
        <v>29.0089</v>
      </c>
      <c r="JV50">
        <v>30.0002</v>
      </c>
      <c r="JW50">
        <v>29.0269</v>
      </c>
      <c r="JX50">
        <v>28.9626</v>
      </c>
      <c r="JY50">
        <v>25.6902</v>
      </c>
      <c r="JZ50">
        <v>56.2423</v>
      </c>
      <c r="KA50">
        <v>0</v>
      </c>
      <c r="KB50">
        <v>28</v>
      </c>
      <c r="KC50">
        <v>507.016</v>
      </c>
      <c r="KD50">
        <v>11.6238</v>
      </c>
      <c r="KE50">
        <v>100.237</v>
      </c>
      <c r="KF50">
        <v>100.629</v>
      </c>
    </row>
    <row r="51" spans="1:292">
      <c r="A51">
        <v>31</v>
      </c>
      <c r="B51">
        <v>1685026841.1</v>
      </c>
      <c r="C51">
        <v>242</v>
      </c>
      <c r="D51" t="s">
        <v>496</v>
      </c>
      <c r="E51" t="s">
        <v>497</v>
      </c>
      <c r="F51">
        <v>5</v>
      </c>
      <c r="G51" t="s">
        <v>428</v>
      </c>
      <c r="H51">
        <v>1685026833.314285</v>
      </c>
      <c r="I51">
        <f>(J51)/1000</f>
        <v>0</v>
      </c>
      <c r="J51">
        <f>IF(DO51, AM51, AG51)</f>
        <v>0</v>
      </c>
      <c r="K51">
        <f>IF(DO51, AH51, AF51)</f>
        <v>0</v>
      </c>
      <c r="L51">
        <f>DQ51 - IF(AT51&gt;1, K51*DK51*100.0/(AV51*EE51), 0)</f>
        <v>0</v>
      </c>
      <c r="M51">
        <f>((S51-I51/2)*L51-K51)/(S51+I51/2)</f>
        <v>0</v>
      </c>
      <c r="N51">
        <f>M51*(DX51+DY51)/1000.0</f>
        <v>0</v>
      </c>
      <c r="O51">
        <f>(DQ51 - IF(AT51&gt;1, K51*DK51*100.0/(AV51*EE51), 0))*(DX51+DY51)/1000.0</f>
        <v>0</v>
      </c>
      <c r="P51">
        <f>2.0/((1/R51-1/Q51)+SIGN(R51)*SQRT((1/R51-1/Q51)*(1/R51-1/Q51) + 4*DL51/((DL51+1)*(DL51+1))*(2*1/R51*1/Q51-1/Q51*1/Q51)))</f>
        <v>0</v>
      </c>
      <c r="Q51">
        <f>IF(LEFT(DM51,1)&lt;&gt;"0",IF(LEFT(DM51,1)="1",3.0,DN51),$D$5+$E$5*(EE51*DX51/($K$5*1000))+$F$5*(EE51*DX51/($K$5*1000))*MAX(MIN(DK51,$J$5),$I$5)*MAX(MIN(DK51,$J$5),$I$5)+$G$5*MAX(MIN(DK51,$J$5),$I$5)*(EE51*DX51/($K$5*1000))+$H$5*(EE51*DX51/($K$5*1000))*(EE51*DX51/($K$5*1000)))</f>
        <v>0</v>
      </c>
      <c r="R51">
        <f>I51*(1000-(1000*0.61365*exp(17.502*V51/(240.97+V51))/(DX51+DY51)+DS51)/2)/(1000*0.61365*exp(17.502*V51/(240.97+V51))/(DX51+DY51)-DS51)</f>
        <v>0</v>
      </c>
      <c r="S51">
        <f>1/((DL51+1)/(P51/1.6)+1/(Q51/1.37)) + DL51/((DL51+1)/(P51/1.6) + DL51/(Q51/1.37))</f>
        <v>0</v>
      </c>
      <c r="T51">
        <f>(DG51*DJ51)</f>
        <v>0</v>
      </c>
      <c r="U51">
        <f>(DZ51+(T51+2*0.95*5.67E-8*(((DZ51+$B$9)+273)^4-(DZ51+273)^4)-44100*I51)/(1.84*29.3*Q51+8*0.95*5.67E-8*(DZ51+273)^3))</f>
        <v>0</v>
      </c>
      <c r="V51">
        <f>($C$9*EA51+$D$9*EB51+$E$9*U51)</f>
        <v>0</v>
      </c>
      <c r="W51">
        <f>0.61365*exp(17.502*V51/(240.97+V51))</f>
        <v>0</v>
      </c>
      <c r="X51">
        <f>(Y51/Z51*100)</f>
        <v>0</v>
      </c>
      <c r="Y51">
        <f>DS51*(DX51+DY51)/1000</f>
        <v>0</v>
      </c>
      <c r="Z51">
        <f>0.61365*exp(17.502*DZ51/(240.97+DZ51))</f>
        <v>0</v>
      </c>
      <c r="AA51">
        <f>(W51-DS51*(DX51+DY51)/1000)</f>
        <v>0</v>
      </c>
      <c r="AB51">
        <f>(-I51*44100)</f>
        <v>0</v>
      </c>
      <c r="AC51">
        <f>2*29.3*Q51*0.92*(DZ51-V51)</f>
        <v>0</v>
      </c>
      <c r="AD51">
        <f>2*0.95*5.67E-8*(((DZ51+$B$9)+273)^4-(V51+273)^4)</f>
        <v>0</v>
      </c>
      <c r="AE51">
        <f>T51+AD51+AB51+AC51</f>
        <v>0</v>
      </c>
      <c r="AF51">
        <f>DW51*AT51*(DR51-DQ51*(1000-AT51*DT51)/(1000-AT51*DS51))/(100*DK51)</f>
        <v>0</v>
      </c>
      <c r="AG51">
        <f>1000*DW51*AT51*(DS51-DT51)/(100*DK51*(1000-AT51*DS51))</f>
        <v>0</v>
      </c>
      <c r="AH51">
        <f>(AI51 - AJ51 - DX51*1E3/(8.314*(DZ51+273.15)) * AL51/DW51 * AK51) * DW51/(100*DK51) * (1000 - DT51)/1000</f>
        <v>0</v>
      </c>
      <c r="AI51">
        <v>495.2245046836672</v>
      </c>
      <c r="AJ51">
        <v>442.4759515151513</v>
      </c>
      <c r="AK51">
        <v>2.92779104251894</v>
      </c>
      <c r="AL51">
        <v>66.87544694377274</v>
      </c>
      <c r="AM51">
        <f>(AO51 - AN51 + DX51*1E3/(8.314*(DZ51+273.15)) * AQ51/DW51 * AP51) * DW51/(100*DK51) * 1000/(1000 - AO51)</f>
        <v>0</v>
      </c>
      <c r="AN51">
        <v>11.66609426196118</v>
      </c>
      <c r="AO51">
        <v>20.63824725274727</v>
      </c>
      <c r="AP51">
        <v>-0.007473559282537092</v>
      </c>
      <c r="AQ51">
        <v>110.1298601296173</v>
      </c>
      <c r="AR51">
        <v>0</v>
      </c>
      <c r="AS51">
        <v>0</v>
      </c>
      <c r="AT51">
        <f>IF(AR51*$H$15&gt;=AV51,1.0,(AV51/(AV51-AR51*$H$15)))</f>
        <v>0</v>
      </c>
      <c r="AU51">
        <f>(AT51-1)*100</f>
        <v>0</v>
      </c>
      <c r="AV51">
        <f>MAX(0,($B$15+$C$15*EE51)/(1+$D$15*EE51)*DX51/(DZ51+273)*$E$15)</f>
        <v>0</v>
      </c>
      <c r="AW51" t="s">
        <v>429</v>
      </c>
      <c r="AX51" t="s">
        <v>429</v>
      </c>
      <c r="AY51">
        <v>0</v>
      </c>
      <c r="AZ51">
        <v>0</v>
      </c>
      <c r="BA51">
        <f>1-AY51/AZ51</f>
        <v>0</v>
      </c>
      <c r="BB51">
        <v>0</v>
      </c>
      <c r="BC51" t="s">
        <v>429</v>
      </c>
      <c r="BD51" t="s">
        <v>429</v>
      </c>
      <c r="BE51">
        <v>0</v>
      </c>
      <c r="BF51">
        <v>0</v>
      </c>
      <c r="BG51">
        <f>1-BE51/BF51</f>
        <v>0</v>
      </c>
      <c r="BH51">
        <v>0.5</v>
      </c>
      <c r="BI51">
        <f>DH51</f>
        <v>0</v>
      </c>
      <c r="BJ51">
        <f>K51</f>
        <v>0</v>
      </c>
      <c r="BK51">
        <f>BG51*BH51*BI51</f>
        <v>0</v>
      </c>
      <c r="BL51">
        <f>(BJ51-BB51)/BI51</f>
        <v>0</v>
      </c>
      <c r="BM51">
        <f>(AZ51-BF51)/BF51</f>
        <v>0</v>
      </c>
      <c r="BN51">
        <f>AY51/(BA51+AY51/BF51)</f>
        <v>0</v>
      </c>
      <c r="BO51" t="s">
        <v>429</v>
      </c>
      <c r="BP51">
        <v>0</v>
      </c>
      <c r="BQ51">
        <f>IF(BP51&lt;&gt;0, BP51, BN51)</f>
        <v>0</v>
      </c>
      <c r="BR51">
        <f>1-BQ51/BF51</f>
        <v>0</v>
      </c>
      <c r="BS51">
        <f>(BF51-BE51)/(BF51-BQ51)</f>
        <v>0</v>
      </c>
      <c r="BT51">
        <f>(AZ51-BF51)/(AZ51-BQ51)</f>
        <v>0</v>
      </c>
      <c r="BU51">
        <f>(BF51-BE51)/(BF51-AY51)</f>
        <v>0</v>
      </c>
      <c r="BV51">
        <f>(AZ51-BF51)/(AZ51-AY51)</f>
        <v>0</v>
      </c>
      <c r="BW51">
        <f>(BS51*BQ51/BE51)</f>
        <v>0</v>
      </c>
      <c r="BX51">
        <f>(1-BW51)</f>
        <v>0</v>
      </c>
      <c r="DG51">
        <f>$B$13*EF51+$C$13*EG51+$F$13*ER51*(1-EU51)</f>
        <v>0</v>
      </c>
      <c r="DH51">
        <f>DG51*DI51</f>
        <v>0</v>
      </c>
      <c r="DI51">
        <f>($B$13*$D$11+$C$13*$D$11+$F$13*((FE51+EW51)/MAX(FE51+EW51+FF51, 0.1)*$I$11+FF51/MAX(FE51+EW51+FF51, 0.1)*$J$11))/($B$13+$C$13+$F$13)</f>
        <v>0</v>
      </c>
      <c r="DJ51">
        <f>($B$13*$K$11+$C$13*$K$11+$F$13*((FE51+EW51)/MAX(FE51+EW51+FF51, 0.1)*$P$11+FF51/MAX(FE51+EW51+FF51, 0.1)*$Q$11))/($B$13+$C$13+$F$13)</f>
        <v>0</v>
      </c>
      <c r="DK51">
        <v>2.7</v>
      </c>
      <c r="DL51">
        <v>0.5</v>
      </c>
      <c r="DM51" t="s">
        <v>430</v>
      </c>
      <c r="DN51">
        <v>2</v>
      </c>
      <c r="DO51" t="b">
        <v>1</v>
      </c>
      <c r="DP51">
        <v>1685026833.314285</v>
      </c>
      <c r="DQ51">
        <v>413.3128928571429</v>
      </c>
      <c r="DR51">
        <v>475.0405714285714</v>
      </c>
      <c r="DS51">
        <v>20.65347142857143</v>
      </c>
      <c r="DT51">
        <v>11.71618214285714</v>
      </c>
      <c r="DU51">
        <v>412.8686071428571</v>
      </c>
      <c r="DV51">
        <v>20.54075357142857</v>
      </c>
      <c r="DW51">
        <v>500.0057857142857</v>
      </c>
      <c r="DX51">
        <v>99.44175</v>
      </c>
      <c r="DY51">
        <v>0.09998000714285712</v>
      </c>
      <c r="DZ51">
        <v>29.28798214285714</v>
      </c>
      <c r="EA51">
        <v>29.12102857142857</v>
      </c>
      <c r="EB51">
        <v>999.9000000000002</v>
      </c>
      <c r="EC51">
        <v>0</v>
      </c>
      <c r="ED51">
        <v>0</v>
      </c>
      <c r="EE51">
        <v>9995.692857142858</v>
      </c>
      <c r="EF51">
        <v>0</v>
      </c>
      <c r="EG51">
        <v>1682.970714285714</v>
      </c>
      <c r="EH51">
        <v>-61.72764999999999</v>
      </c>
      <c r="EI51">
        <v>422.02925</v>
      </c>
      <c r="EJ51">
        <v>480.6716071428572</v>
      </c>
      <c r="EK51">
        <v>8.937292142857144</v>
      </c>
      <c r="EL51">
        <v>475.0405714285714</v>
      </c>
      <c r="EM51">
        <v>11.71618214285714</v>
      </c>
      <c r="EN51">
        <v>2.053817857142857</v>
      </c>
      <c r="EO51">
        <v>1.165077857142857</v>
      </c>
      <c r="EP51">
        <v>17.86545357142857</v>
      </c>
      <c r="EQ51">
        <v>9.162534285714285</v>
      </c>
      <c r="ER51">
        <v>1999.993928571428</v>
      </c>
      <c r="ES51">
        <v>0.9800015714285715</v>
      </c>
      <c r="ET51">
        <v>0.01999833214285714</v>
      </c>
      <c r="EU51">
        <v>0</v>
      </c>
      <c r="EV51">
        <v>757.37075</v>
      </c>
      <c r="EW51">
        <v>5.00078</v>
      </c>
      <c r="EX51">
        <v>19363.375</v>
      </c>
      <c r="EY51">
        <v>16379.6</v>
      </c>
      <c r="EZ51">
        <v>39.08464285714285</v>
      </c>
      <c r="FA51">
        <v>40.80099999999999</v>
      </c>
      <c r="FB51">
        <v>39.88592857142856</v>
      </c>
      <c r="FC51">
        <v>39.75189285714286</v>
      </c>
      <c r="FD51">
        <v>40.41717857142856</v>
      </c>
      <c r="FE51">
        <v>1955.093928571428</v>
      </c>
      <c r="FF51">
        <v>39.9</v>
      </c>
      <c r="FG51">
        <v>0</v>
      </c>
      <c r="FH51">
        <v>1685026840.3</v>
      </c>
      <c r="FI51">
        <v>0</v>
      </c>
      <c r="FJ51">
        <v>757.4480000000001</v>
      </c>
      <c r="FK51">
        <v>12.1822222404012</v>
      </c>
      <c r="FL51">
        <v>38.76239327957225</v>
      </c>
      <c r="FM51">
        <v>19362.69230769231</v>
      </c>
      <c r="FN51">
        <v>15</v>
      </c>
      <c r="FO51">
        <v>1685022659.5</v>
      </c>
      <c r="FP51" t="s">
        <v>431</v>
      </c>
      <c r="FQ51">
        <v>1685022641</v>
      </c>
      <c r="FR51">
        <v>1685022659.5</v>
      </c>
      <c r="FS51">
        <v>1</v>
      </c>
      <c r="FT51">
        <v>0.44</v>
      </c>
      <c r="FU51">
        <v>-0.025</v>
      </c>
      <c r="FV51">
        <v>0.445</v>
      </c>
      <c r="FW51">
        <v>-0.025</v>
      </c>
      <c r="FX51">
        <v>420</v>
      </c>
      <c r="FY51">
        <v>11</v>
      </c>
      <c r="FZ51">
        <v>0.08</v>
      </c>
      <c r="GA51">
        <v>0.02</v>
      </c>
      <c r="GB51">
        <v>-58.99491463414634</v>
      </c>
      <c r="GC51">
        <v>-54.0423240418119</v>
      </c>
      <c r="GD51">
        <v>5.450003158001366</v>
      </c>
      <c r="GE51">
        <v>0</v>
      </c>
      <c r="GF51">
        <v>8.912533658536585</v>
      </c>
      <c r="GG51">
        <v>0.541770522648072</v>
      </c>
      <c r="GH51">
        <v>0.0552749730231745</v>
      </c>
      <c r="GI51">
        <v>0</v>
      </c>
      <c r="GJ51">
        <v>0</v>
      </c>
      <c r="GK51">
        <v>2</v>
      </c>
      <c r="GL51" t="s">
        <v>485</v>
      </c>
      <c r="GM51">
        <v>3.09753</v>
      </c>
      <c r="GN51">
        <v>2.75799</v>
      </c>
      <c r="GO51">
        <v>0.0988844</v>
      </c>
      <c r="GP51">
        <v>0.109872</v>
      </c>
      <c r="GQ51">
        <v>0.106767</v>
      </c>
      <c r="GR51">
        <v>0.0709814</v>
      </c>
      <c r="GS51">
        <v>23143.4</v>
      </c>
      <c r="GT51">
        <v>22578</v>
      </c>
      <c r="GU51">
        <v>26229.7</v>
      </c>
      <c r="GV51">
        <v>25705.9</v>
      </c>
      <c r="GW51">
        <v>37591.5</v>
      </c>
      <c r="GX51">
        <v>36401.6</v>
      </c>
      <c r="GY51">
        <v>45869.3</v>
      </c>
      <c r="GZ51">
        <v>42394.6</v>
      </c>
      <c r="HA51">
        <v>1.87865</v>
      </c>
      <c r="HB51">
        <v>1.9564</v>
      </c>
      <c r="HC51">
        <v>0.0618026</v>
      </c>
      <c r="HD51">
        <v>0</v>
      </c>
      <c r="HE51">
        <v>28.1219</v>
      </c>
      <c r="HF51">
        <v>999.9</v>
      </c>
      <c r="HG51">
        <v>60.2</v>
      </c>
      <c r="HH51">
        <v>32.4</v>
      </c>
      <c r="HI51">
        <v>29.5688</v>
      </c>
      <c r="HJ51">
        <v>62.0735</v>
      </c>
      <c r="HK51">
        <v>26.8029</v>
      </c>
      <c r="HL51">
        <v>1</v>
      </c>
      <c r="HM51">
        <v>0.13626</v>
      </c>
      <c r="HN51">
        <v>0.147933</v>
      </c>
      <c r="HO51">
        <v>20.3068</v>
      </c>
      <c r="HP51">
        <v>5.21429</v>
      </c>
      <c r="HQ51">
        <v>11.9788</v>
      </c>
      <c r="HR51">
        <v>4.96415</v>
      </c>
      <c r="HS51">
        <v>3.2742</v>
      </c>
      <c r="HT51">
        <v>9999</v>
      </c>
      <c r="HU51">
        <v>9999</v>
      </c>
      <c r="HV51">
        <v>9999</v>
      </c>
      <c r="HW51">
        <v>30.1</v>
      </c>
      <c r="HX51">
        <v>1.86387</v>
      </c>
      <c r="HY51">
        <v>1.85996</v>
      </c>
      <c r="HZ51">
        <v>1.85822</v>
      </c>
      <c r="IA51">
        <v>1.85963</v>
      </c>
      <c r="IB51">
        <v>1.85973</v>
      </c>
      <c r="IC51">
        <v>1.8582</v>
      </c>
      <c r="ID51">
        <v>1.85729</v>
      </c>
      <c r="IE51">
        <v>1.85222</v>
      </c>
      <c r="IF51">
        <v>0</v>
      </c>
      <c r="IG51">
        <v>0</v>
      </c>
      <c r="IH51">
        <v>0</v>
      </c>
      <c r="II51">
        <v>0</v>
      </c>
      <c r="IJ51" t="s">
        <v>433</v>
      </c>
      <c r="IK51" t="s">
        <v>434</v>
      </c>
      <c r="IL51" t="s">
        <v>435</v>
      </c>
      <c r="IM51" t="s">
        <v>435</v>
      </c>
      <c r="IN51" t="s">
        <v>435</v>
      </c>
      <c r="IO51" t="s">
        <v>435</v>
      </c>
      <c r="IP51">
        <v>0</v>
      </c>
      <c r="IQ51">
        <v>100</v>
      </c>
      <c r="IR51">
        <v>100</v>
      </c>
      <c r="IS51">
        <v>0.446</v>
      </c>
      <c r="IT51">
        <v>0.1125</v>
      </c>
      <c r="IU51">
        <v>0.3650839946752427</v>
      </c>
      <c r="IV51">
        <v>0.0002756662941723101</v>
      </c>
      <c r="IW51">
        <v>-1.706736700235475E-07</v>
      </c>
      <c r="IX51">
        <v>-7.648352192670159E-11</v>
      </c>
      <c r="IY51">
        <v>-0.08921519773046478</v>
      </c>
      <c r="IZ51">
        <v>0.001712106514585134</v>
      </c>
      <c r="JA51">
        <v>0.0004201690128959496</v>
      </c>
      <c r="JB51">
        <v>-1.212774764375344E-06</v>
      </c>
      <c r="JC51">
        <v>3</v>
      </c>
      <c r="JD51">
        <v>1949</v>
      </c>
      <c r="JE51">
        <v>1</v>
      </c>
      <c r="JF51">
        <v>28</v>
      </c>
      <c r="JG51">
        <v>70</v>
      </c>
      <c r="JH51">
        <v>69.7</v>
      </c>
      <c r="JI51">
        <v>1.30859</v>
      </c>
      <c r="JJ51">
        <v>2.62451</v>
      </c>
      <c r="JK51">
        <v>1.49658</v>
      </c>
      <c r="JL51">
        <v>2.35474</v>
      </c>
      <c r="JM51">
        <v>1.54907</v>
      </c>
      <c r="JN51">
        <v>2.36694</v>
      </c>
      <c r="JO51">
        <v>35.9879</v>
      </c>
      <c r="JP51">
        <v>14.3334</v>
      </c>
      <c r="JQ51">
        <v>18</v>
      </c>
      <c r="JR51">
        <v>487.234</v>
      </c>
      <c r="JS51">
        <v>556.474</v>
      </c>
      <c r="JT51">
        <v>28.0016</v>
      </c>
      <c r="JU51">
        <v>29.0105</v>
      </c>
      <c r="JV51">
        <v>30.0002</v>
      </c>
      <c r="JW51">
        <v>29.0286</v>
      </c>
      <c r="JX51">
        <v>28.9649</v>
      </c>
      <c r="JY51">
        <v>26.4203</v>
      </c>
      <c r="JZ51">
        <v>56.2423</v>
      </c>
      <c r="KA51">
        <v>0</v>
      </c>
      <c r="KB51">
        <v>28</v>
      </c>
      <c r="KC51">
        <v>527.051</v>
      </c>
      <c r="KD51">
        <v>11.5914</v>
      </c>
      <c r="KE51">
        <v>100.237</v>
      </c>
      <c r="KF51">
        <v>100.629</v>
      </c>
    </row>
    <row r="52" spans="1:292">
      <c r="A52">
        <v>32</v>
      </c>
      <c r="B52">
        <v>1685026846.1</v>
      </c>
      <c r="C52">
        <v>247</v>
      </c>
      <c r="D52" t="s">
        <v>498</v>
      </c>
      <c r="E52" t="s">
        <v>499</v>
      </c>
      <c r="F52">
        <v>5</v>
      </c>
      <c r="G52" t="s">
        <v>428</v>
      </c>
      <c r="H52">
        <v>1685026838.6</v>
      </c>
      <c r="I52">
        <f>(J52)/1000</f>
        <v>0</v>
      </c>
      <c r="J52">
        <f>IF(DO52, AM52, AG52)</f>
        <v>0</v>
      </c>
      <c r="K52">
        <f>IF(DO52, AH52, AF52)</f>
        <v>0</v>
      </c>
      <c r="L52">
        <f>DQ52 - IF(AT52&gt;1, K52*DK52*100.0/(AV52*EE52), 0)</f>
        <v>0</v>
      </c>
      <c r="M52">
        <f>((S52-I52/2)*L52-K52)/(S52+I52/2)</f>
        <v>0</v>
      </c>
      <c r="N52">
        <f>M52*(DX52+DY52)/1000.0</f>
        <v>0</v>
      </c>
      <c r="O52">
        <f>(DQ52 - IF(AT52&gt;1, K52*DK52*100.0/(AV52*EE52), 0))*(DX52+DY52)/1000.0</f>
        <v>0</v>
      </c>
      <c r="P52">
        <f>2.0/((1/R52-1/Q52)+SIGN(R52)*SQRT((1/R52-1/Q52)*(1/R52-1/Q52) + 4*DL52/((DL52+1)*(DL52+1))*(2*1/R52*1/Q52-1/Q52*1/Q52)))</f>
        <v>0</v>
      </c>
      <c r="Q52">
        <f>IF(LEFT(DM52,1)&lt;&gt;"0",IF(LEFT(DM52,1)="1",3.0,DN52),$D$5+$E$5*(EE52*DX52/($K$5*1000))+$F$5*(EE52*DX52/($K$5*1000))*MAX(MIN(DK52,$J$5),$I$5)*MAX(MIN(DK52,$J$5),$I$5)+$G$5*MAX(MIN(DK52,$J$5),$I$5)*(EE52*DX52/($K$5*1000))+$H$5*(EE52*DX52/($K$5*1000))*(EE52*DX52/($K$5*1000)))</f>
        <v>0</v>
      </c>
      <c r="R52">
        <f>I52*(1000-(1000*0.61365*exp(17.502*V52/(240.97+V52))/(DX52+DY52)+DS52)/2)/(1000*0.61365*exp(17.502*V52/(240.97+V52))/(DX52+DY52)-DS52)</f>
        <v>0</v>
      </c>
      <c r="S52">
        <f>1/((DL52+1)/(P52/1.6)+1/(Q52/1.37)) + DL52/((DL52+1)/(P52/1.6) + DL52/(Q52/1.37))</f>
        <v>0</v>
      </c>
      <c r="T52">
        <f>(DG52*DJ52)</f>
        <v>0</v>
      </c>
      <c r="U52">
        <f>(DZ52+(T52+2*0.95*5.67E-8*(((DZ52+$B$9)+273)^4-(DZ52+273)^4)-44100*I52)/(1.84*29.3*Q52+8*0.95*5.67E-8*(DZ52+273)^3))</f>
        <v>0</v>
      </c>
      <c r="V52">
        <f>($C$9*EA52+$D$9*EB52+$E$9*U52)</f>
        <v>0</v>
      </c>
      <c r="W52">
        <f>0.61365*exp(17.502*V52/(240.97+V52))</f>
        <v>0</v>
      </c>
      <c r="X52">
        <f>(Y52/Z52*100)</f>
        <v>0</v>
      </c>
      <c r="Y52">
        <f>DS52*(DX52+DY52)/1000</f>
        <v>0</v>
      </c>
      <c r="Z52">
        <f>0.61365*exp(17.502*DZ52/(240.97+DZ52))</f>
        <v>0</v>
      </c>
      <c r="AA52">
        <f>(W52-DS52*(DX52+DY52)/1000)</f>
        <v>0</v>
      </c>
      <c r="AB52">
        <f>(-I52*44100)</f>
        <v>0</v>
      </c>
      <c r="AC52">
        <f>2*29.3*Q52*0.92*(DZ52-V52)</f>
        <v>0</v>
      </c>
      <c r="AD52">
        <f>2*0.95*5.67E-8*(((DZ52+$B$9)+273)^4-(V52+273)^4)</f>
        <v>0</v>
      </c>
      <c r="AE52">
        <f>T52+AD52+AB52+AC52</f>
        <v>0</v>
      </c>
      <c r="AF52">
        <f>DW52*AT52*(DR52-DQ52*(1000-AT52*DT52)/(1000-AT52*DS52))/(100*DK52)</f>
        <v>0</v>
      </c>
      <c r="AG52">
        <f>1000*DW52*AT52*(DS52-DT52)/(100*DK52*(1000-AT52*DS52))</f>
        <v>0</v>
      </c>
      <c r="AH52">
        <f>(AI52 - AJ52 - DX52*1E3/(8.314*(DZ52+273.15)) * AL52/DW52 * AK52) * DW52/(100*DK52) * (1000 - DT52)/1000</f>
        <v>0</v>
      </c>
      <c r="AI52">
        <v>512.294974024893</v>
      </c>
      <c r="AJ52">
        <v>457.6826181818179</v>
      </c>
      <c r="AK52">
        <v>3.045570488556797</v>
      </c>
      <c r="AL52">
        <v>66.87544694377274</v>
      </c>
      <c r="AM52">
        <f>(AO52 - AN52 + DX52*1E3/(8.314*(DZ52+273.15)) * AQ52/DW52 * AP52) * DW52/(100*DK52) * 1000/(1000 - AO52)</f>
        <v>0</v>
      </c>
      <c r="AN52">
        <v>11.66097124669903</v>
      </c>
      <c r="AO52">
        <v>20.64573406593409</v>
      </c>
      <c r="AP52">
        <v>0.0001046241044151651</v>
      </c>
      <c r="AQ52">
        <v>110.1298601296173</v>
      </c>
      <c r="AR52">
        <v>0</v>
      </c>
      <c r="AS52">
        <v>0</v>
      </c>
      <c r="AT52">
        <f>IF(AR52*$H$15&gt;=AV52,1.0,(AV52/(AV52-AR52*$H$15)))</f>
        <v>0</v>
      </c>
      <c r="AU52">
        <f>(AT52-1)*100</f>
        <v>0</v>
      </c>
      <c r="AV52">
        <f>MAX(0,($B$15+$C$15*EE52)/(1+$D$15*EE52)*DX52/(DZ52+273)*$E$15)</f>
        <v>0</v>
      </c>
      <c r="AW52" t="s">
        <v>429</v>
      </c>
      <c r="AX52" t="s">
        <v>429</v>
      </c>
      <c r="AY52">
        <v>0</v>
      </c>
      <c r="AZ52">
        <v>0</v>
      </c>
      <c r="BA52">
        <f>1-AY52/AZ52</f>
        <v>0</v>
      </c>
      <c r="BB52">
        <v>0</v>
      </c>
      <c r="BC52" t="s">
        <v>429</v>
      </c>
      <c r="BD52" t="s">
        <v>429</v>
      </c>
      <c r="BE52">
        <v>0</v>
      </c>
      <c r="BF52">
        <v>0</v>
      </c>
      <c r="BG52">
        <f>1-BE52/BF52</f>
        <v>0</v>
      </c>
      <c r="BH52">
        <v>0.5</v>
      </c>
      <c r="BI52">
        <f>DH52</f>
        <v>0</v>
      </c>
      <c r="BJ52">
        <f>K52</f>
        <v>0</v>
      </c>
      <c r="BK52">
        <f>BG52*BH52*BI52</f>
        <v>0</v>
      </c>
      <c r="BL52">
        <f>(BJ52-BB52)/BI52</f>
        <v>0</v>
      </c>
      <c r="BM52">
        <f>(AZ52-BF52)/BF52</f>
        <v>0</v>
      </c>
      <c r="BN52">
        <f>AY52/(BA52+AY52/BF52)</f>
        <v>0</v>
      </c>
      <c r="BO52" t="s">
        <v>429</v>
      </c>
      <c r="BP52">
        <v>0</v>
      </c>
      <c r="BQ52">
        <f>IF(BP52&lt;&gt;0, BP52, BN52)</f>
        <v>0</v>
      </c>
      <c r="BR52">
        <f>1-BQ52/BF52</f>
        <v>0</v>
      </c>
      <c r="BS52">
        <f>(BF52-BE52)/(BF52-BQ52)</f>
        <v>0</v>
      </c>
      <c r="BT52">
        <f>(AZ52-BF52)/(AZ52-BQ52)</f>
        <v>0</v>
      </c>
      <c r="BU52">
        <f>(BF52-BE52)/(BF52-AY52)</f>
        <v>0</v>
      </c>
      <c r="BV52">
        <f>(AZ52-BF52)/(AZ52-AY52)</f>
        <v>0</v>
      </c>
      <c r="BW52">
        <f>(BS52*BQ52/BE52)</f>
        <v>0</v>
      </c>
      <c r="BX52">
        <f>(1-BW52)</f>
        <v>0</v>
      </c>
      <c r="DG52">
        <f>$B$13*EF52+$C$13*EG52+$F$13*ER52*(1-EU52)</f>
        <v>0</v>
      </c>
      <c r="DH52">
        <f>DG52*DI52</f>
        <v>0</v>
      </c>
      <c r="DI52">
        <f>($B$13*$D$11+$C$13*$D$11+$F$13*((FE52+EW52)/MAX(FE52+EW52+FF52, 0.1)*$I$11+FF52/MAX(FE52+EW52+FF52, 0.1)*$J$11))/($B$13+$C$13+$F$13)</f>
        <v>0</v>
      </c>
      <c r="DJ52">
        <f>($B$13*$K$11+$C$13*$K$11+$F$13*((FE52+EW52)/MAX(FE52+EW52+FF52, 0.1)*$P$11+FF52/MAX(FE52+EW52+FF52, 0.1)*$Q$11))/($B$13+$C$13+$F$13)</f>
        <v>0</v>
      </c>
      <c r="DK52">
        <v>2.7</v>
      </c>
      <c r="DL52">
        <v>0.5</v>
      </c>
      <c r="DM52" t="s">
        <v>430</v>
      </c>
      <c r="DN52">
        <v>2</v>
      </c>
      <c r="DO52" t="b">
        <v>1</v>
      </c>
      <c r="DP52">
        <v>1685026838.6</v>
      </c>
      <c r="DQ52">
        <v>427.801</v>
      </c>
      <c r="DR52">
        <v>492.771037037037</v>
      </c>
      <c r="DS52">
        <v>20.64743333333333</v>
      </c>
      <c r="DT52">
        <v>11.67749259259259</v>
      </c>
      <c r="DU52">
        <v>427.3553703703704</v>
      </c>
      <c r="DV52">
        <v>20.53481851851852</v>
      </c>
      <c r="DW52">
        <v>499.9898148148148</v>
      </c>
      <c r="DX52">
        <v>99.44172962962961</v>
      </c>
      <c r="DY52">
        <v>0.09999415555555556</v>
      </c>
      <c r="DZ52">
        <v>29.29683333333333</v>
      </c>
      <c r="EA52">
        <v>29.12867037037037</v>
      </c>
      <c r="EB52">
        <v>999.9000000000001</v>
      </c>
      <c r="EC52">
        <v>0</v>
      </c>
      <c r="ED52">
        <v>0</v>
      </c>
      <c r="EE52">
        <v>9989.235185185184</v>
      </c>
      <c r="EF52">
        <v>0</v>
      </c>
      <c r="EG52">
        <v>1687.891851851852</v>
      </c>
      <c r="EH52">
        <v>-64.96997407407407</v>
      </c>
      <c r="EI52">
        <v>436.8202222222223</v>
      </c>
      <c r="EJ52">
        <v>498.593037037037</v>
      </c>
      <c r="EK52">
        <v>8.969944074074075</v>
      </c>
      <c r="EL52">
        <v>492.771037037037</v>
      </c>
      <c r="EM52">
        <v>11.67749259259259</v>
      </c>
      <c r="EN52">
        <v>2.053215925925926</v>
      </c>
      <c r="EO52">
        <v>1.16123037037037</v>
      </c>
      <c r="EP52">
        <v>17.8608</v>
      </c>
      <c r="EQ52">
        <v>9.113543703703703</v>
      </c>
      <c r="ER52">
        <v>2000.005185185185</v>
      </c>
      <c r="ES52">
        <v>0.9800016666666667</v>
      </c>
      <c r="ET52">
        <v>0.01999823333333333</v>
      </c>
      <c r="EU52">
        <v>0</v>
      </c>
      <c r="EV52">
        <v>758.5525925925925</v>
      </c>
      <c r="EW52">
        <v>5.00078</v>
      </c>
      <c r="EX52">
        <v>19357.45555555555</v>
      </c>
      <c r="EY52">
        <v>16379.68888888889</v>
      </c>
      <c r="EZ52">
        <v>39.07848148148148</v>
      </c>
      <c r="FA52">
        <v>40.81214814814815</v>
      </c>
      <c r="FB52">
        <v>39.83081481481481</v>
      </c>
      <c r="FC52">
        <v>39.75666666666666</v>
      </c>
      <c r="FD52">
        <v>40.38866666666667</v>
      </c>
      <c r="FE52">
        <v>1955.105185185186</v>
      </c>
      <c r="FF52">
        <v>39.9</v>
      </c>
      <c r="FG52">
        <v>0</v>
      </c>
      <c r="FH52">
        <v>1685026845.1</v>
      </c>
      <c r="FI52">
        <v>0</v>
      </c>
      <c r="FJ52">
        <v>758.583576923077</v>
      </c>
      <c r="FK52">
        <v>15.36133333722934</v>
      </c>
      <c r="FL52">
        <v>-208.8000001872386</v>
      </c>
      <c r="FM52">
        <v>19356.37692307692</v>
      </c>
      <c r="FN52">
        <v>15</v>
      </c>
      <c r="FO52">
        <v>1685022659.5</v>
      </c>
      <c r="FP52" t="s">
        <v>431</v>
      </c>
      <c r="FQ52">
        <v>1685022641</v>
      </c>
      <c r="FR52">
        <v>1685022659.5</v>
      </c>
      <c r="FS52">
        <v>1</v>
      </c>
      <c r="FT52">
        <v>0.44</v>
      </c>
      <c r="FU52">
        <v>-0.025</v>
      </c>
      <c r="FV52">
        <v>0.445</v>
      </c>
      <c r="FW52">
        <v>-0.025</v>
      </c>
      <c r="FX52">
        <v>420</v>
      </c>
      <c r="FY52">
        <v>11</v>
      </c>
      <c r="FZ52">
        <v>0.08</v>
      </c>
      <c r="GA52">
        <v>0.02</v>
      </c>
      <c r="GB52">
        <v>-62.27530975609756</v>
      </c>
      <c r="GC52">
        <v>-39.84756585365837</v>
      </c>
      <c r="GD52">
        <v>3.998090723284319</v>
      </c>
      <c r="GE52">
        <v>0</v>
      </c>
      <c r="GF52">
        <v>8.94027975609756</v>
      </c>
      <c r="GG52">
        <v>0.4180731010452824</v>
      </c>
      <c r="GH52">
        <v>0.04534966767769194</v>
      </c>
      <c r="GI52">
        <v>1</v>
      </c>
      <c r="GJ52">
        <v>1</v>
      </c>
      <c r="GK52">
        <v>2</v>
      </c>
      <c r="GL52" t="s">
        <v>432</v>
      </c>
      <c r="GM52">
        <v>3.09759</v>
      </c>
      <c r="GN52">
        <v>2.75806</v>
      </c>
      <c r="GO52">
        <v>0.101413</v>
      </c>
      <c r="GP52">
        <v>0.112524</v>
      </c>
      <c r="GQ52">
        <v>0.106792</v>
      </c>
      <c r="GR52">
        <v>0.0709924</v>
      </c>
      <c r="GS52">
        <v>23078.5</v>
      </c>
      <c r="GT52">
        <v>22510.8</v>
      </c>
      <c r="GU52">
        <v>26229.7</v>
      </c>
      <c r="GV52">
        <v>25706</v>
      </c>
      <c r="GW52">
        <v>37590.6</v>
      </c>
      <c r="GX52">
        <v>36401.6</v>
      </c>
      <c r="GY52">
        <v>45869.2</v>
      </c>
      <c r="GZ52">
        <v>42394.8</v>
      </c>
      <c r="HA52">
        <v>1.87895</v>
      </c>
      <c r="HB52">
        <v>1.95607</v>
      </c>
      <c r="HC52">
        <v>0.0611916</v>
      </c>
      <c r="HD52">
        <v>0</v>
      </c>
      <c r="HE52">
        <v>28.1371</v>
      </c>
      <c r="HF52">
        <v>999.9</v>
      </c>
      <c r="HG52">
        <v>60.2</v>
      </c>
      <c r="HH52">
        <v>32.4</v>
      </c>
      <c r="HI52">
        <v>29.574</v>
      </c>
      <c r="HJ52">
        <v>61.9335</v>
      </c>
      <c r="HK52">
        <v>26.9351</v>
      </c>
      <c r="HL52">
        <v>1</v>
      </c>
      <c r="HM52">
        <v>0.136504</v>
      </c>
      <c r="HN52">
        <v>0.156909</v>
      </c>
      <c r="HO52">
        <v>20.3069</v>
      </c>
      <c r="HP52">
        <v>5.21429</v>
      </c>
      <c r="HQ52">
        <v>11.979</v>
      </c>
      <c r="HR52">
        <v>4.96445</v>
      </c>
      <c r="HS52">
        <v>3.27418</v>
      </c>
      <c r="HT52">
        <v>9999</v>
      </c>
      <c r="HU52">
        <v>9999</v>
      </c>
      <c r="HV52">
        <v>9999</v>
      </c>
      <c r="HW52">
        <v>30.1</v>
      </c>
      <c r="HX52">
        <v>1.86386</v>
      </c>
      <c r="HY52">
        <v>1.85995</v>
      </c>
      <c r="HZ52">
        <v>1.85822</v>
      </c>
      <c r="IA52">
        <v>1.85962</v>
      </c>
      <c r="IB52">
        <v>1.85974</v>
      </c>
      <c r="IC52">
        <v>1.8582</v>
      </c>
      <c r="ID52">
        <v>1.85728</v>
      </c>
      <c r="IE52">
        <v>1.85223</v>
      </c>
      <c r="IF52">
        <v>0</v>
      </c>
      <c r="IG52">
        <v>0</v>
      </c>
      <c r="IH52">
        <v>0</v>
      </c>
      <c r="II52">
        <v>0</v>
      </c>
      <c r="IJ52" t="s">
        <v>433</v>
      </c>
      <c r="IK52" t="s">
        <v>434</v>
      </c>
      <c r="IL52" t="s">
        <v>435</v>
      </c>
      <c r="IM52" t="s">
        <v>435</v>
      </c>
      <c r="IN52" t="s">
        <v>435</v>
      </c>
      <c r="IO52" t="s">
        <v>435</v>
      </c>
      <c r="IP52">
        <v>0</v>
      </c>
      <c r="IQ52">
        <v>100</v>
      </c>
      <c r="IR52">
        <v>100</v>
      </c>
      <c r="IS52">
        <v>0.447</v>
      </c>
      <c r="IT52">
        <v>0.1125</v>
      </c>
      <c r="IU52">
        <v>0.3650839946752427</v>
      </c>
      <c r="IV52">
        <v>0.0002756662941723101</v>
      </c>
      <c r="IW52">
        <v>-1.706736700235475E-07</v>
      </c>
      <c r="IX52">
        <v>-7.648352192670159E-11</v>
      </c>
      <c r="IY52">
        <v>-0.08921519773046478</v>
      </c>
      <c r="IZ52">
        <v>0.001712106514585134</v>
      </c>
      <c r="JA52">
        <v>0.0004201690128959496</v>
      </c>
      <c r="JB52">
        <v>-1.212774764375344E-06</v>
      </c>
      <c r="JC52">
        <v>3</v>
      </c>
      <c r="JD52">
        <v>1949</v>
      </c>
      <c r="JE52">
        <v>1</v>
      </c>
      <c r="JF52">
        <v>28</v>
      </c>
      <c r="JG52">
        <v>70.09999999999999</v>
      </c>
      <c r="JH52">
        <v>69.8</v>
      </c>
      <c r="JI52">
        <v>1.34644</v>
      </c>
      <c r="JJ52">
        <v>2.62451</v>
      </c>
      <c r="JK52">
        <v>1.49658</v>
      </c>
      <c r="JL52">
        <v>2.35596</v>
      </c>
      <c r="JM52">
        <v>1.54907</v>
      </c>
      <c r="JN52">
        <v>2.32666</v>
      </c>
      <c r="JO52">
        <v>35.9879</v>
      </c>
      <c r="JP52">
        <v>14.3247</v>
      </c>
      <c r="JQ52">
        <v>18</v>
      </c>
      <c r="JR52">
        <v>487.425</v>
      </c>
      <c r="JS52">
        <v>556.277</v>
      </c>
      <c r="JT52">
        <v>28.0017</v>
      </c>
      <c r="JU52">
        <v>29.0119</v>
      </c>
      <c r="JV52">
        <v>30.0004</v>
      </c>
      <c r="JW52">
        <v>29.0306</v>
      </c>
      <c r="JX52">
        <v>28.9691</v>
      </c>
      <c r="JY52">
        <v>27.1011</v>
      </c>
      <c r="JZ52">
        <v>56.5384</v>
      </c>
      <c r="KA52">
        <v>0</v>
      </c>
      <c r="KB52">
        <v>28</v>
      </c>
      <c r="KC52">
        <v>540.765</v>
      </c>
      <c r="KD52">
        <v>11.55</v>
      </c>
      <c r="KE52">
        <v>100.236</v>
      </c>
      <c r="KF52">
        <v>100.629</v>
      </c>
    </row>
    <row r="53" spans="1:292">
      <c r="A53">
        <v>33</v>
      </c>
      <c r="B53">
        <v>1685026851.1</v>
      </c>
      <c r="C53">
        <v>252</v>
      </c>
      <c r="D53" t="s">
        <v>500</v>
      </c>
      <c r="E53" t="s">
        <v>501</v>
      </c>
      <c r="F53">
        <v>5</v>
      </c>
      <c r="G53" t="s">
        <v>428</v>
      </c>
      <c r="H53">
        <v>1685026843.314285</v>
      </c>
      <c r="I53">
        <f>(J53)/1000</f>
        <v>0</v>
      </c>
      <c r="J53">
        <f>IF(DO53, AM53, AG53)</f>
        <v>0</v>
      </c>
      <c r="K53">
        <f>IF(DO53, AH53, AF53)</f>
        <v>0</v>
      </c>
      <c r="L53">
        <f>DQ53 - IF(AT53&gt;1, K53*DK53*100.0/(AV53*EE53), 0)</f>
        <v>0</v>
      </c>
      <c r="M53">
        <f>((S53-I53/2)*L53-K53)/(S53+I53/2)</f>
        <v>0</v>
      </c>
      <c r="N53">
        <f>M53*(DX53+DY53)/1000.0</f>
        <v>0</v>
      </c>
      <c r="O53">
        <f>(DQ53 - IF(AT53&gt;1, K53*DK53*100.0/(AV53*EE53), 0))*(DX53+DY53)/1000.0</f>
        <v>0</v>
      </c>
      <c r="P53">
        <f>2.0/((1/R53-1/Q53)+SIGN(R53)*SQRT((1/R53-1/Q53)*(1/R53-1/Q53) + 4*DL53/((DL53+1)*(DL53+1))*(2*1/R53*1/Q53-1/Q53*1/Q53)))</f>
        <v>0</v>
      </c>
      <c r="Q53">
        <f>IF(LEFT(DM53,1)&lt;&gt;"0",IF(LEFT(DM53,1)="1",3.0,DN53),$D$5+$E$5*(EE53*DX53/($K$5*1000))+$F$5*(EE53*DX53/($K$5*1000))*MAX(MIN(DK53,$J$5),$I$5)*MAX(MIN(DK53,$J$5),$I$5)+$G$5*MAX(MIN(DK53,$J$5),$I$5)*(EE53*DX53/($K$5*1000))+$H$5*(EE53*DX53/($K$5*1000))*(EE53*DX53/($K$5*1000)))</f>
        <v>0</v>
      </c>
      <c r="R53">
        <f>I53*(1000-(1000*0.61365*exp(17.502*V53/(240.97+V53))/(DX53+DY53)+DS53)/2)/(1000*0.61365*exp(17.502*V53/(240.97+V53))/(DX53+DY53)-DS53)</f>
        <v>0</v>
      </c>
      <c r="S53">
        <f>1/((DL53+1)/(P53/1.6)+1/(Q53/1.37)) + DL53/((DL53+1)/(P53/1.6) + DL53/(Q53/1.37))</f>
        <v>0</v>
      </c>
      <c r="T53">
        <f>(DG53*DJ53)</f>
        <v>0</v>
      </c>
      <c r="U53">
        <f>(DZ53+(T53+2*0.95*5.67E-8*(((DZ53+$B$9)+273)^4-(DZ53+273)^4)-44100*I53)/(1.84*29.3*Q53+8*0.95*5.67E-8*(DZ53+273)^3))</f>
        <v>0</v>
      </c>
      <c r="V53">
        <f>($C$9*EA53+$D$9*EB53+$E$9*U53)</f>
        <v>0</v>
      </c>
      <c r="W53">
        <f>0.61365*exp(17.502*V53/(240.97+V53))</f>
        <v>0</v>
      </c>
      <c r="X53">
        <f>(Y53/Z53*100)</f>
        <v>0</v>
      </c>
      <c r="Y53">
        <f>DS53*(DX53+DY53)/1000</f>
        <v>0</v>
      </c>
      <c r="Z53">
        <f>0.61365*exp(17.502*DZ53/(240.97+DZ53))</f>
        <v>0</v>
      </c>
      <c r="AA53">
        <f>(W53-DS53*(DX53+DY53)/1000)</f>
        <v>0</v>
      </c>
      <c r="AB53">
        <f>(-I53*44100)</f>
        <v>0</v>
      </c>
      <c r="AC53">
        <f>2*29.3*Q53*0.92*(DZ53-V53)</f>
        <v>0</v>
      </c>
      <c r="AD53">
        <f>2*0.95*5.67E-8*(((DZ53+$B$9)+273)^4-(V53+273)^4)</f>
        <v>0</v>
      </c>
      <c r="AE53">
        <f>T53+AD53+AB53+AC53</f>
        <v>0</v>
      </c>
      <c r="AF53">
        <f>DW53*AT53*(DR53-DQ53*(1000-AT53*DT53)/(1000-AT53*DS53))/(100*DK53)</f>
        <v>0</v>
      </c>
      <c r="AG53">
        <f>1000*DW53*AT53*(DS53-DT53)/(100*DK53*(1000-AT53*DS53))</f>
        <v>0</v>
      </c>
      <c r="AH53">
        <f>(AI53 - AJ53 - DX53*1E3/(8.314*(DZ53+273.15)) * AL53/DW53 * AK53) * DW53/(100*DK53) * (1000 - DT53)/1000</f>
        <v>0</v>
      </c>
      <c r="AI53">
        <v>529.3028019059161</v>
      </c>
      <c r="AJ53">
        <v>473.1006484848484</v>
      </c>
      <c r="AK53">
        <v>3.078197333397282</v>
      </c>
      <c r="AL53">
        <v>66.87544694377274</v>
      </c>
      <c r="AM53">
        <f>(AO53 - AN53 + DX53*1E3/(8.314*(DZ53+273.15)) * AQ53/DW53 * AP53) * DW53/(100*DK53) * 1000/(1000 - AO53)</f>
        <v>0</v>
      </c>
      <c r="AN53">
        <v>11.66519572090379</v>
      </c>
      <c r="AO53">
        <v>20.66411868131869</v>
      </c>
      <c r="AP53">
        <v>0.0004044566448254611</v>
      </c>
      <c r="AQ53">
        <v>110.1298601296173</v>
      </c>
      <c r="AR53">
        <v>0</v>
      </c>
      <c r="AS53">
        <v>0</v>
      </c>
      <c r="AT53">
        <f>IF(AR53*$H$15&gt;=AV53,1.0,(AV53/(AV53-AR53*$H$15)))</f>
        <v>0</v>
      </c>
      <c r="AU53">
        <f>(AT53-1)*100</f>
        <v>0</v>
      </c>
      <c r="AV53">
        <f>MAX(0,($B$15+$C$15*EE53)/(1+$D$15*EE53)*DX53/(DZ53+273)*$E$15)</f>
        <v>0</v>
      </c>
      <c r="AW53" t="s">
        <v>429</v>
      </c>
      <c r="AX53" t="s">
        <v>429</v>
      </c>
      <c r="AY53">
        <v>0</v>
      </c>
      <c r="AZ53">
        <v>0</v>
      </c>
      <c r="BA53">
        <f>1-AY53/AZ53</f>
        <v>0</v>
      </c>
      <c r="BB53">
        <v>0</v>
      </c>
      <c r="BC53" t="s">
        <v>429</v>
      </c>
      <c r="BD53" t="s">
        <v>429</v>
      </c>
      <c r="BE53">
        <v>0</v>
      </c>
      <c r="BF53">
        <v>0</v>
      </c>
      <c r="BG53">
        <f>1-BE53/BF53</f>
        <v>0</v>
      </c>
      <c r="BH53">
        <v>0.5</v>
      </c>
      <c r="BI53">
        <f>DH53</f>
        <v>0</v>
      </c>
      <c r="BJ53">
        <f>K53</f>
        <v>0</v>
      </c>
      <c r="BK53">
        <f>BG53*BH53*BI53</f>
        <v>0</v>
      </c>
      <c r="BL53">
        <f>(BJ53-BB53)/BI53</f>
        <v>0</v>
      </c>
      <c r="BM53">
        <f>(AZ53-BF53)/BF53</f>
        <v>0</v>
      </c>
      <c r="BN53">
        <f>AY53/(BA53+AY53/BF53)</f>
        <v>0</v>
      </c>
      <c r="BO53" t="s">
        <v>429</v>
      </c>
      <c r="BP53">
        <v>0</v>
      </c>
      <c r="BQ53">
        <f>IF(BP53&lt;&gt;0, BP53, BN53)</f>
        <v>0</v>
      </c>
      <c r="BR53">
        <f>1-BQ53/BF53</f>
        <v>0</v>
      </c>
      <c r="BS53">
        <f>(BF53-BE53)/(BF53-BQ53)</f>
        <v>0</v>
      </c>
      <c r="BT53">
        <f>(AZ53-BF53)/(AZ53-BQ53)</f>
        <v>0</v>
      </c>
      <c r="BU53">
        <f>(BF53-BE53)/(BF53-AY53)</f>
        <v>0</v>
      </c>
      <c r="BV53">
        <f>(AZ53-BF53)/(AZ53-AY53)</f>
        <v>0</v>
      </c>
      <c r="BW53">
        <f>(BS53*BQ53/BE53)</f>
        <v>0</v>
      </c>
      <c r="BX53">
        <f>(1-BW53)</f>
        <v>0</v>
      </c>
      <c r="DG53">
        <f>$B$13*EF53+$C$13*EG53+$F$13*ER53*(1-EU53)</f>
        <v>0</v>
      </c>
      <c r="DH53">
        <f>DG53*DI53</f>
        <v>0</v>
      </c>
      <c r="DI53">
        <f>($B$13*$D$11+$C$13*$D$11+$F$13*((FE53+EW53)/MAX(FE53+EW53+FF53, 0.1)*$I$11+FF53/MAX(FE53+EW53+FF53, 0.1)*$J$11))/($B$13+$C$13+$F$13)</f>
        <v>0</v>
      </c>
      <c r="DJ53">
        <f>($B$13*$K$11+$C$13*$K$11+$F$13*((FE53+EW53)/MAX(FE53+EW53+FF53, 0.1)*$P$11+FF53/MAX(FE53+EW53+FF53, 0.1)*$Q$11))/($B$13+$C$13+$F$13)</f>
        <v>0</v>
      </c>
      <c r="DK53">
        <v>2.7</v>
      </c>
      <c r="DL53">
        <v>0.5</v>
      </c>
      <c r="DM53" t="s">
        <v>430</v>
      </c>
      <c r="DN53">
        <v>2</v>
      </c>
      <c r="DO53" t="b">
        <v>1</v>
      </c>
      <c r="DP53">
        <v>1685026843.314285</v>
      </c>
      <c r="DQ53">
        <v>441.5360357142858</v>
      </c>
      <c r="DR53">
        <v>508.6174285714286</v>
      </c>
      <c r="DS53">
        <v>20.64689642857143</v>
      </c>
      <c r="DT53">
        <v>11.66067142857143</v>
      </c>
      <c r="DU53">
        <v>441.0892499999999</v>
      </c>
      <c r="DV53">
        <v>20.53428214285714</v>
      </c>
      <c r="DW53">
        <v>499.9832142857143</v>
      </c>
      <c r="DX53">
        <v>99.44143214285715</v>
      </c>
      <c r="DY53">
        <v>0.100004875</v>
      </c>
      <c r="DZ53">
        <v>29.30377500000001</v>
      </c>
      <c r="EA53">
        <v>29.13310714285714</v>
      </c>
      <c r="EB53">
        <v>999.9000000000002</v>
      </c>
      <c r="EC53">
        <v>0</v>
      </c>
      <c r="ED53">
        <v>0</v>
      </c>
      <c r="EE53">
        <v>9988.098214285714</v>
      </c>
      <c r="EF53">
        <v>0</v>
      </c>
      <c r="EG53">
        <v>1691.187142857143</v>
      </c>
      <c r="EH53">
        <v>-67.08129999999998</v>
      </c>
      <c r="EI53">
        <v>450.8446785714285</v>
      </c>
      <c r="EJ53">
        <v>514.6181428571429</v>
      </c>
      <c r="EK53">
        <v>8.986224285714284</v>
      </c>
      <c r="EL53">
        <v>508.6174285714286</v>
      </c>
      <c r="EM53">
        <v>11.66067142857143</v>
      </c>
      <c r="EN53">
        <v>2.053156785714286</v>
      </c>
      <c r="EO53">
        <v>1.159553571428571</v>
      </c>
      <c r="EP53">
        <v>17.86033571428571</v>
      </c>
      <c r="EQ53">
        <v>9.092161428571428</v>
      </c>
      <c r="ER53">
        <v>2000.017857142857</v>
      </c>
      <c r="ES53">
        <v>0.9800017857142856</v>
      </c>
      <c r="ET53">
        <v>0.01999811785714286</v>
      </c>
      <c r="EU53">
        <v>0</v>
      </c>
      <c r="EV53">
        <v>759.8555357142857</v>
      </c>
      <c r="EW53">
        <v>5.00078</v>
      </c>
      <c r="EX53">
        <v>19353.93214285715</v>
      </c>
      <c r="EY53">
        <v>16379.79642857143</v>
      </c>
      <c r="EZ53">
        <v>39.06457142857143</v>
      </c>
      <c r="FA53">
        <v>40.82099999999999</v>
      </c>
      <c r="FB53">
        <v>39.68735714285715</v>
      </c>
      <c r="FC53">
        <v>39.74299999999999</v>
      </c>
      <c r="FD53">
        <v>40.38367857142857</v>
      </c>
      <c r="FE53">
        <v>1955.117857142857</v>
      </c>
      <c r="FF53">
        <v>39.9</v>
      </c>
      <c r="FG53">
        <v>0</v>
      </c>
      <c r="FH53">
        <v>1685026850.5</v>
      </c>
      <c r="FI53">
        <v>0</v>
      </c>
      <c r="FJ53">
        <v>760.16616</v>
      </c>
      <c r="FK53">
        <v>18.9561538194843</v>
      </c>
      <c r="FL53">
        <v>-57.48461518821063</v>
      </c>
      <c r="FM53">
        <v>19353.688</v>
      </c>
      <c r="FN53">
        <v>15</v>
      </c>
      <c r="FO53">
        <v>1685022659.5</v>
      </c>
      <c r="FP53" t="s">
        <v>431</v>
      </c>
      <c r="FQ53">
        <v>1685022641</v>
      </c>
      <c r="FR53">
        <v>1685022659.5</v>
      </c>
      <c r="FS53">
        <v>1</v>
      </c>
      <c r="FT53">
        <v>0.44</v>
      </c>
      <c r="FU53">
        <v>-0.025</v>
      </c>
      <c r="FV53">
        <v>0.445</v>
      </c>
      <c r="FW53">
        <v>-0.025</v>
      </c>
      <c r="FX53">
        <v>420</v>
      </c>
      <c r="FY53">
        <v>11</v>
      </c>
      <c r="FZ53">
        <v>0.08</v>
      </c>
      <c r="GA53">
        <v>0.02</v>
      </c>
      <c r="GB53">
        <v>-65.6501375</v>
      </c>
      <c r="GC53">
        <v>-27.82151257035633</v>
      </c>
      <c r="GD53">
        <v>2.693910779209985</v>
      </c>
      <c r="GE53">
        <v>0</v>
      </c>
      <c r="GF53">
        <v>8.972170999999999</v>
      </c>
      <c r="GG53">
        <v>0.2209310318949321</v>
      </c>
      <c r="GH53">
        <v>0.02790001431899286</v>
      </c>
      <c r="GI53">
        <v>1</v>
      </c>
      <c r="GJ53">
        <v>1</v>
      </c>
      <c r="GK53">
        <v>2</v>
      </c>
      <c r="GL53" t="s">
        <v>432</v>
      </c>
      <c r="GM53">
        <v>3.09752</v>
      </c>
      <c r="GN53">
        <v>2.75801</v>
      </c>
      <c r="GO53">
        <v>0.103929</v>
      </c>
      <c r="GP53">
        <v>0.115179</v>
      </c>
      <c r="GQ53">
        <v>0.106854</v>
      </c>
      <c r="GR53">
        <v>0.07084169999999999</v>
      </c>
      <c r="GS53">
        <v>23013.4</v>
      </c>
      <c r="GT53">
        <v>22443.5</v>
      </c>
      <c r="GU53">
        <v>26229.1</v>
      </c>
      <c r="GV53">
        <v>25706</v>
      </c>
      <c r="GW53">
        <v>37587.6</v>
      </c>
      <c r="GX53">
        <v>36407.9</v>
      </c>
      <c r="GY53">
        <v>45868.4</v>
      </c>
      <c r="GZ53">
        <v>42394.9</v>
      </c>
      <c r="HA53">
        <v>1.87885</v>
      </c>
      <c r="HB53">
        <v>1.95607</v>
      </c>
      <c r="HC53">
        <v>0.0606552</v>
      </c>
      <c r="HD53">
        <v>0</v>
      </c>
      <c r="HE53">
        <v>28.1533</v>
      </c>
      <c r="HF53">
        <v>999.9</v>
      </c>
      <c r="HG53">
        <v>60.2</v>
      </c>
      <c r="HH53">
        <v>32.4</v>
      </c>
      <c r="HI53">
        <v>29.5664</v>
      </c>
      <c r="HJ53">
        <v>62.2135</v>
      </c>
      <c r="HK53">
        <v>26.7909</v>
      </c>
      <c r="HL53">
        <v>1</v>
      </c>
      <c r="HM53">
        <v>0.136789</v>
      </c>
      <c r="HN53">
        <v>0.165101</v>
      </c>
      <c r="HO53">
        <v>20.3068</v>
      </c>
      <c r="HP53">
        <v>5.21325</v>
      </c>
      <c r="HQ53">
        <v>11.9787</v>
      </c>
      <c r="HR53">
        <v>4.96415</v>
      </c>
      <c r="HS53">
        <v>3.274</v>
      </c>
      <c r="HT53">
        <v>9999</v>
      </c>
      <c r="HU53">
        <v>9999</v>
      </c>
      <c r="HV53">
        <v>9999</v>
      </c>
      <c r="HW53">
        <v>30.1</v>
      </c>
      <c r="HX53">
        <v>1.86386</v>
      </c>
      <c r="HY53">
        <v>1.85996</v>
      </c>
      <c r="HZ53">
        <v>1.85822</v>
      </c>
      <c r="IA53">
        <v>1.85963</v>
      </c>
      <c r="IB53">
        <v>1.85972</v>
      </c>
      <c r="IC53">
        <v>1.8582</v>
      </c>
      <c r="ID53">
        <v>1.85729</v>
      </c>
      <c r="IE53">
        <v>1.85223</v>
      </c>
      <c r="IF53">
        <v>0</v>
      </c>
      <c r="IG53">
        <v>0</v>
      </c>
      <c r="IH53">
        <v>0</v>
      </c>
      <c r="II53">
        <v>0</v>
      </c>
      <c r="IJ53" t="s">
        <v>433</v>
      </c>
      <c r="IK53" t="s">
        <v>434</v>
      </c>
      <c r="IL53" t="s">
        <v>435</v>
      </c>
      <c r="IM53" t="s">
        <v>435</v>
      </c>
      <c r="IN53" t="s">
        <v>435</v>
      </c>
      <c r="IO53" t="s">
        <v>435</v>
      </c>
      <c r="IP53">
        <v>0</v>
      </c>
      <c r="IQ53">
        <v>100</v>
      </c>
      <c r="IR53">
        <v>100</v>
      </c>
      <c r="IS53">
        <v>0.449</v>
      </c>
      <c r="IT53">
        <v>0.1128</v>
      </c>
      <c r="IU53">
        <v>0.3650839946752427</v>
      </c>
      <c r="IV53">
        <v>0.0002756662941723101</v>
      </c>
      <c r="IW53">
        <v>-1.706736700235475E-07</v>
      </c>
      <c r="IX53">
        <v>-7.648352192670159E-11</v>
      </c>
      <c r="IY53">
        <v>-0.08921519773046478</v>
      </c>
      <c r="IZ53">
        <v>0.001712106514585134</v>
      </c>
      <c r="JA53">
        <v>0.0004201690128959496</v>
      </c>
      <c r="JB53">
        <v>-1.212774764375344E-06</v>
      </c>
      <c r="JC53">
        <v>3</v>
      </c>
      <c r="JD53">
        <v>1949</v>
      </c>
      <c r="JE53">
        <v>1</v>
      </c>
      <c r="JF53">
        <v>28</v>
      </c>
      <c r="JG53">
        <v>70.2</v>
      </c>
      <c r="JH53">
        <v>69.90000000000001</v>
      </c>
      <c r="JI53">
        <v>1.37939</v>
      </c>
      <c r="JJ53">
        <v>2.61841</v>
      </c>
      <c r="JK53">
        <v>1.49658</v>
      </c>
      <c r="JL53">
        <v>2.35474</v>
      </c>
      <c r="JM53">
        <v>1.54907</v>
      </c>
      <c r="JN53">
        <v>2.34375</v>
      </c>
      <c r="JO53">
        <v>36.0113</v>
      </c>
      <c r="JP53">
        <v>14.3334</v>
      </c>
      <c r="JQ53">
        <v>18</v>
      </c>
      <c r="JR53">
        <v>487.39</v>
      </c>
      <c r="JS53">
        <v>556.309</v>
      </c>
      <c r="JT53">
        <v>28.0016</v>
      </c>
      <c r="JU53">
        <v>29.0143</v>
      </c>
      <c r="JV53">
        <v>30.0003</v>
      </c>
      <c r="JW53">
        <v>29.0336</v>
      </c>
      <c r="JX53">
        <v>28.9724</v>
      </c>
      <c r="JY53">
        <v>27.8301</v>
      </c>
      <c r="JZ53">
        <v>56.5384</v>
      </c>
      <c r="KA53">
        <v>0</v>
      </c>
      <c r="KB53">
        <v>28</v>
      </c>
      <c r="KC53">
        <v>560.806</v>
      </c>
      <c r="KD53">
        <v>11.5036</v>
      </c>
      <c r="KE53">
        <v>100.235</v>
      </c>
      <c r="KF53">
        <v>100.629</v>
      </c>
    </row>
    <row r="54" spans="1:292">
      <c r="A54">
        <v>34</v>
      </c>
      <c r="B54">
        <v>1685026856.1</v>
      </c>
      <c r="C54">
        <v>257</v>
      </c>
      <c r="D54" t="s">
        <v>502</v>
      </c>
      <c r="E54" t="s">
        <v>503</v>
      </c>
      <c r="F54">
        <v>5</v>
      </c>
      <c r="G54" t="s">
        <v>428</v>
      </c>
      <c r="H54">
        <v>1685026848.6</v>
      </c>
      <c r="I54">
        <f>(J54)/1000</f>
        <v>0</v>
      </c>
      <c r="J54">
        <f>IF(DO54, AM54, AG54)</f>
        <v>0</v>
      </c>
      <c r="K54">
        <f>IF(DO54, AH54, AF54)</f>
        <v>0</v>
      </c>
      <c r="L54">
        <f>DQ54 - IF(AT54&gt;1, K54*DK54*100.0/(AV54*EE54), 0)</f>
        <v>0</v>
      </c>
      <c r="M54">
        <f>((S54-I54/2)*L54-K54)/(S54+I54/2)</f>
        <v>0</v>
      </c>
      <c r="N54">
        <f>M54*(DX54+DY54)/1000.0</f>
        <v>0</v>
      </c>
      <c r="O54">
        <f>(DQ54 - IF(AT54&gt;1, K54*DK54*100.0/(AV54*EE54), 0))*(DX54+DY54)/1000.0</f>
        <v>0</v>
      </c>
      <c r="P54">
        <f>2.0/((1/R54-1/Q54)+SIGN(R54)*SQRT((1/R54-1/Q54)*(1/R54-1/Q54) + 4*DL54/((DL54+1)*(DL54+1))*(2*1/R54*1/Q54-1/Q54*1/Q54)))</f>
        <v>0</v>
      </c>
      <c r="Q54">
        <f>IF(LEFT(DM54,1)&lt;&gt;"0",IF(LEFT(DM54,1)="1",3.0,DN54),$D$5+$E$5*(EE54*DX54/($K$5*1000))+$F$5*(EE54*DX54/($K$5*1000))*MAX(MIN(DK54,$J$5),$I$5)*MAX(MIN(DK54,$J$5),$I$5)+$G$5*MAX(MIN(DK54,$J$5),$I$5)*(EE54*DX54/($K$5*1000))+$H$5*(EE54*DX54/($K$5*1000))*(EE54*DX54/($K$5*1000)))</f>
        <v>0</v>
      </c>
      <c r="R54">
        <f>I54*(1000-(1000*0.61365*exp(17.502*V54/(240.97+V54))/(DX54+DY54)+DS54)/2)/(1000*0.61365*exp(17.502*V54/(240.97+V54))/(DX54+DY54)-DS54)</f>
        <v>0</v>
      </c>
      <c r="S54">
        <f>1/((DL54+1)/(P54/1.6)+1/(Q54/1.37)) + DL54/((DL54+1)/(P54/1.6) + DL54/(Q54/1.37))</f>
        <v>0</v>
      </c>
      <c r="T54">
        <f>(DG54*DJ54)</f>
        <v>0</v>
      </c>
      <c r="U54">
        <f>(DZ54+(T54+2*0.95*5.67E-8*(((DZ54+$B$9)+273)^4-(DZ54+273)^4)-44100*I54)/(1.84*29.3*Q54+8*0.95*5.67E-8*(DZ54+273)^3))</f>
        <v>0</v>
      </c>
      <c r="V54">
        <f>($C$9*EA54+$D$9*EB54+$E$9*U54)</f>
        <v>0</v>
      </c>
      <c r="W54">
        <f>0.61365*exp(17.502*V54/(240.97+V54))</f>
        <v>0</v>
      </c>
      <c r="X54">
        <f>(Y54/Z54*100)</f>
        <v>0</v>
      </c>
      <c r="Y54">
        <f>DS54*(DX54+DY54)/1000</f>
        <v>0</v>
      </c>
      <c r="Z54">
        <f>0.61365*exp(17.502*DZ54/(240.97+DZ54))</f>
        <v>0</v>
      </c>
      <c r="AA54">
        <f>(W54-DS54*(DX54+DY54)/1000)</f>
        <v>0</v>
      </c>
      <c r="AB54">
        <f>(-I54*44100)</f>
        <v>0</v>
      </c>
      <c r="AC54">
        <f>2*29.3*Q54*0.92*(DZ54-V54)</f>
        <v>0</v>
      </c>
      <c r="AD54">
        <f>2*0.95*5.67E-8*(((DZ54+$B$9)+273)^4-(V54+273)^4)</f>
        <v>0</v>
      </c>
      <c r="AE54">
        <f>T54+AD54+AB54+AC54</f>
        <v>0</v>
      </c>
      <c r="AF54">
        <f>DW54*AT54*(DR54-DQ54*(1000-AT54*DT54)/(1000-AT54*DS54))/(100*DK54)</f>
        <v>0</v>
      </c>
      <c r="AG54">
        <f>1000*DW54*AT54*(DS54-DT54)/(100*DK54*(1000-AT54*DS54))</f>
        <v>0</v>
      </c>
      <c r="AH54">
        <f>(AI54 - AJ54 - DX54*1E3/(8.314*(DZ54+273.15)) * AL54/DW54 * AK54) * DW54/(100*DK54) * (1000 - DT54)/1000</f>
        <v>0</v>
      </c>
      <c r="AI54">
        <v>546.5149728929114</v>
      </c>
      <c r="AJ54">
        <v>488.8124787878789</v>
      </c>
      <c r="AK54">
        <v>3.142697070577313</v>
      </c>
      <c r="AL54">
        <v>66.87544694377274</v>
      </c>
      <c r="AM54">
        <f>(AO54 - AN54 + DX54*1E3/(8.314*(DZ54+273.15)) * AQ54/DW54 * AP54) * DW54/(100*DK54) * 1000/(1000 - AO54)</f>
        <v>0</v>
      </c>
      <c r="AN54">
        <v>11.62683939343959</v>
      </c>
      <c r="AO54">
        <v>20.67649780219782</v>
      </c>
      <c r="AP54">
        <v>0.00103318953775045</v>
      </c>
      <c r="AQ54">
        <v>110.1298601296173</v>
      </c>
      <c r="AR54">
        <v>0</v>
      </c>
      <c r="AS54">
        <v>0</v>
      </c>
      <c r="AT54">
        <f>IF(AR54*$H$15&gt;=AV54,1.0,(AV54/(AV54-AR54*$H$15)))</f>
        <v>0</v>
      </c>
      <c r="AU54">
        <f>(AT54-1)*100</f>
        <v>0</v>
      </c>
      <c r="AV54">
        <f>MAX(0,($B$15+$C$15*EE54)/(1+$D$15*EE54)*DX54/(DZ54+273)*$E$15)</f>
        <v>0</v>
      </c>
      <c r="AW54" t="s">
        <v>429</v>
      </c>
      <c r="AX54" t="s">
        <v>429</v>
      </c>
      <c r="AY54">
        <v>0</v>
      </c>
      <c r="AZ54">
        <v>0</v>
      </c>
      <c r="BA54">
        <f>1-AY54/AZ54</f>
        <v>0</v>
      </c>
      <c r="BB54">
        <v>0</v>
      </c>
      <c r="BC54" t="s">
        <v>429</v>
      </c>
      <c r="BD54" t="s">
        <v>429</v>
      </c>
      <c r="BE54">
        <v>0</v>
      </c>
      <c r="BF54">
        <v>0</v>
      </c>
      <c r="BG54">
        <f>1-BE54/BF54</f>
        <v>0</v>
      </c>
      <c r="BH54">
        <v>0.5</v>
      </c>
      <c r="BI54">
        <f>DH54</f>
        <v>0</v>
      </c>
      <c r="BJ54">
        <f>K54</f>
        <v>0</v>
      </c>
      <c r="BK54">
        <f>BG54*BH54*BI54</f>
        <v>0</v>
      </c>
      <c r="BL54">
        <f>(BJ54-BB54)/BI54</f>
        <v>0</v>
      </c>
      <c r="BM54">
        <f>(AZ54-BF54)/BF54</f>
        <v>0</v>
      </c>
      <c r="BN54">
        <f>AY54/(BA54+AY54/BF54)</f>
        <v>0</v>
      </c>
      <c r="BO54" t="s">
        <v>429</v>
      </c>
      <c r="BP54">
        <v>0</v>
      </c>
      <c r="BQ54">
        <f>IF(BP54&lt;&gt;0, BP54, BN54)</f>
        <v>0</v>
      </c>
      <c r="BR54">
        <f>1-BQ54/BF54</f>
        <v>0</v>
      </c>
      <c r="BS54">
        <f>(BF54-BE54)/(BF54-BQ54)</f>
        <v>0</v>
      </c>
      <c r="BT54">
        <f>(AZ54-BF54)/(AZ54-BQ54)</f>
        <v>0</v>
      </c>
      <c r="BU54">
        <f>(BF54-BE54)/(BF54-AY54)</f>
        <v>0</v>
      </c>
      <c r="BV54">
        <f>(AZ54-BF54)/(AZ54-AY54)</f>
        <v>0</v>
      </c>
      <c r="BW54">
        <f>(BS54*BQ54/BE54)</f>
        <v>0</v>
      </c>
      <c r="BX54">
        <f>(1-BW54)</f>
        <v>0</v>
      </c>
      <c r="DG54">
        <f>$B$13*EF54+$C$13*EG54+$F$13*ER54*(1-EU54)</f>
        <v>0</v>
      </c>
      <c r="DH54">
        <f>DG54*DI54</f>
        <v>0</v>
      </c>
      <c r="DI54">
        <f>($B$13*$D$11+$C$13*$D$11+$F$13*((FE54+EW54)/MAX(FE54+EW54+FF54, 0.1)*$I$11+FF54/MAX(FE54+EW54+FF54, 0.1)*$J$11))/($B$13+$C$13+$F$13)</f>
        <v>0</v>
      </c>
      <c r="DJ54">
        <f>($B$13*$K$11+$C$13*$K$11+$F$13*((FE54+EW54)/MAX(FE54+EW54+FF54, 0.1)*$P$11+FF54/MAX(FE54+EW54+FF54, 0.1)*$Q$11))/($B$13+$C$13+$F$13)</f>
        <v>0</v>
      </c>
      <c r="DK54">
        <v>2.7</v>
      </c>
      <c r="DL54">
        <v>0.5</v>
      </c>
      <c r="DM54" t="s">
        <v>430</v>
      </c>
      <c r="DN54">
        <v>2</v>
      </c>
      <c r="DO54" t="b">
        <v>1</v>
      </c>
      <c r="DP54">
        <v>1685026848.6</v>
      </c>
      <c r="DQ54">
        <v>457.3542222222222</v>
      </c>
      <c r="DR54">
        <v>526.4894444444444</v>
      </c>
      <c r="DS54">
        <v>20.6563037037037</v>
      </c>
      <c r="DT54">
        <v>11.64181481481481</v>
      </c>
      <c r="DU54">
        <v>456.9062222222223</v>
      </c>
      <c r="DV54">
        <v>20.54352222222222</v>
      </c>
      <c r="DW54">
        <v>499.9994814814815</v>
      </c>
      <c r="DX54">
        <v>99.4410814814815</v>
      </c>
      <c r="DY54">
        <v>0.1000003074074074</v>
      </c>
      <c r="DZ54">
        <v>29.31141111111112</v>
      </c>
      <c r="EA54">
        <v>29.13822962962963</v>
      </c>
      <c r="EB54">
        <v>999.9000000000001</v>
      </c>
      <c r="EC54">
        <v>0</v>
      </c>
      <c r="ED54">
        <v>0</v>
      </c>
      <c r="EE54">
        <v>9994.648148148148</v>
      </c>
      <c r="EF54">
        <v>0</v>
      </c>
      <c r="EG54">
        <v>1695.656296296296</v>
      </c>
      <c r="EH54">
        <v>-69.13505555555555</v>
      </c>
      <c r="EI54">
        <v>467.0009629629629</v>
      </c>
      <c r="EJ54">
        <v>532.6904814814815</v>
      </c>
      <c r="EK54">
        <v>9.014482962962964</v>
      </c>
      <c r="EL54">
        <v>526.4894444444444</v>
      </c>
      <c r="EM54">
        <v>11.64181481481481</v>
      </c>
      <c r="EN54">
        <v>2.054084814814815</v>
      </c>
      <c r="EO54">
        <v>1.157674814814815</v>
      </c>
      <c r="EP54">
        <v>17.86751111111111</v>
      </c>
      <c r="EQ54">
        <v>9.06809</v>
      </c>
      <c r="ER54">
        <v>2000.026666666667</v>
      </c>
      <c r="ES54">
        <v>0.9800018888888888</v>
      </c>
      <c r="ET54">
        <v>0.01999801481481482</v>
      </c>
      <c r="EU54">
        <v>0</v>
      </c>
      <c r="EV54">
        <v>761.6409629629629</v>
      </c>
      <c r="EW54">
        <v>5.00078</v>
      </c>
      <c r="EX54">
        <v>19351.82592592593</v>
      </c>
      <c r="EY54">
        <v>16379.86296296296</v>
      </c>
      <c r="EZ54">
        <v>39.06225925925926</v>
      </c>
      <c r="FA54">
        <v>40.82599999999999</v>
      </c>
      <c r="FB54">
        <v>39.57629629629629</v>
      </c>
      <c r="FC54">
        <v>39.73344444444444</v>
      </c>
      <c r="FD54">
        <v>40.35629629629629</v>
      </c>
      <c r="FE54">
        <v>1955.126666666667</v>
      </c>
      <c r="FF54">
        <v>39.9</v>
      </c>
      <c r="FG54">
        <v>0</v>
      </c>
      <c r="FH54">
        <v>1685026855.3</v>
      </c>
      <c r="FI54">
        <v>0</v>
      </c>
      <c r="FJ54">
        <v>761.86852</v>
      </c>
      <c r="FK54">
        <v>22.48730771561679</v>
      </c>
      <c r="FL54">
        <v>280.6769233497868</v>
      </c>
      <c r="FM54">
        <v>19355.372</v>
      </c>
      <c r="FN54">
        <v>15</v>
      </c>
      <c r="FO54">
        <v>1685022659.5</v>
      </c>
      <c r="FP54" t="s">
        <v>431</v>
      </c>
      <c r="FQ54">
        <v>1685022641</v>
      </c>
      <c r="FR54">
        <v>1685022659.5</v>
      </c>
      <c r="FS54">
        <v>1</v>
      </c>
      <c r="FT54">
        <v>0.44</v>
      </c>
      <c r="FU54">
        <v>-0.025</v>
      </c>
      <c r="FV54">
        <v>0.445</v>
      </c>
      <c r="FW54">
        <v>-0.025</v>
      </c>
      <c r="FX54">
        <v>420</v>
      </c>
      <c r="FY54">
        <v>11</v>
      </c>
      <c r="FZ54">
        <v>0.08</v>
      </c>
      <c r="GA54">
        <v>0.02</v>
      </c>
      <c r="GB54">
        <v>-67.83732000000001</v>
      </c>
      <c r="GC54">
        <v>-23.54298011257039</v>
      </c>
      <c r="GD54">
        <v>2.270843224355218</v>
      </c>
      <c r="GE54">
        <v>0</v>
      </c>
      <c r="GF54">
        <v>9.001835249999999</v>
      </c>
      <c r="GG54">
        <v>0.2802165478423823</v>
      </c>
      <c r="GH54">
        <v>0.03234579740766171</v>
      </c>
      <c r="GI54">
        <v>1</v>
      </c>
      <c r="GJ54">
        <v>1</v>
      </c>
      <c r="GK54">
        <v>2</v>
      </c>
      <c r="GL54" t="s">
        <v>432</v>
      </c>
      <c r="GM54">
        <v>3.09747</v>
      </c>
      <c r="GN54">
        <v>2.75809</v>
      </c>
      <c r="GO54">
        <v>0.10646</v>
      </c>
      <c r="GP54">
        <v>0.117778</v>
      </c>
      <c r="GQ54">
        <v>0.106897</v>
      </c>
      <c r="GR54">
        <v>0.0705663</v>
      </c>
      <c r="GS54">
        <v>22948.4</v>
      </c>
      <c r="GT54">
        <v>22377.4</v>
      </c>
      <c r="GU54">
        <v>26229.1</v>
      </c>
      <c r="GV54">
        <v>25705.8</v>
      </c>
      <c r="GW54">
        <v>37586.2</v>
      </c>
      <c r="GX54">
        <v>36418.8</v>
      </c>
      <c r="GY54">
        <v>45868.4</v>
      </c>
      <c r="GZ54">
        <v>42394.6</v>
      </c>
      <c r="HA54">
        <v>1.87882</v>
      </c>
      <c r="HB54">
        <v>1.9558</v>
      </c>
      <c r="HC54">
        <v>0.0596344</v>
      </c>
      <c r="HD54">
        <v>0</v>
      </c>
      <c r="HE54">
        <v>28.1711</v>
      </c>
      <c r="HF54">
        <v>999.9</v>
      </c>
      <c r="HG54">
        <v>60.2</v>
      </c>
      <c r="HH54">
        <v>32.4</v>
      </c>
      <c r="HI54">
        <v>29.5683</v>
      </c>
      <c r="HJ54">
        <v>62.1635</v>
      </c>
      <c r="HK54">
        <v>27.0633</v>
      </c>
      <c r="HL54">
        <v>1</v>
      </c>
      <c r="HM54">
        <v>0.13701</v>
      </c>
      <c r="HN54">
        <v>0.172361</v>
      </c>
      <c r="HO54">
        <v>20.3067</v>
      </c>
      <c r="HP54">
        <v>5.2134</v>
      </c>
      <c r="HQ54">
        <v>11.9793</v>
      </c>
      <c r="HR54">
        <v>4.96435</v>
      </c>
      <c r="HS54">
        <v>3.27408</v>
      </c>
      <c r="HT54">
        <v>9999</v>
      </c>
      <c r="HU54">
        <v>9999</v>
      </c>
      <c r="HV54">
        <v>9999</v>
      </c>
      <c r="HW54">
        <v>30.1</v>
      </c>
      <c r="HX54">
        <v>1.86386</v>
      </c>
      <c r="HY54">
        <v>1.85995</v>
      </c>
      <c r="HZ54">
        <v>1.85822</v>
      </c>
      <c r="IA54">
        <v>1.85962</v>
      </c>
      <c r="IB54">
        <v>1.85974</v>
      </c>
      <c r="IC54">
        <v>1.85821</v>
      </c>
      <c r="ID54">
        <v>1.85729</v>
      </c>
      <c r="IE54">
        <v>1.85225</v>
      </c>
      <c r="IF54">
        <v>0</v>
      </c>
      <c r="IG54">
        <v>0</v>
      </c>
      <c r="IH54">
        <v>0</v>
      </c>
      <c r="II54">
        <v>0</v>
      </c>
      <c r="IJ54" t="s">
        <v>433</v>
      </c>
      <c r="IK54" t="s">
        <v>434</v>
      </c>
      <c r="IL54" t="s">
        <v>435</v>
      </c>
      <c r="IM54" t="s">
        <v>435</v>
      </c>
      <c r="IN54" t="s">
        <v>435</v>
      </c>
      <c r="IO54" t="s">
        <v>435</v>
      </c>
      <c r="IP54">
        <v>0</v>
      </c>
      <c r="IQ54">
        <v>100</v>
      </c>
      <c r="IR54">
        <v>100</v>
      </c>
      <c r="IS54">
        <v>0.449</v>
      </c>
      <c r="IT54">
        <v>0.1131</v>
      </c>
      <c r="IU54">
        <v>0.3650839946752427</v>
      </c>
      <c r="IV54">
        <v>0.0002756662941723101</v>
      </c>
      <c r="IW54">
        <v>-1.706736700235475E-07</v>
      </c>
      <c r="IX54">
        <v>-7.648352192670159E-11</v>
      </c>
      <c r="IY54">
        <v>-0.08921519773046478</v>
      </c>
      <c r="IZ54">
        <v>0.001712106514585134</v>
      </c>
      <c r="JA54">
        <v>0.0004201690128959496</v>
      </c>
      <c r="JB54">
        <v>-1.212774764375344E-06</v>
      </c>
      <c r="JC54">
        <v>3</v>
      </c>
      <c r="JD54">
        <v>1949</v>
      </c>
      <c r="JE54">
        <v>1</v>
      </c>
      <c r="JF54">
        <v>28</v>
      </c>
      <c r="JG54">
        <v>70.3</v>
      </c>
      <c r="JH54">
        <v>69.90000000000001</v>
      </c>
      <c r="JI54">
        <v>1.41602</v>
      </c>
      <c r="JJ54">
        <v>2.61963</v>
      </c>
      <c r="JK54">
        <v>1.49658</v>
      </c>
      <c r="JL54">
        <v>2.35474</v>
      </c>
      <c r="JM54">
        <v>1.54907</v>
      </c>
      <c r="JN54">
        <v>2.35596</v>
      </c>
      <c r="JO54">
        <v>36.0113</v>
      </c>
      <c r="JP54">
        <v>14.3247</v>
      </c>
      <c r="JQ54">
        <v>18</v>
      </c>
      <c r="JR54">
        <v>487.403</v>
      </c>
      <c r="JS54">
        <v>556.148</v>
      </c>
      <c r="JT54">
        <v>28.0016</v>
      </c>
      <c r="JU54">
        <v>29.0175</v>
      </c>
      <c r="JV54">
        <v>30.0003</v>
      </c>
      <c r="JW54">
        <v>29.0374</v>
      </c>
      <c r="JX54">
        <v>28.9765</v>
      </c>
      <c r="JY54">
        <v>28.4857</v>
      </c>
      <c r="JZ54">
        <v>56.8166</v>
      </c>
      <c r="KA54">
        <v>0</v>
      </c>
      <c r="KB54">
        <v>28</v>
      </c>
      <c r="KC54">
        <v>574.168</v>
      </c>
      <c r="KD54">
        <v>11.4577</v>
      </c>
      <c r="KE54">
        <v>100.235</v>
      </c>
      <c r="KF54">
        <v>100.629</v>
      </c>
    </row>
    <row r="55" spans="1:292">
      <c r="A55">
        <v>35</v>
      </c>
      <c r="B55">
        <v>1685026861.1</v>
      </c>
      <c r="C55">
        <v>262</v>
      </c>
      <c r="D55" t="s">
        <v>504</v>
      </c>
      <c r="E55" t="s">
        <v>505</v>
      </c>
      <c r="F55">
        <v>5</v>
      </c>
      <c r="G55" t="s">
        <v>428</v>
      </c>
      <c r="H55">
        <v>1685026853.314285</v>
      </c>
      <c r="I55">
        <f>(J55)/1000</f>
        <v>0</v>
      </c>
      <c r="J55">
        <f>IF(DO55, AM55, AG55)</f>
        <v>0</v>
      </c>
      <c r="K55">
        <f>IF(DO55, AH55, AF55)</f>
        <v>0</v>
      </c>
      <c r="L55">
        <f>DQ55 - IF(AT55&gt;1, K55*DK55*100.0/(AV55*EE55), 0)</f>
        <v>0</v>
      </c>
      <c r="M55">
        <f>((S55-I55/2)*L55-K55)/(S55+I55/2)</f>
        <v>0</v>
      </c>
      <c r="N55">
        <f>M55*(DX55+DY55)/1000.0</f>
        <v>0</v>
      </c>
      <c r="O55">
        <f>(DQ55 - IF(AT55&gt;1, K55*DK55*100.0/(AV55*EE55), 0))*(DX55+DY55)/1000.0</f>
        <v>0</v>
      </c>
      <c r="P55">
        <f>2.0/((1/R55-1/Q55)+SIGN(R55)*SQRT((1/R55-1/Q55)*(1/R55-1/Q55) + 4*DL55/((DL55+1)*(DL55+1))*(2*1/R55*1/Q55-1/Q55*1/Q55)))</f>
        <v>0</v>
      </c>
      <c r="Q55">
        <f>IF(LEFT(DM55,1)&lt;&gt;"0",IF(LEFT(DM55,1)="1",3.0,DN55),$D$5+$E$5*(EE55*DX55/($K$5*1000))+$F$5*(EE55*DX55/($K$5*1000))*MAX(MIN(DK55,$J$5),$I$5)*MAX(MIN(DK55,$J$5),$I$5)+$G$5*MAX(MIN(DK55,$J$5),$I$5)*(EE55*DX55/($K$5*1000))+$H$5*(EE55*DX55/($K$5*1000))*(EE55*DX55/($K$5*1000)))</f>
        <v>0</v>
      </c>
      <c r="R55">
        <f>I55*(1000-(1000*0.61365*exp(17.502*V55/(240.97+V55))/(DX55+DY55)+DS55)/2)/(1000*0.61365*exp(17.502*V55/(240.97+V55))/(DX55+DY55)-DS55)</f>
        <v>0</v>
      </c>
      <c r="S55">
        <f>1/((DL55+1)/(P55/1.6)+1/(Q55/1.37)) + DL55/((DL55+1)/(P55/1.6) + DL55/(Q55/1.37))</f>
        <v>0</v>
      </c>
      <c r="T55">
        <f>(DG55*DJ55)</f>
        <v>0</v>
      </c>
      <c r="U55">
        <f>(DZ55+(T55+2*0.95*5.67E-8*(((DZ55+$B$9)+273)^4-(DZ55+273)^4)-44100*I55)/(1.84*29.3*Q55+8*0.95*5.67E-8*(DZ55+273)^3))</f>
        <v>0</v>
      </c>
      <c r="V55">
        <f>($C$9*EA55+$D$9*EB55+$E$9*U55)</f>
        <v>0</v>
      </c>
      <c r="W55">
        <f>0.61365*exp(17.502*V55/(240.97+V55))</f>
        <v>0</v>
      </c>
      <c r="X55">
        <f>(Y55/Z55*100)</f>
        <v>0</v>
      </c>
      <c r="Y55">
        <f>DS55*(DX55+DY55)/1000</f>
        <v>0</v>
      </c>
      <c r="Z55">
        <f>0.61365*exp(17.502*DZ55/(240.97+DZ55))</f>
        <v>0</v>
      </c>
      <c r="AA55">
        <f>(W55-DS55*(DX55+DY55)/1000)</f>
        <v>0</v>
      </c>
      <c r="AB55">
        <f>(-I55*44100)</f>
        <v>0</v>
      </c>
      <c r="AC55">
        <f>2*29.3*Q55*0.92*(DZ55-V55)</f>
        <v>0</v>
      </c>
      <c r="AD55">
        <f>2*0.95*5.67E-8*(((DZ55+$B$9)+273)^4-(V55+273)^4)</f>
        <v>0</v>
      </c>
      <c r="AE55">
        <f>T55+AD55+AB55+AC55</f>
        <v>0</v>
      </c>
      <c r="AF55">
        <f>DW55*AT55*(DR55-DQ55*(1000-AT55*DT55)/(1000-AT55*DS55))/(100*DK55)</f>
        <v>0</v>
      </c>
      <c r="AG55">
        <f>1000*DW55*AT55*(DS55-DT55)/(100*DK55*(1000-AT55*DS55))</f>
        <v>0</v>
      </c>
      <c r="AH55">
        <f>(AI55 - AJ55 - DX55*1E3/(8.314*(DZ55+273.15)) * AL55/DW55 * AK55) * DW55/(100*DK55) * (1000 - DT55)/1000</f>
        <v>0</v>
      </c>
      <c r="AI55">
        <v>563.587006413381</v>
      </c>
      <c r="AJ55">
        <v>504.5743333333332</v>
      </c>
      <c r="AK55">
        <v>3.143981474192097</v>
      </c>
      <c r="AL55">
        <v>66.87544694377274</v>
      </c>
      <c r="AM55">
        <f>(AO55 - AN55 + DX55*1E3/(8.314*(DZ55+273.15)) * AQ55/DW55 * AP55) * DW55/(100*DK55) * 1000/(1000 - AO55)</f>
        <v>0</v>
      </c>
      <c r="AN55">
        <v>11.55910405430167</v>
      </c>
      <c r="AO55">
        <v>20.6678098901099</v>
      </c>
      <c r="AP55">
        <v>4.839880498619282E-05</v>
      </c>
      <c r="AQ55">
        <v>110.1298601296173</v>
      </c>
      <c r="AR55">
        <v>0</v>
      </c>
      <c r="AS55">
        <v>0</v>
      </c>
      <c r="AT55">
        <f>IF(AR55*$H$15&gt;=AV55,1.0,(AV55/(AV55-AR55*$H$15)))</f>
        <v>0</v>
      </c>
      <c r="AU55">
        <f>(AT55-1)*100</f>
        <v>0</v>
      </c>
      <c r="AV55">
        <f>MAX(0,($B$15+$C$15*EE55)/(1+$D$15*EE55)*DX55/(DZ55+273)*$E$15)</f>
        <v>0</v>
      </c>
      <c r="AW55" t="s">
        <v>429</v>
      </c>
      <c r="AX55" t="s">
        <v>429</v>
      </c>
      <c r="AY55">
        <v>0</v>
      </c>
      <c r="AZ55">
        <v>0</v>
      </c>
      <c r="BA55">
        <f>1-AY55/AZ55</f>
        <v>0</v>
      </c>
      <c r="BB55">
        <v>0</v>
      </c>
      <c r="BC55" t="s">
        <v>429</v>
      </c>
      <c r="BD55" t="s">
        <v>429</v>
      </c>
      <c r="BE55">
        <v>0</v>
      </c>
      <c r="BF55">
        <v>0</v>
      </c>
      <c r="BG55">
        <f>1-BE55/BF55</f>
        <v>0</v>
      </c>
      <c r="BH55">
        <v>0.5</v>
      </c>
      <c r="BI55">
        <f>DH55</f>
        <v>0</v>
      </c>
      <c r="BJ55">
        <f>K55</f>
        <v>0</v>
      </c>
      <c r="BK55">
        <f>BG55*BH55*BI55</f>
        <v>0</v>
      </c>
      <c r="BL55">
        <f>(BJ55-BB55)/BI55</f>
        <v>0</v>
      </c>
      <c r="BM55">
        <f>(AZ55-BF55)/BF55</f>
        <v>0</v>
      </c>
      <c r="BN55">
        <f>AY55/(BA55+AY55/BF55)</f>
        <v>0</v>
      </c>
      <c r="BO55" t="s">
        <v>429</v>
      </c>
      <c r="BP55">
        <v>0</v>
      </c>
      <c r="BQ55">
        <f>IF(BP55&lt;&gt;0, BP55, BN55)</f>
        <v>0</v>
      </c>
      <c r="BR55">
        <f>1-BQ55/BF55</f>
        <v>0</v>
      </c>
      <c r="BS55">
        <f>(BF55-BE55)/(BF55-BQ55)</f>
        <v>0</v>
      </c>
      <c r="BT55">
        <f>(AZ55-BF55)/(AZ55-BQ55)</f>
        <v>0</v>
      </c>
      <c r="BU55">
        <f>(BF55-BE55)/(BF55-AY55)</f>
        <v>0</v>
      </c>
      <c r="BV55">
        <f>(AZ55-BF55)/(AZ55-AY55)</f>
        <v>0</v>
      </c>
      <c r="BW55">
        <f>(BS55*BQ55/BE55)</f>
        <v>0</v>
      </c>
      <c r="BX55">
        <f>(1-BW55)</f>
        <v>0</v>
      </c>
      <c r="DG55">
        <f>$B$13*EF55+$C$13*EG55+$F$13*ER55*(1-EU55)</f>
        <v>0</v>
      </c>
      <c r="DH55">
        <f>DG55*DI55</f>
        <v>0</v>
      </c>
      <c r="DI55">
        <f>($B$13*$D$11+$C$13*$D$11+$F$13*((FE55+EW55)/MAX(FE55+EW55+FF55, 0.1)*$I$11+FF55/MAX(FE55+EW55+FF55, 0.1)*$J$11))/($B$13+$C$13+$F$13)</f>
        <v>0</v>
      </c>
      <c r="DJ55">
        <f>($B$13*$K$11+$C$13*$K$11+$F$13*((FE55+EW55)/MAX(FE55+EW55+FF55, 0.1)*$P$11+FF55/MAX(FE55+EW55+FF55, 0.1)*$Q$11))/($B$13+$C$13+$F$13)</f>
        <v>0</v>
      </c>
      <c r="DK55">
        <v>2.7</v>
      </c>
      <c r="DL55">
        <v>0.5</v>
      </c>
      <c r="DM55" t="s">
        <v>430</v>
      </c>
      <c r="DN55">
        <v>2</v>
      </c>
      <c r="DO55" t="b">
        <v>1</v>
      </c>
      <c r="DP55">
        <v>1685026853.314285</v>
      </c>
      <c r="DQ55">
        <v>471.7336428571429</v>
      </c>
      <c r="DR55">
        <v>542.433</v>
      </c>
      <c r="DS55">
        <v>20.6653</v>
      </c>
      <c r="DT55">
        <v>11.59851071428571</v>
      </c>
      <c r="DU55">
        <v>471.2846428571429</v>
      </c>
      <c r="DV55">
        <v>20.55236428571428</v>
      </c>
      <c r="DW55">
        <v>500.0044285714285</v>
      </c>
      <c r="DX55">
        <v>99.44113214285713</v>
      </c>
      <c r="DY55">
        <v>0.1000006535714286</v>
      </c>
      <c r="DZ55">
        <v>29.31795357142857</v>
      </c>
      <c r="EA55">
        <v>29.14096428571429</v>
      </c>
      <c r="EB55">
        <v>999.9000000000002</v>
      </c>
      <c r="EC55">
        <v>0</v>
      </c>
      <c r="ED55">
        <v>0</v>
      </c>
      <c r="EE55">
        <v>9998.233928571428</v>
      </c>
      <c r="EF55">
        <v>0</v>
      </c>
      <c r="EG55">
        <v>1700.622857142858</v>
      </c>
      <c r="EH55">
        <v>-70.69925714285715</v>
      </c>
      <c r="EI55">
        <v>481.6880357142857</v>
      </c>
      <c r="EJ55">
        <v>548.7973214285713</v>
      </c>
      <c r="EK55">
        <v>9.066779285714285</v>
      </c>
      <c r="EL55">
        <v>542.433</v>
      </c>
      <c r="EM55">
        <v>11.59851071428571</v>
      </c>
      <c r="EN55">
        <v>2.054981071428571</v>
      </c>
      <c r="EO55">
        <v>1.153369642857143</v>
      </c>
      <c r="EP55">
        <v>17.87443571428571</v>
      </c>
      <c r="EQ55">
        <v>9.012746428571427</v>
      </c>
      <c r="ER55">
        <v>2000.018571428572</v>
      </c>
      <c r="ES55">
        <v>0.9800017857142856</v>
      </c>
      <c r="ET55">
        <v>0.01999812142857143</v>
      </c>
      <c r="EU55">
        <v>0</v>
      </c>
      <c r="EV55">
        <v>763.446642857143</v>
      </c>
      <c r="EW55">
        <v>5.00078</v>
      </c>
      <c r="EX55">
        <v>19376.46071428571</v>
      </c>
      <c r="EY55">
        <v>16379.8</v>
      </c>
      <c r="EZ55">
        <v>39.07346428571428</v>
      </c>
      <c r="FA55">
        <v>40.82774999999999</v>
      </c>
      <c r="FB55">
        <v>39.51321428571428</v>
      </c>
      <c r="FC55">
        <v>39.74524999999999</v>
      </c>
      <c r="FD55">
        <v>40.38814285714285</v>
      </c>
      <c r="FE55">
        <v>1955.118571428572</v>
      </c>
      <c r="FF55">
        <v>39.9</v>
      </c>
      <c r="FG55">
        <v>0</v>
      </c>
      <c r="FH55">
        <v>1685026860.1</v>
      </c>
      <c r="FI55">
        <v>0</v>
      </c>
      <c r="FJ55">
        <v>763.70456</v>
      </c>
      <c r="FK55">
        <v>24.95384618566506</v>
      </c>
      <c r="FL55">
        <v>335.2000003093094</v>
      </c>
      <c r="FM55">
        <v>19380.684</v>
      </c>
      <c r="FN55">
        <v>15</v>
      </c>
      <c r="FO55">
        <v>1685022659.5</v>
      </c>
      <c r="FP55" t="s">
        <v>431</v>
      </c>
      <c r="FQ55">
        <v>1685022641</v>
      </c>
      <c r="FR55">
        <v>1685022659.5</v>
      </c>
      <c r="FS55">
        <v>1</v>
      </c>
      <c r="FT55">
        <v>0.44</v>
      </c>
      <c r="FU55">
        <v>-0.025</v>
      </c>
      <c r="FV55">
        <v>0.445</v>
      </c>
      <c r="FW55">
        <v>-0.025</v>
      </c>
      <c r="FX55">
        <v>420</v>
      </c>
      <c r="FY55">
        <v>11</v>
      </c>
      <c r="FZ55">
        <v>0.08</v>
      </c>
      <c r="GA55">
        <v>0.02</v>
      </c>
      <c r="GB55">
        <v>-69.75597804878049</v>
      </c>
      <c r="GC55">
        <v>-20.32840139372815</v>
      </c>
      <c r="GD55">
        <v>2.009448421407883</v>
      </c>
      <c r="GE55">
        <v>0</v>
      </c>
      <c r="GF55">
        <v>9.043489512195123</v>
      </c>
      <c r="GG55">
        <v>0.634211289198593</v>
      </c>
      <c r="GH55">
        <v>0.06547269890726266</v>
      </c>
      <c r="GI55">
        <v>0</v>
      </c>
      <c r="GJ55">
        <v>0</v>
      </c>
      <c r="GK55">
        <v>2</v>
      </c>
      <c r="GL55" t="s">
        <v>485</v>
      </c>
      <c r="GM55">
        <v>3.09756</v>
      </c>
      <c r="GN55">
        <v>2.75823</v>
      </c>
      <c r="GO55">
        <v>0.10896</v>
      </c>
      <c r="GP55">
        <v>0.120307</v>
      </c>
      <c r="GQ55">
        <v>0.10687</v>
      </c>
      <c r="GR55">
        <v>0.07026499999999999</v>
      </c>
      <c r="GS55">
        <v>22884.3</v>
      </c>
      <c r="GT55">
        <v>22313.1</v>
      </c>
      <c r="GU55">
        <v>26229.2</v>
      </c>
      <c r="GV55">
        <v>25705.7</v>
      </c>
      <c r="GW55">
        <v>37587.8</v>
      </c>
      <c r="GX55">
        <v>36430.9</v>
      </c>
      <c r="GY55">
        <v>45868.6</v>
      </c>
      <c r="GZ55">
        <v>42394.5</v>
      </c>
      <c r="HA55">
        <v>1.8788</v>
      </c>
      <c r="HB55">
        <v>1.9558</v>
      </c>
      <c r="HC55">
        <v>0.0586845</v>
      </c>
      <c r="HD55">
        <v>0</v>
      </c>
      <c r="HE55">
        <v>28.1888</v>
      </c>
      <c r="HF55">
        <v>999.9</v>
      </c>
      <c r="HG55">
        <v>60.2</v>
      </c>
      <c r="HH55">
        <v>32.4</v>
      </c>
      <c r="HI55">
        <v>29.5701</v>
      </c>
      <c r="HJ55">
        <v>62.1435</v>
      </c>
      <c r="HK55">
        <v>26.899</v>
      </c>
      <c r="HL55">
        <v>1</v>
      </c>
      <c r="HM55">
        <v>0.137467</v>
      </c>
      <c r="HN55">
        <v>0.178873</v>
      </c>
      <c r="HO55">
        <v>20.3068</v>
      </c>
      <c r="HP55">
        <v>5.21429</v>
      </c>
      <c r="HQ55">
        <v>11.9785</v>
      </c>
      <c r="HR55">
        <v>4.96435</v>
      </c>
      <c r="HS55">
        <v>3.2741</v>
      </c>
      <c r="HT55">
        <v>9999</v>
      </c>
      <c r="HU55">
        <v>9999</v>
      </c>
      <c r="HV55">
        <v>9999</v>
      </c>
      <c r="HW55">
        <v>30.1</v>
      </c>
      <c r="HX55">
        <v>1.86386</v>
      </c>
      <c r="HY55">
        <v>1.85994</v>
      </c>
      <c r="HZ55">
        <v>1.85822</v>
      </c>
      <c r="IA55">
        <v>1.85963</v>
      </c>
      <c r="IB55">
        <v>1.85974</v>
      </c>
      <c r="IC55">
        <v>1.8582</v>
      </c>
      <c r="ID55">
        <v>1.8573</v>
      </c>
      <c r="IE55">
        <v>1.85224</v>
      </c>
      <c r="IF55">
        <v>0</v>
      </c>
      <c r="IG55">
        <v>0</v>
      </c>
      <c r="IH55">
        <v>0</v>
      </c>
      <c r="II55">
        <v>0</v>
      </c>
      <c r="IJ55" t="s">
        <v>433</v>
      </c>
      <c r="IK55" t="s">
        <v>434</v>
      </c>
      <c r="IL55" t="s">
        <v>435</v>
      </c>
      <c r="IM55" t="s">
        <v>435</v>
      </c>
      <c r="IN55" t="s">
        <v>435</v>
      </c>
      <c r="IO55" t="s">
        <v>435</v>
      </c>
      <c r="IP55">
        <v>0</v>
      </c>
      <c r="IQ55">
        <v>100</v>
      </c>
      <c r="IR55">
        <v>100</v>
      </c>
      <c r="IS55">
        <v>0.45</v>
      </c>
      <c r="IT55">
        <v>0.113</v>
      </c>
      <c r="IU55">
        <v>0.3650839946752427</v>
      </c>
      <c r="IV55">
        <v>0.0002756662941723101</v>
      </c>
      <c r="IW55">
        <v>-1.706736700235475E-07</v>
      </c>
      <c r="IX55">
        <v>-7.648352192670159E-11</v>
      </c>
      <c r="IY55">
        <v>-0.08921519773046478</v>
      </c>
      <c r="IZ55">
        <v>0.001712106514585134</v>
      </c>
      <c r="JA55">
        <v>0.0004201690128959496</v>
      </c>
      <c r="JB55">
        <v>-1.212774764375344E-06</v>
      </c>
      <c r="JC55">
        <v>3</v>
      </c>
      <c r="JD55">
        <v>1949</v>
      </c>
      <c r="JE55">
        <v>1</v>
      </c>
      <c r="JF55">
        <v>28</v>
      </c>
      <c r="JG55">
        <v>70.3</v>
      </c>
      <c r="JH55">
        <v>70</v>
      </c>
      <c r="JI55">
        <v>1.44775</v>
      </c>
      <c r="JJ55">
        <v>2.61841</v>
      </c>
      <c r="JK55">
        <v>1.49658</v>
      </c>
      <c r="JL55">
        <v>2.35474</v>
      </c>
      <c r="JM55">
        <v>1.54907</v>
      </c>
      <c r="JN55">
        <v>2.38647</v>
      </c>
      <c r="JO55">
        <v>36.0113</v>
      </c>
      <c r="JP55">
        <v>14.3334</v>
      </c>
      <c r="JQ55">
        <v>18</v>
      </c>
      <c r="JR55">
        <v>487.412</v>
      </c>
      <c r="JS55">
        <v>556.186</v>
      </c>
      <c r="JT55">
        <v>28.0014</v>
      </c>
      <c r="JU55">
        <v>29.0205</v>
      </c>
      <c r="JV55">
        <v>30.0004</v>
      </c>
      <c r="JW55">
        <v>29.0405</v>
      </c>
      <c r="JX55">
        <v>28.9804</v>
      </c>
      <c r="JY55">
        <v>29.2036</v>
      </c>
      <c r="JZ55">
        <v>56.8166</v>
      </c>
      <c r="KA55">
        <v>0</v>
      </c>
      <c r="KB55">
        <v>28</v>
      </c>
      <c r="KC55">
        <v>594.202</v>
      </c>
      <c r="KD55">
        <v>11.4227</v>
      </c>
      <c r="KE55">
        <v>100.235</v>
      </c>
      <c r="KF55">
        <v>100.628</v>
      </c>
    </row>
    <row r="56" spans="1:292">
      <c r="A56">
        <v>36</v>
      </c>
      <c r="B56">
        <v>1685026866.1</v>
      </c>
      <c r="C56">
        <v>267</v>
      </c>
      <c r="D56" t="s">
        <v>506</v>
      </c>
      <c r="E56" t="s">
        <v>507</v>
      </c>
      <c r="F56">
        <v>5</v>
      </c>
      <c r="G56" t="s">
        <v>428</v>
      </c>
      <c r="H56">
        <v>1685026858.6</v>
      </c>
      <c r="I56">
        <f>(J56)/1000</f>
        <v>0</v>
      </c>
      <c r="J56">
        <f>IF(DO56, AM56, AG56)</f>
        <v>0</v>
      </c>
      <c r="K56">
        <f>IF(DO56, AH56, AF56)</f>
        <v>0</v>
      </c>
      <c r="L56">
        <f>DQ56 - IF(AT56&gt;1, K56*DK56*100.0/(AV56*EE56), 0)</f>
        <v>0</v>
      </c>
      <c r="M56">
        <f>((S56-I56/2)*L56-K56)/(S56+I56/2)</f>
        <v>0</v>
      </c>
      <c r="N56">
        <f>M56*(DX56+DY56)/1000.0</f>
        <v>0</v>
      </c>
      <c r="O56">
        <f>(DQ56 - IF(AT56&gt;1, K56*DK56*100.0/(AV56*EE56), 0))*(DX56+DY56)/1000.0</f>
        <v>0</v>
      </c>
      <c r="P56">
        <f>2.0/((1/R56-1/Q56)+SIGN(R56)*SQRT((1/R56-1/Q56)*(1/R56-1/Q56) + 4*DL56/((DL56+1)*(DL56+1))*(2*1/R56*1/Q56-1/Q56*1/Q56)))</f>
        <v>0</v>
      </c>
      <c r="Q56">
        <f>IF(LEFT(DM56,1)&lt;&gt;"0",IF(LEFT(DM56,1)="1",3.0,DN56),$D$5+$E$5*(EE56*DX56/($K$5*1000))+$F$5*(EE56*DX56/($K$5*1000))*MAX(MIN(DK56,$J$5),$I$5)*MAX(MIN(DK56,$J$5),$I$5)+$G$5*MAX(MIN(DK56,$J$5),$I$5)*(EE56*DX56/($K$5*1000))+$H$5*(EE56*DX56/($K$5*1000))*(EE56*DX56/($K$5*1000)))</f>
        <v>0</v>
      </c>
      <c r="R56">
        <f>I56*(1000-(1000*0.61365*exp(17.502*V56/(240.97+V56))/(DX56+DY56)+DS56)/2)/(1000*0.61365*exp(17.502*V56/(240.97+V56))/(DX56+DY56)-DS56)</f>
        <v>0</v>
      </c>
      <c r="S56">
        <f>1/((DL56+1)/(P56/1.6)+1/(Q56/1.37)) + DL56/((DL56+1)/(P56/1.6) + DL56/(Q56/1.37))</f>
        <v>0</v>
      </c>
      <c r="T56">
        <f>(DG56*DJ56)</f>
        <v>0</v>
      </c>
      <c r="U56">
        <f>(DZ56+(T56+2*0.95*5.67E-8*(((DZ56+$B$9)+273)^4-(DZ56+273)^4)-44100*I56)/(1.84*29.3*Q56+8*0.95*5.67E-8*(DZ56+273)^3))</f>
        <v>0</v>
      </c>
      <c r="V56">
        <f>($C$9*EA56+$D$9*EB56+$E$9*U56)</f>
        <v>0</v>
      </c>
      <c r="W56">
        <f>0.61365*exp(17.502*V56/(240.97+V56))</f>
        <v>0</v>
      </c>
      <c r="X56">
        <f>(Y56/Z56*100)</f>
        <v>0</v>
      </c>
      <c r="Y56">
        <f>DS56*(DX56+DY56)/1000</f>
        <v>0</v>
      </c>
      <c r="Z56">
        <f>0.61365*exp(17.502*DZ56/(240.97+DZ56))</f>
        <v>0</v>
      </c>
      <c r="AA56">
        <f>(W56-DS56*(DX56+DY56)/1000)</f>
        <v>0</v>
      </c>
      <c r="AB56">
        <f>(-I56*44100)</f>
        <v>0</v>
      </c>
      <c r="AC56">
        <f>2*29.3*Q56*0.92*(DZ56-V56)</f>
        <v>0</v>
      </c>
      <c r="AD56">
        <f>2*0.95*5.67E-8*(((DZ56+$B$9)+273)^4-(V56+273)^4)</f>
        <v>0</v>
      </c>
      <c r="AE56">
        <f>T56+AD56+AB56+AC56</f>
        <v>0</v>
      </c>
      <c r="AF56">
        <f>DW56*AT56*(DR56-DQ56*(1000-AT56*DT56)/(1000-AT56*DS56))/(100*DK56)</f>
        <v>0</v>
      </c>
      <c r="AG56">
        <f>1000*DW56*AT56*(DS56-DT56)/(100*DK56*(1000-AT56*DS56))</f>
        <v>0</v>
      </c>
      <c r="AH56">
        <f>(AI56 - AJ56 - DX56*1E3/(8.314*(DZ56+273.15)) * AL56/DW56 * AK56) * DW56/(100*DK56) * (1000 - DT56)/1000</f>
        <v>0</v>
      </c>
      <c r="AI56">
        <v>580.5144663549116</v>
      </c>
      <c r="AJ56">
        <v>520.3654909090911</v>
      </c>
      <c r="AK56">
        <v>3.155014553906196</v>
      </c>
      <c r="AL56">
        <v>66.87544694377274</v>
      </c>
      <c r="AM56">
        <f>(AO56 - AN56 + DX56*1E3/(8.314*(DZ56+273.15)) * AQ56/DW56 * AP56) * DW56/(100*DK56) * 1000/(1000 - AO56)</f>
        <v>0</v>
      </c>
      <c r="AN56">
        <v>11.50590475092732</v>
      </c>
      <c r="AO56">
        <v>20.67510879120881</v>
      </c>
      <c r="AP56">
        <v>-0.0005588992792548884</v>
      </c>
      <c r="AQ56">
        <v>110.1298601296173</v>
      </c>
      <c r="AR56">
        <v>0</v>
      </c>
      <c r="AS56">
        <v>0</v>
      </c>
      <c r="AT56">
        <f>IF(AR56*$H$15&gt;=AV56,1.0,(AV56/(AV56-AR56*$H$15)))</f>
        <v>0</v>
      </c>
      <c r="AU56">
        <f>(AT56-1)*100</f>
        <v>0</v>
      </c>
      <c r="AV56">
        <f>MAX(0,($B$15+$C$15*EE56)/(1+$D$15*EE56)*DX56/(DZ56+273)*$E$15)</f>
        <v>0</v>
      </c>
      <c r="AW56" t="s">
        <v>429</v>
      </c>
      <c r="AX56" t="s">
        <v>429</v>
      </c>
      <c r="AY56">
        <v>0</v>
      </c>
      <c r="AZ56">
        <v>0</v>
      </c>
      <c r="BA56">
        <f>1-AY56/AZ56</f>
        <v>0</v>
      </c>
      <c r="BB56">
        <v>0</v>
      </c>
      <c r="BC56" t="s">
        <v>429</v>
      </c>
      <c r="BD56" t="s">
        <v>429</v>
      </c>
      <c r="BE56">
        <v>0</v>
      </c>
      <c r="BF56">
        <v>0</v>
      </c>
      <c r="BG56">
        <f>1-BE56/BF56</f>
        <v>0</v>
      </c>
      <c r="BH56">
        <v>0.5</v>
      </c>
      <c r="BI56">
        <f>DH56</f>
        <v>0</v>
      </c>
      <c r="BJ56">
        <f>K56</f>
        <v>0</v>
      </c>
      <c r="BK56">
        <f>BG56*BH56*BI56</f>
        <v>0</v>
      </c>
      <c r="BL56">
        <f>(BJ56-BB56)/BI56</f>
        <v>0</v>
      </c>
      <c r="BM56">
        <f>(AZ56-BF56)/BF56</f>
        <v>0</v>
      </c>
      <c r="BN56">
        <f>AY56/(BA56+AY56/BF56)</f>
        <v>0</v>
      </c>
      <c r="BO56" t="s">
        <v>429</v>
      </c>
      <c r="BP56">
        <v>0</v>
      </c>
      <c r="BQ56">
        <f>IF(BP56&lt;&gt;0, BP56, BN56)</f>
        <v>0</v>
      </c>
      <c r="BR56">
        <f>1-BQ56/BF56</f>
        <v>0</v>
      </c>
      <c r="BS56">
        <f>(BF56-BE56)/(BF56-BQ56)</f>
        <v>0</v>
      </c>
      <c r="BT56">
        <f>(AZ56-BF56)/(AZ56-BQ56)</f>
        <v>0</v>
      </c>
      <c r="BU56">
        <f>(BF56-BE56)/(BF56-AY56)</f>
        <v>0</v>
      </c>
      <c r="BV56">
        <f>(AZ56-BF56)/(AZ56-AY56)</f>
        <v>0</v>
      </c>
      <c r="BW56">
        <f>(BS56*BQ56/BE56)</f>
        <v>0</v>
      </c>
      <c r="BX56">
        <f>(1-BW56)</f>
        <v>0</v>
      </c>
      <c r="DG56">
        <f>$B$13*EF56+$C$13*EG56+$F$13*ER56*(1-EU56)</f>
        <v>0</v>
      </c>
      <c r="DH56">
        <f>DG56*DI56</f>
        <v>0</v>
      </c>
      <c r="DI56">
        <f>($B$13*$D$11+$C$13*$D$11+$F$13*((FE56+EW56)/MAX(FE56+EW56+FF56, 0.1)*$I$11+FF56/MAX(FE56+EW56+FF56, 0.1)*$J$11))/($B$13+$C$13+$F$13)</f>
        <v>0</v>
      </c>
      <c r="DJ56">
        <f>($B$13*$K$11+$C$13*$K$11+$F$13*((FE56+EW56)/MAX(FE56+EW56+FF56, 0.1)*$P$11+FF56/MAX(FE56+EW56+FF56, 0.1)*$Q$11))/($B$13+$C$13+$F$13)</f>
        <v>0</v>
      </c>
      <c r="DK56">
        <v>2.7</v>
      </c>
      <c r="DL56">
        <v>0.5</v>
      </c>
      <c r="DM56" t="s">
        <v>430</v>
      </c>
      <c r="DN56">
        <v>2</v>
      </c>
      <c r="DO56" t="b">
        <v>1</v>
      </c>
      <c r="DP56">
        <v>1685026858.6</v>
      </c>
      <c r="DQ56">
        <v>487.9864074074073</v>
      </c>
      <c r="DR56">
        <v>560.2832962962964</v>
      </c>
      <c r="DS56">
        <v>20.67061851851852</v>
      </c>
      <c r="DT56">
        <v>11.54527037037037</v>
      </c>
      <c r="DU56">
        <v>487.5364814814815</v>
      </c>
      <c r="DV56">
        <v>20.5576</v>
      </c>
      <c r="DW56">
        <v>500.003</v>
      </c>
      <c r="DX56">
        <v>99.44180740740741</v>
      </c>
      <c r="DY56">
        <v>0.09997437037037035</v>
      </c>
      <c r="DZ56">
        <v>29.32484814814815</v>
      </c>
      <c r="EA56">
        <v>29.14733333333334</v>
      </c>
      <c r="EB56">
        <v>999.9000000000001</v>
      </c>
      <c r="EC56">
        <v>0</v>
      </c>
      <c r="ED56">
        <v>0</v>
      </c>
      <c r="EE56">
        <v>10001.96481481481</v>
      </c>
      <c r="EF56">
        <v>0</v>
      </c>
      <c r="EG56">
        <v>1705.784814814815</v>
      </c>
      <c r="EH56">
        <v>-72.29674814814814</v>
      </c>
      <c r="EI56">
        <v>498.2863703703704</v>
      </c>
      <c r="EJ56">
        <v>566.8267407407408</v>
      </c>
      <c r="EK56">
        <v>9.125347037037038</v>
      </c>
      <c r="EL56">
        <v>560.2832962962964</v>
      </c>
      <c r="EM56">
        <v>11.54527037037037</v>
      </c>
      <c r="EN56">
        <v>2.055524444444444</v>
      </c>
      <c r="EO56">
        <v>1.148082592592593</v>
      </c>
      <c r="EP56">
        <v>17.87863703703703</v>
      </c>
      <c r="EQ56">
        <v>8.944731481481481</v>
      </c>
      <c r="ER56">
        <v>1999.984074074074</v>
      </c>
      <c r="ES56">
        <v>0.9800014444444444</v>
      </c>
      <c r="ET56">
        <v>0.01999845925925926</v>
      </c>
      <c r="EU56">
        <v>0</v>
      </c>
      <c r="EV56">
        <v>765.6557037037036</v>
      </c>
      <c r="EW56">
        <v>5.00078</v>
      </c>
      <c r="EX56">
        <v>19410.7962962963</v>
      </c>
      <c r="EY56">
        <v>16379.51111111111</v>
      </c>
      <c r="EZ56">
        <v>39.08077777777778</v>
      </c>
      <c r="FA56">
        <v>40.84466666666667</v>
      </c>
      <c r="FB56">
        <v>39.51133333333333</v>
      </c>
      <c r="FC56">
        <v>39.76137037037037</v>
      </c>
      <c r="FD56">
        <v>40.40251851851852</v>
      </c>
      <c r="FE56">
        <v>1955.084074074074</v>
      </c>
      <c r="FF56">
        <v>39.9</v>
      </c>
      <c r="FG56">
        <v>0</v>
      </c>
      <c r="FH56">
        <v>1685026864.9</v>
      </c>
      <c r="FI56">
        <v>0</v>
      </c>
      <c r="FJ56">
        <v>765.7261999999999</v>
      </c>
      <c r="FK56">
        <v>25.11415380299529</v>
      </c>
      <c r="FL56">
        <v>485.5384607518745</v>
      </c>
      <c r="FM56">
        <v>19412.704</v>
      </c>
      <c r="FN56">
        <v>15</v>
      </c>
      <c r="FO56">
        <v>1685022659.5</v>
      </c>
      <c r="FP56" t="s">
        <v>431</v>
      </c>
      <c r="FQ56">
        <v>1685022641</v>
      </c>
      <c r="FR56">
        <v>1685022659.5</v>
      </c>
      <c r="FS56">
        <v>1</v>
      </c>
      <c r="FT56">
        <v>0.44</v>
      </c>
      <c r="FU56">
        <v>-0.025</v>
      </c>
      <c r="FV56">
        <v>0.445</v>
      </c>
      <c r="FW56">
        <v>-0.025</v>
      </c>
      <c r="FX56">
        <v>420</v>
      </c>
      <c r="FY56">
        <v>11</v>
      </c>
      <c r="FZ56">
        <v>0.08</v>
      </c>
      <c r="GA56">
        <v>0.02</v>
      </c>
      <c r="GB56">
        <v>-71.04241219512194</v>
      </c>
      <c r="GC56">
        <v>-18.55468013937279</v>
      </c>
      <c r="GD56">
        <v>1.836000011184856</v>
      </c>
      <c r="GE56">
        <v>0</v>
      </c>
      <c r="GF56">
        <v>9.079463658536584</v>
      </c>
      <c r="GG56">
        <v>0.7018030662020748</v>
      </c>
      <c r="GH56">
        <v>0.07064299767677935</v>
      </c>
      <c r="GI56">
        <v>0</v>
      </c>
      <c r="GJ56">
        <v>0</v>
      </c>
      <c r="GK56">
        <v>2</v>
      </c>
      <c r="GL56" t="s">
        <v>485</v>
      </c>
      <c r="GM56">
        <v>3.09754</v>
      </c>
      <c r="GN56">
        <v>2.75823</v>
      </c>
      <c r="GO56">
        <v>0.11142</v>
      </c>
      <c r="GP56">
        <v>0.12281</v>
      </c>
      <c r="GQ56">
        <v>0.106901</v>
      </c>
      <c r="GR56">
        <v>0.0702478</v>
      </c>
      <c r="GS56">
        <v>22821</v>
      </c>
      <c r="GT56">
        <v>22249.4</v>
      </c>
      <c r="GU56">
        <v>26229.2</v>
      </c>
      <c r="GV56">
        <v>25705.5</v>
      </c>
      <c r="GW56">
        <v>37586.6</v>
      </c>
      <c r="GX56">
        <v>36431.5</v>
      </c>
      <c r="GY56">
        <v>45868.3</v>
      </c>
      <c r="GZ56">
        <v>42394.1</v>
      </c>
      <c r="HA56">
        <v>1.87905</v>
      </c>
      <c r="HB56">
        <v>1.9556</v>
      </c>
      <c r="HC56">
        <v>0.0583157</v>
      </c>
      <c r="HD56">
        <v>0</v>
      </c>
      <c r="HE56">
        <v>28.2076</v>
      </c>
      <c r="HF56">
        <v>999.9</v>
      </c>
      <c r="HG56">
        <v>60.2</v>
      </c>
      <c r="HH56">
        <v>32.4</v>
      </c>
      <c r="HI56">
        <v>29.5663</v>
      </c>
      <c r="HJ56">
        <v>61.9735</v>
      </c>
      <c r="HK56">
        <v>27.0753</v>
      </c>
      <c r="HL56">
        <v>1</v>
      </c>
      <c r="HM56">
        <v>0.137746</v>
      </c>
      <c r="HN56">
        <v>0.185575</v>
      </c>
      <c r="HO56">
        <v>20.3067</v>
      </c>
      <c r="HP56">
        <v>5.21489</v>
      </c>
      <c r="HQ56">
        <v>11.979</v>
      </c>
      <c r="HR56">
        <v>4.96435</v>
      </c>
      <c r="HS56">
        <v>3.27418</v>
      </c>
      <c r="HT56">
        <v>9999</v>
      </c>
      <c r="HU56">
        <v>9999</v>
      </c>
      <c r="HV56">
        <v>9999</v>
      </c>
      <c r="HW56">
        <v>30.1</v>
      </c>
      <c r="HX56">
        <v>1.86386</v>
      </c>
      <c r="HY56">
        <v>1.85994</v>
      </c>
      <c r="HZ56">
        <v>1.85822</v>
      </c>
      <c r="IA56">
        <v>1.85967</v>
      </c>
      <c r="IB56">
        <v>1.85974</v>
      </c>
      <c r="IC56">
        <v>1.85822</v>
      </c>
      <c r="ID56">
        <v>1.85729</v>
      </c>
      <c r="IE56">
        <v>1.85224</v>
      </c>
      <c r="IF56">
        <v>0</v>
      </c>
      <c r="IG56">
        <v>0</v>
      </c>
      <c r="IH56">
        <v>0</v>
      </c>
      <c r="II56">
        <v>0</v>
      </c>
      <c r="IJ56" t="s">
        <v>433</v>
      </c>
      <c r="IK56" t="s">
        <v>434</v>
      </c>
      <c r="IL56" t="s">
        <v>435</v>
      </c>
      <c r="IM56" t="s">
        <v>435</v>
      </c>
      <c r="IN56" t="s">
        <v>435</v>
      </c>
      <c r="IO56" t="s">
        <v>435</v>
      </c>
      <c r="IP56">
        <v>0</v>
      </c>
      <c r="IQ56">
        <v>100</v>
      </c>
      <c r="IR56">
        <v>100</v>
      </c>
      <c r="IS56">
        <v>0.451</v>
      </c>
      <c r="IT56">
        <v>0.1131</v>
      </c>
      <c r="IU56">
        <v>0.3650839946752427</v>
      </c>
      <c r="IV56">
        <v>0.0002756662941723101</v>
      </c>
      <c r="IW56">
        <v>-1.706736700235475E-07</v>
      </c>
      <c r="IX56">
        <v>-7.648352192670159E-11</v>
      </c>
      <c r="IY56">
        <v>-0.08921519773046478</v>
      </c>
      <c r="IZ56">
        <v>0.001712106514585134</v>
      </c>
      <c r="JA56">
        <v>0.0004201690128959496</v>
      </c>
      <c r="JB56">
        <v>-1.212774764375344E-06</v>
      </c>
      <c r="JC56">
        <v>3</v>
      </c>
      <c r="JD56">
        <v>1949</v>
      </c>
      <c r="JE56">
        <v>1</v>
      </c>
      <c r="JF56">
        <v>28</v>
      </c>
      <c r="JG56">
        <v>70.40000000000001</v>
      </c>
      <c r="JH56">
        <v>70.09999999999999</v>
      </c>
      <c r="JI56">
        <v>1.48315</v>
      </c>
      <c r="JJ56">
        <v>2.61719</v>
      </c>
      <c r="JK56">
        <v>1.49658</v>
      </c>
      <c r="JL56">
        <v>2.35474</v>
      </c>
      <c r="JM56">
        <v>1.54907</v>
      </c>
      <c r="JN56">
        <v>2.36572</v>
      </c>
      <c r="JO56">
        <v>36.0113</v>
      </c>
      <c r="JP56">
        <v>14.3247</v>
      </c>
      <c r="JQ56">
        <v>18</v>
      </c>
      <c r="JR56">
        <v>487.583</v>
      </c>
      <c r="JS56">
        <v>556.082</v>
      </c>
      <c r="JT56">
        <v>28.0014</v>
      </c>
      <c r="JU56">
        <v>29.0242</v>
      </c>
      <c r="JV56">
        <v>30.0004</v>
      </c>
      <c r="JW56">
        <v>29.0436</v>
      </c>
      <c r="JX56">
        <v>28.9847</v>
      </c>
      <c r="JY56">
        <v>29.8305</v>
      </c>
      <c r="JZ56">
        <v>57.1039</v>
      </c>
      <c r="KA56">
        <v>0</v>
      </c>
      <c r="KB56">
        <v>28</v>
      </c>
      <c r="KC56">
        <v>607.567</v>
      </c>
      <c r="KD56">
        <v>11.3725</v>
      </c>
      <c r="KE56">
        <v>100.234</v>
      </c>
      <c r="KF56">
        <v>100.627</v>
      </c>
    </row>
    <row r="57" spans="1:292">
      <c r="A57">
        <v>37</v>
      </c>
      <c r="B57">
        <v>1685026871.1</v>
      </c>
      <c r="C57">
        <v>272</v>
      </c>
      <c r="D57" t="s">
        <v>508</v>
      </c>
      <c r="E57" t="s">
        <v>509</v>
      </c>
      <c r="F57">
        <v>5</v>
      </c>
      <c r="G57" t="s">
        <v>428</v>
      </c>
      <c r="H57">
        <v>1685026863.314285</v>
      </c>
      <c r="I57">
        <f>(J57)/1000</f>
        <v>0</v>
      </c>
      <c r="J57">
        <f>IF(DO57, AM57, AG57)</f>
        <v>0</v>
      </c>
      <c r="K57">
        <f>IF(DO57, AH57, AF57)</f>
        <v>0</v>
      </c>
      <c r="L57">
        <f>DQ57 - IF(AT57&gt;1, K57*DK57*100.0/(AV57*EE57), 0)</f>
        <v>0</v>
      </c>
      <c r="M57">
        <f>((S57-I57/2)*L57-K57)/(S57+I57/2)</f>
        <v>0</v>
      </c>
      <c r="N57">
        <f>M57*(DX57+DY57)/1000.0</f>
        <v>0</v>
      </c>
      <c r="O57">
        <f>(DQ57 - IF(AT57&gt;1, K57*DK57*100.0/(AV57*EE57), 0))*(DX57+DY57)/1000.0</f>
        <v>0</v>
      </c>
      <c r="P57">
        <f>2.0/((1/R57-1/Q57)+SIGN(R57)*SQRT((1/R57-1/Q57)*(1/R57-1/Q57) + 4*DL57/((DL57+1)*(DL57+1))*(2*1/R57*1/Q57-1/Q57*1/Q57)))</f>
        <v>0</v>
      </c>
      <c r="Q57">
        <f>IF(LEFT(DM57,1)&lt;&gt;"0",IF(LEFT(DM57,1)="1",3.0,DN57),$D$5+$E$5*(EE57*DX57/($K$5*1000))+$F$5*(EE57*DX57/($K$5*1000))*MAX(MIN(DK57,$J$5),$I$5)*MAX(MIN(DK57,$J$5),$I$5)+$G$5*MAX(MIN(DK57,$J$5),$I$5)*(EE57*DX57/($K$5*1000))+$H$5*(EE57*DX57/($K$5*1000))*(EE57*DX57/($K$5*1000)))</f>
        <v>0</v>
      </c>
      <c r="R57">
        <f>I57*(1000-(1000*0.61365*exp(17.502*V57/(240.97+V57))/(DX57+DY57)+DS57)/2)/(1000*0.61365*exp(17.502*V57/(240.97+V57))/(DX57+DY57)-DS57)</f>
        <v>0</v>
      </c>
      <c r="S57">
        <f>1/((DL57+1)/(P57/1.6)+1/(Q57/1.37)) + DL57/((DL57+1)/(P57/1.6) + DL57/(Q57/1.37))</f>
        <v>0</v>
      </c>
      <c r="T57">
        <f>(DG57*DJ57)</f>
        <v>0</v>
      </c>
      <c r="U57">
        <f>(DZ57+(T57+2*0.95*5.67E-8*(((DZ57+$B$9)+273)^4-(DZ57+273)^4)-44100*I57)/(1.84*29.3*Q57+8*0.95*5.67E-8*(DZ57+273)^3))</f>
        <v>0</v>
      </c>
      <c r="V57">
        <f>($C$9*EA57+$D$9*EB57+$E$9*U57)</f>
        <v>0</v>
      </c>
      <c r="W57">
        <f>0.61365*exp(17.502*V57/(240.97+V57))</f>
        <v>0</v>
      </c>
      <c r="X57">
        <f>(Y57/Z57*100)</f>
        <v>0</v>
      </c>
      <c r="Y57">
        <f>DS57*(DX57+DY57)/1000</f>
        <v>0</v>
      </c>
      <c r="Z57">
        <f>0.61365*exp(17.502*DZ57/(240.97+DZ57))</f>
        <v>0</v>
      </c>
      <c r="AA57">
        <f>(W57-DS57*(DX57+DY57)/1000)</f>
        <v>0</v>
      </c>
      <c r="AB57">
        <f>(-I57*44100)</f>
        <v>0</v>
      </c>
      <c r="AC57">
        <f>2*29.3*Q57*0.92*(DZ57-V57)</f>
        <v>0</v>
      </c>
      <c r="AD57">
        <f>2*0.95*5.67E-8*(((DZ57+$B$9)+273)^4-(V57+273)^4)</f>
        <v>0</v>
      </c>
      <c r="AE57">
        <f>T57+AD57+AB57+AC57</f>
        <v>0</v>
      </c>
      <c r="AF57">
        <f>DW57*AT57*(DR57-DQ57*(1000-AT57*DT57)/(1000-AT57*DS57))/(100*DK57)</f>
        <v>0</v>
      </c>
      <c r="AG57">
        <f>1000*DW57*AT57*(DS57-DT57)/(100*DK57*(1000-AT57*DS57))</f>
        <v>0</v>
      </c>
      <c r="AH57">
        <f>(AI57 - AJ57 - DX57*1E3/(8.314*(DZ57+273.15)) * AL57/DW57 * AK57) * DW57/(100*DK57) * (1000 - DT57)/1000</f>
        <v>0</v>
      </c>
      <c r="AI57">
        <v>597.354588009706</v>
      </c>
      <c r="AJ57">
        <v>536.1355939393937</v>
      </c>
      <c r="AK57">
        <v>3.152099398754654</v>
      </c>
      <c r="AL57">
        <v>66.87544694377274</v>
      </c>
      <c r="AM57">
        <f>(AO57 - AN57 + DX57*1E3/(8.314*(DZ57+273.15)) * AQ57/DW57 * AP57) * DW57/(100*DK57) * 1000/(1000 - AO57)</f>
        <v>0</v>
      </c>
      <c r="AN57">
        <v>11.5000933564605</v>
      </c>
      <c r="AO57">
        <v>20.69008351648352</v>
      </c>
      <c r="AP57">
        <v>0.0003554152626587423</v>
      </c>
      <c r="AQ57">
        <v>110.1298601296173</v>
      </c>
      <c r="AR57">
        <v>0</v>
      </c>
      <c r="AS57">
        <v>0</v>
      </c>
      <c r="AT57">
        <f>IF(AR57*$H$15&gt;=AV57,1.0,(AV57/(AV57-AR57*$H$15)))</f>
        <v>0</v>
      </c>
      <c r="AU57">
        <f>(AT57-1)*100</f>
        <v>0</v>
      </c>
      <c r="AV57">
        <f>MAX(0,($B$15+$C$15*EE57)/(1+$D$15*EE57)*DX57/(DZ57+273)*$E$15)</f>
        <v>0</v>
      </c>
      <c r="AW57" t="s">
        <v>429</v>
      </c>
      <c r="AX57" t="s">
        <v>429</v>
      </c>
      <c r="AY57">
        <v>0</v>
      </c>
      <c r="AZ57">
        <v>0</v>
      </c>
      <c r="BA57">
        <f>1-AY57/AZ57</f>
        <v>0</v>
      </c>
      <c r="BB57">
        <v>0</v>
      </c>
      <c r="BC57" t="s">
        <v>429</v>
      </c>
      <c r="BD57" t="s">
        <v>429</v>
      </c>
      <c r="BE57">
        <v>0</v>
      </c>
      <c r="BF57">
        <v>0</v>
      </c>
      <c r="BG57">
        <f>1-BE57/BF57</f>
        <v>0</v>
      </c>
      <c r="BH57">
        <v>0.5</v>
      </c>
      <c r="BI57">
        <f>DH57</f>
        <v>0</v>
      </c>
      <c r="BJ57">
        <f>K57</f>
        <v>0</v>
      </c>
      <c r="BK57">
        <f>BG57*BH57*BI57</f>
        <v>0</v>
      </c>
      <c r="BL57">
        <f>(BJ57-BB57)/BI57</f>
        <v>0</v>
      </c>
      <c r="BM57">
        <f>(AZ57-BF57)/BF57</f>
        <v>0</v>
      </c>
      <c r="BN57">
        <f>AY57/(BA57+AY57/BF57)</f>
        <v>0</v>
      </c>
      <c r="BO57" t="s">
        <v>429</v>
      </c>
      <c r="BP57">
        <v>0</v>
      </c>
      <c r="BQ57">
        <f>IF(BP57&lt;&gt;0, BP57, BN57)</f>
        <v>0</v>
      </c>
      <c r="BR57">
        <f>1-BQ57/BF57</f>
        <v>0</v>
      </c>
      <c r="BS57">
        <f>(BF57-BE57)/(BF57-BQ57)</f>
        <v>0</v>
      </c>
      <c r="BT57">
        <f>(AZ57-BF57)/(AZ57-BQ57)</f>
        <v>0</v>
      </c>
      <c r="BU57">
        <f>(BF57-BE57)/(BF57-AY57)</f>
        <v>0</v>
      </c>
      <c r="BV57">
        <f>(AZ57-BF57)/(AZ57-AY57)</f>
        <v>0</v>
      </c>
      <c r="BW57">
        <f>(BS57*BQ57/BE57)</f>
        <v>0</v>
      </c>
      <c r="BX57">
        <f>(1-BW57)</f>
        <v>0</v>
      </c>
      <c r="DG57">
        <f>$B$13*EF57+$C$13*EG57+$F$13*ER57*(1-EU57)</f>
        <v>0</v>
      </c>
      <c r="DH57">
        <f>DG57*DI57</f>
        <v>0</v>
      </c>
      <c r="DI57">
        <f>($B$13*$D$11+$C$13*$D$11+$F$13*((FE57+EW57)/MAX(FE57+EW57+FF57, 0.1)*$I$11+FF57/MAX(FE57+EW57+FF57, 0.1)*$J$11))/($B$13+$C$13+$F$13)</f>
        <v>0</v>
      </c>
      <c r="DJ57">
        <f>($B$13*$K$11+$C$13*$K$11+$F$13*((FE57+EW57)/MAX(FE57+EW57+FF57, 0.1)*$P$11+FF57/MAX(FE57+EW57+FF57, 0.1)*$Q$11))/($B$13+$C$13+$F$13)</f>
        <v>0</v>
      </c>
      <c r="DK57">
        <v>2.7</v>
      </c>
      <c r="DL57">
        <v>0.5</v>
      </c>
      <c r="DM57" t="s">
        <v>430</v>
      </c>
      <c r="DN57">
        <v>2</v>
      </c>
      <c r="DO57" t="b">
        <v>1</v>
      </c>
      <c r="DP57">
        <v>1685026863.314285</v>
      </c>
      <c r="DQ57">
        <v>502.56075</v>
      </c>
      <c r="DR57">
        <v>576.0387142857143</v>
      </c>
      <c r="DS57">
        <v>20.67475</v>
      </c>
      <c r="DT57">
        <v>11.50659642857143</v>
      </c>
      <c r="DU57">
        <v>502.1101071428571</v>
      </c>
      <c r="DV57">
        <v>20.56166428571428</v>
      </c>
      <c r="DW57">
        <v>500.0098214285714</v>
      </c>
      <c r="DX57">
        <v>99.44157142857141</v>
      </c>
      <c r="DY57">
        <v>0.09990424285714285</v>
      </c>
      <c r="DZ57">
        <v>29.33259642857143</v>
      </c>
      <c r="EA57">
        <v>29.15328928571428</v>
      </c>
      <c r="EB57">
        <v>999.9000000000002</v>
      </c>
      <c r="EC57">
        <v>0</v>
      </c>
      <c r="ED57">
        <v>0</v>
      </c>
      <c r="EE57">
        <v>10010.71428571429</v>
      </c>
      <c r="EF57">
        <v>0</v>
      </c>
      <c r="EG57">
        <v>1708.086785714285</v>
      </c>
      <c r="EH57">
        <v>-73.47784642857143</v>
      </c>
      <c r="EI57">
        <v>513.1705714285714</v>
      </c>
      <c r="EJ57">
        <v>582.7436428571428</v>
      </c>
      <c r="EK57">
        <v>9.168152142857142</v>
      </c>
      <c r="EL57">
        <v>576.0387142857143</v>
      </c>
      <c r="EM57">
        <v>11.50659642857143</v>
      </c>
      <c r="EN57">
        <v>2.055930357142857</v>
      </c>
      <c r="EO57">
        <v>1.144233928571429</v>
      </c>
      <c r="EP57">
        <v>17.88178214285714</v>
      </c>
      <c r="EQ57">
        <v>8.895088571428571</v>
      </c>
      <c r="ER57">
        <v>1999.986785714286</v>
      </c>
      <c r="ES57">
        <v>0.9800014642857142</v>
      </c>
      <c r="ET57">
        <v>0.01999844285714285</v>
      </c>
      <c r="EU57">
        <v>0</v>
      </c>
      <c r="EV57">
        <v>767.7316071428571</v>
      </c>
      <c r="EW57">
        <v>5.00078</v>
      </c>
      <c r="EX57">
        <v>19451.42857142857</v>
      </c>
      <c r="EY57">
        <v>16379.53571428571</v>
      </c>
      <c r="EZ57">
        <v>39.0735</v>
      </c>
      <c r="FA57">
        <v>40.86589285714285</v>
      </c>
      <c r="FB57">
        <v>39.49074999999999</v>
      </c>
      <c r="FC57">
        <v>39.78339285714286</v>
      </c>
      <c r="FD57">
        <v>40.41264285714285</v>
      </c>
      <c r="FE57">
        <v>1955.086785714285</v>
      </c>
      <c r="FF57">
        <v>39.9</v>
      </c>
      <c r="FG57">
        <v>0</v>
      </c>
      <c r="FH57">
        <v>1685026870.3</v>
      </c>
      <c r="FI57">
        <v>0</v>
      </c>
      <c r="FJ57">
        <v>767.9889615384614</v>
      </c>
      <c r="FK57">
        <v>28.39388036069779</v>
      </c>
      <c r="FL57">
        <v>562.9264960699281</v>
      </c>
      <c r="FM57">
        <v>19457.27692307692</v>
      </c>
      <c r="FN57">
        <v>15</v>
      </c>
      <c r="FO57">
        <v>1685022659.5</v>
      </c>
      <c r="FP57" t="s">
        <v>431</v>
      </c>
      <c r="FQ57">
        <v>1685022641</v>
      </c>
      <c r="FR57">
        <v>1685022659.5</v>
      </c>
      <c r="FS57">
        <v>1</v>
      </c>
      <c r="FT57">
        <v>0.44</v>
      </c>
      <c r="FU57">
        <v>-0.025</v>
      </c>
      <c r="FV57">
        <v>0.445</v>
      </c>
      <c r="FW57">
        <v>-0.025</v>
      </c>
      <c r="FX57">
        <v>420</v>
      </c>
      <c r="FY57">
        <v>11</v>
      </c>
      <c r="FZ57">
        <v>0.08</v>
      </c>
      <c r="GA57">
        <v>0.02</v>
      </c>
      <c r="GB57">
        <v>-72.70468249999999</v>
      </c>
      <c r="GC57">
        <v>-15.50973095684781</v>
      </c>
      <c r="GD57">
        <v>1.498179986331332</v>
      </c>
      <c r="GE57">
        <v>0</v>
      </c>
      <c r="GF57">
        <v>9.136445</v>
      </c>
      <c r="GG57">
        <v>0.5388213883677269</v>
      </c>
      <c r="GH57">
        <v>0.05449525327952885</v>
      </c>
      <c r="GI57">
        <v>0</v>
      </c>
      <c r="GJ57">
        <v>0</v>
      </c>
      <c r="GK57">
        <v>2</v>
      </c>
      <c r="GL57" t="s">
        <v>485</v>
      </c>
      <c r="GM57">
        <v>3.09759</v>
      </c>
      <c r="GN57">
        <v>2.75811</v>
      </c>
      <c r="GO57">
        <v>0.113842</v>
      </c>
      <c r="GP57">
        <v>0.125181</v>
      </c>
      <c r="GQ57">
        <v>0.106948</v>
      </c>
      <c r="GR57">
        <v>0.070051</v>
      </c>
      <c r="GS57">
        <v>22758.7</v>
      </c>
      <c r="GT57">
        <v>22189</v>
      </c>
      <c r="GU57">
        <v>26229</v>
      </c>
      <c r="GV57">
        <v>25705.2</v>
      </c>
      <c r="GW57">
        <v>37584.3</v>
      </c>
      <c r="GX57">
        <v>36439.2</v>
      </c>
      <c r="GY57">
        <v>45867.7</v>
      </c>
      <c r="GZ57">
        <v>42393.7</v>
      </c>
      <c r="HA57">
        <v>1.879</v>
      </c>
      <c r="HB57">
        <v>1.95543</v>
      </c>
      <c r="HC57">
        <v>0.0578538</v>
      </c>
      <c r="HD57">
        <v>0</v>
      </c>
      <c r="HE57">
        <v>28.227</v>
      </c>
      <c r="HF57">
        <v>999.9</v>
      </c>
      <c r="HG57">
        <v>60.2</v>
      </c>
      <c r="HH57">
        <v>32.4</v>
      </c>
      <c r="HI57">
        <v>29.5679</v>
      </c>
      <c r="HJ57">
        <v>61.5335</v>
      </c>
      <c r="HK57">
        <v>26.9752</v>
      </c>
      <c r="HL57">
        <v>1</v>
      </c>
      <c r="HM57">
        <v>0.1381</v>
      </c>
      <c r="HN57">
        <v>0.192677</v>
      </c>
      <c r="HO57">
        <v>20.3068</v>
      </c>
      <c r="HP57">
        <v>5.21459</v>
      </c>
      <c r="HQ57">
        <v>11.9787</v>
      </c>
      <c r="HR57">
        <v>4.96445</v>
      </c>
      <c r="HS57">
        <v>3.27425</v>
      </c>
      <c r="HT57">
        <v>9999</v>
      </c>
      <c r="HU57">
        <v>9999</v>
      </c>
      <c r="HV57">
        <v>9999</v>
      </c>
      <c r="HW57">
        <v>30.1</v>
      </c>
      <c r="HX57">
        <v>1.86387</v>
      </c>
      <c r="HY57">
        <v>1.85993</v>
      </c>
      <c r="HZ57">
        <v>1.85822</v>
      </c>
      <c r="IA57">
        <v>1.85966</v>
      </c>
      <c r="IB57">
        <v>1.85974</v>
      </c>
      <c r="IC57">
        <v>1.85822</v>
      </c>
      <c r="ID57">
        <v>1.85729</v>
      </c>
      <c r="IE57">
        <v>1.85223</v>
      </c>
      <c r="IF57">
        <v>0</v>
      </c>
      <c r="IG57">
        <v>0</v>
      </c>
      <c r="IH57">
        <v>0</v>
      </c>
      <c r="II57">
        <v>0</v>
      </c>
      <c r="IJ57" t="s">
        <v>433</v>
      </c>
      <c r="IK57" t="s">
        <v>434</v>
      </c>
      <c r="IL57" t="s">
        <v>435</v>
      </c>
      <c r="IM57" t="s">
        <v>435</v>
      </c>
      <c r="IN57" t="s">
        <v>435</v>
      </c>
      <c r="IO57" t="s">
        <v>435</v>
      </c>
      <c r="IP57">
        <v>0</v>
      </c>
      <c r="IQ57">
        <v>100</v>
      </c>
      <c r="IR57">
        <v>100</v>
      </c>
      <c r="IS57">
        <v>0.452</v>
      </c>
      <c r="IT57">
        <v>0.1133</v>
      </c>
      <c r="IU57">
        <v>0.3650839946752427</v>
      </c>
      <c r="IV57">
        <v>0.0002756662941723101</v>
      </c>
      <c r="IW57">
        <v>-1.706736700235475E-07</v>
      </c>
      <c r="IX57">
        <v>-7.648352192670159E-11</v>
      </c>
      <c r="IY57">
        <v>-0.08921519773046478</v>
      </c>
      <c r="IZ57">
        <v>0.001712106514585134</v>
      </c>
      <c r="JA57">
        <v>0.0004201690128959496</v>
      </c>
      <c r="JB57">
        <v>-1.212774764375344E-06</v>
      </c>
      <c r="JC57">
        <v>3</v>
      </c>
      <c r="JD57">
        <v>1949</v>
      </c>
      <c r="JE57">
        <v>1</v>
      </c>
      <c r="JF57">
        <v>28</v>
      </c>
      <c r="JG57">
        <v>70.5</v>
      </c>
      <c r="JH57">
        <v>70.2</v>
      </c>
      <c r="JI57">
        <v>1.51611</v>
      </c>
      <c r="JJ57">
        <v>2.61841</v>
      </c>
      <c r="JK57">
        <v>1.49658</v>
      </c>
      <c r="JL57">
        <v>2.35474</v>
      </c>
      <c r="JM57">
        <v>1.54907</v>
      </c>
      <c r="JN57">
        <v>2.37549</v>
      </c>
      <c r="JO57">
        <v>36.0113</v>
      </c>
      <c r="JP57">
        <v>14.3334</v>
      </c>
      <c r="JQ57">
        <v>18</v>
      </c>
      <c r="JR57">
        <v>487.584</v>
      </c>
      <c r="JS57">
        <v>555.992</v>
      </c>
      <c r="JT57">
        <v>28.0014</v>
      </c>
      <c r="JU57">
        <v>29.028</v>
      </c>
      <c r="JV57">
        <v>30.0005</v>
      </c>
      <c r="JW57">
        <v>29.0477</v>
      </c>
      <c r="JX57">
        <v>28.9887</v>
      </c>
      <c r="JY57">
        <v>30.5632</v>
      </c>
      <c r="JZ57">
        <v>57.3859</v>
      </c>
      <c r="KA57">
        <v>0</v>
      </c>
      <c r="KB57">
        <v>28</v>
      </c>
      <c r="KC57">
        <v>627.614</v>
      </c>
      <c r="KD57">
        <v>11.3217</v>
      </c>
      <c r="KE57">
        <v>100.233</v>
      </c>
      <c r="KF57">
        <v>100.626</v>
      </c>
    </row>
    <row r="58" spans="1:292">
      <c r="A58">
        <v>38</v>
      </c>
      <c r="B58">
        <v>1685026876.1</v>
      </c>
      <c r="C58">
        <v>277</v>
      </c>
      <c r="D58" t="s">
        <v>510</v>
      </c>
      <c r="E58" t="s">
        <v>511</v>
      </c>
      <c r="F58">
        <v>5</v>
      </c>
      <c r="G58" t="s">
        <v>428</v>
      </c>
      <c r="H58">
        <v>1685026868.6</v>
      </c>
      <c r="I58">
        <f>(J58)/1000</f>
        <v>0</v>
      </c>
      <c r="J58">
        <f>IF(DO58, AM58, AG58)</f>
        <v>0</v>
      </c>
      <c r="K58">
        <f>IF(DO58, AH58, AF58)</f>
        <v>0</v>
      </c>
      <c r="L58">
        <f>DQ58 - IF(AT58&gt;1, K58*DK58*100.0/(AV58*EE58), 0)</f>
        <v>0</v>
      </c>
      <c r="M58">
        <f>((S58-I58/2)*L58-K58)/(S58+I58/2)</f>
        <v>0</v>
      </c>
      <c r="N58">
        <f>M58*(DX58+DY58)/1000.0</f>
        <v>0</v>
      </c>
      <c r="O58">
        <f>(DQ58 - IF(AT58&gt;1, K58*DK58*100.0/(AV58*EE58), 0))*(DX58+DY58)/1000.0</f>
        <v>0</v>
      </c>
      <c r="P58">
        <f>2.0/((1/R58-1/Q58)+SIGN(R58)*SQRT((1/R58-1/Q58)*(1/R58-1/Q58) + 4*DL58/((DL58+1)*(DL58+1))*(2*1/R58*1/Q58-1/Q58*1/Q58)))</f>
        <v>0</v>
      </c>
      <c r="Q58">
        <f>IF(LEFT(DM58,1)&lt;&gt;"0",IF(LEFT(DM58,1)="1",3.0,DN58),$D$5+$E$5*(EE58*DX58/($K$5*1000))+$F$5*(EE58*DX58/($K$5*1000))*MAX(MIN(DK58,$J$5),$I$5)*MAX(MIN(DK58,$J$5),$I$5)+$G$5*MAX(MIN(DK58,$J$5),$I$5)*(EE58*DX58/($K$5*1000))+$H$5*(EE58*DX58/($K$5*1000))*(EE58*DX58/($K$5*1000)))</f>
        <v>0</v>
      </c>
      <c r="R58">
        <f>I58*(1000-(1000*0.61365*exp(17.502*V58/(240.97+V58))/(DX58+DY58)+DS58)/2)/(1000*0.61365*exp(17.502*V58/(240.97+V58))/(DX58+DY58)-DS58)</f>
        <v>0</v>
      </c>
      <c r="S58">
        <f>1/((DL58+1)/(P58/1.6)+1/(Q58/1.37)) + DL58/((DL58+1)/(P58/1.6) + DL58/(Q58/1.37))</f>
        <v>0</v>
      </c>
      <c r="T58">
        <f>(DG58*DJ58)</f>
        <v>0</v>
      </c>
      <c r="U58">
        <f>(DZ58+(T58+2*0.95*5.67E-8*(((DZ58+$B$9)+273)^4-(DZ58+273)^4)-44100*I58)/(1.84*29.3*Q58+8*0.95*5.67E-8*(DZ58+273)^3))</f>
        <v>0</v>
      </c>
      <c r="V58">
        <f>($C$9*EA58+$D$9*EB58+$E$9*U58)</f>
        <v>0</v>
      </c>
      <c r="W58">
        <f>0.61365*exp(17.502*V58/(240.97+V58))</f>
        <v>0</v>
      </c>
      <c r="X58">
        <f>(Y58/Z58*100)</f>
        <v>0</v>
      </c>
      <c r="Y58">
        <f>DS58*(DX58+DY58)/1000</f>
        <v>0</v>
      </c>
      <c r="Z58">
        <f>0.61365*exp(17.502*DZ58/(240.97+DZ58))</f>
        <v>0</v>
      </c>
      <c r="AA58">
        <f>(W58-DS58*(DX58+DY58)/1000)</f>
        <v>0</v>
      </c>
      <c r="AB58">
        <f>(-I58*44100)</f>
        <v>0</v>
      </c>
      <c r="AC58">
        <f>2*29.3*Q58*0.92*(DZ58-V58)</f>
        <v>0</v>
      </c>
      <c r="AD58">
        <f>2*0.95*5.67E-8*(((DZ58+$B$9)+273)^4-(V58+273)^4)</f>
        <v>0</v>
      </c>
      <c r="AE58">
        <f>T58+AD58+AB58+AC58</f>
        <v>0</v>
      </c>
      <c r="AF58">
        <f>DW58*AT58*(DR58-DQ58*(1000-AT58*DT58)/(1000-AT58*DS58))/(100*DK58)</f>
        <v>0</v>
      </c>
      <c r="AG58">
        <f>1000*DW58*AT58*(DS58-DT58)/(100*DK58*(1000-AT58*DS58))</f>
        <v>0</v>
      </c>
      <c r="AH58">
        <f>(AI58 - AJ58 - DX58*1E3/(8.314*(DZ58+273.15)) * AL58/DW58 * AK58) * DW58/(100*DK58) * (1000 - DT58)/1000</f>
        <v>0</v>
      </c>
      <c r="AI58">
        <v>614.050997031116</v>
      </c>
      <c r="AJ58">
        <v>551.8365757575759</v>
      </c>
      <c r="AK58">
        <v>3.145013709041858</v>
      </c>
      <c r="AL58">
        <v>66.87544694377274</v>
      </c>
      <c r="AM58">
        <f>(AO58 - AN58 + DX58*1E3/(8.314*(DZ58+273.15)) * AQ58/DW58 * AP58) * DW58/(100*DK58) * 1000/(1000 - AO58)</f>
        <v>0</v>
      </c>
      <c r="AN58">
        <v>11.45617301826755</v>
      </c>
      <c r="AO58">
        <v>20.68142637362638</v>
      </c>
      <c r="AP58">
        <v>0.001144725426443019</v>
      </c>
      <c r="AQ58">
        <v>110.1298601296173</v>
      </c>
      <c r="AR58">
        <v>0</v>
      </c>
      <c r="AS58">
        <v>0</v>
      </c>
      <c r="AT58">
        <f>IF(AR58*$H$15&gt;=AV58,1.0,(AV58/(AV58-AR58*$H$15)))</f>
        <v>0</v>
      </c>
      <c r="AU58">
        <f>(AT58-1)*100</f>
        <v>0</v>
      </c>
      <c r="AV58">
        <f>MAX(0,($B$15+$C$15*EE58)/(1+$D$15*EE58)*DX58/(DZ58+273)*$E$15)</f>
        <v>0</v>
      </c>
      <c r="AW58" t="s">
        <v>429</v>
      </c>
      <c r="AX58" t="s">
        <v>429</v>
      </c>
      <c r="AY58">
        <v>0</v>
      </c>
      <c r="AZ58">
        <v>0</v>
      </c>
      <c r="BA58">
        <f>1-AY58/AZ58</f>
        <v>0</v>
      </c>
      <c r="BB58">
        <v>0</v>
      </c>
      <c r="BC58" t="s">
        <v>429</v>
      </c>
      <c r="BD58" t="s">
        <v>429</v>
      </c>
      <c r="BE58">
        <v>0</v>
      </c>
      <c r="BF58">
        <v>0</v>
      </c>
      <c r="BG58">
        <f>1-BE58/BF58</f>
        <v>0</v>
      </c>
      <c r="BH58">
        <v>0.5</v>
      </c>
      <c r="BI58">
        <f>DH58</f>
        <v>0</v>
      </c>
      <c r="BJ58">
        <f>K58</f>
        <v>0</v>
      </c>
      <c r="BK58">
        <f>BG58*BH58*BI58</f>
        <v>0</v>
      </c>
      <c r="BL58">
        <f>(BJ58-BB58)/BI58</f>
        <v>0</v>
      </c>
      <c r="BM58">
        <f>(AZ58-BF58)/BF58</f>
        <v>0</v>
      </c>
      <c r="BN58">
        <f>AY58/(BA58+AY58/BF58)</f>
        <v>0</v>
      </c>
      <c r="BO58" t="s">
        <v>429</v>
      </c>
      <c r="BP58">
        <v>0</v>
      </c>
      <c r="BQ58">
        <f>IF(BP58&lt;&gt;0, BP58, BN58)</f>
        <v>0</v>
      </c>
      <c r="BR58">
        <f>1-BQ58/BF58</f>
        <v>0</v>
      </c>
      <c r="BS58">
        <f>(BF58-BE58)/(BF58-BQ58)</f>
        <v>0</v>
      </c>
      <c r="BT58">
        <f>(AZ58-BF58)/(AZ58-BQ58)</f>
        <v>0</v>
      </c>
      <c r="BU58">
        <f>(BF58-BE58)/(BF58-AY58)</f>
        <v>0</v>
      </c>
      <c r="BV58">
        <f>(AZ58-BF58)/(AZ58-AY58)</f>
        <v>0</v>
      </c>
      <c r="BW58">
        <f>(BS58*BQ58/BE58)</f>
        <v>0</v>
      </c>
      <c r="BX58">
        <f>(1-BW58)</f>
        <v>0</v>
      </c>
      <c r="DG58">
        <f>$B$13*EF58+$C$13*EG58+$F$13*ER58*(1-EU58)</f>
        <v>0</v>
      </c>
      <c r="DH58">
        <f>DG58*DI58</f>
        <v>0</v>
      </c>
      <c r="DI58">
        <f>($B$13*$D$11+$C$13*$D$11+$F$13*((FE58+EW58)/MAX(FE58+EW58+FF58, 0.1)*$I$11+FF58/MAX(FE58+EW58+FF58, 0.1)*$J$11))/($B$13+$C$13+$F$13)</f>
        <v>0</v>
      </c>
      <c r="DJ58">
        <f>($B$13*$K$11+$C$13*$K$11+$F$13*((FE58+EW58)/MAX(FE58+EW58+FF58, 0.1)*$P$11+FF58/MAX(FE58+EW58+FF58, 0.1)*$Q$11))/($B$13+$C$13+$F$13)</f>
        <v>0</v>
      </c>
      <c r="DK58">
        <v>2.7</v>
      </c>
      <c r="DL58">
        <v>0.5</v>
      </c>
      <c r="DM58" t="s">
        <v>430</v>
      </c>
      <c r="DN58">
        <v>2</v>
      </c>
      <c r="DO58" t="b">
        <v>1</v>
      </c>
      <c r="DP58">
        <v>1685026868.6</v>
      </c>
      <c r="DQ58">
        <v>518.8648888888888</v>
      </c>
      <c r="DR58">
        <v>593.6745185185185</v>
      </c>
      <c r="DS58">
        <v>20.67994074074074</v>
      </c>
      <c r="DT58">
        <v>11.4679962962963</v>
      </c>
      <c r="DU58">
        <v>518.4134444444444</v>
      </c>
      <c r="DV58">
        <v>20.56676296296297</v>
      </c>
      <c r="DW58">
        <v>500.0171851851852</v>
      </c>
      <c r="DX58">
        <v>99.44118518518518</v>
      </c>
      <c r="DY58">
        <v>0.09992927037037037</v>
      </c>
      <c r="DZ58">
        <v>29.34232962962963</v>
      </c>
      <c r="EA58">
        <v>29.16431111111111</v>
      </c>
      <c r="EB58">
        <v>999.9000000000001</v>
      </c>
      <c r="EC58">
        <v>0</v>
      </c>
      <c r="ED58">
        <v>0</v>
      </c>
      <c r="EE58">
        <v>10012.20296296296</v>
      </c>
      <c r="EF58">
        <v>0</v>
      </c>
      <c r="EG58">
        <v>1709.5</v>
      </c>
      <c r="EH58">
        <v>-74.80953333333333</v>
      </c>
      <c r="EI58">
        <v>529.8216296296296</v>
      </c>
      <c r="EJ58">
        <v>600.5610740740741</v>
      </c>
      <c r="EK58">
        <v>9.211944444444443</v>
      </c>
      <c r="EL58">
        <v>593.6745185185185</v>
      </c>
      <c r="EM58">
        <v>11.4679962962963</v>
      </c>
      <c r="EN58">
        <v>2.056438518518518</v>
      </c>
      <c r="EO58">
        <v>1.14039037037037</v>
      </c>
      <c r="EP58">
        <v>17.88571481481481</v>
      </c>
      <c r="EQ58">
        <v>8.845245185185185</v>
      </c>
      <c r="ER58">
        <v>1999.992962962963</v>
      </c>
      <c r="ES58">
        <v>0.9800015555555555</v>
      </c>
      <c r="ET58">
        <v>0.01999834814814815</v>
      </c>
      <c r="EU58">
        <v>0</v>
      </c>
      <c r="EV58">
        <v>770.1367407407406</v>
      </c>
      <c r="EW58">
        <v>5.00078</v>
      </c>
      <c r="EX58">
        <v>19509.37777777778</v>
      </c>
      <c r="EY58">
        <v>16379.58888888889</v>
      </c>
      <c r="EZ58">
        <v>39.06688888888889</v>
      </c>
      <c r="FA58">
        <v>40.88648148148148</v>
      </c>
      <c r="FB58">
        <v>39.50666666666666</v>
      </c>
      <c r="FC58">
        <v>39.77533333333333</v>
      </c>
      <c r="FD58">
        <v>40.39559259259259</v>
      </c>
      <c r="FE58">
        <v>1955.092962962963</v>
      </c>
      <c r="FF58">
        <v>39.9</v>
      </c>
      <c r="FG58">
        <v>0</v>
      </c>
      <c r="FH58">
        <v>1685026875.1</v>
      </c>
      <c r="FI58">
        <v>0</v>
      </c>
      <c r="FJ58">
        <v>770.1661538461537</v>
      </c>
      <c r="FK58">
        <v>28.09641026337601</v>
      </c>
      <c r="FL58">
        <v>664.8991457118972</v>
      </c>
      <c r="FM58">
        <v>19508.33461538461</v>
      </c>
      <c r="FN58">
        <v>15</v>
      </c>
      <c r="FO58">
        <v>1685022659.5</v>
      </c>
      <c r="FP58" t="s">
        <v>431</v>
      </c>
      <c r="FQ58">
        <v>1685022641</v>
      </c>
      <c r="FR58">
        <v>1685022659.5</v>
      </c>
      <c r="FS58">
        <v>1</v>
      </c>
      <c r="FT58">
        <v>0.44</v>
      </c>
      <c r="FU58">
        <v>-0.025</v>
      </c>
      <c r="FV58">
        <v>0.445</v>
      </c>
      <c r="FW58">
        <v>-0.025</v>
      </c>
      <c r="FX58">
        <v>420</v>
      </c>
      <c r="FY58">
        <v>11</v>
      </c>
      <c r="FZ58">
        <v>0.08</v>
      </c>
      <c r="GA58">
        <v>0.02</v>
      </c>
      <c r="GB58">
        <v>-73.9881225</v>
      </c>
      <c r="GC58">
        <v>-14.68778949343331</v>
      </c>
      <c r="GD58">
        <v>1.420725683847432</v>
      </c>
      <c r="GE58">
        <v>0</v>
      </c>
      <c r="GF58">
        <v>9.187243749999999</v>
      </c>
      <c r="GG58">
        <v>0.4877890806754098</v>
      </c>
      <c r="GH58">
        <v>0.04922917299160626</v>
      </c>
      <c r="GI58">
        <v>1</v>
      </c>
      <c r="GJ58">
        <v>1</v>
      </c>
      <c r="GK58">
        <v>2</v>
      </c>
      <c r="GL58" t="s">
        <v>432</v>
      </c>
      <c r="GM58">
        <v>3.09764</v>
      </c>
      <c r="GN58">
        <v>2.75818</v>
      </c>
      <c r="GO58">
        <v>0.116227</v>
      </c>
      <c r="GP58">
        <v>0.127675</v>
      </c>
      <c r="GQ58">
        <v>0.106908</v>
      </c>
      <c r="GR58">
        <v>0.06959609999999999</v>
      </c>
      <c r="GS58">
        <v>22697.3</v>
      </c>
      <c r="GT58">
        <v>22125.9</v>
      </c>
      <c r="GU58">
        <v>26228.8</v>
      </c>
      <c r="GV58">
        <v>25705.3</v>
      </c>
      <c r="GW58">
        <v>37586</v>
      </c>
      <c r="GX58">
        <v>36457.3</v>
      </c>
      <c r="GY58">
        <v>45867.2</v>
      </c>
      <c r="GZ58">
        <v>42393.7</v>
      </c>
      <c r="HA58">
        <v>1.87912</v>
      </c>
      <c r="HB58">
        <v>1.95492</v>
      </c>
      <c r="HC58">
        <v>0.0570714</v>
      </c>
      <c r="HD58">
        <v>0</v>
      </c>
      <c r="HE58">
        <v>28.2476</v>
      </c>
      <c r="HF58">
        <v>999.9</v>
      </c>
      <c r="HG58">
        <v>60.2</v>
      </c>
      <c r="HH58">
        <v>32.5</v>
      </c>
      <c r="HI58">
        <v>29.7367</v>
      </c>
      <c r="HJ58">
        <v>61.3635</v>
      </c>
      <c r="HK58">
        <v>27.0753</v>
      </c>
      <c r="HL58">
        <v>1</v>
      </c>
      <c r="HM58">
        <v>0.13861</v>
      </c>
      <c r="HN58">
        <v>0.198679</v>
      </c>
      <c r="HO58">
        <v>20.3067</v>
      </c>
      <c r="HP58">
        <v>5.21355</v>
      </c>
      <c r="HQ58">
        <v>11.9797</v>
      </c>
      <c r="HR58">
        <v>4.96425</v>
      </c>
      <c r="HS58">
        <v>3.27413</v>
      </c>
      <c r="HT58">
        <v>9999</v>
      </c>
      <c r="HU58">
        <v>9999</v>
      </c>
      <c r="HV58">
        <v>9999</v>
      </c>
      <c r="HW58">
        <v>30.1</v>
      </c>
      <c r="HX58">
        <v>1.86386</v>
      </c>
      <c r="HY58">
        <v>1.85996</v>
      </c>
      <c r="HZ58">
        <v>1.85822</v>
      </c>
      <c r="IA58">
        <v>1.85964</v>
      </c>
      <c r="IB58">
        <v>1.85974</v>
      </c>
      <c r="IC58">
        <v>1.85822</v>
      </c>
      <c r="ID58">
        <v>1.85727</v>
      </c>
      <c r="IE58">
        <v>1.85223</v>
      </c>
      <c r="IF58">
        <v>0</v>
      </c>
      <c r="IG58">
        <v>0</v>
      </c>
      <c r="IH58">
        <v>0</v>
      </c>
      <c r="II58">
        <v>0</v>
      </c>
      <c r="IJ58" t="s">
        <v>433</v>
      </c>
      <c r="IK58" t="s">
        <v>434</v>
      </c>
      <c r="IL58" t="s">
        <v>435</v>
      </c>
      <c r="IM58" t="s">
        <v>435</v>
      </c>
      <c r="IN58" t="s">
        <v>435</v>
      </c>
      <c r="IO58" t="s">
        <v>435</v>
      </c>
      <c r="IP58">
        <v>0</v>
      </c>
      <c r="IQ58">
        <v>100</v>
      </c>
      <c r="IR58">
        <v>100</v>
      </c>
      <c r="IS58">
        <v>0.452</v>
      </c>
      <c r="IT58">
        <v>0.1131</v>
      </c>
      <c r="IU58">
        <v>0.3650839946752427</v>
      </c>
      <c r="IV58">
        <v>0.0002756662941723101</v>
      </c>
      <c r="IW58">
        <v>-1.706736700235475E-07</v>
      </c>
      <c r="IX58">
        <v>-7.648352192670159E-11</v>
      </c>
      <c r="IY58">
        <v>-0.08921519773046478</v>
      </c>
      <c r="IZ58">
        <v>0.001712106514585134</v>
      </c>
      <c r="JA58">
        <v>0.0004201690128959496</v>
      </c>
      <c r="JB58">
        <v>-1.212774764375344E-06</v>
      </c>
      <c r="JC58">
        <v>3</v>
      </c>
      <c r="JD58">
        <v>1949</v>
      </c>
      <c r="JE58">
        <v>1</v>
      </c>
      <c r="JF58">
        <v>28</v>
      </c>
      <c r="JG58">
        <v>70.59999999999999</v>
      </c>
      <c r="JH58">
        <v>70.3</v>
      </c>
      <c r="JI58">
        <v>1.55151</v>
      </c>
      <c r="JJ58">
        <v>2.62207</v>
      </c>
      <c r="JK58">
        <v>1.49658</v>
      </c>
      <c r="JL58">
        <v>2.35474</v>
      </c>
      <c r="JM58">
        <v>1.54907</v>
      </c>
      <c r="JN58">
        <v>2.39014</v>
      </c>
      <c r="JO58">
        <v>36.0113</v>
      </c>
      <c r="JP58">
        <v>14.3247</v>
      </c>
      <c r="JQ58">
        <v>18</v>
      </c>
      <c r="JR58">
        <v>487.688</v>
      </c>
      <c r="JS58">
        <v>555.678</v>
      </c>
      <c r="JT58">
        <v>28.0013</v>
      </c>
      <c r="JU58">
        <v>29.0324</v>
      </c>
      <c r="JV58">
        <v>30.0005</v>
      </c>
      <c r="JW58">
        <v>29.0516</v>
      </c>
      <c r="JX58">
        <v>28.9937</v>
      </c>
      <c r="JY58">
        <v>31.2142</v>
      </c>
      <c r="JZ58">
        <v>57.3859</v>
      </c>
      <c r="KA58">
        <v>0</v>
      </c>
      <c r="KB58">
        <v>28</v>
      </c>
      <c r="KC58">
        <v>641.019</v>
      </c>
      <c r="KD58">
        <v>11.2873</v>
      </c>
      <c r="KE58">
        <v>100.233</v>
      </c>
      <c r="KF58">
        <v>100.627</v>
      </c>
    </row>
    <row r="59" spans="1:292">
      <c r="A59">
        <v>39</v>
      </c>
      <c r="B59">
        <v>1685026881.1</v>
      </c>
      <c r="C59">
        <v>282</v>
      </c>
      <c r="D59" t="s">
        <v>512</v>
      </c>
      <c r="E59" t="s">
        <v>513</v>
      </c>
      <c r="F59">
        <v>5</v>
      </c>
      <c r="G59" t="s">
        <v>428</v>
      </c>
      <c r="H59">
        <v>1685026873.314285</v>
      </c>
      <c r="I59">
        <f>(J59)/1000</f>
        <v>0</v>
      </c>
      <c r="J59">
        <f>IF(DO59, AM59, AG59)</f>
        <v>0</v>
      </c>
      <c r="K59">
        <f>IF(DO59, AH59, AF59)</f>
        <v>0</v>
      </c>
      <c r="L59">
        <f>DQ59 - IF(AT59&gt;1, K59*DK59*100.0/(AV59*EE59), 0)</f>
        <v>0</v>
      </c>
      <c r="M59">
        <f>((S59-I59/2)*L59-K59)/(S59+I59/2)</f>
        <v>0</v>
      </c>
      <c r="N59">
        <f>M59*(DX59+DY59)/1000.0</f>
        <v>0</v>
      </c>
      <c r="O59">
        <f>(DQ59 - IF(AT59&gt;1, K59*DK59*100.0/(AV59*EE59), 0))*(DX59+DY59)/1000.0</f>
        <v>0</v>
      </c>
      <c r="P59">
        <f>2.0/((1/R59-1/Q59)+SIGN(R59)*SQRT((1/R59-1/Q59)*(1/R59-1/Q59) + 4*DL59/((DL59+1)*(DL59+1))*(2*1/R59*1/Q59-1/Q59*1/Q59)))</f>
        <v>0</v>
      </c>
      <c r="Q59">
        <f>IF(LEFT(DM59,1)&lt;&gt;"0",IF(LEFT(DM59,1)="1",3.0,DN59),$D$5+$E$5*(EE59*DX59/($K$5*1000))+$F$5*(EE59*DX59/($K$5*1000))*MAX(MIN(DK59,$J$5),$I$5)*MAX(MIN(DK59,$J$5),$I$5)+$G$5*MAX(MIN(DK59,$J$5),$I$5)*(EE59*DX59/($K$5*1000))+$H$5*(EE59*DX59/($K$5*1000))*(EE59*DX59/($K$5*1000)))</f>
        <v>0</v>
      </c>
      <c r="R59">
        <f>I59*(1000-(1000*0.61365*exp(17.502*V59/(240.97+V59))/(DX59+DY59)+DS59)/2)/(1000*0.61365*exp(17.502*V59/(240.97+V59))/(DX59+DY59)-DS59)</f>
        <v>0</v>
      </c>
      <c r="S59">
        <f>1/((DL59+1)/(P59/1.6)+1/(Q59/1.37)) + DL59/((DL59+1)/(P59/1.6) + DL59/(Q59/1.37))</f>
        <v>0</v>
      </c>
      <c r="T59">
        <f>(DG59*DJ59)</f>
        <v>0</v>
      </c>
      <c r="U59">
        <f>(DZ59+(T59+2*0.95*5.67E-8*(((DZ59+$B$9)+273)^4-(DZ59+273)^4)-44100*I59)/(1.84*29.3*Q59+8*0.95*5.67E-8*(DZ59+273)^3))</f>
        <v>0</v>
      </c>
      <c r="V59">
        <f>($C$9*EA59+$D$9*EB59+$E$9*U59)</f>
        <v>0</v>
      </c>
      <c r="W59">
        <f>0.61365*exp(17.502*V59/(240.97+V59))</f>
        <v>0</v>
      </c>
      <c r="X59">
        <f>(Y59/Z59*100)</f>
        <v>0</v>
      </c>
      <c r="Y59">
        <f>DS59*(DX59+DY59)/1000</f>
        <v>0</v>
      </c>
      <c r="Z59">
        <f>0.61365*exp(17.502*DZ59/(240.97+DZ59))</f>
        <v>0</v>
      </c>
      <c r="AA59">
        <f>(W59-DS59*(DX59+DY59)/1000)</f>
        <v>0</v>
      </c>
      <c r="AB59">
        <f>(-I59*44100)</f>
        <v>0</v>
      </c>
      <c r="AC59">
        <f>2*29.3*Q59*0.92*(DZ59-V59)</f>
        <v>0</v>
      </c>
      <c r="AD59">
        <f>2*0.95*5.67E-8*(((DZ59+$B$9)+273)^4-(V59+273)^4)</f>
        <v>0</v>
      </c>
      <c r="AE59">
        <f>T59+AD59+AB59+AC59</f>
        <v>0</v>
      </c>
      <c r="AF59">
        <f>DW59*AT59*(DR59-DQ59*(1000-AT59*DT59)/(1000-AT59*DS59))/(100*DK59)</f>
        <v>0</v>
      </c>
      <c r="AG59">
        <f>1000*DW59*AT59*(DS59-DT59)/(100*DK59*(1000-AT59*DS59))</f>
        <v>0</v>
      </c>
      <c r="AH59">
        <f>(AI59 - AJ59 - DX59*1E3/(8.314*(DZ59+273.15)) * AL59/DW59 * AK59) * DW59/(100*DK59) * (1000 - DT59)/1000</f>
        <v>0</v>
      </c>
      <c r="AI59">
        <v>631.2147126433485</v>
      </c>
      <c r="AJ59">
        <v>567.742703030303</v>
      </c>
      <c r="AK59">
        <v>3.188453746484763</v>
      </c>
      <c r="AL59">
        <v>66.87544694377274</v>
      </c>
      <c r="AM59">
        <f>(AO59 - AN59 + DX59*1E3/(8.314*(DZ59+273.15)) * AQ59/DW59 * AP59) * DW59/(100*DK59) * 1000/(1000 - AO59)</f>
        <v>0</v>
      </c>
      <c r="AN59">
        <v>11.36025523239095</v>
      </c>
      <c r="AO59">
        <v>20.65755384615386</v>
      </c>
      <c r="AP59">
        <v>-0.001012883771016467</v>
      </c>
      <c r="AQ59">
        <v>110.1298601296173</v>
      </c>
      <c r="AR59">
        <v>0</v>
      </c>
      <c r="AS59">
        <v>0</v>
      </c>
      <c r="AT59">
        <f>IF(AR59*$H$15&gt;=AV59,1.0,(AV59/(AV59-AR59*$H$15)))</f>
        <v>0</v>
      </c>
      <c r="AU59">
        <f>(AT59-1)*100</f>
        <v>0</v>
      </c>
      <c r="AV59">
        <f>MAX(0,($B$15+$C$15*EE59)/(1+$D$15*EE59)*DX59/(DZ59+273)*$E$15)</f>
        <v>0</v>
      </c>
      <c r="AW59" t="s">
        <v>429</v>
      </c>
      <c r="AX59" t="s">
        <v>429</v>
      </c>
      <c r="AY59">
        <v>0</v>
      </c>
      <c r="AZ59">
        <v>0</v>
      </c>
      <c r="BA59">
        <f>1-AY59/AZ59</f>
        <v>0</v>
      </c>
      <c r="BB59">
        <v>0</v>
      </c>
      <c r="BC59" t="s">
        <v>429</v>
      </c>
      <c r="BD59" t="s">
        <v>429</v>
      </c>
      <c r="BE59">
        <v>0</v>
      </c>
      <c r="BF59">
        <v>0</v>
      </c>
      <c r="BG59">
        <f>1-BE59/BF59</f>
        <v>0</v>
      </c>
      <c r="BH59">
        <v>0.5</v>
      </c>
      <c r="BI59">
        <f>DH59</f>
        <v>0</v>
      </c>
      <c r="BJ59">
        <f>K59</f>
        <v>0</v>
      </c>
      <c r="BK59">
        <f>BG59*BH59*BI59</f>
        <v>0</v>
      </c>
      <c r="BL59">
        <f>(BJ59-BB59)/BI59</f>
        <v>0</v>
      </c>
      <c r="BM59">
        <f>(AZ59-BF59)/BF59</f>
        <v>0</v>
      </c>
      <c r="BN59">
        <f>AY59/(BA59+AY59/BF59)</f>
        <v>0</v>
      </c>
      <c r="BO59" t="s">
        <v>429</v>
      </c>
      <c r="BP59">
        <v>0</v>
      </c>
      <c r="BQ59">
        <f>IF(BP59&lt;&gt;0, BP59, BN59)</f>
        <v>0</v>
      </c>
      <c r="BR59">
        <f>1-BQ59/BF59</f>
        <v>0</v>
      </c>
      <c r="BS59">
        <f>(BF59-BE59)/(BF59-BQ59)</f>
        <v>0</v>
      </c>
      <c r="BT59">
        <f>(AZ59-BF59)/(AZ59-BQ59)</f>
        <v>0</v>
      </c>
      <c r="BU59">
        <f>(BF59-BE59)/(BF59-AY59)</f>
        <v>0</v>
      </c>
      <c r="BV59">
        <f>(AZ59-BF59)/(AZ59-AY59)</f>
        <v>0</v>
      </c>
      <c r="BW59">
        <f>(BS59*BQ59/BE59)</f>
        <v>0</v>
      </c>
      <c r="BX59">
        <f>(1-BW59)</f>
        <v>0</v>
      </c>
      <c r="DG59">
        <f>$B$13*EF59+$C$13*EG59+$F$13*ER59*(1-EU59)</f>
        <v>0</v>
      </c>
      <c r="DH59">
        <f>DG59*DI59</f>
        <v>0</v>
      </c>
      <c r="DI59">
        <f>($B$13*$D$11+$C$13*$D$11+$F$13*((FE59+EW59)/MAX(FE59+EW59+FF59, 0.1)*$I$11+FF59/MAX(FE59+EW59+FF59, 0.1)*$J$11))/($B$13+$C$13+$F$13)</f>
        <v>0</v>
      </c>
      <c r="DJ59">
        <f>($B$13*$K$11+$C$13*$K$11+$F$13*((FE59+EW59)/MAX(FE59+EW59+FF59, 0.1)*$P$11+FF59/MAX(FE59+EW59+FF59, 0.1)*$Q$11))/($B$13+$C$13+$F$13)</f>
        <v>0</v>
      </c>
      <c r="DK59">
        <v>2.7</v>
      </c>
      <c r="DL59">
        <v>0.5</v>
      </c>
      <c r="DM59" t="s">
        <v>430</v>
      </c>
      <c r="DN59">
        <v>2</v>
      </c>
      <c r="DO59" t="b">
        <v>1</v>
      </c>
      <c r="DP59">
        <v>1685026873.314285</v>
      </c>
      <c r="DQ59">
        <v>533.4241428571428</v>
      </c>
      <c r="DR59">
        <v>609.4563214285715</v>
      </c>
      <c r="DS59">
        <v>20.67895714285714</v>
      </c>
      <c r="DT59">
        <v>11.42045357142857</v>
      </c>
      <c r="DU59">
        <v>532.9722857142857</v>
      </c>
      <c r="DV59">
        <v>20.5658</v>
      </c>
      <c r="DW59">
        <v>500.0277142857142</v>
      </c>
      <c r="DX59">
        <v>99.44061785714287</v>
      </c>
      <c r="DY59">
        <v>0.09993903571428572</v>
      </c>
      <c r="DZ59">
        <v>29.350925</v>
      </c>
      <c r="EA59">
        <v>29.17200714285714</v>
      </c>
      <c r="EB59">
        <v>999.9000000000002</v>
      </c>
      <c r="EC59">
        <v>0</v>
      </c>
      <c r="ED59">
        <v>0</v>
      </c>
      <c r="EE59">
        <v>10010.02892857143</v>
      </c>
      <c r="EF59">
        <v>0</v>
      </c>
      <c r="EG59">
        <v>1706.731071428572</v>
      </c>
      <c r="EH59">
        <v>-76.03206785714288</v>
      </c>
      <c r="EI59">
        <v>544.6876785714286</v>
      </c>
      <c r="EJ59">
        <v>616.496</v>
      </c>
      <c r="EK59">
        <v>9.258506785714285</v>
      </c>
      <c r="EL59">
        <v>609.4563214285715</v>
      </c>
      <c r="EM59">
        <v>11.42045357142857</v>
      </c>
      <c r="EN59">
        <v>2.056329285714285</v>
      </c>
      <c r="EO59">
        <v>1.135656428571429</v>
      </c>
      <c r="EP59">
        <v>17.88487142857143</v>
      </c>
      <c r="EQ59">
        <v>8.783622142857142</v>
      </c>
      <c r="ER59">
        <v>2000.0175</v>
      </c>
      <c r="ES59">
        <v>0.9800017857142856</v>
      </c>
      <c r="ET59">
        <v>0.01999811785714286</v>
      </c>
      <c r="EU59">
        <v>0</v>
      </c>
      <c r="EV59">
        <v>772.2374999999998</v>
      </c>
      <c r="EW59">
        <v>5.00078</v>
      </c>
      <c r="EX59">
        <v>19560.77857142857</v>
      </c>
      <c r="EY59">
        <v>16379.78928571429</v>
      </c>
      <c r="EZ59">
        <v>39.06228571428571</v>
      </c>
      <c r="FA59">
        <v>40.89271428571428</v>
      </c>
      <c r="FB59">
        <v>39.53992857142857</v>
      </c>
      <c r="FC59">
        <v>39.78117857142858</v>
      </c>
      <c r="FD59">
        <v>40.37707142857143</v>
      </c>
      <c r="FE59">
        <v>1955.1175</v>
      </c>
      <c r="FF59">
        <v>39.9</v>
      </c>
      <c r="FG59">
        <v>0</v>
      </c>
      <c r="FH59">
        <v>1685026879.9</v>
      </c>
      <c r="FI59">
        <v>0</v>
      </c>
      <c r="FJ59">
        <v>772.3358461538462</v>
      </c>
      <c r="FK59">
        <v>25.84034188847983</v>
      </c>
      <c r="FL59">
        <v>687.3606846349908</v>
      </c>
      <c r="FM59">
        <v>19560.60384615384</v>
      </c>
      <c r="FN59">
        <v>15</v>
      </c>
      <c r="FO59">
        <v>1685022659.5</v>
      </c>
      <c r="FP59" t="s">
        <v>431</v>
      </c>
      <c r="FQ59">
        <v>1685022641</v>
      </c>
      <c r="FR59">
        <v>1685022659.5</v>
      </c>
      <c r="FS59">
        <v>1</v>
      </c>
      <c r="FT59">
        <v>0.44</v>
      </c>
      <c r="FU59">
        <v>-0.025</v>
      </c>
      <c r="FV59">
        <v>0.445</v>
      </c>
      <c r="FW59">
        <v>-0.025</v>
      </c>
      <c r="FX59">
        <v>420</v>
      </c>
      <c r="FY59">
        <v>11</v>
      </c>
      <c r="FZ59">
        <v>0.08</v>
      </c>
      <c r="GA59">
        <v>0.02</v>
      </c>
      <c r="GB59">
        <v>-75.35662926829269</v>
      </c>
      <c r="GC59">
        <v>-15.54116027874571</v>
      </c>
      <c r="GD59">
        <v>1.542150499479804</v>
      </c>
      <c r="GE59">
        <v>0</v>
      </c>
      <c r="GF59">
        <v>9.233969512195122</v>
      </c>
      <c r="GG59">
        <v>0.6004486411149952</v>
      </c>
      <c r="GH59">
        <v>0.0610599680822146</v>
      </c>
      <c r="GI59">
        <v>0</v>
      </c>
      <c r="GJ59">
        <v>0</v>
      </c>
      <c r="GK59">
        <v>2</v>
      </c>
      <c r="GL59" t="s">
        <v>485</v>
      </c>
      <c r="GM59">
        <v>3.09752</v>
      </c>
      <c r="GN59">
        <v>2.75819</v>
      </c>
      <c r="GO59">
        <v>0.118606</v>
      </c>
      <c r="GP59">
        <v>0.130073</v>
      </c>
      <c r="GQ59">
        <v>0.106832</v>
      </c>
      <c r="GR59">
        <v>0.0695345</v>
      </c>
      <c r="GS59">
        <v>22636</v>
      </c>
      <c r="GT59">
        <v>22064.8</v>
      </c>
      <c r="GU59">
        <v>26228.6</v>
      </c>
      <c r="GV59">
        <v>25705</v>
      </c>
      <c r="GW59">
        <v>37589.2</v>
      </c>
      <c r="GX59">
        <v>36459.6</v>
      </c>
      <c r="GY59">
        <v>45866.9</v>
      </c>
      <c r="GZ59">
        <v>42393.2</v>
      </c>
      <c r="HA59">
        <v>1.87897</v>
      </c>
      <c r="HB59">
        <v>1.9551</v>
      </c>
      <c r="HC59">
        <v>0.0556931</v>
      </c>
      <c r="HD59">
        <v>0</v>
      </c>
      <c r="HE59">
        <v>28.2663</v>
      </c>
      <c r="HF59">
        <v>999.9</v>
      </c>
      <c r="HG59">
        <v>60.2</v>
      </c>
      <c r="HH59">
        <v>32.5</v>
      </c>
      <c r="HI59">
        <v>29.7363</v>
      </c>
      <c r="HJ59">
        <v>61.6135</v>
      </c>
      <c r="HK59">
        <v>26.9832</v>
      </c>
      <c r="HL59">
        <v>1</v>
      </c>
      <c r="HM59">
        <v>0.138979</v>
      </c>
      <c r="HN59">
        <v>0.204055</v>
      </c>
      <c r="HO59">
        <v>20.3065</v>
      </c>
      <c r="HP59">
        <v>5.21355</v>
      </c>
      <c r="HQ59">
        <v>11.979</v>
      </c>
      <c r="HR59">
        <v>4.96415</v>
      </c>
      <c r="HS59">
        <v>3.2742</v>
      </c>
      <c r="HT59">
        <v>9999</v>
      </c>
      <c r="HU59">
        <v>9999</v>
      </c>
      <c r="HV59">
        <v>9999</v>
      </c>
      <c r="HW59">
        <v>30.1</v>
      </c>
      <c r="HX59">
        <v>1.86386</v>
      </c>
      <c r="HY59">
        <v>1.85993</v>
      </c>
      <c r="HZ59">
        <v>1.85822</v>
      </c>
      <c r="IA59">
        <v>1.85962</v>
      </c>
      <c r="IB59">
        <v>1.85974</v>
      </c>
      <c r="IC59">
        <v>1.8582</v>
      </c>
      <c r="ID59">
        <v>1.85729</v>
      </c>
      <c r="IE59">
        <v>1.8522</v>
      </c>
      <c r="IF59">
        <v>0</v>
      </c>
      <c r="IG59">
        <v>0</v>
      </c>
      <c r="IH59">
        <v>0</v>
      </c>
      <c r="II59">
        <v>0</v>
      </c>
      <c r="IJ59" t="s">
        <v>433</v>
      </c>
      <c r="IK59" t="s">
        <v>434</v>
      </c>
      <c r="IL59" t="s">
        <v>435</v>
      </c>
      <c r="IM59" t="s">
        <v>435</v>
      </c>
      <c r="IN59" t="s">
        <v>435</v>
      </c>
      <c r="IO59" t="s">
        <v>435</v>
      </c>
      <c r="IP59">
        <v>0</v>
      </c>
      <c r="IQ59">
        <v>100</v>
      </c>
      <c r="IR59">
        <v>100</v>
      </c>
      <c r="IS59">
        <v>0.452</v>
      </c>
      <c r="IT59">
        <v>0.1128</v>
      </c>
      <c r="IU59">
        <v>0.3650839946752427</v>
      </c>
      <c r="IV59">
        <v>0.0002756662941723101</v>
      </c>
      <c r="IW59">
        <v>-1.706736700235475E-07</v>
      </c>
      <c r="IX59">
        <v>-7.648352192670159E-11</v>
      </c>
      <c r="IY59">
        <v>-0.08921519773046478</v>
      </c>
      <c r="IZ59">
        <v>0.001712106514585134</v>
      </c>
      <c r="JA59">
        <v>0.0004201690128959496</v>
      </c>
      <c r="JB59">
        <v>-1.212774764375344E-06</v>
      </c>
      <c r="JC59">
        <v>3</v>
      </c>
      <c r="JD59">
        <v>1949</v>
      </c>
      <c r="JE59">
        <v>1</v>
      </c>
      <c r="JF59">
        <v>28</v>
      </c>
      <c r="JG59">
        <v>70.7</v>
      </c>
      <c r="JH59">
        <v>70.40000000000001</v>
      </c>
      <c r="JI59">
        <v>1.58325</v>
      </c>
      <c r="JJ59">
        <v>2.61597</v>
      </c>
      <c r="JK59">
        <v>1.49658</v>
      </c>
      <c r="JL59">
        <v>2.35596</v>
      </c>
      <c r="JM59">
        <v>1.54907</v>
      </c>
      <c r="JN59">
        <v>2.36938</v>
      </c>
      <c r="JO59">
        <v>36.0347</v>
      </c>
      <c r="JP59">
        <v>14.3247</v>
      </c>
      <c r="JQ59">
        <v>18</v>
      </c>
      <c r="JR59">
        <v>487.633</v>
      </c>
      <c r="JS59">
        <v>555.846</v>
      </c>
      <c r="JT59">
        <v>28.0012</v>
      </c>
      <c r="JU59">
        <v>29.0366</v>
      </c>
      <c r="JV59">
        <v>30.0004</v>
      </c>
      <c r="JW59">
        <v>29.056</v>
      </c>
      <c r="JX59">
        <v>28.998</v>
      </c>
      <c r="JY59">
        <v>31.8477</v>
      </c>
      <c r="JZ59">
        <v>57.3859</v>
      </c>
      <c r="KA59">
        <v>0</v>
      </c>
      <c r="KB59">
        <v>28</v>
      </c>
      <c r="KC59">
        <v>654.376</v>
      </c>
      <c r="KD59">
        <v>11.2614</v>
      </c>
      <c r="KE59">
        <v>100.232</v>
      </c>
      <c r="KF59">
        <v>100.625</v>
      </c>
    </row>
    <row r="60" spans="1:292">
      <c r="A60">
        <v>40</v>
      </c>
      <c r="B60">
        <v>1685026885.6</v>
      </c>
      <c r="C60">
        <v>286.5</v>
      </c>
      <c r="D60" t="s">
        <v>514</v>
      </c>
      <c r="E60" t="s">
        <v>515</v>
      </c>
      <c r="F60">
        <v>5</v>
      </c>
      <c r="G60" t="s">
        <v>428</v>
      </c>
      <c r="H60">
        <v>1685026877.760714</v>
      </c>
      <c r="I60">
        <f>(J60)/1000</f>
        <v>0</v>
      </c>
      <c r="J60">
        <f>IF(DO60, AM60, AG60)</f>
        <v>0</v>
      </c>
      <c r="K60">
        <f>IF(DO60, AH60, AF60)</f>
        <v>0</v>
      </c>
      <c r="L60">
        <f>DQ60 - IF(AT60&gt;1, K60*DK60*100.0/(AV60*EE60), 0)</f>
        <v>0</v>
      </c>
      <c r="M60">
        <f>((S60-I60/2)*L60-K60)/(S60+I60/2)</f>
        <v>0</v>
      </c>
      <c r="N60">
        <f>M60*(DX60+DY60)/1000.0</f>
        <v>0</v>
      </c>
      <c r="O60">
        <f>(DQ60 - IF(AT60&gt;1, K60*DK60*100.0/(AV60*EE60), 0))*(DX60+DY60)/1000.0</f>
        <v>0</v>
      </c>
      <c r="P60">
        <f>2.0/((1/R60-1/Q60)+SIGN(R60)*SQRT((1/R60-1/Q60)*(1/R60-1/Q60) + 4*DL60/((DL60+1)*(DL60+1))*(2*1/R60*1/Q60-1/Q60*1/Q60)))</f>
        <v>0</v>
      </c>
      <c r="Q60">
        <f>IF(LEFT(DM60,1)&lt;&gt;"0",IF(LEFT(DM60,1)="1",3.0,DN60),$D$5+$E$5*(EE60*DX60/($K$5*1000))+$F$5*(EE60*DX60/($K$5*1000))*MAX(MIN(DK60,$J$5),$I$5)*MAX(MIN(DK60,$J$5),$I$5)+$G$5*MAX(MIN(DK60,$J$5),$I$5)*(EE60*DX60/($K$5*1000))+$H$5*(EE60*DX60/($K$5*1000))*(EE60*DX60/($K$5*1000)))</f>
        <v>0</v>
      </c>
      <c r="R60">
        <f>I60*(1000-(1000*0.61365*exp(17.502*V60/(240.97+V60))/(DX60+DY60)+DS60)/2)/(1000*0.61365*exp(17.502*V60/(240.97+V60))/(DX60+DY60)-DS60)</f>
        <v>0</v>
      </c>
      <c r="S60">
        <f>1/((DL60+1)/(P60/1.6)+1/(Q60/1.37)) + DL60/((DL60+1)/(P60/1.6) + DL60/(Q60/1.37))</f>
        <v>0</v>
      </c>
      <c r="T60">
        <f>(DG60*DJ60)</f>
        <v>0</v>
      </c>
      <c r="U60">
        <f>(DZ60+(T60+2*0.95*5.67E-8*(((DZ60+$B$9)+273)^4-(DZ60+273)^4)-44100*I60)/(1.84*29.3*Q60+8*0.95*5.67E-8*(DZ60+273)^3))</f>
        <v>0</v>
      </c>
      <c r="V60">
        <f>($C$9*EA60+$D$9*EB60+$E$9*U60)</f>
        <v>0</v>
      </c>
      <c r="W60">
        <f>0.61365*exp(17.502*V60/(240.97+V60))</f>
        <v>0</v>
      </c>
      <c r="X60">
        <f>(Y60/Z60*100)</f>
        <v>0</v>
      </c>
      <c r="Y60">
        <f>DS60*(DX60+DY60)/1000</f>
        <v>0</v>
      </c>
      <c r="Z60">
        <f>0.61365*exp(17.502*DZ60/(240.97+DZ60))</f>
        <v>0</v>
      </c>
      <c r="AA60">
        <f>(W60-DS60*(DX60+DY60)/1000)</f>
        <v>0</v>
      </c>
      <c r="AB60">
        <f>(-I60*44100)</f>
        <v>0</v>
      </c>
      <c r="AC60">
        <f>2*29.3*Q60*0.92*(DZ60-V60)</f>
        <v>0</v>
      </c>
      <c r="AD60">
        <f>2*0.95*5.67E-8*(((DZ60+$B$9)+273)^4-(V60+273)^4)</f>
        <v>0</v>
      </c>
      <c r="AE60">
        <f>T60+AD60+AB60+AC60</f>
        <v>0</v>
      </c>
      <c r="AF60">
        <f>DW60*AT60*(DR60-DQ60*(1000-AT60*DT60)/(1000-AT60*DS60))/(100*DK60)</f>
        <v>0</v>
      </c>
      <c r="AG60">
        <f>1000*DW60*AT60*(DS60-DT60)/(100*DK60*(1000-AT60*DS60))</f>
        <v>0</v>
      </c>
      <c r="AH60">
        <f>(AI60 - AJ60 - DX60*1E3/(8.314*(DZ60+273.15)) * AL60/DW60 * AK60) * DW60/(100*DK60) * (1000 - DT60)/1000</f>
        <v>0</v>
      </c>
      <c r="AI60">
        <v>646.4574112038465</v>
      </c>
      <c r="AJ60">
        <v>582.1441272727272</v>
      </c>
      <c r="AK60">
        <v>3.200074526063707</v>
      </c>
      <c r="AL60">
        <v>66.87544694377274</v>
      </c>
      <c r="AM60">
        <f>(AO60 - AN60 + DX60*1E3/(8.314*(DZ60+273.15)) * AQ60/DW60 * AP60) * DW60/(100*DK60) * 1000/(1000 - AO60)</f>
        <v>0</v>
      </c>
      <c r="AN60">
        <v>11.34951826259476</v>
      </c>
      <c r="AO60">
        <v>20.66045934065935</v>
      </c>
      <c r="AP60">
        <v>-0.00176522982785962</v>
      </c>
      <c r="AQ60">
        <v>110.1298601296173</v>
      </c>
      <c r="AR60">
        <v>0</v>
      </c>
      <c r="AS60">
        <v>0</v>
      </c>
      <c r="AT60">
        <f>IF(AR60*$H$15&gt;=AV60,1.0,(AV60/(AV60-AR60*$H$15)))</f>
        <v>0</v>
      </c>
      <c r="AU60">
        <f>(AT60-1)*100</f>
        <v>0</v>
      </c>
      <c r="AV60">
        <f>MAX(0,($B$15+$C$15*EE60)/(1+$D$15*EE60)*DX60/(DZ60+273)*$E$15)</f>
        <v>0</v>
      </c>
      <c r="AW60" t="s">
        <v>429</v>
      </c>
      <c r="AX60" t="s">
        <v>429</v>
      </c>
      <c r="AY60">
        <v>0</v>
      </c>
      <c r="AZ60">
        <v>0</v>
      </c>
      <c r="BA60">
        <f>1-AY60/AZ60</f>
        <v>0</v>
      </c>
      <c r="BB60">
        <v>0</v>
      </c>
      <c r="BC60" t="s">
        <v>429</v>
      </c>
      <c r="BD60" t="s">
        <v>429</v>
      </c>
      <c r="BE60">
        <v>0</v>
      </c>
      <c r="BF60">
        <v>0</v>
      </c>
      <c r="BG60">
        <f>1-BE60/BF60</f>
        <v>0</v>
      </c>
      <c r="BH60">
        <v>0.5</v>
      </c>
      <c r="BI60">
        <f>DH60</f>
        <v>0</v>
      </c>
      <c r="BJ60">
        <f>K60</f>
        <v>0</v>
      </c>
      <c r="BK60">
        <f>BG60*BH60*BI60</f>
        <v>0</v>
      </c>
      <c r="BL60">
        <f>(BJ60-BB60)/BI60</f>
        <v>0</v>
      </c>
      <c r="BM60">
        <f>(AZ60-BF60)/BF60</f>
        <v>0</v>
      </c>
      <c r="BN60">
        <f>AY60/(BA60+AY60/BF60)</f>
        <v>0</v>
      </c>
      <c r="BO60" t="s">
        <v>429</v>
      </c>
      <c r="BP60">
        <v>0</v>
      </c>
      <c r="BQ60">
        <f>IF(BP60&lt;&gt;0, BP60, BN60)</f>
        <v>0</v>
      </c>
      <c r="BR60">
        <f>1-BQ60/BF60</f>
        <v>0</v>
      </c>
      <c r="BS60">
        <f>(BF60-BE60)/(BF60-BQ60)</f>
        <v>0</v>
      </c>
      <c r="BT60">
        <f>(AZ60-BF60)/(AZ60-BQ60)</f>
        <v>0</v>
      </c>
      <c r="BU60">
        <f>(BF60-BE60)/(BF60-AY60)</f>
        <v>0</v>
      </c>
      <c r="BV60">
        <f>(AZ60-BF60)/(AZ60-AY60)</f>
        <v>0</v>
      </c>
      <c r="BW60">
        <f>(BS60*BQ60/BE60)</f>
        <v>0</v>
      </c>
      <c r="BX60">
        <f>(1-BW60)</f>
        <v>0</v>
      </c>
      <c r="DG60">
        <f>$B$13*EF60+$C$13*EG60+$F$13*ER60*(1-EU60)</f>
        <v>0</v>
      </c>
      <c r="DH60">
        <f>DG60*DI60</f>
        <v>0</v>
      </c>
      <c r="DI60">
        <f>($B$13*$D$11+$C$13*$D$11+$F$13*((FE60+EW60)/MAX(FE60+EW60+FF60, 0.1)*$I$11+FF60/MAX(FE60+EW60+FF60, 0.1)*$J$11))/($B$13+$C$13+$F$13)</f>
        <v>0</v>
      </c>
      <c r="DJ60">
        <f>($B$13*$K$11+$C$13*$K$11+$F$13*((FE60+EW60)/MAX(FE60+EW60+FF60, 0.1)*$P$11+FF60/MAX(FE60+EW60+FF60, 0.1)*$Q$11))/($B$13+$C$13+$F$13)</f>
        <v>0</v>
      </c>
      <c r="DK60">
        <v>2.7</v>
      </c>
      <c r="DL60">
        <v>0.5</v>
      </c>
      <c r="DM60" t="s">
        <v>430</v>
      </c>
      <c r="DN60">
        <v>2</v>
      </c>
      <c r="DO60" t="b">
        <v>1</v>
      </c>
      <c r="DP60">
        <v>1685026877.760714</v>
      </c>
      <c r="DQ60">
        <v>547.1961785714285</v>
      </c>
      <c r="DR60">
        <v>624.3566428571429</v>
      </c>
      <c r="DS60">
        <v>20.67264285714286</v>
      </c>
      <c r="DT60">
        <v>11.38011428571428</v>
      </c>
      <c r="DU60">
        <v>546.7439285714287</v>
      </c>
      <c r="DV60">
        <v>20.55959642857143</v>
      </c>
      <c r="DW60">
        <v>500.0328571428571</v>
      </c>
      <c r="DX60">
        <v>99.44033214285716</v>
      </c>
      <c r="DY60">
        <v>0.100014275</v>
      </c>
      <c r="DZ60">
        <v>29.35681785714286</v>
      </c>
      <c r="EA60">
        <v>29.17485357142857</v>
      </c>
      <c r="EB60">
        <v>999.9000000000002</v>
      </c>
      <c r="EC60">
        <v>0</v>
      </c>
      <c r="ED60">
        <v>0</v>
      </c>
      <c r="EE60">
        <v>10002.55142857143</v>
      </c>
      <c r="EF60">
        <v>0</v>
      </c>
      <c r="EG60">
        <v>1704.445</v>
      </c>
      <c r="EH60">
        <v>-77.16052857142857</v>
      </c>
      <c r="EI60">
        <v>558.74675</v>
      </c>
      <c r="EJ60">
        <v>631.5431071428573</v>
      </c>
      <c r="EK60">
        <v>9.292536428571427</v>
      </c>
      <c r="EL60">
        <v>624.3566428571429</v>
      </c>
      <c r="EM60">
        <v>11.38011428571428</v>
      </c>
      <c r="EN60">
        <v>2.055695714285714</v>
      </c>
      <c r="EO60">
        <v>1.131642142857143</v>
      </c>
      <c r="EP60">
        <v>17.87997857142857</v>
      </c>
      <c r="EQ60">
        <v>8.731332142857143</v>
      </c>
      <c r="ER60">
        <v>2000.007142857143</v>
      </c>
      <c r="ES60">
        <v>0.9800016785714286</v>
      </c>
      <c r="ET60">
        <v>0.01999822857142857</v>
      </c>
      <c r="EU60">
        <v>0</v>
      </c>
      <c r="EV60">
        <v>774.2203928571429</v>
      </c>
      <c r="EW60">
        <v>5.00078</v>
      </c>
      <c r="EX60">
        <v>19617.68214285714</v>
      </c>
      <c r="EY60">
        <v>16379.71071428572</v>
      </c>
      <c r="EZ60">
        <v>39.07785714285715</v>
      </c>
      <c r="FA60">
        <v>40.90599999999999</v>
      </c>
      <c r="FB60">
        <v>39.54667857142857</v>
      </c>
      <c r="FC60">
        <v>39.79453571428571</v>
      </c>
      <c r="FD60">
        <v>40.3815</v>
      </c>
      <c r="FE60">
        <v>1955.107142857143</v>
      </c>
      <c r="FF60">
        <v>39.9</v>
      </c>
      <c r="FG60">
        <v>0</v>
      </c>
      <c r="FH60">
        <v>1685026884.7</v>
      </c>
      <c r="FI60">
        <v>0</v>
      </c>
      <c r="FJ60">
        <v>774.4402307692309</v>
      </c>
      <c r="FK60">
        <v>26.00082054119557</v>
      </c>
      <c r="FL60">
        <v>722.9128217481368</v>
      </c>
      <c r="FM60">
        <v>19621.49230769231</v>
      </c>
      <c r="FN60">
        <v>15</v>
      </c>
      <c r="FO60">
        <v>1685022659.5</v>
      </c>
      <c r="FP60" t="s">
        <v>431</v>
      </c>
      <c r="FQ60">
        <v>1685022641</v>
      </c>
      <c r="FR60">
        <v>1685022659.5</v>
      </c>
      <c r="FS60">
        <v>1</v>
      </c>
      <c r="FT60">
        <v>0.44</v>
      </c>
      <c r="FU60">
        <v>-0.025</v>
      </c>
      <c r="FV60">
        <v>0.445</v>
      </c>
      <c r="FW60">
        <v>-0.025</v>
      </c>
      <c r="FX60">
        <v>420</v>
      </c>
      <c r="FY60">
        <v>11</v>
      </c>
      <c r="FZ60">
        <v>0.08</v>
      </c>
      <c r="GA60">
        <v>0.02</v>
      </c>
      <c r="GB60">
        <v>-76.35800487804879</v>
      </c>
      <c r="GC60">
        <v>-15.56877491289211</v>
      </c>
      <c r="GD60">
        <v>1.545372773870469</v>
      </c>
      <c r="GE60">
        <v>0</v>
      </c>
      <c r="GF60">
        <v>9.262774146341464</v>
      </c>
      <c r="GG60">
        <v>0.5161726829268242</v>
      </c>
      <c r="GH60">
        <v>0.05497567195767696</v>
      </c>
      <c r="GI60">
        <v>0</v>
      </c>
      <c r="GJ60">
        <v>0</v>
      </c>
      <c r="GK60">
        <v>2</v>
      </c>
      <c r="GL60" t="s">
        <v>485</v>
      </c>
      <c r="GM60">
        <v>3.09753</v>
      </c>
      <c r="GN60">
        <v>2.75815</v>
      </c>
      <c r="GO60">
        <v>0.120729</v>
      </c>
      <c r="GP60">
        <v>0.132144</v>
      </c>
      <c r="GQ60">
        <v>0.106838</v>
      </c>
      <c r="GR60">
        <v>0.06951450000000001</v>
      </c>
      <c r="GS60">
        <v>22581.5</v>
      </c>
      <c r="GT60">
        <v>22011.9</v>
      </c>
      <c r="GU60">
        <v>26228.6</v>
      </c>
      <c r="GV60">
        <v>25704.6</v>
      </c>
      <c r="GW60">
        <v>37589.4</v>
      </c>
      <c r="GX60">
        <v>36460.2</v>
      </c>
      <c r="GY60">
        <v>45867.1</v>
      </c>
      <c r="GZ60">
        <v>42392.7</v>
      </c>
      <c r="HA60">
        <v>1.87885</v>
      </c>
      <c r="HB60">
        <v>1.955</v>
      </c>
      <c r="HC60">
        <v>0.0547618</v>
      </c>
      <c r="HD60">
        <v>0</v>
      </c>
      <c r="HE60">
        <v>28.2804</v>
      </c>
      <c r="HF60">
        <v>999.9</v>
      </c>
      <c r="HG60">
        <v>60.2</v>
      </c>
      <c r="HH60">
        <v>32.5</v>
      </c>
      <c r="HI60">
        <v>29.7358</v>
      </c>
      <c r="HJ60">
        <v>61.8435</v>
      </c>
      <c r="HK60">
        <v>27.0232</v>
      </c>
      <c r="HL60">
        <v>1</v>
      </c>
      <c r="HM60">
        <v>0.139484</v>
      </c>
      <c r="HN60">
        <v>0.21033</v>
      </c>
      <c r="HO60">
        <v>20.3067</v>
      </c>
      <c r="HP60">
        <v>5.21385</v>
      </c>
      <c r="HQ60">
        <v>11.9793</v>
      </c>
      <c r="HR60">
        <v>4.9643</v>
      </c>
      <c r="HS60">
        <v>3.27415</v>
      </c>
      <c r="HT60">
        <v>9999</v>
      </c>
      <c r="HU60">
        <v>9999</v>
      </c>
      <c r="HV60">
        <v>9999</v>
      </c>
      <c r="HW60">
        <v>30.1</v>
      </c>
      <c r="HX60">
        <v>1.86386</v>
      </c>
      <c r="HY60">
        <v>1.85998</v>
      </c>
      <c r="HZ60">
        <v>1.85822</v>
      </c>
      <c r="IA60">
        <v>1.85964</v>
      </c>
      <c r="IB60">
        <v>1.85974</v>
      </c>
      <c r="IC60">
        <v>1.85822</v>
      </c>
      <c r="ID60">
        <v>1.85729</v>
      </c>
      <c r="IE60">
        <v>1.85223</v>
      </c>
      <c r="IF60">
        <v>0</v>
      </c>
      <c r="IG60">
        <v>0</v>
      </c>
      <c r="IH60">
        <v>0</v>
      </c>
      <c r="II60">
        <v>0</v>
      </c>
      <c r="IJ60" t="s">
        <v>433</v>
      </c>
      <c r="IK60" t="s">
        <v>434</v>
      </c>
      <c r="IL60" t="s">
        <v>435</v>
      </c>
      <c r="IM60" t="s">
        <v>435</v>
      </c>
      <c r="IN60" t="s">
        <v>435</v>
      </c>
      <c r="IO60" t="s">
        <v>435</v>
      </c>
      <c r="IP60">
        <v>0</v>
      </c>
      <c r="IQ60">
        <v>100</v>
      </c>
      <c r="IR60">
        <v>100</v>
      </c>
      <c r="IS60">
        <v>0.452</v>
      </c>
      <c r="IT60">
        <v>0.1128</v>
      </c>
      <c r="IU60">
        <v>0.3650839946752427</v>
      </c>
      <c r="IV60">
        <v>0.0002756662941723101</v>
      </c>
      <c r="IW60">
        <v>-1.706736700235475E-07</v>
      </c>
      <c r="IX60">
        <v>-7.648352192670159E-11</v>
      </c>
      <c r="IY60">
        <v>-0.08921519773046478</v>
      </c>
      <c r="IZ60">
        <v>0.001712106514585134</v>
      </c>
      <c r="JA60">
        <v>0.0004201690128959496</v>
      </c>
      <c r="JB60">
        <v>-1.212774764375344E-06</v>
      </c>
      <c r="JC60">
        <v>3</v>
      </c>
      <c r="JD60">
        <v>1949</v>
      </c>
      <c r="JE60">
        <v>1</v>
      </c>
      <c r="JF60">
        <v>28</v>
      </c>
      <c r="JG60">
        <v>70.7</v>
      </c>
      <c r="JH60">
        <v>70.40000000000001</v>
      </c>
      <c r="JI60">
        <v>1.61133</v>
      </c>
      <c r="JJ60">
        <v>2.61841</v>
      </c>
      <c r="JK60">
        <v>1.49658</v>
      </c>
      <c r="JL60">
        <v>2.35474</v>
      </c>
      <c r="JM60">
        <v>1.54907</v>
      </c>
      <c r="JN60">
        <v>2.35229</v>
      </c>
      <c r="JO60">
        <v>36.0347</v>
      </c>
      <c r="JP60">
        <v>14.3159</v>
      </c>
      <c r="JQ60">
        <v>18</v>
      </c>
      <c r="JR60">
        <v>487.588</v>
      </c>
      <c r="JS60">
        <v>555.819</v>
      </c>
      <c r="JT60">
        <v>28.0013</v>
      </c>
      <c r="JU60">
        <v>29.0406</v>
      </c>
      <c r="JV60">
        <v>30.0006</v>
      </c>
      <c r="JW60">
        <v>29.0598</v>
      </c>
      <c r="JX60">
        <v>29.0027</v>
      </c>
      <c r="JY60">
        <v>32.4667</v>
      </c>
      <c r="JZ60">
        <v>57.6671</v>
      </c>
      <c r="KA60">
        <v>0</v>
      </c>
      <c r="KB60">
        <v>28</v>
      </c>
      <c r="KC60">
        <v>674.4109999999999</v>
      </c>
      <c r="KD60">
        <v>11.3059</v>
      </c>
      <c r="KE60">
        <v>100.232</v>
      </c>
      <c r="KF60">
        <v>100.624</v>
      </c>
    </row>
    <row r="61" spans="1:292">
      <c r="A61">
        <v>41</v>
      </c>
      <c r="B61">
        <v>1685026891.1</v>
      </c>
      <c r="C61">
        <v>292</v>
      </c>
      <c r="D61" t="s">
        <v>516</v>
      </c>
      <c r="E61" t="s">
        <v>517</v>
      </c>
      <c r="F61">
        <v>5</v>
      </c>
      <c r="G61" t="s">
        <v>428</v>
      </c>
      <c r="H61">
        <v>1685026883.332142</v>
      </c>
      <c r="I61">
        <f>(J61)/1000</f>
        <v>0</v>
      </c>
      <c r="J61">
        <f>IF(DO61, AM61, AG61)</f>
        <v>0</v>
      </c>
      <c r="K61">
        <f>IF(DO61, AH61, AF61)</f>
        <v>0</v>
      </c>
      <c r="L61">
        <f>DQ61 - IF(AT61&gt;1, K61*DK61*100.0/(AV61*EE61), 0)</f>
        <v>0</v>
      </c>
      <c r="M61">
        <f>((S61-I61/2)*L61-K61)/(S61+I61/2)</f>
        <v>0</v>
      </c>
      <c r="N61">
        <f>M61*(DX61+DY61)/1000.0</f>
        <v>0</v>
      </c>
      <c r="O61">
        <f>(DQ61 - IF(AT61&gt;1, K61*DK61*100.0/(AV61*EE61), 0))*(DX61+DY61)/1000.0</f>
        <v>0</v>
      </c>
      <c r="P61">
        <f>2.0/((1/R61-1/Q61)+SIGN(R61)*SQRT((1/R61-1/Q61)*(1/R61-1/Q61) + 4*DL61/((DL61+1)*(DL61+1))*(2*1/R61*1/Q61-1/Q61*1/Q61)))</f>
        <v>0</v>
      </c>
      <c r="Q61">
        <f>IF(LEFT(DM61,1)&lt;&gt;"0",IF(LEFT(DM61,1)="1",3.0,DN61),$D$5+$E$5*(EE61*DX61/($K$5*1000))+$F$5*(EE61*DX61/($K$5*1000))*MAX(MIN(DK61,$J$5),$I$5)*MAX(MIN(DK61,$J$5),$I$5)+$G$5*MAX(MIN(DK61,$J$5),$I$5)*(EE61*DX61/($K$5*1000))+$H$5*(EE61*DX61/($K$5*1000))*(EE61*DX61/($K$5*1000)))</f>
        <v>0</v>
      </c>
      <c r="R61">
        <f>I61*(1000-(1000*0.61365*exp(17.502*V61/(240.97+V61))/(DX61+DY61)+DS61)/2)/(1000*0.61365*exp(17.502*V61/(240.97+V61))/(DX61+DY61)-DS61)</f>
        <v>0</v>
      </c>
      <c r="S61">
        <f>1/((DL61+1)/(P61/1.6)+1/(Q61/1.37)) + DL61/((DL61+1)/(P61/1.6) + DL61/(Q61/1.37))</f>
        <v>0</v>
      </c>
      <c r="T61">
        <f>(DG61*DJ61)</f>
        <v>0</v>
      </c>
      <c r="U61">
        <f>(DZ61+(T61+2*0.95*5.67E-8*(((DZ61+$B$9)+273)^4-(DZ61+273)^4)-44100*I61)/(1.84*29.3*Q61+8*0.95*5.67E-8*(DZ61+273)^3))</f>
        <v>0</v>
      </c>
      <c r="V61">
        <f>($C$9*EA61+$D$9*EB61+$E$9*U61)</f>
        <v>0</v>
      </c>
      <c r="W61">
        <f>0.61365*exp(17.502*V61/(240.97+V61))</f>
        <v>0</v>
      </c>
      <c r="X61">
        <f>(Y61/Z61*100)</f>
        <v>0</v>
      </c>
      <c r="Y61">
        <f>DS61*(DX61+DY61)/1000</f>
        <v>0</v>
      </c>
      <c r="Z61">
        <f>0.61365*exp(17.502*DZ61/(240.97+DZ61))</f>
        <v>0</v>
      </c>
      <c r="AA61">
        <f>(W61-DS61*(DX61+DY61)/1000)</f>
        <v>0</v>
      </c>
      <c r="AB61">
        <f>(-I61*44100)</f>
        <v>0</v>
      </c>
      <c r="AC61">
        <f>2*29.3*Q61*0.92*(DZ61-V61)</f>
        <v>0</v>
      </c>
      <c r="AD61">
        <f>2*0.95*5.67E-8*(((DZ61+$B$9)+273)^4-(V61+273)^4)</f>
        <v>0</v>
      </c>
      <c r="AE61">
        <f>T61+AD61+AB61+AC61</f>
        <v>0</v>
      </c>
      <c r="AF61">
        <f>DW61*AT61*(DR61-DQ61*(1000-AT61*DT61)/(1000-AT61*DS61))/(100*DK61)</f>
        <v>0</v>
      </c>
      <c r="AG61">
        <f>1000*DW61*AT61*(DS61-DT61)/(100*DK61*(1000-AT61*DS61))</f>
        <v>0</v>
      </c>
      <c r="AH61">
        <f>(AI61 - AJ61 - DX61*1E3/(8.314*(DZ61+273.15)) * AL61/DW61 * AK61) * DW61/(100*DK61) * (1000 - DT61)/1000</f>
        <v>0</v>
      </c>
      <c r="AI61">
        <v>664.2739455317011</v>
      </c>
      <c r="AJ61">
        <v>599.3744606060606</v>
      </c>
      <c r="AK61">
        <v>3.120711164048681</v>
      </c>
      <c r="AL61">
        <v>66.87544694377274</v>
      </c>
      <c r="AM61">
        <f>(AO61 - AN61 + DX61*1E3/(8.314*(DZ61+273.15)) * AQ61/DW61 * AP61) * DW61/(100*DK61) * 1000/(1000 - AO61)</f>
        <v>0</v>
      </c>
      <c r="AN61">
        <v>11.33676509621401</v>
      </c>
      <c r="AO61">
        <v>20.66335274725275</v>
      </c>
      <c r="AP61">
        <v>0.0003127505596180994</v>
      </c>
      <c r="AQ61">
        <v>110.1298601296173</v>
      </c>
      <c r="AR61">
        <v>0</v>
      </c>
      <c r="AS61">
        <v>0</v>
      </c>
      <c r="AT61">
        <f>IF(AR61*$H$15&gt;=AV61,1.0,(AV61/(AV61-AR61*$H$15)))</f>
        <v>0</v>
      </c>
      <c r="AU61">
        <f>(AT61-1)*100</f>
        <v>0</v>
      </c>
      <c r="AV61">
        <f>MAX(0,($B$15+$C$15*EE61)/(1+$D$15*EE61)*DX61/(DZ61+273)*$E$15)</f>
        <v>0</v>
      </c>
      <c r="AW61" t="s">
        <v>429</v>
      </c>
      <c r="AX61" t="s">
        <v>429</v>
      </c>
      <c r="AY61">
        <v>0</v>
      </c>
      <c r="AZ61">
        <v>0</v>
      </c>
      <c r="BA61">
        <f>1-AY61/AZ61</f>
        <v>0</v>
      </c>
      <c r="BB61">
        <v>0</v>
      </c>
      <c r="BC61" t="s">
        <v>429</v>
      </c>
      <c r="BD61" t="s">
        <v>429</v>
      </c>
      <c r="BE61">
        <v>0</v>
      </c>
      <c r="BF61">
        <v>0</v>
      </c>
      <c r="BG61">
        <f>1-BE61/BF61</f>
        <v>0</v>
      </c>
      <c r="BH61">
        <v>0.5</v>
      </c>
      <c r="BI61">
        <f>DH61</f>
        <v>0</v>
      </c>
      <c r="BJ61">
        <f>K61</f>
        <v>0</v>
      </c>
      <c r="BK61">
        <f>BG61*BH61*BI61</f>
        <v>0</v>
      </c>
      <c r="BL61">
        <f>(BJ61-BB61)/BI61</f>
        <v>0</v>
      </c>
      <c r="BM61">
        <f>(AZ61-BF61)/BF61</f>
        <v>0</v>
      </c>
      <c r="BN61">
        <f>AY61/(BA61+AY61/BF61)</f>
        <v>0</v>
      </c>
      <c r="BO61" t="s">
        <v>429</v>
      </c>
      <c r="BP61">
        <v>0</v>
      </c>
      <c r="BQ61">
        <f>IF(BP61&lt;&gt;0, BP61, BN61)</f>
        <v>0</v>
      </c>
      <c r="BR61">
        <f>1-BQ61/BF61</f>
        <v>0</v>
      </c>
      <c r="BS61">
        <f>(BF61-BE61)/(BF61-BQ61)</f>
        <v>0</v>
      </c>
      <c r="BT61">
        <f>(AZ61-BF61)/(AZ61-BQ61)</f>
        <v>0</v>
      </c>
      <c r="BU61">
        <f>(BF61-BE61)/(BF61-AY61)</f>
        <v>0</v>
      </c>
      <c r="BV61">
        <f>(AZ61-BF61)/(AZ61-AY61)</f>
        <v>0</v>
      </c>
      <c r="BW61">
        <f>(BS61*BQ61/BE61)</f>
        <v>0</v>
      </c>
      <c r="BX61">
        <f>(1-BW61)</f>
        <v>0</v>
      </c>
      <c r="DG61">
        <f>$B$13*EF61+$C$13*EG61+$F$13*ER61*(1-EU61)</f>
        <v>0</v>
      </c>
      <c r="DH61">
        <f>DG61*DI61</f>
        <v>0</v>
      </c>
      <c r="DI61">
        <f>($B$13*$D$11+$C$13*$D$11+$F$13*((FE61+EW61)/MAX(FE61+EW61+FF61, 0.1)*$I$11+FF61/MAX(FE61+EW61+FF61, 0.1)*$J$11))/($B$13+$C$13+$F$13)</f>
        <v>0</v>
      </c>
      <c r="DJ61">
        <f>($B$13*$K$11+$C$13*$K$11+$F$13*((FE61+EW61)/MAX(FE61+EW61+FF61, 0.1)*$P$11+FF61/MAX(FE61+EW61+FF61, 0.1)*$Q$11))/($B$13+$C$13+$F$13)</f>
        <v>0</v>
      </c>
      <c r="DK61">
        <v>2.7</v>
      </c>
      <c r="DL61">
        <v>0.5</v>
      </c>
      <c r="DM61" t="s">
        <v>430</v>
      </c>
      <c r="DN61">
        <v>2</v>
      </c>
      <c r="DO61" t="b">
        <v>1</v>
      </c>
      <c r="DP61">
        <v>1685026883.332142</v>
      </c>
      <c r="DQ61">
        <v>564.5191428571428</v>
      </c>
      <c r="DR61">
        <v>642.7938571428571</v>
      </c>
      <c r="DS61">
        <v>20.66340357142857</v>
      </c>
      <c r="DT61">
        <v>11.33811785714286</v>
      </c>
      <c r="DU61">
        <v>564.0665714285715</v>
      </c>
      <c r="DV61">
        <v>20.550525</v>
      </c>
      <c r="DW61">
        <v>500.0320357142857</v>
      </c>
      <c r="DX61">
        <v>99.44020714285715</v>
      </c>
      <c r="DY61">
        <v>0.1000202821428572</v>
      </c>
      <c r="DZ61">
        <v>29.36252142857143</v>
      </c>
      <c r="EA61">
        <v>29.17611071428572</v>
      </c>
      <c r="EB61">
        <v>999.9000000000002</v>
      </c>
      <c r="EC61">
        <v>0</v>
      </c>
      <c r="ED61">
        <v>0</v>
      </c>
      <c r="EE61">
        <v>9993.684285714286</v>
      </c>
      <c r="EF61">
        <v>0</v>
      </c>
      <c r="EG61">
        <v>1701.681071428572</v>
      </c>
      <c r="EH61">
        <v>-78.27486071428572</v>
      </c>
      <c r="EI61">
        <v>576.4300357142857</v>
      </c>
      <c r="EJ61">
        <v>650.16525</v>
      </c>
      <c r="EK61">
        <v>9.32529107142857</v>
      </c>
      <c r="EL61">
        <v>642.7938571428571</v>
      </c>
      <c r="EM61">
        <v>11.33811785714286</v>
      </c>
      <c r="EN61">
        <v>2.054773928571428</v>
      </c>
      <c r="EO61">
        <v>1.127465357142857</v>
      </c>
      <c r="EP61">
        <v>17.87285357142857</v>
      </c>
      <c r="EQ61">
        <v>8.676734285714284</v>
      </c>
      <c r="ER61">
        <v>1999.996785714286</v>
      </c>
      <c r="ES61">
        <v>0.9800015714285715</v>
      </c>
      <c r="ET61">
        <v>0.01999833571428571</v>
      </c>
      <c r="EU61">
        <v>0</v>
      </c>
      <c r="EV61">
        <v>776.6692857142858</v>
      </c>
      <c r="EW61">
        <v>5.00078</v>
      </c>
      <c r="EX61">
        <v>19657.48928571428</v>
      </c>
      <c r="EY61">
        <v>16379.62142857143</v>
      </c>
      <c r="EZ61">
        <v>39.089</v>
      </c>
      <c r="FA61">
        <v>40.92603571428571</v>
      </c>
      <c r="FB61">
        <v>39.56896428571429</v>
      </c>
      <c r="FC61">
        <v>39.8035</v>
      </c>
      <c r="FD61">
        <v>40.41049999999999</v>
      </c>
      <c r="FE61">
        <v>1955.096785714286</v>
      </c>
      <c r="FF61">
        <v>39.9</v>
      </c>
      <c r="FG61">
        <v>0</v>
      </c>
      <c r="FH61">
        <v>1685026890.1</v>
      </c>
      <c r="FI61">
        <v>0</v>
      </c>
      <c r="FJ61">
        <v>776.9692799999998</v>
      </c>
      <c r="FK61">
        <v>27.39453851073953</v>
      </c>
      <c r="FL61">
        <v>328.315385884848</v>
      </c>
      <c r="FM61">
        <v>19662.864</v>
      </c>
      <c r="FN61">
        <v>15</v>
      </c>
      <c r="FO61">
        <v>1685022659.5</v>
      </c>
      <c r="FP61" t="s">
        <v>431</v>
      </c>
      <c r="FQ61">
        <v>1685022641</v>
      </c>
      <c r="FR61">
        <v>1685022659.5</v>
      </c>
      <c r="FS61">
        <v>1</v>
      </c>
      <c r="FT61">
        <v>0.44</v>
      </c>
      <c r="FU61">
        <v>-0.025</v>
      </c>
      <c r="FV61">
        <v>0.445</v>
      </c>
      <c r="FW61">
        <v>-0.025</v>
      </c>
      <c r="FX61">
        <v>420</v>
      </c>
      <c r="FY61">
        <v>11</v>
      </c>
      <c r="FZ61">
        <v>0.08</v>
      </c>
      <c r="GA61">
        <v>0.02</v>
      </c>
      <c r="GB61">
        <v>-77.43158536585365</v>
      </c>
      <c r="GC61">
        <v>-13.03891358885024</v>
      </c>
      <c r="GD61">
        <v>1.326785080572488</v>
      </c>
      <c r="GE61">
        <v>0</v>
      </c>
      <c r="GF61">
        <v>9.300228292682927</v>
      </c>
      <c r="GG61">
        <v>0.3311477351916252</v>
      </c>
      <c r="GH61">
        <v>0.03767470704257184</v>
      </c>
      <c r="GI61">
        <v>1</v>
      </c>
      <c r="GJ61">
        <v>1</v>
      </c>
      <c r="GK61">
        <v>2</v>
      </c>
      <c r="GL61" t="s">
        <v>432</v>
      </c>
      <c r="GM61">
        <v>3.09749</v>
      </c>
      <c r="GN61">
        <v>2.75807</v>
      </c>
      <c r="GO61">
        <v>0.123242</v>
      </c>
      <c r="GP61">
        <v>0.134587</v>
      </c>
      <c r="GQ61">
        <v>0.106849</v>
      </c>
      <c r="GR61">
        <v>0.06924130000000001</v>
      </c>
      <c r="GS61">
        <v>22516.6</v>
      </c>
      <c r="GT61">
        <v>21949.7</v>
      </c>
      <c r="GU61">
        <v>26228.2</v>
      </c>
      <c r="GV61">
        <v>25704.3</v>
      </c>
      <c r="GW61">
        <v>37588.6</v>
      </c>
      <c r="GX61">
        <v>36470.6</v>
      </c>
      <c r="GY61">
        <v>45866.2</v>
      </c>
      <c r="GZ61">
        <v>42392</v>
      </c>
      <c r="HA61">
        <v>1.87905</v>
      </c>
      <c r="HB61">
        <v>1.95483</v>
      </c>
      <c r="HC61">
        <v>0.0535101</v>
      </c>
      <c r="HD61">
        <v>0</v>
      </c>
      <c r="HE61">
        <v>28.2997</v>
      </c>
      <c r="HF61">
        <v>999.9</v>
      </c>
      <c r="HG61">
        <v>60.2</v>
      </c>
      <c r="HH61">
        <v>32.5</v>
      </c>
      <c r="HI61">
        <v>29.7352</v>
      </c>
      <c r="HJ61">
        <v>61.6935</v>
      </c>
      <c r="HK61">
        <v>27.0913</v>
      </c>
      <c r="HL61">
        <v>1</v>
      </c>
      <c r="HM61">
        <v>0.139992</v>
      </c>
      <c r="HN61">
        <v>0.215956</v>
      </c>
      <c r="HO61">
        <v>20.3066</v>
      </c>
      <c r="HP61">
        <v>5.21355</v>
      </c>
      <c r="HQ61">
        <v>11.9798</v>
      </c>
      <c r="HR61">
        <v>4.9642</v>
      </c>
      <c r="HS61">
        <v>3.27415</v>
      </c>
      <c r="HT61">
        <v>9999</v>
      </c>
      <c r="HU61">
        <v>9999</v>
      </c>
      <c r="HV61">
        <v>9999</v>
      </c>
      <c r="HW61">
        <v>30.1</v>
      </c>
      <c r="HX61">
        <v>1.86386</v>
      </c>
      <c r="HY61">
        <v>1.85997</v>
      </c>
      <c r="HZ61">
        <v>1.85822</v>
      </c>
      <c r="IA61">
        <v>1.85965</v>
      </c>
      <c r="IB61">
        <v>1.85974</v>
      </c>
      <c r="IC61">
        <v>1.85822</v>
      </c>
      <c r="ID61">
        <v>1.85729</v>
      </c>
      <c r="IE61">
        <v>1.85223</v>
      </c>
      <c r="IF61">
        <v>0</v>
      </c>
      <c r="IG61">
        <v>0</v>
      </c>
      <c r="IH61">
        <v>0</v>
      </c>
      <c r="II61">
        <v>0</v>
      </c>
      <c r="IJ61" t="s">
        <v>433</v>
      </c>
      <c r="IK61" t="s">
        <v>434</v>
      </c>
      <c r="IL61" t="s">
        <v>435</v>
      </c>
      <c r="IM61" t="s">
        <v>435</v>
      </c>
      <c r="IN61" t="s">
        <v>435</v>
      </c>
      <c r="IO61" t="s">
        <v>435</v>
      </c>
      <c r="IP61">
        <v>0</v>
      </c>
      <c r="IQ61">
        <v>100</v>
      </c>
      <c r="IR61">
        <v>100</v>
      </c>
      <c r="IS61">
        <v>0.453</v>
      </c>
      <c r="IT61">
        <v>0.1129</v>
      </c>
      <c r="IU61">
        <v>0.3650839946752427</v>
      </c>
      <c r="IV61">
        <v>0.0002756662941723101</v>
      </c>
      <c r="IW61">
        <v>-1.706736700235475E-07</v>
      </c>
      <c r="IX61">
        <v>-7.648352192670159E-11</v>
      </c>
      <c r="IY61">
        <v>-0.08921519773046478</v>
      </c>
      <c r="IZ61">
        <v>0.001712106514585134</v>
      </c>
      <c r="JA61">
        <v>0.0004201690128959496</v>
      </c>
      <c r="JB61">
        <v>-1.212774764375344E-06</v>
      </c>
      <c r="JC61">
        <v>3</v>
      </c>
      <c r="JD61">
        <v>1949</v>
      </c>
      <c r="JE61">
        <v>1</v>
      </c>
      <c r="JF61">
        <v>28</v>
      </c>
      <c r="JG61">
        <v>70.8</v>
      </c>
      <c r="JH61">
        <v>70.5</v>
      </c>
      <c r="JI61">
        <v>1.64795</v>
      </c>
      <c r="JJ61">
        <v>2.61963</v>
      </c>
      <c r="JK61">
        <v>1.49658</v>
      </c>
      <c r="JL61">
        <v>2.35474</v>
      </c>
      <c r="JM61">
        <v>1.54907</v>
      </c>
      <c r="JN61">
        <v>2.38647</v>
      </c>
      <c r="JO61">
        <v>36.0347</v>
      </c>
      <c r="JP61">
        <v>14.3247</v>
      </c>
      <c r="JQ61">
        <v>18</v>
      </c>
      <c r="JR61">
        <v>487.746</v>
      </c>
      <c r="JS61">
        <v>555.746</v>
      </c>
      <c r="JT61">
        <v>28.0011</v>
      </c>
      <c r="JU61">
        <v>29.0466</v>
      </c>
      <c r="JV61">
        <v>30.0006</v>
      </c>
      <c r="JW61">
        <v>29.0652</v>
      </c>
      <c r="JX61">
        <v>29.0085</v>
      </c>
      <c r="JY61">
        <v>33.1443</v>
      </c>
      <c r="JZ61">
        <v>57.6671</v>
      </c>
      <c r="KA61">
        <v>0</v>
      </c>
      <c r="KB61">
        <v>28</v>
      </c>
      <c r="KC61">
        <v>687.7670000000001</v>
      </c>
      <c r="KD61">
        <v>11.3055</v>
      </c>
      <c r="KE61">
        <v>100.23</v>
      </c>
      <c r="KF61">
        <v>100.623</v>
      </c>
    </row>
    <row r="62" spans="1:292">
      <c r="A62">
        <v>42</v>
      </c>
      <c r="B62">
        <v>1685026896.1</v>
      </c>
      <c r="C62">
        <v>297</v>
      </c>
      <c r="D62" t="s">
        <v>518</v>
      </c>
      <c r="E62" t="s">
        <v>519</v>
      </c>
      <c r="F62">
        <v>5</v>
      </c>
      <c r="G62" t="s">
        <v>428</v>
      </c>
      <c r="H62">
        <v>1685026888.618518</v>
      </c>
      <c r="I62">
        <f>(J62)/1000</f>
        <v>0</v>
      </c>
      <c r="J62">
        <f>IF(DO62, AM62, AG62)</f>
        <v>0</v>
      </c>
      <c r="K62">
        <f>IF(DO62, AH62, AF62)</f>
        <v>0</v>
      </c>
      <c r="L62">
        <f>DQ62 - IF(AT62&gt;1, K62*DK62*100.0/(AV62*EE62), 0)</f>
        <v>0</v>
      </c>
      <c r="M62">
        <f>((S62-I62/2)*L62-K62)/(S62+I62/2)</f>
        <v>0</v>
      </c>
      <c r="N62">
        <f>M62*(DX62+DY62)/1000.0</f>
        <v>0</v>
      </c>
      <c r="O62">
        <f>(DQ62 - IF(AT62&gt;1, K62*DK62*100.0/(AV62*EE62), 0))*(DX62+DY62)/1000.0</f>
        <v>0</v>
      </c>
      <c r="P62">
        <f>2.0/((1/R62-1/Q62)+SIGN(R62)*SQRT((1/R62-1/Q62)*(1/R62-1/Q62) + 4*DL62/((DL62+1)*(DL62+1))*(2*1/R62*1/Q62-1/Q62*1/Q62)))</f>
        <v>0</v>
      </c>
      <c r="Q62">
        <f>IF(LEFT(DM62,1)&lt;&gt;"0",IF(LEFT(DM62,1)="1",3.0,DN62),$D$5+$E$5*(EE62*DX62/($K$5*1000))+$F$5*(EE62*DX62/($K$5*1000))*MAX(MIN(DK62,$J$5),$I$5)*MAX(MIN(DK62,$J$5),$I$5)+$G$5*MAX(MIN(DK62,$J$5),$I$5)*(EE62*DX62/($K$5*1000))+$H$5*(EE62*DX62/($K$5*1000))*(EE62*DX62/($K$5*1000)))</f>
        <v>0</v>
      </c>
      <c r="R62">
        <f>I62*(1000-(1000*0.61365*exp(17.502*V62/(240.97+V62))/(DX62+DY62)+DS62)/2)/(1000*0.61365*exp(17.502*V62/(240.97+V62))/(DX62+DY62)-DS62)</f>
        <v>0</v>
      </c>
      <c r="S62">
        <f>1/((DL62+1)/(P62/1.6)+1/(Q62/1.37)) + DL62/((DL62+1)/(P62/1.6) + DL62/(Q62/1.37))</f>
        <v>0</v>
      </c>
      <c r="T62">
        <f>(DG62*DJ62)</f>
        <v>0</v>
      </c>
      <c r="U62">
        <f>(DZ62+(T62+2*0.95*5.67E-8*(((DZ62+$B$9)+273)^4-(DZ62+273)^4)-44100*I62)/(1.84*29.3*Q62+8*0.95*5.67E-8*(DZ62+273)^3))</f>
        <v>0</v>
      </c>
      <c r="V62">
        <f>($C$9*EA62+$D$9*EB62+$E$9*U62)</f>
        <v>0</v>
      </c>
      <c r="W62">
        <f>0.61365*exp(17.502*V62/(240.97+V62))</f>
        <v>0</v>
      </c>
      <c r="X62">
        <f>(Y62/Z62*100)</f>
        <v>0</v>
      </c>
      <c r="Y62">
        <f>DS62*(DX62+DY62)/1000</f>
        <v>0</v>
      </c>
      <c r="Z62">
        <f>0.61365*exp(17.502*DZ62/(240.97+DZ62))</f>
        <v>0</v>
      </c>
      <c r="AA62">
        <f>(W62-DS62*(DX62+DY62)/1000)</f>
        <v>0</v>
      </c>
      <c r="AB62">
        <f>(-I62*44100)</f>
        <v>0</v>
      </c>
      <c r="AC62">
        <f>2*29.3*Q62*0.92*(DZ62-V62)</f>
        <v>0</v>
      </c>
      <c r="AD62">
        <f>2*0.95*5.67E-8*(((DZ62+$B$9)+273)^4-(V62+273)^4)</f>
        <v>0</v>
      </c>
      <c r="AE62">
        <f>T62+AD62+AB62+AC62</f>
        <v>0</v>
      </c>
      <c r="AF62">
        <f>DW62*AT62*(DR62-DQ62*(1000-AT62*DT62)/(1000-AT62*DS62))/(100*DK62)</f>
        <v>0</v>
      </c>
      <c r="AG62">
        <f>1000*DW62*AT62*(DS62-DT62)/(100*DK62*(1000-AT62*DS62))</f>
        <v>0</v>
      </c>
      <c r="AH62">
        <f>(AI62 - AJ62 - DX62*1E3/(8.314*(DZ62+273.15)) * AL62/DW62 * AK62) * DW62/(100*DK62) * (1000 - DT62)/1000</f>
        <v>0</v>
      </c>
      <c r="AI62">
        <v>680.6412217588346</v>
      </c>
      <c r="AJ62">
        <v>614.855509090909</v>
      </c>
      <c r="AK62">
        <v>3.092820338345284</v>
      </c>
      <c r="AL62">
        <v>66.87544694377274</v>
      </c>
      <c r="AM62">
        <f>(AO62 - AN62 + DX62*1E3/(8.314*(DZ62+273.15)) * AQ62/DW62 * AP62) * DW62/(100*DK62) * 1000/(1000 - AO62)</f>
        <v>0</v>
      </c>
      <c r="AN62">
        <v>11.28711669442325</v>
      </c>
      <c r="AO62">
        <v>20.6672076923077</v>
      </c>
      <c r="AP62">
        <v>-0.0001147843056243276</v>
      </c>
      <c r="AQ62">
        <v>110.1298601296173</v>
      </c>
      <c r="AR62">
        <v>0</v>
      </c>
      <c r="AS62">
        <v>0</v>
      </c>
      <c r="AT62">
        <f>IF(AR62*$H$15&gt;=AV62,1.0,(AV62/(AV62-AR62*$H$15)))</f>
        <v>0</v>
      </c>
      <c r="AU62">
        <f>(AT62-1)*100</f>
        <v>0</v>
      </c>
      <c r="AV62">
        <f>MAX(0,($B$15+$C$15*EE62)/(1+$D$15*EE62)*DX62/(DZ62+273)*$E$15)</f>
        <v>0</v>
      </c>
      <c r="AW62" t="s">
        <v>429</v>
      </c>
      <c r="AX62" t="s">
        <v>429</v>
      </c>
      <c r="AY62">
        <v>0</v>
      </c>
      <c r="AZ62">
        <v>0</v>
      </c>
      <c r="BA62">
        <f>1-AY62/AZ62</f>
        <v>0</v>
      </c>
      <c r="BB62">
        <v>0</v>
      </c>
      <c r="BC62" t="s">
        <v>429</v>
      </c>
      <c r="BD62" t="s">
        <v>429</v>
      </c>
      <c r="BE62">
        <v>0</v>
      </c>
      <c r="BF62">
        <v>0</v>
      </c>
      <c r="BG62">
        <f>1-BE62/BF62</f>
        <v>0</v>
      </c>
      <c r="BH62">
        <v>0.5</v>
      </c>
      <c r="BI62">
        <f>DH62</f>
        <v>0</v>
      </c>
      <c r="BJ62">
        <f>K62</f>
        <v>0</v>
      </c>
      <c r="BK62">
        <f>BG62*BH62*BI62</f>
        <v>0</v>
      </c>
      <c r="BL62">
        <f>(BJ62-BB62)/BI62</f>
        <v>0</v>
      </c>
      <c r="BM62">
        <f>(AZ62-BF62)/BF62</f>
        <v>0</v>
      </c>
      <c r="BN62">
        <f>AY62/(BA62+AY62/BF62)</f>
        <v>0</v>
      </c>
      <c r="BO62" t="s">
        <v>429</v>
      </c>
      <c r="BP62">
        <v>0</v>
      </c>
      <c r="BQ62">
        <f>IF(BP62&lt;&gt;0, BP62, BN62)</f>
        <v>0</v>
      </c>
      <c r="BR62">
        <f>1-BQ62/BF62</f>
        <v>0</v>
      </c>
      <c r="BS62">
        <f>(BF62-BE62)/(BF62-BQ62)</f>
        <v>0</v>
      </c>
      <c r="BT62">
        <f>(AZ62-BF62)/(AZ62-BQ62)</f>
        <v>0</v>
      </c>
      <c r="BU62">
        <f>(BF62-BE62)/(BF62-AY62)</f>
        <v>0</v>
      </c>
      <c r="BV62">
        <f>(AZ62-BF62)/(AZ62-AY62)</f>
        <v>0</v>
      </c>
      <c r="BW62">
        <f>(BS62*BQ62/BE62)</f>
        <v>0</v>
      </c>
      <c r="BX62">
        <f>(1-BW62)</f>
        <v>0</v>
      </c>
      <c r="DG62">
        <f>$B$13*EF62+$C$13*EG62+$F$13*ER62*(1-EU62)</f>
        <v>0</v>
      </c>
      <c r="DH62">
        <f>DG62*DI62</f>
        <v>0</v>
      </c>
      <c r="DI62">
        <f>($B$13*$D$11+$C$13*$D$11+$F$13*((FE62+EW62)/MAX(FE62+EW62+FF62, 0.1)*$I$11+FF62/MAX(FE62+EW62+FF62, 0.1)*$J$11))/($B$13+$C$13+$F$13)</f>
        <v>0</v>
      </c>
      <c r="DJ62">
        <f>($B$13*$K$11+$C$13*$K$11+$F$13*((FE62+EW62)/MAX(FE62+EW62+FF62, 0.1)*$P$11+FF62/MAX(FE62+EW62+FF62, 0.1)*$Q$11))/($B$13+$C$13+$F$13)</f>
        <v>0</v>
      </c>
      <c r="DK62">
        <v>2.7</v>
      </c>
      <c r="DL62">
        <v>0.5</v>
      </c>
      <c r="DM62" t="s">
        <v>430</v>
      </c>
      <c r="DN62">
        <v>2</v>
      </c>
      <c r="DO62" t="b">
        <v>1</v>
      </c>
      <c r="DP62">
        <v>1685026888.618518</v>
      </c>
      <c r="DQ62">
        <v>580.8427407407407</v>
      </c>
      <c r="DR62">
        <v>660.0422222222222</v>
      </c>
      <c r="DS62">
        <v>20.66187777777778</v>
      </c>
      <c r="DT62">
        <v>11.31490740740741</v>
      </c>
      <c r="DU62">
        <v>580.3900740740742</v>
      </c>
      <c r="DV62">
        <v>20.54901851851852</v>
      </c>
      <c r="DW62">
        <v>500.0047777777778</v>
      </c>
      <c r="DX62">
        <v>99.44085185185185</v>
      </c>
      <c r="DY62">
        <v>0.09992253703703702</v>
      </c>
      <c r="DZ62">
        <v>29.36428888888889</v>
      </c>
      <c r="EA62">
        <v>29.17447777777778</v>
      </c>
      <c r="EB62">
        <v>999.9000000000001</v>
      </c>
      <c r="EC62">
        <v>0</v>
      </c>
      <c r="ED62">
        <v>0</v>
      </c>
      <c r="EE62">
        <v>10005.18814814815</v>
      </c>
      <c r="EF62">
        <v>0</v>
      </c>
      <c r="EG62">
        <v>1680.374074074074</v>
      </c>
      <c r="EH62">
        <v>-79.19965185185184</v>
      </c>
      <c r="EI62">
        <v>593.0971481481481</v>
      </c>
      <c r="EJ62">
        <v>667.5956296296297</v>
      </c>
      <c r="EK62">
        <v>9.346968888888888</v>
      </c>
      <c r="EL62">
        <v>660.0422222222222</v>
      </c>
      <c r="EM62">
        <v>11.31490740740741</v>
      </c>
      <c r="EN62">
        <v>2.054635185185185</v>
      </c>
      <c r="EO62">
        <v>1.125164444444444</v>
      </c>
      <c r="EP62">
        <v>17.87179259259259</v>
      </c>
      <c r="EQ62">
        <v>8.646544074074074</v>
      </c>
      <c r="ER62">
        <v>1999.976666666667</v>
      </c>
      <c r="ES62">
        <v>0.9800015555555556</v>
      </c>
      <c r="ET62">
        <v>0.01999835185185185</v>
      </c>
      <c r="EU62">
        <v>0</v>
      </c>
      <c r="EV62">
        <v>778.9494074074073</v>
      </c>
      <c r="EW62">
        <v>5.00078</v>
      </c>
      <c r="EX62">
        <v>19493.64074074074</v>
      </c>
      <c r="EY62">
        <v>16379.44814814815</v>
      </c>
      <c r="EZ62">
        <v>39.10851851851852</v>
      </c>
      <c r="FA62">
        <v>40.94637037037037</v>
      </c>
      <c r="FB62">
        <v>39.55074074074074</v>
      </c>
      <c r="FC62">
        <v>39.81925925925925</v>
      </c>
      <c r="FD62">
        <v>40.4672962962963</v>
      </c>
      <c r="FE62">
        <v>1955.077407407407</v>
      </c>
      <c r="FF62">
        <v>39.89851851851852</v>
      </c>
      <c r="FG62">
        <v>0</v>
      </c>
      <c r="FH62">
        <v>1685026894.9</v>
      </c>
      <c r="FI62">
        <v>0</v>
      </c>
      <c r="FJ62">
        <v>778.9967999999999</v>
      </c>
      <c r="FK62">
        <v>23.9014614988893</v>
      </c>
      <c r="FL62">
        <v>-4074.515376697039</v>
      </c>
      <c r="FM62">
        <v>19477.964</v>
      </c>
      <c r="FN62">
        <v>15</v>
      </c>
      <c r="FO62">
        <v>1685022659.5</v>
      </c>
      <c r="FP62" t="s">
        <v>431</v>
      </c>
      <c r="FQ62">
        <v>1685022641</v>
      </c>
      <c r="FR62">
        <v>1685022659.5</v>
      </c>
      <c r="FS62">
        <v>1</v>
      </c>
      <c r="FT62">
        <v>0.44</v>
      </c>
      <c r="FU62">
        <v>-0.025</v>
      </c>
      <c r="FV62">
        <v>0.445</v>
      </c>
      <c r="FW62">
        <v>-0.025</v>
      </c>
      <c r="FX62">
        <v>420</v>
      </c>
      <c r="FY62">
        <v>11</v>
      </c>
      <c r="FZ62">
        <v>0.08</v>
      </c>
      <c r="GA62">
        <v>0.02</v>
      </c>
      <c r="GB62">
        <v>-78.6801024390244</v>
      </c>
      <c r="GC62">
        <v>-10.08135052264811</v>
      </c>
      <c r="GD62">
        <v>1.012801653345037</v>
      </c>
      <c r="GE62">
        <v>0</v>
      </c>
      <c r="GF62">
        <v>9.337217804878048</v>
      </c>
      <c r="GG62">
        <v>0.2606385365853502</v>
      </c>
      <c r="GH62">
        <v>0.0291005331869848</v>
      </c>
      <c r="GI62">
        <v>1</v>
      </c>
      <c r="GJ62">
        <v>1</v>
      </c>
      <c r="GK62">
        <v>2</v>
      </c>
      <c r="GL62" t="s">
        <v>432</v>
      </c>
      <c r="GM62">
        <v>3.09739</v>
      </c>
      <c r="GN62">
        <v>2.75806</v>
      </c>
      <c r="GO62">
        <v>0.125469</v>
      </c>
      <c r="GP62">
        <v>0.136878</v>
      </c>
      <c r="GQ62">
        <v>0.106868</v>
      </c>
      <c r="GR62">
        <v>0.0692353</v>
      </c>
      <c r="GS62">
        <v>22459.3</v>
      </c>
      <c r="GT62">
        <v>21891.3</v>
      </c>
      <c r="GU62">
        <v>26228.1</v>
      </c>
      <c r="GV62">
        <v>25704</v>
      </c>
      <c r="GW62">
        <v>37588</v>
      </c>
      <c r="GX62">
        <v>36470.7</v>
      </c>
      <c r="GY62">
        <v>45866.1</v>
      </c>
      <c r="GZ62">
        <v>42391.5</v>
      </c>
      <c r="HA62">
        <v>1.87873</v>
      </c>
      <c r="HB62">
        <v>1.95515</v>
      </c>
      <c r="HC62">
        <v>0.0528321</v>
      </c>
      <c r="HD62">
        <v>0</v>
      </c>
      <c r="HE62">
        <v>28.3151</v>
      </c>
      <c r="HF62">
        <v>999.9</v>
      </c>
      <c r="HG62">
        <v>60.2</v>
      </c>
      <c r="HH62">
        <v>32.5</v>
      </c>
      <c r="HI62">
        <v>29.7362</v>
      </c>
      <c r="HJ62">
        <v>61.4635</v>
      </c>
      <c r="HK62">
        <v>27.1755</v>
      </c>
      <c r="HL62">
        <v>1</v>
      </c>
      <c r="HM62">
        <v>0.140536</v>
      </c>
      <c r="HN62">
        <v>0.2189</v>
      </c>
      <c r="HO62">
        <v>20.3066</v>
      </c>
      <c r="HP62">
        <v>5.2134</v>
      </c>
      <c r="HQ62">
        <v>11.9791</v>
      </c>
      <c r="HR62">
        <v>4.9642</v>
      </c>
      <c r="HS62">
        <v>3.27415</v>
      </c>
      <c r="HT62">
        <v>9999</v>
      </c>
      <c r="HU62">
        <v>9999</v>
      </c>
      <c r="HV62">
        <v>9999</v>
      </c>
      <c r="HW62">
        <v>30.1</v>
      </c>
      <c r="HX62">
        <v>1.86386</v>
      </c>
      <c r="HY62">
        <v>1.85998</v>
      </c>
      <c r="HZ62">
        <v>1.85822</v>
      </c>
      <c r="IA62">
        <v>1.85963</v>
      </c>
      <c r="IB62">
        <v>1.85974</v>
      </c>
      <c r="IC62">
        <v>1.85822</v>
      </c>
      <c r="ID62">
        <v>1.8573</v>
      </c>
      <c r="IE62">
        <v>1.85223</v>
      </c>
      <c r="IF62">
        <v>0</v>
      </c>
      <c r="IG62">
        <v>0</v>
      </c>
      <c r="IH62">
        <v>0</v>
      </c>
      <c r="II62">
        <v>0</v>
      </c>
      <c r="IJ62" t="s">
        <v>433</v>
      </c>
      <c r="IK62" t="s">
        <v>434</v>
      </c>
      <c r="IL62" t="s">
        <v>435</v>
      </c>
      <c r="IM62" t="s">
        <v>435</v>
      </c>
      <c r="IN62" t="s">
        <v>435</v>
      </c>
      <c r="IO62" t="s">
        <v>435</v>
      </c>
      <c r="IP62">
        <v>0</v>
      </c>
      <c r="IQ62">
        <v>100</v>
      </c>
      <c r="IR62">
        <v>100</v>
      </c>
      <c r="IS62">
        <v>0.452</v>
      </c>
      <c r="IT62">
        <v>0.113</v>
      </c>
      <c r="IU62">
        <v>0.3650839946752427</v>
      </c>
      <c r="IV62">
        <v>0.0002756662941723101</v>
      </c>
      <c r="IW62">
        <v>-1.706736700235475E-07</v>
      </c>
      <c r="IX62">
        <v>-7.648352192670159E-11</v>
      </c>
      <c r="IY62">
        <v>-0.08921519773046478</v>
      </c>
      <c r="IZ62">
        <v>0.001712106514585134</v>
      </c>
      <c r="JA62">
        <v>0.0004201690128959496</v>
      </c>
      <c r="JB62">
        <v>-1.212774764375344E-06</v>
      </c>
      <c r="JC62">
        <v>3</v>
      </c>
      <c r="JD62">
        <v>1949</v>
      </c>
      <c r="JE62">
        <v>1</v>
      </c>
      <c r="JF62">
        <v>28</v>
      </c>
      <c r="JG62">
        <v>70.90000000000001</v>
      </c>
      <c r="JH62">
        <v>70.59999999999999</v>
      </c>
      <c r="JI62">
        <v>1.68213</v>
      </c>
      <c r="JJ62">
        <v>2.61353</v>
      </c>
      <c r="JK62">
        <v>1.49658</v>
      </c>
      <c r="JL62">
        <v>2.35474</v>
      </c>
      <c r="JM62">
        <v>1.54907</v>
      </c>
      <c r="JN62">
        <v>2.39868</v>
      </c>
      <c r="JO62">
        <v>36.0347</v>
      </c>
      <c r="JP62">
        <v>14.3247</v>
      </c>
      <c r="JQ62">
        <v>18</v>
      </c>
      <c r="JR62">
        <v>487.593</v>
      </c>
      <c r="JS62">
        <v>556.029</v>
      </c>
      <c r="JT62">
        <v>28.0007</v>
      </c>
      <c r="JU62">
        <v>29.051</v>
      </c>
      <c r="JV62">
        <v>30.0005</v>
      </c>
      <c r="JW62">
        <v>29.0701</v>
      </c>
      <c r="JX62">
        <v>29.0134</v>
      </c>
      <c r="JY62">
        <v>33.8459</v>
      </c>
      <c r="JZ62">
        <v>57.6671</v>
      </c>
      <c r="KA62">
        <v>0</v>
      </c>
      <c r="KB62">
        <v>28</v>
      </c>
      <c r="KC62">
        <v>707.802</v>
      </c>
      <c r="KD62">
        <v>11.3</v>
      </c>
      <c r="KE62">
        <v>100.23</v>
      </c>
      <c r="KF62">
        <v>100.621</v>
      </c>
    </row>
    <row r="63" spans="1:292">
      <c r="A63">
        <v>43</v>
      </c>
      <c r="B63">
        <v>1685026901.1</v>
      </c>
      <c r="C63">
        <v>302</v>
      </c>
      <c r="D63" t="s">
        <v>520</v>
      </c>
      <c r="E63" t="s">
        <v>521</v>
      </c>
      <c r="F63">
        <v>5</v>
      </c>
      <c r="G63" t="s">
        <v>428</v>
      </c>
      <c r="H63">
        <v>1685026893.332142</v>
      </c>
      <c r="I63">
        <f>(J63)/1000</f>
        <v>0</v>
      </c>
      <c r="J63">
        <f>IF(DO63, AM63, AG63)</f>
        <v>0</v>
      </c>
      <c r="K63">
        <f>IF(DO63, AH63, AF63)</f>
        <v>0</v>
      </c>
      <c r="L63">
        <f>DQ63 - IF(AT63&gt;1, K63*DK63*100.0/(AV63*EE63), 0)</f>
        <v>0</v>
      </c>
      <c r="M63">
        <f>((S63-I63/2)*L63-K63)/(S63+I63/2)</f>
        <v>0</v>
      </c>
      <c r="N63">
        <f>M63*(DX63+DY63)/1000.0</f>
        <v>0</v>
      </c>
      <c r="O63">
        <f>(DQ63 - IF(AT63&gt;1, K63*DK63*100.0/(AV63*EE63), 0))*(DX63+DY63)/1000.0</f>
        <v>0</v>
      </c>
      <c r="P63">
        <f>2.0/((1/R63-1/Q63)+SIGN(R63)*SQRT((1/R63-1/Q63)*(1/R63-1/Q63) + 4*DL63/((DL63+1)*(DL63+1))*(2*1/R63*1/Q63-1/Q63*1/Q63)))</f>
        <v>0</v>
      </c>
      <c r="Q63">
        <f>IF(LEFT(DM63,1)&lt;&gt;"0",IF(LEFT(DM63,1)="1",3.0,DN63),$D$5+$E$5*(EE63*DX63/($K$5*1000))+$F$5*(EE63*DX63/($K$5*1000))*MAX(MIN(DK63,$J$5),$I$5)*MAX(MIN(DK63,$J$5),$I$5)+$G$5*MAX(MIN(DK63,$J$5),$I$5)*(EE63*DX63/($K$5*1000))+$H$5*(EE63*DX63/($K$5*1000))*(EE63*DX63/($K$5*1000)))</f>
        <v>0</v>
      </c>
      <c r="R63">
        <f>I63*(1000-(1000*0.61365*exp(17.502*V63/(240.97+V63))/(DX63+DY63)+DS63)/2)/(1000*0.61365*exp(17.502*V63/(240.97+V63))/(DX63+DY63)-DS63)</f>
        <v>0</v>
      </c>
      <c r="S63">
        <f>1/((DL63+1)/(P63/1.6)+1/(Q63/1.37)) + DL63/((DL63+1)/(P63/1.6) + DL63/(Q63/1.37))</f>
        <v>0</v>
      </c>
      <c r="T63">
        <f>(DG63*DJ63)</f>
        <v>0</v>
      </c>
      <c r="U63">
        <f>(DZ63+(T63+2*0.95*5.67E-8*(((DZ63+$B$9)+273)^4-(DZ63+273)^4)-44100*I63)/(1.84*29.3*Q63+8*0.95*5.67E-8*(DZ63+273)^3))</f>
        <v>0</v>
      </c>
      <c r="V63">
        <f>($C$9*EA63+$D$9*EB63+$E$9*U63)</f>
        <v>0</v>
      </c>
      <c r="W63">
        <f>0.61365*exp(17.502*V63/(240.97+V63))</f>
        <v>0</v>
      </c>
      <c r="X63">
        <f>(Y63/Z63*100)</f>
        <v>0</v>
      </c>
      <c r="Y63">
        <f>DS63*(DX63+DY63)/1000</f>
        <v>0</v>
      </c>
      <c r="Z63">
        <f>0.61365*exp(17.502*DZ63/(240.97+DZ63))</f>
        <v>0</v>
      </c>
      <c r="AA63">
        <f>(W63-DS63*(DX63+DY63)/1000)</f>
        <v>0</v>
      </c>
      <c r="AB63">
        <f>(-I63*44100)</f>
        <v>0</v>
      </c>
      <c r="AC63">
        <f>2*29.3*Q63*0.92*(DZ63-V63)</f>
        <v>0</v>
      </c>
      <c r="AD63">
        <f>2*0.95*5.67E-8*(((DZ63+$B$9)+273)^4-(V63+273)^4)</f>
        <v>0</v>
      </c>
      <c r="AE63">
        <f>T63+AD63+AB63+AC63</f>
        <v>0</v>
      </c>
      <c r="AF63">
        <f>DW63*AT63*(DR63-DQ63*(1000-AT63*DT63)/(1000-AT63*DS63))/(100*DK63)</f>
        <v>0</v>
      </c>
      <c r="AG63">
        <f>1000*DW63*AT63*(DS63-DT63)/(100*DK63*(1000-AT63*DS63))</f>
        <v>0</v>
      </c>
      <c r="AH63">
        <f>(AI63 - AJ63 - DX63*1E3/(8.314*(DZ63+273.15)) * AL63/DW63 * AK63) * DW63/(100*DK63) * (1000 - DT63)/1000</f>
        <v>0</v>
      </c>
      <c r="AI63">
        <v>697.4719310663767</v>
      </c>
      <c r="AJ63">
        <v>630.7558060606061</v>
      </c>
      <c r="AK63">
        <v>3.174676394605755</v>
      </c>
      <c r="AL63">
        <v>66.87544694377274</v>
      </c>
      <c r="AM63">
        <f>(AO63 - AN63 + DX63*1E3/(8.314*(DZ63+273.15)) * AQ63/DW63 * AP63) * DW63/(100*DK63) * 1000/(1000 - AO63)</f>
        <v>0</v>
      </c>
      <c r="AN63">
        <v>11.28601888896293</v>
      </c>
      <c r="AO63">
        <v>20.67212747252746</v>
      </c>
      <c r="AP63">
        <v>5.234344213215073E-05</v>
      </c>
      <c r="AQ63">
        <v>110.1298601296173</v>
      </c>
      <c r="AR63">
        <v>0</v>
      </c>
      <c r="AS63">
        <v>0</v>
      </c>
      <c r="AT63">
        <f>IF(AR63*$H$15&gt;=AV63,1.0,(AV63/(AV63-AR63*$H$15)))</f>
        <v>0</v>
      </c>
      <c r="AU63">
        <f>(AT63-1)*100</f>
        <v>0</v>
      </c>
      <c r="AV63">
        <f>MAX(0,($B$15+$C$15*EE63)/(1+$D$15*EE63)*DX63/(DZ63+273)*$E$15)</f>
        <v>0</v>
      </c>
      <c r="AW63" t="s">
        <v>429</v>
      </c>
      <c r="AX63" t="s">
        <v>429</v>
      </c>
      <c r="AY63">
        <v>0</v>
      </c>
      <c r="AZ63">
        <v>0</v>
      </c>
      <c r="BA63">
        <f>1-AY63/AZ63</f>
        <v>0</v>
      </c>
      <c r="BB63">
        <v>0</v>
      </c>
      <c r="BC63" t="s">
        <v>429</v>
      </c>
      <c r="BD63" t="s">
        <v>429</v>
      </c>
      <c r="BE63">
        <v>0</v>
      </c>
      <c r="BF63">
        <v>0</v>
      </c>
      <c r="BG63">
        <f>1-BE63/BF63</f>
        <v>0</v>
      </c>
      <c r="BH63">
        <v>0.5</v>
      </c>
      <c r="BI63">
        <f>DH63</f>
        <v>0</v>
      </c>
      <c r="BJ63">
        <f>K63</f>
        <v>0</v>
      </c>
      <c r="BK63">
        <f>BG63*BH63*BI63</f>
        <v>0</v>
      </c>
      <c r="BL63">
        <f>(BJ63-BB63)/BI63</f>
        <v>0</v>
      </c>
      <c r="BM63">
        <f>(AZ63-BF63)/BF63</f>
        <v>0</v>
      </c>
      <c r="BN63">
        <f>AY63/(BA63+AY63/BF63)</f>
        <v>0</v>
      </c>
      <c r="BO63" t="s">
        <v>429</v>
      </c>
      <c r="BP63">
        <v>0</v>
      </c>
      <c r="BQ63">
        <f>IF(BP63&lt;&gt;0, BP63, BN63)</f>
        <v>0</v>
      </c>
      <c r="BR63">
        <f>1-BQ63/BF63</f>
        <v>0</v>
      </c>
      <c r="BS63">
        <f>(BF63-BE63)/(BF63-BQ63)</f>
        <v>0</v>
      </c>
      <c r="BT63">
        <f>(AZ63-BF63)/(AZ63-BQ63)</f>
        <v>0</v>
      </c>
      <c r="BU63">
        <f>(BF63-BE63)/(BF63-AY63)</f>
        <v>0</v>
      </c>
      <c r="BV63">
        <f>(AZ63-BF63)/(AZ63-AY63)</f>
        <v>0</v>
      </c>
      <c r="BW63">
        <f>(BS63*BQ63/BE63)</f>
        <v>0</v>
      </c>
      <c r="BX63">
        <f>(1-BW63)</f>
        <v>0</v>
      </c>
      <c r="DG63">
        <f>$B$13*EF63+$C$13*EG63+$F$13*ER63*(1-EU63)</f>
        <v>0</v>
      </c>
      <c r="DH63">
        <f>DG63*DI63</f>
        <v>0</v>
      </c>
      <c r="DI63">
        <f>($B$13*$D$11+$C$13*$D$11+$F$13*((FE63+EW63)/MAX(FE63+EW63+FF63, 0.1)*$I$11+FF63/MAX(FE63+EW63+FF63, 0.1)*$J$11))/($B$13+$C$13+$F$13)</f>
        <v>0</v>
      </c>
      <c r="DJ63">
        <f>($B$13*$K$11+$C$13*$K$11+$F$13*((FE63+EW63)/MAX(FE63+EW63+FF63, 0.1)*$P$11+FF63/MAX(FE63+EW63+FF63, 0.1)*$Q$11))/($B$13+$C$13+$F$13)</f>
        <v>0</v>
      </c>
      <c r="DK63">
        <v>2.7</v>
      </c>
      <c r="DL63">
        <v>0.5</v>
      </c>
      <c r="DM63" t="s">
        <v>430</v>
      </c>
      <c r="DN63">
        <v>2</v>
      </c>
      <c r="DO63" t="b">
        <v>1</v>
      </c>
      <c r="DP63">
        <v>1685026893.332142</v>
      </c>
      <c r="DQ63">
        <v>595.3274642857143</v>
      </c>
      <c r="DR63">
        <v>675.4240714285714</v>
      </c>
      <c r="DS63">
        <v>20.66525</v>
      </c>
      <c r="DT63">
        <v>11.29628214285714</v>
      </c>
      <c r="DU63">
        <v>594.8748571428571</v>
      </c>
      <c r="DV63">
        <v>20.55233214285714</v>
      </c>
      <c r="DW63">
        <v>499.9796071428572</v>
      </c>
      <c r="DX63">
        <v>99.44127500000002</v>
      </c>
      <c r="DY63">
        <v>0.0999435</v>
      </c>
      <c r="DZ63">
        <v>29.36498928571428</v>
      </c>
      <c r="EA63">
        <v>29.17613214285715</v>
      </c>
      <c r="EB63">
        <v>999.9000000000002</v>
      </c>
      <c r="EC63">
        <v>0</v>
      </c>
      <c r="ED63">
        <v>0</v>
      </c>
      <c r="EE63">
        <v>10006.52321428571</v>
      </c>
      <c r="EF63">
        <v>0</v>
      </c>
      <c r="EG63">
        <v>1573.680357142857</v>
      </c>
      <c r="EH63">
        <v>-80.09672500000001</v>
      </c>
      <c r="EI63">
        <v>607.8895714285716</v>
      </c>
      <c r="EJ63">
        <v>683.1407857142858</v>
      </c>
      <c r="EK63">
        <v>9.368966785714287</v>
      </c>
      <c r="EL63">
        <v>675.4240714285714</v>
      </c>
      <c r="EM63">
        <v>11.29628214285714</v>
      </c>
      <c r="EN63">
        <v>2.054979642857143</v>
      </c>
      <c r="EO63">
        <v>1.123317142857143</v>
      </c>
      <c r="EP63">
        <v>17.87444642857143</v>
      </c>
      <c r="EQ63">
        <v>8.622291428571428</v>
      </c>
      <c r="ER63">
        <v>2000.004285714286</v>
      </c>
      <c r="ES63">
        <v>0.9800018928571428</v>
      </c>
      <c r="ET63">
        <v>0.01999801428571429</v>
      </c>
      <c r="EU63">
        <v>0</v>
      </c>
      <c r="EV63">
        <v>780.7147142857142</v>
      </c>
      <c r="EW63">
        <v>5.00078</v>
      </c>
      <c r="EX63">
        <v>19434.58928571428</v>
      </c>
      <c r="EY63">
        <v>16379.675</v>
      </c>
      <c r="EZ63">
        <v>39.11124999999999</v>
      </c>
      <c r="FA63">
        <v>40.95278571428571</v>
      </c>
      <c r="FB63">
        <v>39.53553571428571</v>
      </c>
      <c r="FC63">
        <v>39.82789285714285</v>
      </c>
      <c r="FD63">
        <v>40.52653571428571</v>
      </c>
      <c r="FE63">
        <v>1955.105</v>
      </c>
      <c r="FF63">
        <v>39.89821428571429</v>
      </c>
      <c r="FG63">
        <v>0</v>
      </c>
      <c r="FH63">
        <v>1685026900.3</v>
      </c>
      <c r="FI63">
        <v>0</v>
      </c>
      <c r="FJ63">
        <v>780.908</v>
      </c>
      <c r="FK63">
        <v>20.30864958562973</v>
      </c>
      <c r="FL63">
        <v>-831.4222231544132</v>
      </c>
      <c r="FM63">
        <v>19425.41153846154</v>
      </c>
      <c r="FN63">
        <v>15</v>
      </c>
      <c r="FO63">
        <v>1685022659.5</v>
      </c>
      <c r="FP63" t="s">
        <v>431</v>
      </c>
      <c r="FQ63">
        <v>1685022641</v>
      </c>
      <c r="FR63">
        <v>1685022659.5</v>
      </c>
      <c r="FS63">
        <v>1</v>
      </c>
      <c r="FT63">
        <v>0.44</v>
      </c>
      <c r="FU63">
        <v>-0.025</v>
      </c>
      <c r="FV63">
        <v>0.445</v>
      </c>
      <c r="FW63">
        <v>-0.025</v>
      </c>
      <c r="FX63">
        <v>420</v>
      </c>
      <c r="FY63">
        <v>11</v>
      </c>
      <c r="FZ63">
        <v>0.08</v>
      </c>
      <c r="GA63">
        <v>0.02</v>
      </c>
      <c r="GB63">
        <v>-79.59501250000001</v>
      </c>
      <c r="GC63">
        <v>-11.36069831144474</v>
      </c>
      <c r="GD63">
        <v>1.120056484331816</v>
      </c>
      <c r="GE63">
        <v>0</v>
      </c>
      <c r="GF63">
        <v>9.353025500000001</v>
      </c>
      <c r="GG63">
        <v>0.2994267917448296</v>
      </c>
      <c r="GH63">
        <v>0.03093130598196572</v>
      </c>
      <c r="GI63">
        <v>1</v>
      </c>
      <c r="GJ63">
        <v>1</v>
      </c>
      <c r="GK63">
        <v>2</v>
      </c>
      <c r="GL63" t="s">
        <v>432</v>
      </c>
      <c r="GM63">
        <v>3.09759</v>
      </c>
      <c r="GN63">
        <v>2.75826</v>
      </c>
      <c r="GO63">
        <v>0.127726</v>
      </c>
      <c r="GP63">
        <v>0.139156</v>
      </c>
      <c r="GQ63">
        <v>0.106885</v>
      </c>
      <c r="GR63">
        <v>0.0692473</v>
      </c>
      <c r="GS63">
        <v>22401.1</v>
      </c>
      <c r="GT63">
        <v>21833.5</v>
      </c>
      <c r="GU63">
        <v>26227.8</v>
      </c>
      <c r="GV63">
        <v>25703.9</v>
      </c>
      <c r="GW63">
        <v>37586.9</v>
      </c>
      <c r="GX63">
        <v>36470.6</v>
      </c>
      <c r="GY63">
        <v>45865.4</v>
      </c>
      <c r="GZ63">
        <v>42391.6</v>
      </c>
      <c r="HA63">
        <v>1.87892</v>
      </c>
      <c r="HB63">
        <v>1.9547</v>
      </c>
      <c r="HC63">
        <v>0.0520796</v>
      </c>
      <c r="HD63">
        <v>0</v>
      </c>
      <c r="HE63">
        <v>28.3256</v>
      </c>
      <c r="HF63">
        <v>999.9</v>
      </c>
      <c r="HG63">
        <v>60.2</v>
      </c>
      <c r="HH63">
        <v>32.5</v>
      </c>
      <c r="HI63">
        <v>29.7351</v>
      </c>
      <c r="HJ63">
        <v>61.5635</v>
      </c>
      <c r="HK63">
        <v>27.0793</v>
      </c>
      <c r="HL63">
        <v>1</v>
      </c>
      <c r="HM63">
        <v>0.140973</v>
      </c>
      <c r="HN63">
        <v>0.222135</v>
      </c>
      <c r="HO63">
        <v>20.3066</v>
      </c>
      <c r="HP63">
        <v>5.2137</v>
      </c>
      <c r="HQ63">
        <v>11.9794</v>
      </c>
      <c r="HR63">
        <v>4.96435</v>
      </c>
      <c r="HS63">
        <v>3.27405</v>
      </c>
      <c r="HT63">
        <v>9999</v>
      </c>
      <c r="HU63">
        <v>9999</v>
      </c>
      <c r="HV63">
        <v>9999</v>
      </c>
      <c r="HW63">
        <v>30.1</v>
      </c>
      <c r="HX63">
        <v>1.86386</v>
      </c>
      <c r="HY63">
        <v>1.85993</v>
      </c>
      <c r="HZ63">
        <v>1.85822</v>
      </c>
      <c r="IA63">
        <v>1.85962</v>
      </c>
      <c r="IB63">
        <v>1.85974</v>
      </c>
      <c r="IC63">
        <v>1.85822</v>
      </c>
      <c r="ID63">
        <v>1.85729</v>
      </c>
      <c r="IE63">
        <v>1.85224</v>
      </c>
      <c r="IF63">
        <v>0</v>
      </c>
      <c r="IG63">
        <v>0</v>
      </c>
      <c r="IH63">
        <v>0</v>
      </c>
      <c r="II63">
        <v>0</v>
      </c>
      <c r="IJ63" t="s">
        <v>433</v>
      </c>
      <c r="IK63" t="s">
        <v>434</v>
      </c>
      <c r="IL63" t="s">
        <v>435</v>
      </c>
      <c r="IM63" t="s">
        <v>435</v>
      </c>
      <c r="IN63" t="s">
        <v>435</v>
      </c>
      <c r="IO63" t="s">
        <v>435</v>
      </c>
      <c r="IP63">
        <v>0</v>
      </c>
      <c r="IQ63">
        <v>100</v>
      </c>
      <c r="IR63">
        <v>100</v>
      </c>
      <c r="IS63">
        <v>0.452</v>
      </c>
      <c r="IT63">
        <v>0.1131</v>
      </c>
      <c r="IU63">
        <v>0.3650839946752427</v>
      </c>
      <c r="IV63">
        <v>0.0002756662941723101</v>
      </c>
      <c r="IW63">
        <v>-1.706736700235475E-07</v>
      </c>
      <c r="IX63">
        <v>-7.648352192670159E-11</v>
      </c>
      <c r="IY63">
        <v>-0.08921519773046478</v>
      </c>
      <c r="IZ63">
        <v>0.001712106514585134</v>
      </c>
      <c r="JA63">
        <v>0.0004201690128959496</v>
      </c>
      <c r="JB63">
        <v>-1.212774764375344E-06</v>
      </c>
      <c r="JC63">
        <v>3</v>
      </c>
      <c r="JD63">
        <v>1949</v>
      </c>
      <c r="JE63">
        <v>1</v>
      </c>
      <c r="JF63">
        <v>28</v>
      </c>
      <c r="JG63">
        <v>71</v>
      </c>
      <c r="JH63">
        <v>70.7</v>
      </c>
      <c r="JI63">
        <v>1.71387</v>
      </c>
      <c r="JJ63">
        <v>2.60986</v>
      </c>
      <c r="JK63">
        <v>1.49658</v>
      </c>
      <c r="JL63">
        <v>2.35474</v>
      </c>
      <c r="JM63">
        <v>1.54907</v>
      </c>
      <c r="JN63">
        <v>2.38525</v>
      </c>
      <c r="JO63">
        <v>36.0582</v>
      </c>
      <c r="JP63">
        <v>14.3247</v>
      </c>
      <c r="JQ63">
        <v>18</v>
      </c>
      <c r="JR63">
        <v>487.744</v>
      </c>
      <c r="JS63">
        <v>555.7430000000001</v>
      </c>
      <c r="JT63">
        <v>28.0007</v>
      </c>
      <c r="JU63">
        <v>29.0572</v>
      </c>
      <c r="JV63">
        <v>30.0005</v>
      </c>
      <c r="JW63">
        <v>29.0745</v>
      </c>
      <c r="JX63">
        <v>29.0177</v>
      </c>
      <c r="JY63">
        <v>34.4707</v>
      </c>
      <c r="JZ63">
        <v>57.6671</v>
      </c>
      <c r="KA63">
        <v>0</v>
      </c>
      <c r="KB63">
        <v>28</v>
      </c>
      <c r="KC63">
        <v>721.164</v>
      </c>
      <c r="KD63">
        <v>11.2931</v>
      </c>
      <c r="KE63">
        <v>100.229</v>
      </c>
      <c r="KF63">
        <v>100.621</v>
      </c>
    </row>
    <row r="64" spans="1:292">
      <c r="A64">
        <v>44</v>
      </c>
      <c r="B64">
        <v>1685026906.1</v>
      </c>
      <c r="C64">
        <v>307</v>
      </c>
      <c r="D64" t="s">
        <v>522</v>
      </c>
      <c r="E64" t="s">
        <v>523</v>
      </c>
      <c r="F64">
        <v>5</v>
      </c>
      <c r="G64" t="s">
        <v>428</v>
      </c>
      <c r="H64">
        <v>1685026898.6</v>
      </c>
      <c r="I64">
        <f>(J64)/1000</f>
        <v>0</v>
      </c>
      <c r="J64">
        <f>IF(DO64, AM64, AG64)</f>
        <v>0</v>
      </c>
      <c r="K64">
        <f>IF(DO64, AH64, AF64)</f>
        <v>0</v>
      </c>
      <c r="L64">
        <f>DQ64 - IF(AT64&gt;1, K64*DK64*100.0/(AV64*EE64), 0)</f>
        <v>0</v>
      </c>
      <c r="M64">
        <f>((S64-I64/2)*L64-K64)/(S64+I64/2)</f>
        <v>0</v>
      </c>
      <c r="N64">
        <f>M64*(DX64+DY64)/1000.0</f>
        <v>0</v>
      </c>
      <c r="O64">
        <f>(DQ64 - IF(AT64&gt;1, K64*DK64*100.0/(AV64*EE64), 0))*(DX64+DY64)/1000.0</f>
        <v>0</v>
      </c>
      <c r="P64">
        <f>2.0/((1/R64-1/Q64)+SIGN(R64)*SQRT((1/R64-1/Q64)*(1/R64-1/Q64) + 4*DL64/((DL64+1)*(DL64+1))*(2*1/R64*1/Q64-1/Q64*1/Q64)))</f>
        <v>0</v>
      </c>
      <c r="Q64">
        <f>IF(LEFT(DM64,1)&lt;&gt;"0",IF(LEFT(DM64,1)="1",3.0,DN64),$D$5+$E$5*(EE64*DX64/($K$5*1000))+$F$5*(EE64*DX64/($K$5*1000))*MAX(MIN(DK64,$J$5),$I$5)*MAX(MIN(DK64,$J$5),$I$5)+$G$5*MAX(MIN(DK64,$J$5),$I$5)*(EE64*DX64/($K$5*1000))+$H$5*(EE64*DX64/($K$5*1000))*(EE64*DX64/($K$5*1000)))</f>
        <v>0</v>
      </c>
      <c r="R64">
        <f>I64*(1000-(1000*0.61365*exp(17.502*V64/(240.97+V64))/(DX64+DY64)+DS64)/2)/(1000*0.61365*exp(17.502*V64/(240.97+V64))/(DX64+DY64)-DS64)</f>
        <v>0</v>
      </c>
      <c r="S64">
        <f>1/((DL64+1)/(P64/1.6)+1/(Q64/1.37)) + DL64/((DL64+1)/(P64/1.6) + DL64/(Q64/1.37))</f>
        <v>0</v>
      </c>
      <c r="T64">
        <f>(DG64*DJ64)</f>
        <v>0</v>
      </c>
      <c r="U64">
        <f>(DZ64+(T64+2*0.95*5.67E-8*(((DZ64+$B$9)+273)^4-(DZ64+273)^4)-44100*I64)/(1.84*29.3*Q64+8*0.95*5.67E-8*(DZ64+273)^3))</f>
        <v>0</v>
      </c>
      <c r="V64">
        <f>($C$9*EA64+$D$9*EB64+$E$9*U64)</f>
        <v>0</v>
      </c>
      <c r="W64">
        <f>0.61365*exp(17.502*V64/(240.97+V64))</f>
        <v>0</v>
      </c>
      <c r="X64">
        <f>(Y64/Z64*100)</f>
        <v>0</v>
      </c>
      <c r="Y64">
        <f>DS64*(DX64+DY64)/1000</f>
        <v>0</v>
      </c>
      <c r="Z64">
        <f>0.61365*exp(17.502*DZ64/(240.97+DZ64))</f>
        <v>0</v>
      </c>
      <c r="AA64">
        <f>(W64-DS64*(DX64+DY64)/1000)</f>
        <v>0</v>
      </c>
      <c r="AB64">
        <f>(-I64*44100)</f>
        <v>0</v>
      </c>
      <c r="AC64">
        <f>2*29.3*Q64*0.92*(DZ64-V64)</f>
        <v>0</v>
      </c>
      <c r="AD64">
        <f>2*0.95*5.67E-8*(((DZ64+$B$9)+273)^4-(V64+273)^4)</f>
        <v>0</v>
      </c>
      <c r="AE64">
        <f>T64+AD64+AB64+AC64</f>
        <v>0</v>
      </c>
      <c r="AF64">
        <f>DW64*AT64*(DR64-DQ64*(1000-AT64*DT64)/(1000-AT64*DS64))/(100*DK64)</f>
        <v>0</v>
      </c>
      <c r="AG64">
        <f>1000*DW64*AT64*(DS64-DT64)/(100*DK64*(1000-AT64*DS64))</f>
        <v>0</v>
      </c>
      <c r="AH64">
        <f>(AI64 - AJ64 - DX64*1E3/(8.314*(DZ64+273.15)) * AL64/DW64 * AK64) * DW64/(100*DK64) * (1000 - DT64)/1000</f>
        <v>0</v>
      </c>
      <c r="AI64">
        <v>714.4771868334485</v>
      </c>
      <c r="AJ64">
        <v>646.6929272727274</v>
      </c>
      <c r="AK64">
        <v>3.184961201851424</v>
      </c>
      <c r="AL64">
        <v>66.87544694377274</v>
      </c>
      <c r="AM64">
        <f>(AO64 - AN64 + DX64*1E3/(8.314*(DZ64+273.15)) * AQ64/DW64 * AP64) * DW64/(100*DK64) * 1000/(1000 - AO64)</f>
        <v>0</v>
      </c>
      <c r="AN64">
        <v>11.28915485094215</v>
      </c>
      <c r="AO64">
        <v>20.68685714285715</v>
      </c>
      <c r="AP64">
        <v>0.0001484238984364817</v>
      </c>
      <c r="AQ64">
        <v>110.1298601296173</v>
      </c>
      <c r="AR64">
        <v>0</v>
      </c>
      <c r="AS64">
        <v>0</v>
      </c>
      <c r="AT64">
        <f>IF(AR64*$H$15&gt;=AV64,1.0,(AV64/(AV64-AR64*$H$15)))</f>
        <v>0</v>
      </c>
      <c r="AU64">
        <f>(AT64-1)*100</f>
        <v>0</v>
      </c>
      <c r="AV64">
        <f>MAX(0,($B$15+$C$15*EE64)/(1+$D$15*EE64)*DX64/(DZ64+273)*$E$15)</f>
        <v>0</v>
      </c>
      <c r="AW64" t="s">
        <v>429</v>
      </c>
      <c r="AX64" t="s">
        <v>429</v>
      </c>
      <c r="AY64">
        <v>0</v>
      </c>
      <c r="AZ64">
        <v>0</v>
      </c>
      <c r="BA64">
        <f>1-AY64/AZ64</f>
        <v>0</v>
      </c>
      <c r="BB64">
        <v>0</v>
      </c>
      <c r="BC64" t="s">
        <v>429</v>
      </c>
      <c r="BD64" t="s">
        <v>429</v>
      </c>
      <c r="BE64">
        <v>0</v>
      </c>
      <c r="BF64">
        <v>0</v>
      </c>
      <c r="BG64">
        <f>1-BE64/BF64</f>
        <v>0</v>
      </c>
      <c r="BH64">
        <v>0.5</v>
      </c>
      <c r="BI64">
        <f>DH64</f>
        <v>0</v>
      </c>
      <c r="BJ64">
        <f>K64</f>
        <v>0</v>
      </c>
      <c r="BK64">
        <f>BG64*BH64*BI64</f>
        <v>0</v>
      </c>
      <c r="BL64">
        <f>(BJ64-BB64)/BI64</f>
        <v>0</v>
      </c>
      <c r="BM64">
        <f>(AZ64-BF64)/BF64</f>
        <v>0</v>
      </c>
      <c r="BN64">
        <f>AY64/(BA64+AY64/BF64)</f>
        <v>0</v>
      </c>
      <c r="BO64" t="s">
        <v>429</v>
      </c>
      <c r="BP64">
        <v>0</v>
      </c>
      <c r="BQ64">
        <f>IF(BP64&lt;&gt;0, BP64, BN64)</f>
        <v>0</v>
      </c>
      <c r="BR64">
        <f>1-BQ64/BF64</f>
        <v>0</v>
      </c>
      <c r="BS64">
        <f>(BF64-BE64)/(BF64-BQ64)</f>
        <v>0</v>
      </c>
      <c r="BT64">
        <f>(AZ64-BF64)/(AZ64-BQ64)</f>
        <v>0</v>
      </c>
      <c r="BU64">
        <f>(BF64-BE64)/(BF64-AY64)</f>
        <v>0</v>
      </c>
      <c r="BV64">
        <f>(AZ64-BF64)/(AZ64-AY64)</f>
        <v>0</v>
      </c>
      <c r="BW64">
        <f>(BS64*BQ64/BE64)</f>
        <v>0</v>
      </c>
      <c r="BX64">
        <f>(1-BW64)</f>
        <v>0</v>
      </c>
      <c r="DG64">
        <f>$B$13*EF64+$C$13*EG64+$F$13*ER64*(1-EU64)</f>
        <v>0</v>
      </c>
      <c r="DH64">
        <f>DG64*DI64</f>
        <v>0</v>
      </c>
      <c r="DI64">
        <f>($B$13*$D$11+$C$13*$D$11+$F$13*((FE64+EW64)/MAX(FE64+EW64+FF64, 0.1)*$I$11+FF64/MAX(FE64+EW64+FF64, 0.1)*$J$11))/($B$13+$C$13+$F$13)</f>
        <v>0</v>
      </c>
      <c r="DJ64">
        <f>($B$13*$K$11+$C$13*$K$11+$F$13*((FE64+EW64)/MAX(FE64+EW64+FF64, 0.1)*$P$11+FF64/MAX(FE64+EW64+FF64, 0.1)*$Q$11))/($B$13+$C$13+$F$13)</f>
        <v>0</v>
      </c>
      <c r="DK64">
        <v>2.7</v>
      </c>
      <c r="DL64">
        <v>0.5</v>
      </c>
      <c r="DM64" t="s">
        <v>430</v>
      </c>
      <c r="DN64">
        <v>2</v>
      </c>
      <c r="DO64" t="b">
        <v>1</v>
      </c>
      <c r="DP64">
        <v>1685026898.6</v>
      </c>
      <c r="DQ64">
        <v>611.5374814814816</v>
      </c>
      <c r="DR64">
        <v>692.8931851851851</v>
      </c>
      <c r="DS64">
        <v>20.6715</v>
      </c>
      <c r="DT64">
        <v>11.28764074074074</v>
      </c>
      <c r="DU64">
        <v>611.0851851851852</v>
      </c>
      <c r="DV64">
        <v>20.55846666666666</v>
      </c>
      <c r="DW64">
        <v>500.001962962963</v>
      </c>
      <c r="DX64">
        <v>99.44150370370369</v>
      </c>
      <c r="DY64">
        <v>0.09996025555555556</v>
      </c>
      <c r="DZ64">
        <v>29.36527407407408</v>
      </c>
      <c r="EA64">
        <v>29.17690740740741</v>
      </c>
      <c r="EB64">
        <v>999.9000000000001</v>
      </c>
      <c r="EC64">
        <v>0</v>
      </c>
      <c r="ED64">
        <v>0</v>
      </c>
      <c r="EE64">
        <v>10012.78333333333</v>
      </c>
      <c r="EF64">
        <v>0</v>
      </c>
      <c r="EG64">
        <v>1571.878888888889</v>
      </c>
      <c r="EH64">
        <v>-81.3557037037037</v>
      </c>
      <c r="EI64">
        <v>624.4457777777778</v>
      </c>
      <c r="EJ64">
        <v>700.8036296296297</v>
      </c>
      <c r="EK64">
        <v>9.383864074074072</v>
      </c>
      <c r="EL64">
        <v>692.8931851851851</v>
      </c>
      <c r="EM64">
        <v>11.28764074074074</v>
      </c>
      <c r="EN64">
        <v>2.055605925925926</v>
      </c>
      <c r="EO64">
        <v>1.122459259259259</v>
      </c>
      <c r="EP64">
        <v>17.87928888888889</v>
      </c>
      <c r="EQ64">
        <v>8.611032592592593</v>
      </c>
      <c r="ER64">
        <v>2000.018518518519</v>
      </c>
      <c r="ES64">
        <v>0.9800019999999999</v>
      </c>
      <c r="ET64">
        <v>0.01999791111111111</v>
      </c>
      <c r="EU64">
        <v>0</v>
      </c>
      <c r="EV64">
        <v>782.473925925926</v>
      </c>
      <c r="EW64">
        <v>5.00078</v>
      </c>
      <c r="EX64">
        <v>19491.54444444444</v>
      </c>
      <c r="EY64">
        <v>16379.8</v>
      </c>
      <c r="EZ64">
        <v>39.12466666666666</v>
      </c>
      <c r="FA64">
        <v>40.96033333333334</v>
      </c>
      <c r="FB64">
        <v>39.49055555555555</v>
      </c>
      <c r="FC64">
        <v>39.8422962962963</v>
      </c>
      <c r="FD64">
        <v>40.53914814814814</v>
      </c>
      <c r="FE64">
        <v>1955.119259259259</v>
      </c>
      <c r="FF64">
        <v>39.89814814814815</v>
      </c>
      <c r="FG64">
        <v>0</v>
      </c>
      <c r="FH64">
        <v>1685026905.1</v>
      </c>
      <c r="FI64">
        <v>0</v>
      </c>
      <c r="FJ64">
        <v>782.5061538461539</v>
      </c>
      <c r="FK64">
        <v>19.26919658067052</v>
      </c>
      <c r="FL64">
        <v>3544.724785912759</v>
      </c>
      <c r="FM64">
        <v>19484.6923076923</v>
      </c>
      <c r="FN64">
        <v>15</v>
      </c>
      <c r="FO64">
        <v>1685022659.5</v>
      </c>
      <c r="FP64" t="s">
        <v>431</v>
      </c>
      <c r="FQ64">
        <v>1685022641</v>
      </c>
      <c r="FR64">
        <v>1685022659.5</v>
      </c>
      <c r="FS64">
        <v>1</v>
      </c>
      <c r="FT64">
        <v>0.44</v>
      </c>
      <c r="FU64">
        <v>-0.025</v>
      </c>
      <c r="FV64">
        <v>0.445</v>
      </c>
      <c r="FW64">
        <v>-0.025</v>
      </c>
      <c r="FX64">
        <v>420</v>
      </c>
      <c r="FY64">
        <v>11</v>
      </c>
      <c r="FZ64">
        <v>0.08</v>
      </c>
      <c r="GA64">
        <v>0.02</v>
      </c>
      <c r="GB64">
        <v>-80.43927804878049</v>
      </c>
      <c r="GC64">
        <v>-13.75015191637625</v>
      </c>
      <c r="GD64">
        <v>1.365575932731216</v>
      </c>
      <c r="GE64">
        <v>0</v>
      </c>
      <c r="GF64">
        <v>9.369179999999998</v>
      </c>
      <c r="GG64">
        <v>0.2069186759581987</v>
      </c>
      <c r="GH64">
        <v>0.02403455266800728</v>
      </c>
      <c r="GI64">
        <v>1</v>
      </c>
      <c r="GJ64">
        <v>1</v>
      </c>
      <c r="GK64">
        <v>2</v>
      </c>
      <c r="GL64" t="s">
        <v>432</v>
      </c>
      <c r="GM64">
        <v>3.09756</v>
      </c>
      <c r="GN64">
        <v>2.75806</v>
      </c>
      <c r="GO64">
        <v>0.129962</v>
      </c>
      <c r="GP64">
        <v>0.1414</v>
      </c>
      <c r="GQ64">
        <v>0.10693</v>
      </c>
      <c r="GR64">
        <v>0.0692547</v>
      </c>
      <c r="GS64">
        <v>22343.3</v>
      </c>
      <c r="GT64">
        <v>21776.3</v>
      </c>
      <c r="GU64">
        <v>26227.4</v>
      </c>
      <c r="GV64">
        <v>25703.6</v>
      </c>
      <c r="GW64">
        <v>37585</v>
      </c>
      <c r="GX64">
        <v>36470</v>
      </c>
      <c r="GY64">
        <v>45865.1</v>
      </c>
      <c r="GZ64">
        <v>42391</v>
      </c>
      <c r="HA64">
        <v>1.87903</v>
      </c>
      <c r="HB64">
        <v>1.95457</v>
      </c>
      <c r="HC64">
        <v>0.0523701</v>
      </c>
      <c r="HD64">
        <v>0</v>
      </c>
      <c r="HE64">
        <v>28.3335</v>
      </c>
      <c r="HF64">
        <v>999.9</v>
      </c>
      <c r="HG64">
        <v>60.2</v>
      </c>
      <c r="HH64">
        <v>32.5</v>
      </c>
      <c r="HI64">
        <v>29.7335</v>
      </c>
      <c r="HJ64">
        <v>61.7535</v>
      </c>
      <c r="HK64">
        <v>27.0954</v>
      </c>
      <c r="HL64">
        <v>1</v>
      </c>
      <c r="HM64">
        <v>0.141397</v>
      </c>
      <c r="HN64">
        <v>0.225605</v>
      </c>
      <c r="HO64">
        <v>20.3066</v>
      </c>
      <c r="HP64">
        <v>5.2134</v>
      </c>
      <c r="HQ64">
        <v>11.9798</v>
      </c>
      <c r="HR64">
        <v>4.96425</v>
      </c>
      <c r="HS64">
        <v>3.274</v>
      </c>
      <c r="HT64">
        <v>9999</v>
      </c>
      <c r="HU64">
        <v>9999</v>
      </c>
      <c r="HV64">
        <v>9999</v>
      </c>
      <c r="HW64">
        <v>30.1</v>
      </c>
      <c r="HX64">
        <v>1.86386</v>
      </c>
      <c r="HY64">
        <v>1.85996</v>
      </c>
      <c r="HZ64">
        <v>1.85822</v>
      </c>
      <c r="IA64">
        <v>1.85963</v>
      </c>
      <c r="IB64">
        <v>1.85974</v>
      </c>
      <c r="IC64">
        <v>1.85822</v>
      </c>
      <c r="ID64">
        <v>1.85729</v>
      </c>
      <c r="IE64">
        <v>1.85222</v>
      </c>
      <c r="IF64">
        <v>0</v>
      </c>
      <c r="IG64">
        <v>0</v>
      </c>
      <c r="IH64">
        <v>0</v>
      </c>
      <c r="II64">
        <v>0</v>
      </c>
      <c r="IJ64" t="s">
        <v>433</v>
      </c>
      <c r="IK64" t="s">
        <v>434</v>
      </c>
      <c r="IL64" t="s">
        <v>435</v>
      </c>
      <c r="IM64" t="s">
        <v>435</v>
      </c>
      <c r="IN64" t="s">
        <v>435</v>
      </c>
      <c r="IO64" t="s">
        <v>435</v>
      </c>
      <c r="IP64">
        <v>0</v>
      </c>
      <c r="IQ64">
        <v>100</v>
      </c>
      <c r="IR64">
        <v>100</v>
      </c>
      <c r="IS64">
        <v>0.452</v>
      </c>
      <c r="IT64">
        <v>0.1133</v>
      </c>
      <c r="IU64">
        <v>0.3650839946752427</v>
      </c>
      <c r="IV64">
        <v>0.0002756662941723101</v>
      </c>
      <c r="IW64">
        <v>-1.706736700235475E-07</v>
      </c>
      <c r="IX64">
        <v>-7.648352192670159E-11</v>
      </c>
      <c r="IY64">
        <v>-0.08921519773046478</v>
      </c>
      <c r="IZ64">
        <v>0.001712106514585134</v>
      </c>
      <c r="JA64">
        <v>0.0004201690128959496</v>
      </c>
      <c r="JB64">
        <v>-1.212774764375344E-06</v>
      </c>
      <c r="JC64">
        <v>3</v>
      </c>
      <c r="JD64">
        <v>1949</v>
      </c>
      <c r="JE64">
        <v>1</v>
      </c>
      <c r="JF64">
        <v>28</v>
      </c>
      <c r="JG64">
        <v>71.09999999999999</v>
      </c>
      <c r="JH64">
        <v>70.8</v>
      </c>
      <c r="JI64">
        <v>1.74927</v>
      </c>
      <c r="JJ64">
        <v>2.61475</v>
      </c>
      <c r="JK64">
        <v>1.49658</v>
      </c>
      <c r="JL64">
        <v>2.35474</v>
      </c>
      <c r="JM64">
        <v>1.54907</v>
      </c>
      <c r="JN64">
        <v>2.41333</v>
      </c>
      <c r="JO64">
        <v>36.0582</v>
      </c>
      <c r="JP64">
        <v>14.3247</v>
      </c>
      <c r="JQ64">
        <v>18</v>
      </c>
      <c r="JR64">
        <v>487.837</v>
      </c>
      <c r="JS64">
        <v>555.7</v>
      </c>
      <c r="JT64">
        <v>28.0006</v>
      </c>
      <c r="JU64">
        <v>29.0622</v>
      </c>
      <c r="JV64">
        <v>30.0005</v>
      </c>
      <c r="JW64">
        <v>29.0789</v>
      </c>
      <c r="JX64">
        <v>29.0227</v>
      </c>
      <c r="JY64">
        <v>35.1698</v>
      </c>
      <c r="JZ64">
        <v>57.6671</v>
      </c>
      <c r="KA64">
        <v>0</v>
      </c>
      <c r="KB64">
        <v>28</v>
      </c>
      <c r="KC64">
        <v>741.278</v>
      </c>
      <c r="KD64">
        <v>11.2807</v>
      </c>
      <c r="KE64">
        <v>100.228</v>
      </c>
      <c r="KF64">
        <v>100.62</v>
      </c>
    </row>
    <row r="65" spans="1:292">
      <c r="A65">
        <v>45</v>
      </c>
      <c r="B65">
        <v>1685026911.1</v>
      </c>
      <c r="C65">
        <v>312</v>
      </c>
      <c r="D65" t="s">
        <v>524</v>
      </c>
      <c r="E65" t="s">
        <v>525</v>
      </c>
      <c r="F65">
        <v>5</v>
      </c>
      <c r="G65" t="s">
        <v>428</v>
      </c>
      <c r="H65">
        <v>1685026903.314285</v>
      </c>
      <c r="I65">
        <f>(J65)/1000</f>
        <v>0</v>
      </c>
      <c r="J65">
        <f>IF(DO65, AM65, AG65)</f>
        <v>0</v>
      </c>
      <c r="K65">
        <f>IF(DO65, AH65, AF65)</f>
        <v>0</v>
      </c>
      <c r="L65">
        <f>DQ65 - IF(AT65&gt;1, K65*DK65*100.0/(AV65*EE65), 0)</f>
        <v>0</v>
      </c>
      <c r="M65">
        <f>((S65-I65/2)*L65-K65)/(S65+I65/2)</f>
        <v>0</v>
      </c>
      <c r="N65">
        <f>M65*(DX65+DY65)/1000.0</f>
        <v>0</v>
      </c>
      <c r="O65">
        <f>(DQ65 - IF(AT65&gt;1, K65*DK65*100.0/(AV65*EE65), 0))*(DX65+DY65)/1000.0</f>
        <v>0</v>
      </c>
      <c r="P65">
        <f>2.0/((1/R65-1/Q65)+SIGN(R65)*SQRT((1/R65-1/Q65)*(1/R65-1/Q65) + 4*DL65/((DL65+1)*(DL65+1))*(2*1/R65*1/Q65-1/Q65*1/Q65)))</f>
        <v>0</v>
      </c>
      <c r="Q65">
        <f>IF(LEFT(DM65,1)&lt;&gt;"0",IF(LEFT(DM65,1)="1",3.0,DN65),$D$5+$E$5*(EE65*DX65/($K$5*1000))+$F$5*(EE65*DX65/($K$5*1000))*MAX(MIN(DK65,$J$5),$I$5)*MAX(MIN(DK65,$J$5),$I$5)+$G$5*MAX(MIN(DK65,$J$5),$I$5)*(EE65*DX65/($K$5*1000))+$H$5*(EE65*DX65/($K$5*1000))*(EE65*DX65/($K$5*1000)))</f>
        <v>0</v>
      </c>
      <c r="R65">
        <f>I65*(1000-(1000*0.61365*exp(17.502*V65/(240.97+V65))/(DX65+DY65)+DS65)/2)/(1000*0.61365*exp(17.502*V65/(240.97+V65))/(DX65+DY65)-DS65)</f>
        <v>0</v>
      </c>
      <c r="S65">
        <f>1/((DL65+1)/(P65/1.6)+1/(Q65/1.37)) + DL65/((DL65+1)/(P65/1.6) + DL65/(Q65/1.37))</f>
        <v>0</v>
      </c>
      <c r="T65">
        <f>(DG65*DJ65)</f>
        <v>0</v>
      </c>
      <c r="U65">
        <f>(DZ65+(T65+2*0.95*5.67E-8*(((DZ65+$B$9)+273)^4-(DZ65+273)^4)-44100*I65)/(1.84*29.3*Q65+8*0.95*5.67E-8*(DZ65+273)^3))</f>
        <v>0</v>
      </c>
      <c r="V65">
        <f>($C$9*EA65+$D$9*EB65+$E$9*U65)</f>
        <v>0</v>
      </c>
      <c r="W65">
        <f>0.61365*exp(17.502*V65/(240.97+V65))</f>
        <v>0</v>
      </c>
      <c r="X65">
        <f>(Y65/Z65*100)</f>
        <v>0</v>
      </c>
      <c r="Y65">
        <f>DS65*(DX65+DY65)/1000</f>
        <v>0</v>
      </c>
      <c r="Z65">
        <f>0.61365*exp(17.502*DZ65/(240.97+DZ65))</f>
        <v>0</v>
      </c>
      <c r="AA65">
        <f>(W65-DS65*(DX65+DY65)/1000)</f>
        <v>0</v>
      </c>
      <c r="AB65">
        <f>(-I65*44100)</f>
        <v>0</v>
      </c>
      <c r="AC65">
        <f>2*29.3*Q65*0.92*(DZ65-V65)</f>
        <v>0</v>
      </c>
      <c r="AD65">
        <f>2*0.95*5.67E-8*(((DZ65+$B$9)+273)^4-(V65+273)^4)</f>
        <v>0</v>
      </c>
      <c r="AE65">
        <f>T65+AD65+AB65+AC65</f>
        <v>0</v>
      </c>
      <c r="AF65">
        <f>DW65*AT65*(DR65-DQ65*(1000-AT65*DT65)/(1000-AT65*DS65))/(100*DK65)</f>
        <v>0</v>
      </c>
      <c r="AG65">
        <f>1000*DW65*AT65*(DS65-DT65)/(100*DK65*(1000-AT65*DS65))</f>
        <v>0</v>
      </c>
      <c r="AH65">
        <f>(AI65 - AJ65 - DX65*1E3/(8.314*(DZ65+273.15)) * AL65/DW65 * AK65) * DW65/(100*DK65) * (1000 - DT65)/1000</f>
        <v>0</v>
      </c>
      <c r="AI65">
        <v>731.4633504762139</v>
      </c>
      <c r="AJ65">
        <v>662.9098363636366</v>
      </c>
      <c r="AK65">
        <v>3.248841981190649</v>
      </c>
      <c r="AL65">
        <v>66.87544694377274</v>
      </c>
      <c r="AM65">
        <f>(AO65 - AN65 + DX65*1E3/(8.314*(DZ65+273.15)) * AQ65/DW65 * AP65) * DW65/(100*DK65) * 1000/(1000 - AO65)</f>
        <v>0</v>
      </c>
      <c r="AN65">
        <v>11.29079184172835</v>
      </c>
      <c r="AO65">
        <v>20.69449670329671</v>
      </c>
      <c r="AP65">
        <v>8.358948512711768E-05</v>
      </c>
      <c r="AQ65">
        <v>110.1298601296173</v>
      </c>
      <c r="AR65">
        <v>0</v>
      </c>
      <c r="AS65">
        <v>0</v>
      </c>
      <c r="AT65">
        <f>IF(AR65*$H$15&gt;=AV65,1.0,(AV65/(AV65-AR65*$H$15)))</f>
        <v>0</v>
      </c>
      <c r="AU65">
        <f>(AT65-1)*100</f>
        <v>0</v>
      </c>
      <c r="AV65">
        <f>MAX(0,($B$15+$C$15*EE65)/(1+$D$15*EE65)*DX65/(DZ65+273)*$E$15)</f>
        <v>0</v>
      </c>
      <c r="AW65" t="s">
        <v>429</v>
      </c>
      <c r="AX65" t="s">
        <v>429</v>
      </c>
      <c r="AY65">
        <v>0</v>
      </c>
      <c r="AZ65">
        <v>0</v>
      </c>
      <c r="BA65">
        <f>1-AY65/AZ65</f>
        <v>0</v>
      </c>
      <c r="BB65">
        <v>0</v>
      </c>
      <c r="BC65" t="s">
        <v>429</v>
      </c>
      <c r="BD65" t="s">
        <v>429</v>
      </c>
      <c r="BE65">
        <v>0</v>
      </c>
      <c r="BF65">
        <v>0</v>
      </c>
      <c r="BG65">
        <f>1-BE65/BF65</f>
        <v>0</v>
      </c>
      <c r="BH65">
        <v>0.5</v>
      </c>
      <c r="BI65">
        <f>DH65</f>
        <v>0</v>
      </c>
      <c r="BJ65">
        <f>K65</f>
        <v>0</v>
      </c>
      <c r="BK65">
        <f>BG65*BH65*BI65</f>
        <v>0</v>
      </c>
      <c r="BL65">
        <f>(BJ65-BB65)/BI65</f>
        <v>0</v>
      </c>
      <c r="BM65">
        <f>(AZ65-BF65)/BF65</f>
        <v>0</v>
      </c>
      <c r="BN65">
        <f>AY65/(BA65+AY65/BF65)</f>
        <v>0</v>
      </c>
      <c r="BO65" t="s">
        <v>429</v>
      </c>
      <c r="BP65">
        <v>0</v>
      </c>
      <c r="BQ65">
        <f>IF(BP65&lt;&gt;0, BP65, BN65)</f>
        <v>0</v>
      </c>
      <c r="BR65">
        <f>1-BQ65/BF65</f>
        <v>0</v>
      </c>
      <c r="BS65">
        <f>(BF65-BE65)/(BF65-BQ65)</f>
        <v>0</v>
      </c>
      <c r="BT65">
        <f>(AZ65-BF65)/(AZ65-BQ65)</f>
        <v>0</v>
      </c>
      <c r="BU65">
        <f>(BF65-BE65)/(BF65-AY65)</f>
        <v>0</v>
      </c>
      <c r="BV65">
        <f>(AZ65-BF65)/(AZ65-AY65)</f>
        <v>0</v>
      </c>
      <c r="BW65">
        <f>(BS65*BQ65/BE65)</f>
        <v>0</v>
      </c>
      <c r="BX65">
        <f>(1-BW65)</f>
        <v>0</v>
      </c>
      <c r="DG65">
        <f>$B$13*EF65+$C$13*EG65+$F$13*ER65*(1-EU65)</f>
        <v>0</v>
      </c>
      <c r="DH65">
        <f>DG65*DI65</f>
        <v>0</v>
      </c>
      <c r="DI65">
        <f>($B$13*$D$11+$C$13*$D$11+$F$13*((FE65+EW65)/MAX(FE65+EW65+FF65, 0.1)*$I$11+FF65/MAX(FE65+EW65+FF65, 0.1)*$J$11))/($B$13+$C$13+$F$13)</f>
        <v>0</v>
      </c>
      <c r="DJ65">
        <f>($B$13*$K$11+$C$13*$K$11+$F$13*((FE65+EW65)/MAX(FE65+EW65+FF65, 0.1)*$P$11+FF65/MAX(FE65+EW65+FF65, 0.1)*$Q$11))/($B$13+$C$13+$F$13)</f>
        <v>0</v>
      </c>
      <c r="DK65">
        <v>2.7</v>
      </c>
      <c r="DL65">
        <v>0.5</v>
      </c>
      <c r="DM65" t="s">
        <v>430</v>
      </c>
      <c r="DN65">
        <v>2</v>
      </c>
      <c r="DO65" t="b">
        <v>1</v>
      </c>
      <c r="DP65">
        <v>1685026903.314285</v>
      </c>
      <c r="DQ65">
        <v>626.2377857142858</v>
      </c>
      <c r="DR65">
        <v>708.6990357142856</v>
      </c>
      <c r="DS65">
        <v>20.67985714285714</v>
      </c>
      <c r="DT65">
        <v>11.28949642857143</v>
      </c>
      <c r="DU65">
        <v>625.7857857142857</v>
      </c>
      <c r="DV65">
        <v>20.56668214285714</v>
      </c>
      <c r="DW65">
        <v>500.0080714285714</v>
      </c>
      <c r="DX65">
        <v>99.44111428571431</v>
      </c>
      <c r="DY65">
        <v>0.1000311107142857</v>
      </c>
      <c r="DZ65">
        <v>29.36717142857143</v>
      </c>
      <c r="EA65">
        <v>29.180575</v>
      </c>
      <c r="EB65">
        <v>999.9000000000002</v>
      </c>
      <c r="EC65">
        <v>0</v>
      </c>
      <c r="ED65">
        <v>0</v>
      </c>
      <c r="EE65">
        <v>10001.52142857143</v>
      </c>
      <c r="EF65">
        <v>0</v>
      </c>
      <c r="EG65">
        <v>1587.171428571429</v>
      </c>
      <c r="EH65">
        <v>-82.46135714285715</v>
      </c>
      <c r="EI65">
        <v>639.4618571428572</v>
      </c>
      <c r="EJ65">
        <v>716.7913571428571</v>
      </c>
      <c r="EK65">
        <v>9.390364285714286</v>
      </c>
      <c r="EL65">
        <v>708.6990357142856</v>
      </c>
      <c r="EM65">
        <v>11.28949642857143</v>
      </c>
      <c r="EN65">
        <v>2.056428214285714</v>
      </c>
      <c r="EO65">
        <v>1.122639285714286</v>
      </c>
      <c r="EP65">
        <v>17.88563571428572</v>
      </c>
      <c r="EQ65">
        <v>8.613400357142856</v>
      </c>
      <c r="ER65">
        <v>2000.016428571429</v>
      </c>
      <c r="ES65">
        <v>0.9800018928571428</v>
      </c>
      <c r="ET65">
        <v>0.01999801785714286</v>
      </c>
      <c r="EU65">
        <v>0</v>
      </c>
      <c r="EV65">
        <v>783.92675</v>
      </c>
      <c r="EW65">
        <v>5.00078</v>
      </c>
      <c r="EX65">
        <v>19668.11071428572</v>
      </c>
      <c r="EY65">
        <v>16379.78928571428</v>
      </c>
      <c r="EZ65">
        <v>39.13139285714285</v>
      </c>
      <c r="FA65">
        <v>40.97525</v>
      </c>
      <c r="FB65">
        <v>39.49971428571429</v>
      </c>
      <c r="FC65">
        <v>39.85017857142856</v>
      </c>
      <c r="FD65">
        <v>40.52657142857142</v>
      </c>
      <c r="FE65">
        <v>1955.116785714286</v>
      </c>
      <c r="FF65">
        <v>39.89928571428572</v>
      </c>
      <c r="FG65">
        <v>0</v>
      </c>
      <c r="FH65">
        <v>1685026909.9</v>
      </c>
      <c r="FI65">
        <v>0</v>
      </c>
      <c r="FJ65">
        <v>783.9721538461539</v>
      </c>
      <c r="FK65">
        <v>18.32670085938368</v>
      </c>
      <c r="FL65">
        <v>2935.849567087913</v>
      </c>
      <c r="FM65">
        <v>19664.29230769231</v>
      </c>
      <c r="FN65">
        <v>15</v>
      </c>
      <c r="FO65">
        <v>1685022659.5</v>
      </c>
      <c r="FP65" t="s">
        <v>431</v>
      </c>
      <c r="FQ65">
        <v>1685022641</v>
      </c>
      <c r="FR65">
        <v>1685022659.5</v>
      </c>
      <c r="FS65">
        <v>1</v>
      </c>
      <c r="FT65">
        <v>0.44</v>
      </c>
      <c r="FU65">
        <v>-0.025</v>
      </c>
      <c r="FV65">
        <v>0.445</v>
      </c>
      <c r="FW65">
        <v>-0.025</v>
      </c>
      <c r="FX65">
        <v>420</v>
      </c>
      <c r="FY65">
        <v>11</v>
      </c>
      <c r="FZ65">
        <v>0.08</v>
      </c>
      <c r="GA65">
        <v>0.02</v>
      </c>
      <c r="GB65">
        <v>-81.80280731707317</v>
      </c>
      <c r="GC65">
        <v>-14.2647595818814</v>
      </c>
      <c r="GD65">
        <v>1.408691969547783</v>
      </c>
      <c r="GE65">
        <v>0</v>
      </c>
      <c r="GF65">
        <v>9.386981707317073</v>
      </c>
      <c r="GG65">
        <v>0.08157574912891825</v>
      </c>
      <c r="GH65">
        <v>0.008190049257554375</v>
      </c>
      <c r="GI65">
        <v>1</v>
      </c>
      <c r="GJ65">
        <v>1</v>
      </c>
      <c r="GK65">
        <v>2</v>
      </c>
      <c r="GL65" t="s">
        <v>432</v>
      </c>
      <c r="GM65">
        <v>3.09754</v>
      </c>
      <c r="GN65">
        <v>2.75794</v>
      </c>
      <c r="GO65">
        <v>0.132207</v>
      </c>
      <c r="GP65">
        <v>0.143642</v>
      </c>
      <c r="GQ65">
        <v>0.106963</v>
      </c>
      <c r="GR65">
        <v>0.06926789999999999</v>
      </c>
      <c r="GS65">
        <v>22285.7</v>
      </c>
      <c r="GT65">
        <v>21719</v>
      </c>
      <c r="GU65">
        <v>26227.4</v>
      </c>
      <c r="GV65">
        <v>25703.2</v>
      </c>
      <c r="GW65">
        <v>37583.6</v>
      </c>
      <c r="GX65">
        <v>36469.4</v>
      </c>
      <c r="GY65">
        <v>45864.7</v>
      </c>
      <c r="GZ65">
        <v>42390.6</v>
      </c>
      <c r="HA65">
        <v>1.8787</v>
      </c>
      <c r="HB65">
        <v>1.95448</v>
      </c>
      <c r="HC65">
        <v>0.051558</v>
      </c>
      <c r="HD65">
        <v>0</v>
      </c>
      <c r="HE65">
        <v>28.3413</v>
      </c>
      <c r="HF65">
        <v>999.9</v>
      </c>
      <c r="HG65">
        <v>60.2</v>
      </c>
      <c r="HH65">
        <v>32.5</v>
      </c>
      <c r="HI65">
        <v>29.7365</v>
      </c>
      <c r="HJ65">
        <v>61.4935</v>
      </c>
      <c r="HK65">
        <v>27.0793</v>
      </c>
      <c r="HL65">
        <v>1</v>
      </c>
      <c r="HM65">
        <v>0.141903</v>
      </c>
      <c r="HN65">
        <v>0.230561</v>
      </c>
      <c r="HO65">
        <v>20.3067</v>
      </c>
      <c r="HP65">
        <v>5.21459</v>
      </c>
      <c r="HQ65">
        <v>11.98</v>
      </c>
      <c r="HR65">
        <v>4.9644</v>
      </c>
      <c r="HS65">
        <v>3.2742</v>
      </c>
      <c r="HT65">
        <v>9999</v>
      </c>
      <c r="HU65">
        <v>9999</v>
      </c>
      <c r="HV65">
        <v>9999</v>
      </c>
      <c r="HW65">
        <v>30.1</v>
      </c>
      <c r="HX65">
        <v>1.86386</v>
      </c>
      <c r="HY65">
        <v>1.85995</v>
      </c>
      <c r="HZ65">
        <v>1.85822</v>
      </c>
      <c r="IA65">
        <v>1.85965</v>
      </c>
      <c r="IB65">
        <v>1.85974</v>
      </c>
      <c r="IC65">
        <v>1.85822</v>
      </c>
      <c r="ID65">
        <v>1.8573</v>
      </c>
      <c r="IE65">
        <v>1.85223</v>
      </c>
      <c r="IF65">
        <v>0</v>
      </c>
      <c r="IG65">
        <v>0</v>
      </c>
      <c r="IH65">
        <v>0</v>
      </c>
      <c r="II65">
        <v>0</v>
      </c>
      <c r="IJ65" t="s">
        <v>433</v>
      </c>
      <c r="IK65" t="s">
        <v>434</v>
      </c>
      <c r="IL65" t="s">
        <v>435</v>
      </c>
      <c r="IM65" t="s">
        <v>435</v>
      </c>
      <c r="IN65" t="s">
        <v>435</v>
      </c>
      <c r="IO65" t="s">
        <v>435</v>
      </c>
      <c r="IP65">
        <v>0</v>
      </c>
      <c r="IQ65">
        <v>100</v>
      </c>
      <c r="IR65">
        <v>100</v>
      </c>
      <c r="IS65">
        <v>0.451</v>
      </c>
      <c r="IT65">
        <v>0.1135</v>
      </c>
      <c r="IU65">
        <v>0.3650839946752427</v>
      </c>
      <c r="IV65">
        <v>0.0002756662941723101</v>
      </c>
      <c r="IW65">
        <v>-1.706736700235475E-07</v>
      </c>
      <c r="IX65">
        <v>-7.648352192670159E-11</v>
      </c>
      <c r="IY65">
        <v>-0.08921519773046478</v>
      </c>
      <c r="IZ65">
        <v>0.001712106514585134</v>
      </c>
      <c r="JA65">
        <v>0.0004201690128959496</v>
      </c>
      <c r="JB65">
        <v>-1.212774764375344E-06</v>
      </c>
      <c r="JC65">
        <v>3</v>
      </c>
      <c r="JD65">
        <v>1949</v>
      </c>
      <c r="JE65">
        <v>1</v>
      </c>
      <c r="JF65">
        <v>28</v>
      </c>
      <c r="JG65">
        <v>71.2</v>
      </c>
      <c r="JH65">
        <v>70.90000000000001</v>
      </c>
      <c r="JI65">
        <v>1.78101</v>
      </c>
      <c r="JJ65">
        <v>2.61597</v>
      </c>
      <c r="JK65">
        <v>1.49658</v>
      </c>
      <c r="JL65">
        <v>2.35474</v>
      </c>
      <c r="JM65">
        <v>1.54907</v>
      </c>
      <c r="JN65">
        <v>2.39868</v>
      </c>
      <c r="JO65">
        <v>36.0582</v>
      </c>
      <c r="JP65">
        <v>14.3247</v>
      </c>
      <c r="JQ65">
        <v>18</v>
      </c>
      <c r="JR65">
        <v>487.687</v>
      </c>
      <c r="JS65">
        <v>555.674</v>
      </c>
      <c r="JT65">
        <v>28.0009</v>
      </c>
      <c r="JU65">
        <v>29.0673</v>
      </c>
      <c r="JV65">
        <v>30.0005</v>
      </c>
      <c r="JW65">
        <v>29.0844</v>
      </c>
      <c r="JX65">
        <v>29.0276</v>
      </c>
      <c r="JY65">
        <v>35.7992</v>
      </c>
      <c r="JZ65">
        <v>57.6671</v>
      </c>
      <c r="KA65">
        <v>0</v>
      </c>
      <c r="KB65">
        <v>28</v>
      </c>
      <c r="KC65">
        <v>754.894</v>
      </c>
      <c r="KD65">
        <v>11.2547</v>
      </c>
      <c r="KE65">
        <v>100.227</v>
      </c>
      <c r="KF65">
        <v>100.619</v>
      </c>
    </row>
    <row r="66" spans="1:292">
      <c r="A66">
        <v>46</v>
      </c>
      <c r="B66">
        <v>1685026916.1</v>
      </c>
      <c r="C66">
        <v>317</v>
      </c>
      <c r="D66" t="s">
        <v>526</v>
      </c>
      <c r="E66" t="s">
        <v>527</v>
      </c>
      <c r="F66">
        <v>5</v>
      </c>
      <c r="G66" t="s">
        <v>428</v>
      </c>
      <c r="H66">
        <v>1685026908.6</v>
      </c>
      <c r="I66">
        <f>(J66)/1000</f>
        <v>0</v>
      </c>
      <c r="J66">
        <f>IF(DO66, AM66, AG66)</f>
        <v>0</v>
      </c>
      <c r="K66">
        <f>IF(DO66, AH66, AF66)</f>
        <v>0</v>
      </c>
      <c r="L66">
        <f>DQ66 - IF(AT66&gt;1, K66*DK66*100.0/(AV66*EE66), 0)</f>
        <v>0</v>
      </c>
      <c r="M66">
        <f>((S66-I66/2)*L66-K66)/(S66+I66/2)</f>
        <v>0</v>
      </c>
      <c r="N66">
        <f>M66*(DX66+DY66)/1000.0</f>
        <v>0</v>
      </c>
      <c r="O66">
        <f>(DQ66 - IF(AT66&gt;1, K66*DK66*100.0/(AV66*EE66), 0))*(DX66+DY66)/1000.0</f>
        <v>0</v>
      </c>
      <c r="P66">
        <f>2.0/((1/R66-1/Q66)+SIGN(R66)*SQRT((1/R66-1/Q66)*(1/R66-1/Q66) + 4*DL66/((DL66+1)*(DL66+1))*(2*1/R66*1/Q66-1/Q66*1/Q66)))</f>
        <v>0</v>
      </c>
      <c r="Q66">
        <f>IF(LEFT(DM66,1)&lt;&gt;"0",IF(LEFT(DM66,1)="1",3.0,DN66),$D$5+$E$5*(EE66*DX66/($K$5*1000))+$F$5*(EE66*DX66/($K$5*1000))*MAX(MIN(DK66,$J$5),$I$5)*MAX(MIN(DK66,$J$5),$I$5)+$G$5*MAX(MIN(DK66,$J$5),$I$5)*(EE66*DX66/($K$5*1000))+$H$5*(EE66*DX66/($K$5*1000))*(EE66*DX66/($K$5*1000)))</f>
        <v>0</v>
      </c>
      <c r="R66">
        <f>I66*(1000-(1000*0.61365*exp(17.502*V66/(240.97+V66))/(DX66+DY66)+DS66)/2)/(1000*0.61365*exp(17.502*V66/(240.97+V66))/(DX66+DY66)-DS66)</f>
        <v>0</v>
      </c>
      <c r="S66">
        <f>1/((DL66+1)/(P66/1.6)+1/(Q66/1.37)) + DL66/((DL66+1)/(P66/1.6) + DL66/(Q66/1.37))</f>
        <v>0</v>
      </c>
      <c r="T66">
        <f>(DG66*DJ66)</f>
        <v>0</v>
      </c>
      <c r="U66">
        <f>(DZ66+(T66+2*0.95*5.67E-8*(((DZ66+$B$9)+273)^4-(DZ66+273)^4)-44100*I66)/(1.84*29.3*Q66+8*0.95*5.67E-8*(DZ66+273)^3))</f>
        <v>0</v>
      </c>
      <c r="V66">
        <f>($C$9*EA66+$D$9*EB66+$E$9*U66)</f>
        <v>0</v>
      </c>
      <c r="W66">
        <f>0.61365*exp(17.502*V66/(240.97+V66))</f>
        <v>0</v>
      </c>
      <c r="X66">
        <f>(Y66/Z66*100)</f>
        <v>0</v>
      </c>
      <c r="Y66">
        <f>DS66*(DX66+DY66)/1000</f>
        <v>0</v>
      </c>
      <c r="Z66">
        <f>0.61365*exp(17.502*DZ66/(240.97+DZ66))</f>
        <v>0</v>
      </c>
      <c r="AA66">
        <f>(W66-DS66*(DX66+DY66)/1000)</f>
        <v>0</v>
      </c>
      <c r="AB66">
        <f>(-I66*44100)</f>
        <v>0</v>
      </c>
      <c r="AC66">
        <f>2*29.3*Q66*0.92*(DZ66-V66)</f>
        <v>0</v>
      </c>
      <c r="AD66">
        <f>2*0.95*5.67E-8*(((DZ66+$B$9)+273)^4-(V66+273)^4)</f>
        <v>0</v>
      </c>
      <c r="AE66">
        <f>T66+AD66+AB66+AC66</f>
        <v>0</v>
      </c>
      <c r="AF66">
        <f>DW66*AT66*(DR66-DQ66*(1000-AT66*DT66)/(1000-AT66*DS66))/(100*DK66)</f>
        <v>0</v>
      </c>
      <c r="AG66">
        <f>1000*DW66*AT66*(DS66-DT66)/(100*DK66*(1000-AT66*DS66))</f>
        <v>0</v>
      </c>
      <c r="AH66">
        <f>(AI66 - AJ66 - DX66*1E3/(8.314*(DZ66+273.15)) * AL66/DW66 * AK66) * DW66/(100*DK66) * (1000 - DT66)/1000</f>
        <v>0</v>
      </c>
      <c r="AI66">
        <v>748.5189859470424</v>
      </c>
      <c r="AJ66">
        <v>679.1067272727272</v>
      </c>
      <c r="AK66">
        <v>3.243670873386177</v>
      </c>
      <c r="AL66">
        <v>66.87544694377274</v>
      </c>
      <c r="AM66">
        <f>(AO66 - AN66 + DX66*1E3/(8.314*(DZ66+273.15)) * AQ66/DW66 * AP66) * DW66/(100*DK66) * 1000/(1000 - AO66)</f>
        <v>0</v>
      </c>
      <c r="AN66">
        <v>11.29401738994433</v>
      </c>
      <c r="AO66">
        <v>20.70185604395604</v>
      </c>
      <c r="AP66">
        <v>0.0002138422671074874</v>
      </c>
      <c r="AQ66">
        <v>110.1298601296173</v>
      </c>
      <c r="AR66">
        <v>0</v>
      </c>
      <c r="AS66">
        <v>0</v>
      </c>
      <c r="AT66">
        <f>IF(AR66*$H$15&gt;=AV66,1.0,(AV66/(AV66-AR66*$H$15)))</f>
        <v>0</v>
      </c>
      <c r="AU66">
        <f>(AT66-1)*100</f>
        <v>0</v>
      </c>
      <c r="AV66">
        <f>MAX(0,($B$15+$C$15*EE66)/(1+$D$15*EE66)*DX66/(DZ66+273)*$E$15)</f>
        <v>0</v>
      </c>
      <c r="AW66" t="s">
        <v>429</v>
      </c>
      <c r="AX66" t="s">
        <v>429</v>
      </c>
      <c r="AY66">
        <v>0</v>
      </c>
      <c r="AZ66">
        <v>0</v>
      </c>
      <c r="BA66">
        <f>1-AY66/AZ66</f>
        <v>0</v>
      </c>
      <c r="BB66">
        <v>0</v>
      </c>
      <c r="BC66" t="s">
        <v>429</v>
      </c>
      <c r="BD66" t="s">
        <v>429</v>
      </c>
      <c r="BE66">
        <v>0</v>
      </c>
      <c r="BF66">
        <v>0</v>
      </c>
      <c r="BG66">
        <f>1-BE66/BF66</f>
        <v>0</v>
      </c>
      <c r="BH66">
        <v>0.5</v>
      </c>
      <c r="BI66">
        <f>DH66</f>
        <v>0</v>
      </c>
      <c r="BJ66">
        <f>K66</f>
        <v>0</v>
      </c>
      <c r="BK66">
        <f>BG66*BH66*BI66</f>
        <v>0</v>
      </c>
      <c r="BL66">
        <f>(BJ66-BB66)/BI66</f>
        <v>0</v>
      </c>
      <c r="BM66">
        <f>(AZ66-BF66)/BF66</f>
        <v>0</v>
      </c>
      <c r="BN66">
        <f>AY66/(BA66+AY66/BF66)</f>
        <v>0</v>
      </c>
      <c r="BO66" t="s">
        <v>429</v>
      </c>
      <c r="BP66">
        <v>0</v>
      </c>
      <c r="BQ66">
        <f>IF(BP66&lt;&gt;0, BP66, BN66)</f>
        <v>0</v>
      </c>
      <c r="BR66">
        <f>1-BQ66/BF66</f>
        <v>0</v>
      </c>
      <c r="BS66">
        <f>(BF66-BE66)/(BF66-BQ66)</f>
        <v>0</v>
      </c>
      <c r="BT66">
        <f>(AZ66-BF66)/(AZ66-BQ66)</f>
        <v>0</v>
      </c>
      <c r="BU66">
        <f>(BF66-BE66)/(BF66-AY66)</f>
        <v>0</v>
      </c>
      <c r="BV66">
        <f>(AZ66-BF66)/(AZ66-AY66)</f>
        <v>0</v>
      </c>
      <c r="BW66">
        <f>(BS66*BQ66/BE66)</f>
        <v>0</v>
      </c>
      <c r="BX66">
        <f>(1-BW66)</f>
        <v>0</v>
      </c>
      <c r="DG66">
        <f>$B$13*EF66+$C$13*EG66+$F$13*ER66*(1-EU66)</f>
        <v>0</v>
      </c>
      <c r="DH66">
        <f>DG66*DI66</f>
        <v>0</v>
      </c>
      <c r="DI66">
        <f>($B$13*$D$11+$C$13*$D$11+$F$13*((FE66+EW66)/MAX(FE66+EW66+FF66, 0.1)*$I$11+FF66/MAX(FE66+EW66+FF66, 0.1)*$J$11))/($B$13+$C$13+$F$13)</f>
        <v>0</v>
      </c>
      <c r="DJ66">
        <f>($B$13*$K$11+$C$13*$K$11+$F$13*((FE66+EW66)/MAX(FE66+EW66+FF66, 0.1)*$P$11+FF66/MAX(FE66+EW66+FF66, 0.1)*$Q$11))/($B$13+$C$13+$F$13)</f>
        <v>0</v>
      </c>
      <c r="DK66">
        <v>2.7</v>
      </c>
      <c r="DL66">
        <v>0.5</v>
      </c>
      <c r="DM66" t="s">
        <v>430</v>
      </c>
      <c r="DN66">
        <v>2</v>
      </c>
      <c r="DO66" t="b">
        <v>1</v>
      </c>
      <c r="DP66">
        <v>1685026908.6</v>
      </c>
      <c r="DQ66">
        <v>642.8654444444444</v>
      </c>
      <c r="DR66">
        <v>726.4782222222224</v>
      </c>
      <c r="DS66">
        <v>20.69074444444444</v>
      </c>
      <c r="DT66">
        <v>11.29254814814815</v>
      </c>
      <c r="DU66">
        <v>642.4140740740741</v>
      </c>
      <c r="DV66">
        <v>20.57738888888889</v>
      </c>
      <c r="DW66">
        <v>500.0073703703704</v>
      </c>
      <c r="DX66">
        <v>99.44133333333333</v>
      </c>
      <c r="DY66">
        <v>0.09995402592592592</v>
      </c>
      <c r="DZ66">
        <v>29.3703962962963</v>
      </c>
      <c r="EA66">
        <v>29.18475925925926</v>
      </c>
      <c r="EB66">
        <v>999.9000000000001</v>
      </c>
      <c r="EC66">
        <v>0</v>
      </c>
      <c r="ED66">
        <v>0</v>
      </c>
      <c r="EE66">
        <v>10000.65</v>
      </c>
      <c r="EF66">
        <v>0</v>
      </c>
      <c r="EG66">
        <v>1695.305925925926</v>
      </c>
      <c r="EH66">
        <v>-83.61284814814815</v>
      </c>
      <c r="EI66">
        <v>656.4480000000001</v>
      </c>
      <c r="EJ66">
        <v>734.7758518518518</v>
      </c>
      <c r="EK66">
        <v>9.398200740740741</v>
      </c>
      <c r="EL66">
        <v>726.4782222222224</v>
      </c>
      <c r="EM66">
        <v>11.29254814814815</v>
      </c>
      <c r="EN66">
        <v>2.057515185185185</v>
      </c>
      <c r="EO66">
        <v>1.122945555555555</v>
      </c>
      <c r="EP66">
        <v>17.89403333333333</v>
      </c>
      <c r="EQ66">
        <v>8.617428148148148</v>
      </c>
      <c r="ER66">
        <v>1999.997037037037</v>
      </c>
      <c r="ES66">
        <v>0.9800016666666665</v>
      </c>
      <c r="ET66">
        <v>0.01999824074074074</v>
      </c>
      <c r="EU66">
        <v>0</v>
      </c>
      <c r="EV66">
        <v>785.3617037037037</v>
      </c>
      <c r="EW66">
        <v>5.00078</v>
      </c>
      <c r="EX66">
        <v>19843.04814814814</v>
      </c>
      <c r="EY66">
        <v>16379.62592592593</v>
      </c>
      <c r="EZ66">
        <v>39.13859259259259</v>
      </c>
      <c r="FA66">
        <v>40.99066666666667</v>
      </c>
      <c r="FB66">
        <v>39.553</v>
      </c>
      <c r="FC66">
        <v>39.85614814814814</v>
      </c>
      <c r="FD66">
        <v>40.50677777777778</v>
      </c>
      <c r="FE66">
        <v>1955.097037037037</v>
      </c>
      <c r="FF66">
        <v>39.9</v>
      </c>
      <c r="FG66">
        <v>0</v>
      </c>
      <c r="FH66">
        <v>1685026915.3</v>
      </c>
      <c r="FI66">
        <v>0</v>
      </c>
      <c r="FJ66">
        <v>785.5058799999999</v>
      </c>
      <c r="FK66">
        <v>14.10269234579393</v>
      </c>
      <c r="FL66">
        <v>127.2076919317705</v>
      </c>
      <c r="FM66">
        <v>19842.044</v>
      </c>
      <c r="FN66">
        <v>15</v>
      </c>
      <c r="FO66">
        <v>1685022659.5</v>
      </c>
      <c r="FP66" t="s">
        <v>431</v>
      </c>
      <c r="FQ66">
        <v>1685022641</v>
      </c>
      <c r="FR66">
        <v>1685022659.5</v>
      </c>
      <c r="FS66">
        <v>1</v>
      </c>
      <c r="FT66">
        <v>0.44</v>
      </c>
      <c r="FU66">
        <v>-0.025</v>
      </c>
      <c r="FV66">
        <v>0.445</v>
      </c>
      <c r="FW66">
        <v>-0.025</v>
      </c>
      <c r="FX66">
        <v>420</v>
      </c>
      <c r="FY66">
        <v>11</v>
      </c>
      <c r="FZ66">
        <v>0.08</v>
      </c>
      <c r="GA66">
        <v>0.02</v>
      </c>
      <c r="GB66">
        <v>-82.72759268292683</v>
      </c>
      <c r="GC66">
        <v>-13.26700139372816</v>
      </c>
      <c r="GD66">
        <v>1.309213902922283</v>
      </c>
      <c r="GE66">
        <v>0</v>
      </c>
      <c r="GF66">
        <v>9.39255</v>
      </c>
      <c r="GG66">
        <v>0.08869672473865575</v>
      </c>
      <c r="GH66">
        <v>0.008867010935305782</v>
      </c>
      <c r="GI66">
        <v>1</v>
      </c>
      <c r="GJ66">
        <v>1</v>
      </c>
      <c r="GK66">
        <v>2</v>
      </c>
      <c r="GL66" t="s">
        <v>432</v>
      </c>
      <c r="GM66">
        <v>3.09735</v>
      </c>
      <c r="GN66">
        <v>2.75803</v>
      </c>
      <c r="GO66">
        <v>0.134426</v>
      </c>
      <c r="GP66">
        <v>0.145842</v>
      </c>
      <c r="GQ66">
        <v>0.10698</v>
      </c>
      <c r="GR66">
        <v>0.0692816</v>
      </c>
      <c r="GS66">
        <v>22228.3</v>
      </c>
      <c r="GT66">
        <v>21663.2</v>
      </c>
      <c r="GU66">
        <v>26227</v>
      </c>
      <c r="GV66">
        <v>25703.1</v>
      </c>
      <c r="GW66">
        <v>37582.5</v>
      </c>
      <c r="GX66">
        <v>36469</v>
      </c>
      <c r="GY66">
        <v>45863.9</v>
      </c>
      <c r="GZ66">
        <v>42390.5</v>
      </c>
      <c r="HA66">
        <v>1.8785</v>
      </c>
      <c r="HB66">
        <v>1.95495</v>
      </c>
      <c r="HC66">
        <v>0.0519343</v>
      </c>
      <c r="HD66">
        <v>0</v>
      </c>
      <c r="HE66">
        <v>28.3502</v>
      </c>
      <c r="HF66">
        <v>999.9</v>
      </c>
      <c r="HG66">
        <v>60.2</v>
      </c>
      <c r="HH66">
        <v>32.5</v>
      </c>
      <c r="HI66">
        <v>29.734</v>
      </c>
      <c r="HJ66">
        <v>62.0435</v>
      </c>
      <c r="HK66">
        <v>27.1715</v>
      </c>
      <c r="HL66">
        <v>1</v>
      </c>
      <c r="HM66">
        <v>0.142442</v>
      </c>
      <c r="HN66">
        <v>0.237587</v>
      </c>
      <c r="HO66">
        <v>20.3067</v>
      </c>
      <c r="HP66">
        <v>5.21355</v>
      </c>
      <c r="HQ66">
        <v>11.9796</v>
      </c>
      <c r="HR66">
        <v>4.96425</v>
      </c>
      <c r="HS66">
        <v>3.27418</v>
      </c>
      <c r="HT66">
        <v>9999</v>
      </c>
      <c r="HU66">
        <v>9999</v>
      </c>
      <c r="HV66">
        <v>9999</v>
      </c>
      <c r="HW66">
        <v>30.1</v>
      </c>
      <c r="HX66">
        <v>1.86386</v>
      </c>
      <c r="HY66">
        <v>1.85996</v>
      </c>
      <c r="HZ66">
        <v>1.85822</v>
      </c>
      <c r="IA66">
        <v>1.85966</v>
      </c>
      <c r="IB66">
        <v>1.85974</v>
      </c>
      <c r="IC66">
        <v>1.85822</v>
      </c>
      <c r="ID66">
        <v>1.8573</v>
      </c>
      <c r="IE66">
        <v>1.85224</v>
      </c>
      <c r="IF66">
        <v>0</v>
      </c>
      <c r="IG66">
        <v>0</v>
      </c>
      <c r="IH66">
        <v>0</v>
      </c>
      <c r="II66">
        <v>0</v>
      </c>
      <c r="IJ66" t="s">
        <v>433</v>
      </c>
      <c r="IK66" t="s">
        <v>434</v>
      </c>
      <c r="IL66" t="s">
        <v>435</v>
      </c>
      <c r="IM66" t="s">
        <v>435</v>
      </c>
      <c r="IN66" t="s">
        <v>435</v>
      </c>
      <c r="IO66" t="s">
        <v>435</v>
      </c>
      <c r="IP66">
        <v>0</v>
      </c>
      <c r="IQ66">
        <v>100</v>
      </c>
      <c r="IR66">
        <v>100</v>
      </c>
      <c r="IS66">
        <v>0.45</v>
      </c>
      <c r="IT66">
        <v>0.1136</v>
      </c>
      <c r="IU66">
        <v>0.3650839946752427</v>
      </c>
      <c r="IV66">
        <v>0.0002756662941723101</v>
      </c>
      <c r="IW66">
        <v>-1.706736700235475E-07</v>
      </c>
      <c r="IX66">
        <v>-7.648352192670159E-11</v>
      </c>
      <c r="IY66">
        <v>-0.08921519773046478</v>
      </c>
      <c r="IZ66">
        <v>0.001712106514585134</v>
      </c>
      <c r="JA66">
        <v>0.0004201690128959496</v>
      </c>
      <c r="JB66">
        <v>-1.212774764375344E-06</v>
      </c>
      <c r="JC66">
        <v>3</v>
      </c>
      <c r="JD66">
        <v>1949</v>
      </c>
      <c r="JE66">
        <v>1</v>
      </c>
      <c r="JF66">
        <v>28</v>
      </c>
      <c r="JG66">
        <v>71.3</v>
      </c>
      <c r="JH66">
        <v>70.90000000000001</v>
      </c>
      <c r="JI66">
        <v>1.81519</v>
      </c>
      <c r="JJ66">
        <v>2.61108</v>
      </c>
      <c r="JK66">
        <v>1.49658</v>
      </c>
      <c r="JL66">
        <v>2.35474</v>
      </c>
      <c r="JM66">
        <v>1.54907</v>
      </c>
      <c r="JN66">
        <v>2.40967</v>
      </c>
      <c r="JO66">
        <v>36.0582</v>
      </c>
      <c r="JP66">
        <v>14.3247</v>
      </c>
      <c r="JQ66">
        <v>18</v>
      </c>
      <c r="JR66">
        <v>487.606</v>
      </c>
      <c r="JS66">
        <v>556.0700000000001</v>
      </c>
      <c r="JT66">
        <v>28.0013</v>
      </c>
      <c r="JU66">
        <v>29.0728</v>
      </c>
      <c r="JV66">
        <v>30.0006</v>
      </c>
      <c r="JW66">
        <v>29.0892</v>
      </c>
      <c r="JX66">
        <v>29.033</v>
      </c>
      <c r="JY66">
        <v>36.4998</v>
      </c>
      <c r="JZ66">
        <v>57.6671</v>
      </c>
      <c r="KA66">
        <v>0</v>
      </c>
      <c r="KB66">
        <v>28</v>
      </c>
      <c r="KC66">
        <v>774.956</v>
      </c>
      <c r="KD66">
        <v>11.2428</v>
      </c>
      <c r="KE66">
        <v>100.225</v>
      </c>
      <c r="KF66">
        <v>100.619</v>
      </c>
    </row>
    <row r="67" spans="1:292">
      <c r="A67">
        <v>47</v>
      </c>
      <c r="B67">
        <v>1685026921.1</v>
      </c>
      <c r="C67">
        <v>322</v>
      </c>
      <c r="D67" t="s">
        <v>528</v>
      </c>
      <c r="E67" t="s">
        <v>529</v>
      </c>
      <c r="F67">
        <v>5</v>
      </c>
      <c r="G67" t="s">
        <v>428</v>
      </c>
      <c r="H67">
        <v>1685026913.314285</v>
      </c>
      <c r="I67">
        <f>(J67)/1000</f>
        <v>0</v>
      </c>
      <c r="J67">
        <f>IF(DO67, AM67, AG67)</f>
        <v>0</v>
      </c>
      <c r="K67">
        <f>IF(DO67, AH67, AF67)</f>
        <v>0</v>
      </c>
      <c r="L67">
        <f>DQ67 - IF(AT67&gt;1, K67*DK67*100.0/(AV67*EE67), 0)</f>
        <v>0</v>
      </c>
      <c r="M67">
        <f>((S67-I67/2)*L67-K67)/(S67+I67/2)</f>
        <v>0</v>
      </c>
      <c r="N67">
        <f>M67*(DX67+DY67)/1000.0</f>
        <v>0</v>
      </c>
      <c r="O67">
        <f>(DQ67 - IF(AT67&gt;1, K67*DK67*100.0/(AV67*EE67), 0))*(DX67+DY67)/1000.0</f>
        <v>0</v>
      </c>
      <c r="P67">
        <f>2.0/((1/R67-1/Q67)+SIGN(R67)*SQRT((1/R67-1/Q67)*(1/R67-1/Q67) + 4*DL67/((DL67+1)*(DL67+1))*(2*1/R67*1/Q67-1/Q67*1/Q67)))</f>
        <v>0</v>
      </c>
      <c r="Q67">
        <f>IF(LEFT(DM67,1)&lt;&gt;"0",IF(LEFT(DM67,1)="1",3.0,DN67),$D$5+$E$5*(EE67*DX67/($K$5*1000))+$F$5*(EE67*DX67/($K$5*1000))*MAX(MIN(DK67,$J$5),$I$5)*MAX(MIN(DK67,$J$5),$I$5)+$G$5*MAX(MIN(DK67,$J$5),$I$5)*(EE67*DX67/($K$5*1000))+$H$5*(EE67*DX67/($K$5*1000))*(EE67*DX67/($K$5*1000)))</f>
        <v>0</v>
      </c>
      <c r="R67">
        <f>I67*(1000-(1000*0.61365*exp(17.502*V67/(240.97+V67))/(DX67+DY67)+DS67)/2)/(1000*0.61365*exp(17.502*V67/(240.97+V67))/(DX67+DY67)-DS67)</f>
        <v>0</v>
      </c>
      <c r="S67">
        <f>1/((DL67+1)/(P67/1.6)+1/(Q67/1.37)) + DL67/((DL67+1)/(P67/1.6) + DL67/(Q67/1.37))</f>
        <v>0</v>
      </c>
      <c r="T67">
        <f>(DG67*DJ67)</f>
        <v>0</v>
      </c>
      <c r="U67">
        <f>(DZ67+(T67+2*0.95*5.67E-8*(((DZ67+$B$9)+273)^4-(DZ67+273)^4)-44100*I67)/(1.84*29.3*Q67+8*0.95*5.67E-8*(DZ67+273)^3))</f>
        <v>0</v>
      </c>
      <c r="V67">
        <f>($C$9*EA67+$D$9*EB67+$E$9*U67)</f>
        <v>0</v>
      </c>
      <c r="W67">
        <f>0.61365*exp(17.502*V67/(240.97+V67))</f>
        <v>0</v>
      </c>
      <c r="X67">
        <f>(Y67/Z67*100)</f>
        <v>0</v>
      </c>
      <c r="Y67">
        <f>DS67*(DX67+DY67)/1000</f>
        <v>0</v>
      </c>
      <c r="Z67">
        <f>0.61365*exp(17.502*DZ67/(240.97+DZ67))</f>
        <v>0</v>
      </c>
      <c r="AA67">
        <f>(W67-DS67*(DX67+DY67)/1000)</f>
        <v>0</v>
      </c>
      <c r="AB67">
        <f>(-I67*44100)</f>
        <v>0</v>
      </c>
      <c r="AC67">
        <f>2*29.3*Q67*0.92*(DZ67-V67)</f>
        <v>0</v>
      </c>
      <c r="AD67">
        <f>2*0.95*5.67E-8*(((DZ67+$B$9)+273)^4-(V67+273)^4)</f>
        <v>0</v>
      </c>
      <c r="AE67">
        <f>T67+AD67+AB67+AC67</f>
        <v>0</v>
      </c>
      <c r="AF67">
        <f>DW67*AT67*(DR67-DQ67*(1000-AT67*DT67)/(1000-AT67*DS67))/(100*DK67)</f>
        <v>0</v>
      </c>
      <c r="AG67">
        <f>1000*DW67*AT67*(DS67-DT67)/(100*DK67*(1000-AT67*DS67))</f>
        <v>0</v>
      </c>
      <c r="AH67">
        <f>(AI67 - AJ67 - DX67*1E3/(8.314*(DZ67+273.15)) * AL67/DW67 * AK67) * DW67/(100*DK67) * (1000 - DT67)/1000</f>
        <v>0</v>
      </c>
      <c r="AI67">
        <v>765.5240526487903</v>
      </c>
      <c r="AJ67">
        <v>695.4599818181813</v>
      </c>
      <c r="AK67">
        <v>3.275441549157847</v>
      </c>
      <c r="AL67">
        <v>66.87544694377274</v>
      </c>
      <c r="AM67">
        <f>(AO67 - AN67 + DX67*1E3/(8.314*(DZ67+273.15)) * AQ67/DW67 * AP67) * DW67/(100*DK67) * 1000/(1000 - AO67)</f>
        <v>0</v>
      </c>
      <c r="AN67">
        <v>11.29674305348461</v>
      </c>
      <c r="AO67">
        <v>20.70315604395605</v>
      </c>
      <c r="AP67">
        <v>-3.807191051634868E-05</v>
      </c>
      <c r="AQ67">
        <v>110.1298601296173</v>
      </c>
      <c r="AR67">
        <v>0</v>
      </c>
      <c r="AS67">
        <v>0</v>
      </c>
      <c r="AT67">
        <f>IF(AR67*$H$15&gt;=AV67,1.0,(AV67/(AV67-AR67*$H$15)))</f>
        <v>0</v>
      </c>
      <c r="AU67">
        <f>(AT67-1)*100</f>
        <v>0</v>
      </c>
      <c r="AV67">
        <f>MAX(0,($B$15+$C$15*EE67)/(1+$D$15*EE67)*DX67/(DZ67+273)*$E$15)</f>
        <v>0</v>
      </c>
      <c r="AW67" t="s">
        <v>429</v>
      </c>
      <c r="AX67" t="s">
        <v>429</v>
      </c>
      <c r="AY67">
        <v>0</v>
      </c>
      <c r="AZ67">
        <v>0</v>
      </c>
      <c r="BA67">
        <f>1-AY67/AZ67</f>
        <v>0</v>
      </c>
      <c r="BB67">
        <v>0</v>
      </c>
      <c r="BC67" t="s">
        <v>429</v>
      </c>
      <c r="BD67" t="s">
        <v>429</v>
      </c>
      <c r="BE67">
        <v>0</v>
      </c>
      <c r="BF67">
        <v>0</v>
      </c>
      <c r="BG67">
        <f>1-BE67/BF67</f>
        <v>0</v>
      </c>
      <c r="BH67">
        <v>0.5</v>
      </c>
      <c r="BI67">
        <f>DH67</f>
        <v>0</v>
      </c>
      <c r="BJ67">
        <f>K67</f>
        <v>0</v>
      </c>
      <c r="BK67">
        <f>BG67*BH67*BI67</f>
        <v>0</v>
      </c>
      <c r="BL67">
        <f>(BJ67-BB67)/BI67</f>
        <v>0</v>
      </c>
      <c r="BM67">
        <f>(AZ67-BF67)/BF67</f>
        <v>0</v>
      </c>
      <c r="BN67">
        <f>AY67/(BA67+AY67/BF67)</f>
        <v>0</v>
      </c>
      <c r="BO67" t="s">
        <v>429</v>
      </c>
      <c r="BP67">
        <v>0</v>
      </c>
      <c r="BQ67">
        <f>IF(BP67&lt;&gt;0, BP67, BN67)</f>
        <v>0</v>
      </c>
      <c r="BR67">
        <f>1-BQ67/BF67</f>
        <v>0</v>
      </c>
      <c r="BS67">
        <f>(BF67-BE67)/(BF67-BQ67)</f>
        <v>0</v>
      </c>
      <c r="BT67">
        <f>(AZ67-BF67)/(AZ67-BQ67)</f>
        <v>0</v>
      </c>
      <c r="BU67">
        <f>(BF67-BE67)/(BF67-AY67)</f>
        <v>0</v>
      </c>
      <c r="BV67">
        <f>(AZ67-BF67)/(AZ67-AY67)</f>
        <v>0</v>
      </c>
      <c r="BW67">
        <f>(BS67*BQ67/BE67)</f>
        <v>0</v>
      </c>
      <c r="BX67">
        <f>(1-BW67)</f>
        <v>0</v>
      </c>
      <c r="DG67">
        <f>$B$13*EF67+$C$13*EG67+$F$13*ER67*(1-EU67)</f>
        <v>0</v>
      </c>
      <c r="DH67">
        <f>DG67*DI67</f>
        <v>0</v>
      </c>
      <c r="DI67">
        <f>($B$13*$D$11+$C$13*$D$11+$F$13*((FE67+EW67)/MAX(FE67+EW67+FF67, 0.1)*$I$11+FF67/MAX(FE67+EW67+FF67, 0.1)*$J$11))/($B$13+$C$13+$F$13)</f>
        <v>0</v>
      </c>
      <c r="DJ67">
        <f>($B$13*$K$11+$C$13*$K$11+$F$13*((FE67+EW67)/MAX(FE67+EW67+FF67, 0.1)*$P$11+FF67/MAX(FE67+EW67+FF67, 0.1)*$Q$11))/($B$13+$C$13+$F$13)</f>
        <v>0</v>
      </c>
      <c r="DK67">
        <v>2.7</v>
      </c>
      <c r="DL67">
        <v>0.5</v>
      </c>
      <c r="DM67" t="s">
        <v>430</v>
      </c>
      <c r="DN67">
        <v>2</v>
      </c>
      <c r="DO67" t="b">
        <v>1</v>
      </c>
      <c r="DP67">
        <v>1685026913.314285</v>
      </c>
      <c r="DQ67">
        <v>657.8177857142857</v>
      </c>
      <c r="DR67">
        <v>742.351357142857</v>
      </c>
      <c r="DS67">
        <v>20.69741071428572</v>
      </c>
      <c r="DT67">
        <v>11.29494285714286</v>
      </c>
      <c r="DU67">
        <v>657.3670000000001</v>
      </c>
      <c r="DV67">
        <v>20.58393928571429</v>
      </c>
      <c r="DW67">
        <v>499.9743571428571</v>
      </c>
      <c r="DX67">
        <v>99.44155357142859</v>
      </c>
      <c r="DY67">
        <v>0.1000316357142857</v>
      </c>
      <c r="DZ67">
        <v>29.37514285714285</v>
      </c>
      <c r="EA67">
        <v>29.19107857142857</v>
      </c>
      <c r="EB67">
        <v>999.9000000000002</v>
      </c>
      <c r="EC67">
        <v>0</v>
      </c>
      <c r="ED67">
        <v>0</v>
      </c>
      <c r="EE67">
        <v>9993.080357142857</v>
      </c>
      <c r="EF67">
        <v>0</v>
      </c>
      <c r="EG67">
        <v>1695.972857142857</v>
      </c>
      <c r="EH67">
        <v>-84.53364285714284</v>
      </c>
      <c r="EI67">
        <v>671.7207500000001</v>
      </c>
      <c r="EJ67">
        <v>750.8321071428572</v>
      </c>
      <c r="EK67">
        <v>9.402467142857144</v>
      </c>
      <c r="EL67">
        <v>742.351357142857</v>
      </c>
      <c r="EM67">
        <v>11.29494285714286</v>
      </c>
      <c r="EN67">
        <v>2.058182142857143</v>
      </c>
      <c r="EO67">
        <v>1.123186428571428</v>
      </c>
      <c r="EP67">
        <v>17.89918571428572</v>
      </c>
      <c r="EQ67">
        <v>8.620596428571428</v>
      </c>
      <c r="ER67">
        <v>1999.991428571428</v>
      </c>
      <c r="ES67">
        <v>0.9800017857142856</v>
      </c>
      <c r="ET67">
        <v>0.01999811428571429</v>
      </c>
      <c r="EU67">
        <v>0</v>
      </c>
      <c r="EV67">
        <v>786.3880357142858</v>
      </c>
      <c r="EW67">
        <v>5.00078</v>
      </c>
      <c r="EX67">
        <v>19872.79642857143</v>
      </c>
      <c r="EY67">
        <v>16379.58928571428</v>
      </c>
      <c r="EZ67">
        <v>39.14257142857143</v>
      </c>
      <c r="FA67">
        <v>41.00442857142857</v>
      </c>
      <c r="FB67">
        <v>39.58682142857142</v>
      </c>
      <c r="FC67">
        <v>39.87239285714285</v>
      </c>
      <c r="FD67">
        <v>40.49092857142857</v>
      </c>
      <c r="FE67">
        <v>1955.091428571428</v>
      </c>
      <c r="FF67">
        <v>39.9</v>
      </c>
      <c r="FG67">
        <v>0</v>
      </c>
      <c r="FH67">
        <v>1685026920.1</v>
      </c>
      <c r="FI67">
        <v>0</v>
      </c>
      <c r="FJ67">
        <v>786.5063600000001</v>
      </c>
      <c r="FK67">
        <v>10.55507696228602</v>
      </c>
      <c r="FL67">
        <v>1069.584616752076</v>
      </c>
      <c r="FM67">
        <v>19877.972</v>
      </c>
      <c r="FN67">
        <v>15</v>
      </c>
      <c r="FO67">
        <v>1685022659.5</v>
      </c>
      <c r="FP67" t="s">
        <v>431</v>
      </c>
      <c r="FQ67">
        <v>1685022641</v>
      </c>
      <c r="FR67">
        <v>1685022659.5</v>
      </c>
      <c r="FS67">
        <v>1</v>
      </c>
      <c r="FT67">
        <v>0.44</v>
      </c>
      <c r="FU67">
        <v>-0.025</v>
      </c>
      <c r="FV67">
        <v>0.445</v>
      </c>
      <c r="FW67">
        <v>-0.025</v>
      </c>
      <c r="FX67">
        <v>420</v>
      </c>
      <c r="FY67">
        <v>11</v>
      </c>
      <c r="FZ67">
        <v>0.08</v>
      </c>
      <c r="GA67">
        <v>0.02</v>
      </c>
      <c r="GB67">
        <v>-83.97719756097561</v>
      </c>
      <c r="GC67">
        <v>-11.85621951219522</v>
      </c>
      <c r="GD67">
        <v>1.171043216691811</v>
      </c>
      <c r="GE67">
        <v>0</v>
      </c>
      <c r="GF67">
        <v>9.399039024390243</v>
      </c>
      <c r="GG67">
        <v>0.06079317073170429</v>
      </c>
      <c r="GH67">
        <v>0.006671310546964491</v>
      </c>
      <c r="GI67">
        <v>1</v>
      </c>
      <c r="GJ67">
        <v>1</v>
      </c>
      <c r="GK67">
        <v>2</v>
      </c>
      <c r="GL67" t="s">
        <v>432</v>
      </c>
      <c r="GM67">
        <v>3.09754</v>
      </c>
      <c r="GN67">
        <v>2.75812</v>
      </c>
      <c r="GO67">
        <v>0.136636</v>
      </c>
      <c r="GP67">
        <v>0.148032</v>
      </c>
      <c r="GQ67">
        <v>0.10698</v>
      </c>
      <c r="GR67">
        <v>0.06928860000000001</v>
      </c>
      <c r="GS67">
        <v>22171.3</v>
      </c>
      <c r="GT67">
        <v>21607.4</v>
      </c>
      <c r="GU67">
        <v>26226.7</v>
      </c>
      <c r="GV67">
        <v>25702.9</v>
      </c>
      <c r="GW67">
        <v>37582.6</v>
      </c>
      <c r="GX67">
        <v>36468.6</v>
      </c>
      <c r="GY67">
        <v>45863.6</v>
      </c>
      <c r="GZ67">
        <v>42390</v>
      </c>
      <c r="HA67">
        <v>1.87868</v>
      </c>
      <c r="HB67">
        <v>1.95443</v>
      </c>
      <c r="HC67">
        <v>0.0518113</v>
      </c>
      <c r="HD67">
        <v>0</v>
      </c>
      <c r="HE67">
        <v>28.3589</v>
      </c>
      <c r="HF67">
        <v>999.9</v>
      </c>
      <c r="HG67">
        <v>60.2</v>
      </c>
      <c r="HH67">
        <v>32.5</v>
      </c>
      <c r="HI67">
        <v>29.7361</v>
      </c>
      <c r="HJ67">
        <v>61.7235</v>
      </c>
      <c r="HK67">
        <v>27.1514</v>
      </c>
      <c r="HL67">
        <v>1</v>
      </c>
      <c r="HM67">
        <v>0.142988</v>
      </c>
      <c r="HN67">
        <v>0.246571</v>
      </c>
      <c r="HO67">
        <v>20.3065</v>
      </c>
      <c r="HP67">
        <v>5.214</v>
      </c>
      <c r="HQ67">
        <v>11.9794</v>
      </c>
      <c r="HR67">
        <v>4.9643</v>
      </c>
      <c r="HS67">
        <v>3.27405</v>
      </c>
      <c r="HT67">
        <v>9999</v>
      </c>
      <c r="HU67">
        <v>9999</v>
      </c>
      <c r="HV67">
        <v>9999</v>
      </c>
      <c r="HW67">
        <v>30.1</v>
      </c>
      <c r="HX67">
        <v>1.86386</v>
      </c>
      <c r="HY67">
        <v>1.85995</v>
      </c>
      <c r="HZ67">
        <v>1.85822</v>
      </c>
      <c r="IA67">
        <v>1.85965</v>
      </c>
      <c r="IB67">
        <v>1.85974</v>
      </c>
      <c r="IC67">
        <v>1.85821</v>
      </c>
      <c r="ID67">
        <v>1.85729</v>
      </c>
      <c r="IE67">
        <v>1.85222</v>
      </c>
      <c r="IF67">
        <v>0</v>
      </c>
      <c r="IG67">
        <v>0</v>
      </c>
      <c r="IH67">
        <v>0</v>
      </c>
      <c r="II67">
        <v>0</v>
      </c>
      <c r="IJ67" t="s">
        <v>433</v>
      </c>
      <c r="IK67" t="s">
        <v>434</v>
      </c>
      <c r="IL67" t="s">
        <v>435</v>
      </c>
      <c r="IM67" t="s">
        <v>435</v>
      </c>
      <c r="IN67" t="s">
        <v>435</v>
      </c>
      <c r="IO67" t="s">
        <v>435</v>
      </c>
      <c r="IP67">
        <v>0</v>
      </c>
      <c r="IQ67">
        <v>100</v>
      </c>
      <c r="IR67">
        <v>100</v>
      </c>
      <c r="IS67">
        <v>0.449</v>
      </c>
      <c r="IT67">
        <v>0.1135</v>
      </c>
      <c r="IU67">
        <v>0.3650839946752427</v>
      </c>
      <c r="IV67">
        <v>0.0002756662941723101</v>
      </c>
      <c r="IW67">
        <v>-1.706736700235475E-07</v>
      </c>
      <c r="IX67">
        <v>-7.648352192670159E-11</v>
      </c>
      <c r="IY67">
        <v>-0.08921519773046478</v>
      </c>
      <c r="IZ67">
        <v>0.001712106514585134</v>
      </c>
      <c r="JA67">
        <v>0.0004201690128959496</v>
      </c>
      <c r="JB67">
        <v>-1.212774764375344E-06</v>
      </c>
      <c r="JC67">
        <v>3</v>
      </c>
      <c r="JD67">
        <v>1949</v>
      </c>
      <c r="JE67">
        <v>1</v>
      </c>
      <c r="JF67">
        <v>28</v>
      </c>
      <c r="JG67">
        <v>71.3</v>
      </c>
      <c r="JH67">
        <v>71</v>
      </c>
      <c r="JI67">
        <v>1.84692</v>
      </c>
      <c r="JJ67">
        <v>2.60864</v>
      </c>
      <c r="JK67">
        <v>1.49658</v>
      </c>
      <c r="JL67">
        <v>2.35474</v>
      </c>
      <c r="JM67">
        <v>1.54907</v>
      </c>
      <c r="JN67">
        <v>2.42432</v>
      </c>
      <c r="JO67">
        <v>36.0816</v>
      </c>
      <c r="JP67">
        <v>14.3247</v>
      </c>
      <c r="JQ67">
        <v>18</v>
      </c>
      <c r="JR67">
        <v>487.748</v>
      </c>
      <c r="JS67">
        <v>555.7430000000001</v>
      </c>
      <c r="JT67">
        <v>28.0016</v>
      </c>
      <c r="JU67">
        <v>29.0784</v>
      </c>
      <c r="JV67">
        <v>30.0006</v>
      </c>
      <c r="JW67">
        <v>29.0943</v>
      </c>
      <c r="JX67">
        <v>29.0387</v>
      </c>
      <c r="JY67">
        <v>37.1158</v>
      </c>
      <c r="JZ67">
        <v>57.6671</v>
      </c>
      <c r="KA67">
        <v>0</v>
      </c>
      <c r="KB67">
        <v>28</v>
      </c>
      <c r="KC67">
        <v>788.33</v>
      </c>
      <c r="KD67">
        <v>11.235</v>
      </c>
      <c r="KE67">
        <v>100.225</v>
      </c>
      <c r="KF67">
        <v>100.618</v>
      </c>
    </row>
    <row r="68" spans="1:292">
      <c r="A68">
        <v>48</v>
      </c>
      <c r="B68">
        <v>1685026925.6</v>
      </c>
      <c r="C68">
        <v>326.5</v>
      </c>
      <c r="D68" t="s">
        <v>530</v>
      </c>
      <c r="E68" t="s">
        <v>531</v>
      </c>
      <c r="F68">
        <v>5</v>
      </c>
      <c r="G68" t="s">
        <v>428</v>
      </c>
      <c r="H68">
        <v>1685026917.760714</v>
      </c>
      <c r="I68">
        <f>(J68)/1000</f>
        <v>0</v>
      </c>
      <c r="J68">
        <f>IF(DO68, AM68, AG68)</f>
        <v>0</v>
      </c>
      <c r="K68">
        <f>IF(DO68, AH68, AF68)</f>
        <v>0</v>
      </c>
      <c r="L68">
        <f>DQ68 - IF(AT68&gt;1, K68*DK68*100.0/(AV68*EE68), 0)</f>
        <v>0</v>
      </c>
      <c r="M68">
        <f>((S68-I68/2)*L68-K68)/(S68+I68/2)</f>
        <v>0</v>
      </c>
      <c r="N68">
        <f>M68*(DX68+DY68)/1000.0</f>
        <v>0</v>
      </c>
      <c r="O68">
        <f>(DQ68 - IF(AT68&gt;1, K68*DK68*100.0/(AV68*EE68), 0))*(DX68+DY68)/1000.0</f>
        <v>0</v>
      </c>
      <c r="P68">
        <f>2.0/((1/R68-1/Q68)+SIGN(R68)*SQRT((1/R68-1/Q68)*(1/R68-1/Q68) + 4*DL68/((DL68+1)*(DL68+1))*(2*1/R68*1/Q68-1/Q68*1/Q68)))</f>
        <v>0</v>
      </c>
      <c r="Q68">
        <f>IF(LEFT(DM68,1)&lt;&gt;"0",IF(LEFT(DM68,1)="1",3.0,DN68),$D$5+$E$5*(EE68*DX68/($K$5*1000))+$F$5*(EE68*DX68/($K$5*1000))*MAX(MIN(DK68,$J$5),$I$5)*MAX(MIN(DK68,$J$5),$I$5)+$G$5*MAX(MIN(DK68,$J$5),$I$5)*(EE68*DX68/($K$5*1000))+$H$5*(EE68*DX68/($K$5*1000))*(EE68*DX68/($K$5*1000)))</f>
        <v>0</v>
      </c>
      <c r="R68">
        <f>I68*(1000-(1000*0.61365*exp(17.502*V68/(240.97+V68))/(DX68+DY68)+DS68)/2)/(1000*0.61365*exp(17.502*V68/(240.97+V68))/(DX68+DY68)-DS68)</f>
        <v>0</v>
      </c>
      <c r="S68">
        <f>1/((DL68+1)/(P68/1.6)+1/(Q68/1.37)) + DL68/((DL68+1)/(P68/1.6) + DL68/(Q68/1.37))</f>
        <v>0</v>
      </c>
      <c r="T68">
        <f>(DG68*DJ68)</f>
        <v>0</v>
      </c>
      <c r="U68">
        <f>(DZ68+(T68+2*0.95*5.67E-8*(((DZ68+$B$9)+273)^4-(DZ68+273)^4)-44100*I68)/(1.84*29.3*Q68+8*0.95*5.67E-8*(DZ68+273)^3))</f>
        <v>0</v>
      </c>
      <c r="V68">
        <f>($C$9*EA68+$D$9*EB68+$E$9*U68)</f>
        <v>0</v>
      </c>
      <c r="W68">
        <f>0.61365*exp(17.502*V68/(240.97+V68))</f>
        <v>0</v>
      </c>
      <c r="X68">
        <f>(Y68/Z68*100)</f>
        <v>0</v>
      </c>
      <c r="Y68">
        <f>DS68*(DX68+DY68)/1000</f>
        <v>0</v>
      </c>
      <c r="Z68">
        <f>0.61365*exp(17.502*DZ68/(240.97+DZ68))</f>
        <v>0</v>
      </c>
      <c r="AA68">
        <f>(W68-DS68*(DX68+DY68)/1000)</f>
        <v>0</v>
      </c>
      <c r="AB68">
        <f>(-I68*44100)</f>
        <v>0</v>
      </c>
      <c r="AC68">
        <f>2*29.3*Q68*0.92*(DZ68-V68)</f>
        <v>0</v>
      </c>
      <c r="AD68">
        <f>2*0.95*5.67E-8*(((DZ68+$B$9)+273)^4-(V68+273)^4)</f>
        <v>0</v>
      </c>
      <c r="AE68">
        <f>T68+AD68+AB68+AC68</f>
        <v>0</v>
      </c>
      <c r="AF68">
        <f>DW68*AT68*(DR68-DQ68*(1000-AT68*DT68)/(1000-AT68*DS68))/(100*DK68)</f>
        <v>0</v>
      </c>
      <c r="AG68">
        <f>1000*DW68*AT68*(DS68-DT68)/(100*DK68*(1000-AT68*DS68))</f>
        <v>0</v>
      </c>
      <c r="AH68">
        <f>(AI68 - AJ68 - DX68*1E3/(8.314*(DZ68+273.15)) * AL68/DW68 * AK68) * DW68/(100*DK68) * (1000 - DT68)/1000</f>
        <v>0</v>
      </c>
      <c r="AI68">
        <v>780.8375133559252</v>
      </c>
      <c r="AJ68">
        <v>710.2333454545451</v>
      </c>
      <c r="AK68">
        <v>3.278002413383128</v>
      </c>
      <c r="AL68">
        <v>66.87544694377274</v>
      </c>
      <c r="AM68">
        <f>(AO68 - AN68 + DX68*1E3/(8.314*(DZ68+273.15)) * AQ68/DW68 * AP68) * DW68/(100*DK68) * 1000/(1000 - AO68)</f>
        <v>0</v>
      </c>
      <c r="AN68">
        <v>11.29842171179084</v>
      </c>
      <c r="AO68">
        <v>20.69527582417584</v>
      </c>
      <c r="AP68">
        <v>-1.944935235218156E-05</v>
      </c>
      <c r="AQ68">
        <v>110.1298601296173</v>
      </c>
      <c r="AR68">
        <v>0</v>
      </c>
      <c r="AS68">
        <v>0</v>
      </c>
      <c r="AT68">
        <f>IF(AR68*$H$15&gt;=AV68,1.0,(AV68/(AV68-AR68*$H$15)))</f>
        <v>0</v>
      </c>
      <c r="AU68">
        <f>(AT68-1)*100</f>
        <v>0</v>
      </c>
      <c r="AV68">
        <f>MAX(0,($B$15+$C$15*EE68)/(1+$D$15*EE68)*DX68/(DZ68+273)*$E$15)</f>
        <v>0</v>
      </c>
      <c r="AW68" t="s">
        <v>429</v>
      </c>
      <c r="AX68" t="s">
        <v>429</v>
      </c>
      <c r="AY68">
        <v>0</v>
      </c>
      <c r="AZ68">
        <v>0</v>
      </c>
      <c r="BA68">
        <f>1-AY68/AZ68</f>
        <v>0</v>
      </c>
      <c r="BB68">
        <v>0</v>
      </c>
      <c r="BC68" t="s">
        <v>429</v>
      </c>
      <c r="BD68" t="s">
        <v>429</v>
      </c>
      <c r="BE68">
        <v>0</v>
      </c>
      <c r="BF68">
        <v>0</v>
      </c>
      <c r="BG68">
        <f>1-BE68/BF68</f>
        <v>0</v>
      </c>
      <c r="BH68">
        <v>0.5</v>
      </c>
      <c r="BI68">
        <f>DH68</f>
        <v>0</v>
      </c>
      <c r="BJ68">
        <f>K68</f>
        <v>0</v>
      </c>
      <c r="BK68">
        <f>BG68*BH68*BI68</f>
        <v>0</v>
      </c>
      <c r="BL68">
        <f>(BJ68-BB68)/BI68</f>
        <v>0</v>
      </c>
      <c r="BM68">
        <f>(AZ68-BF68)/BF68</f>
        <v>0</v>
      </c>
      <c r="BN68">
        <f>AY68/(BA68+AY68/BF68)</f>
        <v>0</v>
      </c>
      <c r="BO68" t="s">
        <v>429</v>
      </c>
      <c r="BP68">
        <v>0</v>
      </c>
      <c r="BQ68">
        <f>IF(BP68&lt;&gt;0, BP68, BN68)</f>
        <v>0</v>
      </c>
      <c r="BR68">
        <f>1-BQ68/BF68</f>
        <v>0</v>
      </c>
      <c r="BS68">
        <f>(BF68-BE68)/(BF68-BQ68)</f>
        <v>0</v>
      </c>
      <c r="BT68">
        <f>(AZ68-BF68)/(AZ68-BQ68)</f>
        <v>0</v>
      </c>
      <c r="BU68">
        <f>(BF68-BE68)/(BF68-AY68)</f>
        <v>0</v>
      </c>
      <c r="BV68">
        <f>(AZ68-BF68)/(AZ68-AY68)</f>
        <v>0</v>
      </c>
      <c r="BW68">
        <f>(BS68*BQ68/BE68)</f>
        <v>0</v>
      </c>
      <c r="BX68">
        <f>(1-BW68)</f>
        <v>0</v>
      </c>
      <c r="DG68">
        <f>$B$13*EF68+$C$13*EG68+$F$13*ER68*(1-EU68)</f>
        <v>0</v>
      </c>
      <c r="DH68">
        <f>DG68*DI68</f>
        <v>0</v>
      </c>
      <c r="DI68">
        <f>($B$13*$D$11+$C$13*$D$11+$F$13*((FE68+EW68)/MAX(FE68+EW68+FF68, 0.1)*$I$11+FF68/MAX(FE68+EW68+FF68, 0.1)*$J$11))/($B$13+$C$13+$F$13)</f>
        <v>0</v>
      </c>
      <c r="DJ68">
        <f>($B$13*$K$11+$C$13*$K$11+$F$13*((FE68+EW68)/MAX(FE68+EW68+FF68, 0.1)*$P$11+FF68/MAX(FE68+EW68+FF68, 0.1)*$Q$11))/($B$13+$C$13+$F$13)</f>
        <v>0</v>
      </c>
      <c r="DK68">
        <v>2.7</v>
      </c>
      <c r="DL68">
        <v>0.5</v>
      </c>
      <c r="DM68" t="s">
        <v>430</v>
      </c>
      <c r="DN68">
        <v>2</v>
      </c>
      <c r="DO68" t="b">
        <v>1</v>
      </c>
      <c r="DP68">
        <v>1685026917.760714</v>
      </c>
      <c r="DQ68">
        <v>671.9985714285714</v>
      </c>
      <c r="DR68">
        <v>757.3106428571429</v>
      </c>
      <c r="DS68">
        <v>20.69998214285715</v>
      </c>
      <c r="DT68">
        <v>11.29737857142857</v>
      </c>
      <c r="DU68">
        <v>671.5485357142859</v>
      </c>
      <c r="DV68">
        <v>20.58647142857143</v>
      </c>
      <c r="DW68">
        <v>499.9943571428572</v>
      </c>
      <c r="DX68">
        <v>99.44165000000001</v>
      </c>
      <c r="DY68">
        <v>0.1000728285714286</v>
      </c>
      <c r="DZ68">
        <v>29.38128571428571</v>
      </c>
      <c r="EA68">
        <v>29.19769642857143</v>
      </c>
      <c r="EB68">
        <v>999.9000000000002</v>
      </c>
      <c r="EC68">
        <v>0</v>
      </c>
      <c r="ED68">
        <v>0</v>
      </c>
      <c r="EE68">
        <v>9996.449285714287</v>
      </c>
      <c r="EF68">
        <v>0</v>
      </c>
      <c r="EG68">
        <v>1703.4375</v>
      </c>
      <c r="EH68">
        <v>-85.31204642857142</v>
      </c>
      <c r="EI68">
        <v>686.2029999999999</v>
      </c>
      <c r="EJ68">
        <v>765.9641785714285</v>
      </c>
      <c r="EK68">
        <v>9.402607857142858</v>
      </c>
      <c r="EL68">
        <v>757.3106428571429</v>
      </c>
      <c r="EM68">
        <v>11.29737857142857</v>
      </c>
      <c r="EN68">
        <v>2.058441071428571</v>
      </c>
      <c r="EO68">
        <v>1.12343</v>
      </c>
      <c r="EP68">
        <v>17.90118214285715</v>
      </c>
      <c r="EQ68">
        <v>8.623796071428572</v>
      </c>
      <c r="ER68">
        <v>1999.994642857143</v>
      </c>
      <c r="ES68">
        <v>0.9800019999999999</v>
      </c>
      <c r="ET68">
        <v>0.0199979</v>
      </c>
      <c r="EU68">
        <v>0</v>
      </c>
      <c r="EV68">
        <v>787.1268571428571</v>
      </c>
      <c r="EW68">
        <v>5.00078</v>
      </c>
      <c r="EX68">
        <v>19926.05714285714</v>
      </c>
      <c r="EY68">
        <v>16379.61071428572</v>
      </c>
      <c r="EZ68">
        <v>39.14035714285713</v>
      </c>
      <c r="FA68">
        <v>41.01328571428571</v>
      </c>
      <c r="FB68">
        <v>39.59803571428571</v>
      </c>
      <c r="FC68">
        <v>39.88578571428571</v>
      </c>
      <c r="FD68">
        <v>40.47528571428571</v>
      </c>
      <c r="FE68">
        <v>1955.094642857143</v>
      </c>
      <c r="FF68">
        <v>39.89928571428572</v>
      </c>
      <c r="FG68">
        <v>0</v>
      </c>
      <c r="FH68">
        <v>1685026924.3</v>
      </c>
      <c r="FI68">
        <v>0</v>
      </c>
      <c r="FJ68">
        <v>787.1477692307692</v>
      </c>
      <c r="FK68">
        <v>9.786393190488479</v>
      </c>
      <c r="FL68">
        <v>835.1692317675769</v>
      </c>
      <c r="FM68">
        <v>19927.03461538462</v>
      </c>
      <c r="FN68">
        <v>15</v>
      </c>
      <c r="FO68">
        <v>1685022659.5</v>
      </c>
      <c r="FP68" t="s">
        <v>431</v>
      </c>
      <c r="FQ68">
        <v>1685022641</v>
      </c>
      <c r="FR68">
        <v>1685022659.5</v>
      </c>
      <c r="FS68">
        <v>1</v>
      </c>
      <c r="FT68">
        <v>0.44</v>
      </c>
      <c r="FU68">
        <v>-0.025</v>
      </c>
      <c r="FV68">
        <v>0.445</v>
      </c>
      <c r="FW68">
        <v>-0.025</v>
      </c>
      <c r="FX68">
        <v>420</v>
      </c>
      <c r="FY68">
        <v>11</v>
      </c>
      <c r="FZ68">
        <v>0.08</v>
      </c>
      <c r="GA68">
        <v>0.02</v>
      </c>
      <c r="GB68">
        <v>-84.72970731707316</v>
      </c>
      <c r="GC68">
        <v>-10.81725574912907</v>
      </c>
      <c r="GD68">
        <v>1.069507952601648</v>
      </c>
      <c r="GE68">
        <v>0</v>
      </c>
      <c r="GF68">
        <v>9.401350731707318</v>
      </c>
      <c r="GG68">
        <v>0.01211519163764886</v>
      </c>
      <c r="GH68">
        <v>0.00370764693654449</v>
      </c>
      <c r="GI68">
        <v>1</v>
      </c>
      <c r="GJ68">
        <v>1</v>
      </c>
      <c r="GK68">
        <v>2</v>
      </c>
      <c r="GL68" t="s">
        <v>432</v>
      </c>
      <c r="GM68">
        <v>3.09757</v>
      </c>
      <c r="GN68">
        <v>2.75797</v>
      </c>
      <c r="GO68">
        <v>0.138612</v>
      </c>
      <c r="GP68">
        <v>0.149963</v>
      </c>
      <c r="GQ68">
        <v>0.106952</v>
      </c>
      <c r="GR68">
        <v>0.0693039</v>
      </c>
      <c r="GS68">
        <v>22120.4</v>
      </c>
      <c r="GT68">
        <v>21558.3</v>
      </c>
      <c r="GU68">
        <v>26226.5</v>
      </c>
      <c r="GV68">
        <v>25702.7</v>
      </c>
      <c r="GW68">
        <v>37583.5</v>
      </c>
      <c r="GX68">
        <v>36467.9</v>
      </c>
      <c r="GY68">
        <v>45863</v>
      </c>
      <c r="GZ68">
        <v>42389.7</v>
      </c>
      <c r="HA68">
        <v>1.8788</v>
      </c>
      <c r="HB68">
        <v>1.9542</v>
      </c>
      <c r="HC68">
        <v>0.0514165</v>
      </c>
      <c r="HD68">
        <v>0</v>
      </c>
      <c r="HE68">
        <v>28.3681</v>
      </c>
      <c r="HF68">
        <v>999.9</v>
      </c>
      <c r="HG68">
        <v>60.2</v>
      </c>
      <c r="HH68">
        <v>32.5</v>
      </c>
      <c r="HI68">
        <v>29.7343</v>
      </c>
      <c r="HJ68">
        <v>62.2835</v>
      </c>
      <c r="HK68">
        <v>27.0873</v>
      </c>
      <c r="HL68">
        <v>1</v>
      </c>
      <c r="HM68">
        <v>0.143404</v>
      </c>
      <c r="HN68">
        <v>0.25494</v>
      </c>
      <c r="HO68">
        <v>20.3065</v>
      </c>
      <c r="HP68">
        <v>5.2137</v>
      </c>
      <c r="HQ68">
        <v>11.9798</v>
      </c>
      <c r="HR68">
        <v>4.9642</v>
      </c>
      <c r="HS68">
        <v>3.27403</v>
      </c>
      <c r="HT68">
        <v>9999</v>
      </c>
      <c r="HU68">
        <v>9999</v>
      </c>
      <c r="HV68">
        <v>9999</v>
      </c>
      <c r="HW68">
        <v>30.1</v>
      </c>
      <c r="HX68">
        <v>1.86387</v>
      </c>
      <c r="HY68">
        <v>1.85996</v>
      </c>
      <c r="HZ68">
        <v>1.85822</v>
      </c>
      <c r="IA68">
        <v>1.85965</v>
      </c>
      <c r="IB68">
        <v>1.85974</v>
      </c>
      <c r="IC68">
        <v>1.85821</v>
      </c>
      <c r="ID68">
        <v>1.85729</v>
      </c>
      <c r="IE68">
        <v>1.85222</v>
      </c>
      <c r="IF68">
        <v>0</v>
      </c>
      <c r="IG68">
        <v>0</v>
      </c>
      <c r="IH68">
        <v>0</v>
      </c>
      <c r="II68">
        <v>0</v>
      </c>
      <c r="IJ68" t="s">
        <v>433</v>
      </c>
      <c r="IK68" t="s">
        <v>434</v>
      </c>
      <c r="IL68" t="s">
        <v>435</v>
      </c>
      <c r="IM68" t="s">
        <v>435</v>
      </c>
      <c r="IN68" t="s">
        <v>435</v>
      </c>
      <c r="IO68" t="s">
        <v>435</v>
      </c>
      <c r="IP68">
        <v>0</v>
      </c>
      <c r="IQ68">
        <v>100</v>
      </c>
      <c r="IR68">
        <v>100</v>
      </c>
      <c r="IS68">
        <v>0.449</v>
      </c>
      <c r="IT68">
        <v>0.1134</v>
      </c>
      <c r="IU68">
        <v>0.3650839946752427</v>
      </c>
      <c r="IV68">
        <v>0.0002756662941723101</v>
      </c>
      <c r="IW68">
        <v>-1.706736700235475E-07</v>
      </c>
      <c r="IX68">
        <v>-7.648352192670159E-11</v>
      </c>
      <c r="IY68">
        <v>-0.08921519773046478</v>
      </c>
      <c r="IZ68">
        <v>0.001712106514585134</v>
      </c>
      <c r="JA68">
        <v>0.0004201690128959496</v>
      </c>
      <c r="JB68">
        <v>-1.212774764375344E-06</v>
      </c>
      <c r="JC68">
        <v>3</v>
      </c>
      <c r="JD68">
        <v>1949</v>
      </c>
      <c r="JE68">
        <v>1</v>
      </c>
      <c r="JF68">
        <v>28</v>
      </c>
      <c r="JG68">
        <v>71.40000000000001</v>
      </c>
      <c r="JH68">
        <v>71.09999999999999</v>
      </c>
      <c r="JI68">
        <v>1.875</v>
      </c>
      <c r="JJ68">
        <v>2.6062</v>
      </c>
      <c r="JK68">
        <v>1.49658</v>
      </c>
      <c r="JL68">
        <v>2.35474</v>
      </c>
      <c r="JM68">
        <v>1.54907</v>
      </c>
      <c r="JN68">
        <v>2.43286</v>
      </c>
      <c r="JO68">
        <v>36.0816</v>
      </c>
      <c r="JP68">
        <v>14.3159</v>
      </c>
      <c r="JQ68">
        <v>18</v>
      </c>
      <c r="JR68">
        <v>487.863</v>
      </c>
      <c r="JS68">
        <v>555.6319999999999</v>
      </c>
      <c r="JT68">
        <v>28.0018</v>
      </c>
      <c r="JU68">
        <v>29.0846</v>
      </c>
      <c r="JV68">
        <v>30.0006</v>
      </c>
      <c r="JW68">
        <v>29.0998</v>
      </c>
      <c r="JX68">
        <v>29.0441</v>
      </c>
      <c r="JY68">
        <v>37.7564</v>
      </c>
      <c r="JZ68">
        <v>57.6671</v>
      </c>
      <c r="KA68">
        <v>0</v>
      </c>
      <c r="KB68">
        <v>28</v>
      </c>
      <c r="KC68">
        <v>808.441</v>
      </c>
      <c r="KD68">
        <v>11.2315</v>
      </c>
      <c r="KE68">
        <v>100.223</v>
      </c>
      <c r="KF68">
        <v>100.617</v>
      </c>
    </row>
    <row r="69" spans="1:292">
      <c r="A69">
        <v>49</v>
      </c>
      <c r="B69">
        <v>1685026930.6</v>
      </c>
      <c r="C69">
        <v>331.5</v>
      </c>
      <c r="D69" t="s">
        <v>532</v>
      </c>
      <c r="E69" t="s">
        <v>533</v>
      </c>
      <c r="F69">
        <v>5</v>
      </c>
      <c r="G69" t="s">
        <v>428</v>
      </c>
      <c r="H69">
        <v>1685026923.062963</v>
      </c>
      <c r="I69">
        <f>(J69)/1000</f>
        <v>0</v>
      </c>
      <c r="J69">
        <f>IF(DO69, AM69, AG69)</f>
        <v>0</v>
      </c>
      <c r="K69">
        <f>IF(DO69, AH69, AF69)</f>
        <v>0</v>
      </c>
      <c r="L69">
        <f>DQ69 - IF(AT69&gt;1, K69*DK69*100.0/(AV69*EE69), 0)</f>
        <v>0</v>
      </c>
      <c r="M69">
        <f>((S69-I69/2)*L69-K69)/(S69+I69/2)</f>
        <v>0</v>
      </c>
      <c r="N69">
        <f>M69*(DX69+DY69)/1000.0</f>
        <v>0</v>
      </c>
      <c r="O69">
        <f>(DQ69 - IF(AT69&gt;1, K69*DK69*100.0/(AV69*EE69), 0))*(DX69+DY69)/1000.0</f>
        <v>0</v>
      </c>
      <c r="P69">
        <f>2.0/((1/R69-1/Q69)+SIGN(R69)*SQRT((1/R69-1/Q69)*(1/R69-1/Q69) + 4*DL69/((DL69+1)*(DL69+1))*(2*1/R69*1/Q69-1/Q69*1/Q69)))</f>
        <v>0</v>
      </c>
      <c r="Q69">
        <f>IF(LEFT(DM69,1)&lt;&gt;"0",IF(LEFT(DM69,1)="1",3.0,DN69),$D$5+$E$5*(EE69*DX69/($K$5*1000))+$F$5*(EE69*DX69/($K$5*1000))*MAX(MIN(DK69,$J$5),$I$5)*MAX(MIN(DK69,$J$5),$I$5)+$G$5*MAX(MIN(DK69,$J$5),$I$5)*(EE69*DX69/($K$5*1000))+$H$5*(EE69*DX69/($K$5*1000))*(EE69*DX69/($K$5*1000)))</f>
        <v>0</v>
      </c>
      <c r="R69">
        <f>I69*(1000-(1000*0.61365*exp(17.502*V69/(240.97+V69))/(DX69+DY69)+DS69)/2)/(1000*0.61365*exp(17.502*V69/(240.97+V69))/(DX69+DY69)-DS69)</f>
        <v>0</v>
      </c>
      <c r="S69">
        <f>1/((DL69+1)/(P69/1.6)+1/(Q69/1.37)) + DL69/((DL69+1)/(P69/1.6) + DL69/(Q69/1.37))</f>
        <v>0</v>
      </c>
      <c r="T69">
        <f>(DG69*DJ69)</f>
        <v>0</v>
      </c>
      <c r="U69">
        <f>(DZ69+(T69+2*0.95*5.67E-8*(((DZ69+$B$9)+273)^4-(DZ69+273)^4)-44100*I69)/(1.84*29.3*Q69+8*0.95*5.67E-8*(DZ69+273)^3))</f>
        <v>0</v>
      </c>
      <c r="V69">
        <f>($C$9*EA69+$D$9*EB69+$E$9*U69)</f>
        <v>0</v>
      </c>
      <c r="W69">
        <f>0.61365*exp(17.502*V69/(240.97+V69))</f>
        <v>0</v>
      </c>
      <c r="X69">
        <f>(Y69/Z69*100)</f>
        <v>0</v>
      </c>
      <c r="Y69">
        <f>DS69*(DX69+DY69)/1000</f>
        <v>0</v>
      </c>
      <c r="Z69">
        <f>0.61365*exp(17.502*DZ69/(240.97+DZ69))</f>
        <v>0</v>
      </c>
      <c r="AA69">
        <f>(W69-DS69*(DX69+DY69)/1000)</f>
        <v>0</v>
      </c>
      <c r="AB69">
        <f>(-I69*44100)</f>
        <v>0</v>
      </c>
      <c r="AC69">
        <f>2*29.3*Q69*0.92*(DZ69-V69)</f>
        <v>0</v>
      </c>
      <c r="AD69">
        <f>2*0.95*5.67E-8*(((DZ69+$B$9)+273)^4-(V69+273)^4)</f>
        <v>0</v>
      </c>
      <c r="AE69">
        <f>T69+AD69+AB69+AC69</f>
        <v>0</v>
      </c>
      <c r="AF69">
        <f>DW69*AT69*(DR69-DQ69*(1000-AT69*DT69)/(1000-AT69*DS69))/(100*DK69)</f>
        <v>0</v>
      </c>
      <c r="AG69">
        <f>1000*DW69*AT69*(DS69-DT69)/(100*DK69*(1000-AT69*DS69))</f>
        <v>0</v>
      </c>
      <c r="AH69">
        <f>(AI69 - AJ69 - DX69*1E3/(8.314*(DZ69+273.15)) * AL69/DW69 * AK69) * DW69/(100*DK69) * (1000 - DT69)/1000</f>
        <v>0</v>
      </c>
      <c r="AI69">
        <v>797.8858440503501</v>
      </c>
      <c r="AJ69">
        <v>726.7562242424241</v>
      </c>
      <c r="AK69">
        <v>3.306435107868352</v>
      </c>
      <c r="AL69">
        <v>66.87544694377274</v>
      </c>
      <c r="AM69">
        <f>(AO69 - AN69 + DX69*1E3/(8.314*(DZ69+273.15)) * AQ69/DW69 * AP69) * DW69/(100*DK69) * 1000/(1000 - AO69)</f>
        <v>0</v>
      </c>
      <c r="AN69">
        <v>11.30232762426052</v>
      </c>
      <c r="AO69">
        <v>20.67213406593408</v>
      </c>
      <c r="AP69">
        <v>-0.0001141246994035311</v>
      </c>
      <c r="AQ69">
        <v>110.1298601296173</v>
      </c>
      <c r="AR69">
        <v>0</v>
      </c>
      <c r="AS69">
        <v>0</v>
      </c>
      <c r="AT69">
        <f>IF(AR69*$H$15&gt;=AV69,1.0,(AV69/(AV69-AR69*$H$15)))</f>
        <v>0</v>
      </c>
      <c r="AU69">
        <f>(AT69-1)*100</f>
        <v>0</v>
      </c>
      <c r="AV69">
        <f>MAX(0,($B$15+$C$15*EE69)/(1+$D$15*EE69)*DX69/(DZ69+273)*$E$15)</f>
        <v>0</v>
      </c>
      <c r="AW69" t="s">
        <v>429</v>
      </c>
      <c r="AX69" t="s">
        <v>429</v>
      </c>
      <c r="AY69">
        <v>0</v>
      </c>
      <c r="AZ69">
        <v>0</v>
      </c>
      <c r="BA69">
        <f>1-AY69/AZ69</f>
        <v>0</v>
      </c>
      <c r="BB69">
        <v>0</v>
      </c>
      <c r="BC69" t="s">
        <v>429</v>
      </c>
      <c r="BD69" t="s">
        <v>429</v>
      </c>
      <c r="BE69">
        <v>0</v>
      </c>
      <c r="BF69">
        <v>0</v>
      </c>
      <c r="BG69">
        <f>1-BE69/BF69</f>
        <v>0</v>
      </c>
      <c r="BH69">
        <v>0.5</v>
      </c>
      <c r="BI69">
        <f>DH69</f>
        <v>0</v>
      </c>
      <c r="BJ69">
        <f>K69</f>
        <v>0</v>
      </c>
      <c r="BK69">
        <f>BG69*BH69*BI69</f>
        <v>0</v>
      </c>
      <c r="BL69">
        <f>(BJ69-BB69)/BI69</f>
        <v>0</v>
      </c>
      <c r="BM69">
        <f>(AZ69-BF69)/BF69</f>
        <v>0</v>
      </c>
      <c r="BN69">
        <f>AY69/(BA69+AY69/BF69)</f>
        <v>0</v>
      </c>
      <c r="BO69" t="s">
        <v>429</v>
      </c>
      <c r="BP69">
        <v>0</v>
      </c>
      <c r="BQ69">
        <f>IF(BP69&lt;&gt;0, BP69, BN69)</f>
        <v>0</v>
      </c>
      <c r="BR69">
        <f>1-BQ69/BF69</f>
        <v>0</v>
      </c>
      <c r="BS69">
        <f>(BF69-BE69)/(BF69-BQ69)</f>
        <v>0</v>
      </c>
      <c r="BT69">
        <f>(AZ69-BF69)/(AZ69-BQ69)</f>
        <v>0</v>
      </c>
      <c r="BU69">
        <f>(BF69-BE69)/(BF69-AY69)</f>
        <v>0</v>
      </c>
      <c r="BV69">
        <f>(AZ69-BF69)/(AZ69-AY69)</f>
        <v>0</v>
      </c>
      <c r="BW69">
        <f>(BS69*BQ69/BE69)</f>
        <v>0</v>
      </c>
      <c r="BX69">
        <f>(1-BW69)</f>
        <v>0</v>
      </c>
      <c r="DG69">
        <f>$B$13*EF69+$C$13*EG69+$F$13*ER69*(1-EU69)</f>
        <v>0</v>
      </c>
      <c r="DH69">
        <f>DG69*DI69</f>
        <v>0</v>
      </c>
      <c r="DI69">
        <f>($B$13*$D$11+$C$13*$D$11+$F$13*((FE69+EW69)/MAX(FE69+EW69+FF69, 0.1)*$I$11+FF69/MAX(FE69+EW69+FF69, 0.1)*$J$11))/($B$13+$C$13+$F$13)</f>
        <v>0</v>
      </c>
      <c r="DJ69">
        <f>($B$13*$K$11+$C$13*$K$11+$F$13*((FE69+EW69)/MAX(FE69+EW69+FF69, 0.1)*$P$11+FF69/MAX(FE69+EW69+FF69, 0.1)*$Q$11))/($B$13+$C$13+$F$13)</f>
        <v>0</v>
      </c>
      <c r="DK69">
        <v>2.7</v>
      </c>
      <c r="DL69">
        <v>0.5</v>
      </c>
      <c r="DM69" t="s">
        <v>430</v>
      </c>
      <c r="DN69">
        <v>2</v>
      </c>
      <c r="DO69" t="b">
        <v>1</v>
      </c>
      <c r="DP69">
        <v>1685026923.062963</v>
      </c>
      <c r="DQ69">
        <v>689.0174074074073</v>
      </c>
      <c r="DR69">
        <v>775.1649259259258</v>
      </c>
      <c r="DS69">
        <v>20.69425925925927</v>
      </c>
      <c r="DT69">
        <v>11.30054814814815</v>
      </c>
      <c r="DU69">
        <v>688.5683703703703</v>
      </c>
      <c r="DV69">
        <v>20.58084074074074</v>
      </c>
      <c r="DW69">
        <v>500.0185925925925</v>
      </c>
      <c r="DX69">
        <v>99.44172592592594</v>
      </c>
      <c r="DY69">
        <v>0.1001481777777777</v>
      </c>
      <c r="DZ69">
        <v>29.39157407407407</v>
      </c>
      <c r="EA69">
        <v>29.20597037037037</v>
      </c>
      <c r="EB69">
        <v>999.9000000000001</v>
      </c>
      <c r="EC69">
        <v>0</v>
      </c>
      <c r="ED69">
        <v>0</v>
      </c>
      <c r="EE69">
        <v>9992.101851851852</v>
      </c>
      <c r="EF69">
        <v>0</v>
      </c>
      <c r="EG69">
        <v>1690.354444444445</v>
      </c>
      <c r="EH69">
        <v>-86.14745555555558</v>
      </c>
      <c r="EI69">
        <v>703.5774074074076</v>
      </c>
      <c r="EJ69">
        <v>784.0249629629631</v>
      </c>
      <c r="EK69">
        <v>9.393710370370369</v>
      </c>
      <c r="EL69">
        <v>775.1649259259258</v>
      </c>
      <c r="EM69">
        <v>11.30054814814815</v>
      </c>
      <c r="EN69">
        <v>2.057872222222222</v>
      </c>
      <c r="EO69">
        <v>1.123745555555556</v>
      </c>
      <c r="EP69">
        <v>17.89679629629629</v>
      </c>
      <c r="EQ69">
        <v>8.627948518518519</v>
      </c>
      <c r="ER69">
        <v>1999.993703703704</v>
      </c>
      <c r="ES69">
        <v>0.9800023333333333</v>
      </c>
      <c r="ET69">
        <v>0.01999757407407407</v>
      </c>
      <c r="EU69">
        <v>0</v>
      </c>
      <c r="EV69">
        <v>787.8262962962964</v>
      </c>
      <c r="EW69">
        <v>5.00078</v>
      </c>
      <c r="EX69">
        <v>19818.82222222222</v>
      </c>
      <c r="EY69">
        <v>16379.6037037037</v>
      </c>
      <c r="EZ69">
        <v>39.15725925925926</v>
      </c>
      <c r="FA69">
        <v>41.03214814814814</v>
      </c>
      <c r="FB69">
        <v>39.59696296296296</v>
      </c>
      <c r="FC69">
        <v>39.90255555555555</v>
      </c>
      <c r="FD69">
        <v>40.46507407407407</v>
      </c>
      <c r="FE69">
        <v>1955.096296296296</v>
      </c>
      <c r="FF69">
        <v>39.89592592592593</v>
      </c>
      <c r="FG69">
        <v>0</v>
      </c>
      <c r="FH69">
        <v>1685026929.7</v>
      </c>
      <c r="FI69">
        <v>0</v>
      </c>
      <c r="FJ69">
        <v>787.8840400000001</v>
      </c>
      <c r="FK69">
        <v>6.723538476045796</v>
      </c>
      <c r="FL69">
        <v>-2837.992307986968</v>
      </c>
      <c r="FM69">
        <v>19802.668</v>
      </c>
      <c r="FN69">
        <v>15</v>
      </c>
      <c r="FO69">
        <v>1685022659.5</v>
      </c>
      <c r="FP69" t="s">
        <v>431</v>
      </c>
      <c r="FQ69">
        <v>1685022641</v>
      </c>
      <c r="FR69">
        <v>1685022659.5</v>
      </c>
      <c r="FS69">
        <v>1</v>
      </c>
      <c r="FT69">
        <v>0.44</v>
      </c>
      <c r="FU69">
        <v>-0.025</v>
      </c>
      <c r="FV69">
        <v>0.445</v>
      </c>
      <c r="FW69">
        <v>-0.025</v>
      </c>
      <c r="FX69">
        <v>420</v>
      </c>
      <c r="FY69">
        <v>11</v>
      </c>
      <c r="FZ69">
        <v>0.08</v>
      </c>
      <c r="GA69">
        <v>0.02</v>
      </c>
      <c r="GB69">
        <v>-85.58281951219513</v>
      </c>
      <c r="GC69">
        <v>-9.619542857142921</v>
      </c>
      <c r="GD69">
        <v>0.9508400935602755</v>
      </c>
      <c r="GE69">
        <v>0</v>
      </c>
      <c r="GF69">
        <v>9.397819756097562</v>
      </c>
      <c r="GG69">
        <v>-0.07994257839722152</v>
      </c>
      <c r="GH69">
        <v>0.01002824437807377</v>
      </c>
      <c r="GI69">
        <v>1</v>
      </c>
      <c r="GJ69">
        <v>1</v>
      </c>
      <c r="GK69">
        <v>2</v>
      </c>
      <c r="GL69" t="s">
        <v>432</v>
      </c>
      <c r="GM69">
        <v>3.09753</v>
      </c>
      <c r="GN69">
        <v>2.75814</v>
      </c>
      <c r="GO69">
        <v>0.140799</v>
      </c>
      <c r="GP69">
        <v>0.152109</v>
      </c>
      <c r="GQ69">
        <v>0.106871</v>
      </c>
      <c r="GR69">
        <v>0.06932290000000001</v>
      </c>
      <c r="GS69">
        <v>22064</v>
      </c>
      <c r="GT69">
        <v>21503.7</v>
      </c>
      <c r="GU69">
        <v>26226.2</v>
      </c>
      <c r="GV69">
        <v>25702.6</v>
      </c>
      <c r="GW69">
        <v>37587</v>
      </c>
      <c r="GX69">
        <v>36467.2</v>
      </c>
      <c r="GY69">
        <v>45862.7</v>
      </c>
      <c r="GZ69">
        <v>42389.4</v>
      </c>
      <c r="HA69">
        <v>1.87855</v>
      </c>
      <c r="HB69">
        <v>1.95422</v>
      </c>
      <c r="HC69">
        <v>0.0515431</v>
      </c>
      <c r="HD69">
        <v>0</v>
      </c>
      <c r="HE69">
        <v>28.3811</v>
      </c>
      <c r="HF69">
        <v>999.9</v>
      </c>
      <c r="HG69">
        <v>60.2</v>
      </c>
      <c r="HH69">
        <v>32.5</v>
      </c>
      <c r="HI69">
        <v>29.7344</v>
      </c>
      <c r="HJ69">
        <v>62.2035</v>
      </c>
      <c r="HK69">
        <v>27.1074</v>
      </c>
      <c r="HL69">
        <v>1</v>
      </c>
      <c r="HM69">
        <v>0.144063</v>
      </c>
      <c r="HN69">
        <v>0.264815</v>
      </c>
      <c r="HO69">
        <v>20.3064</v>
      </c>
      <c r="HP69">
        <v>5.2134</v>
      </c>
      <c r="HQ69">
        <v>11.979</v>
      </c>
      <c r="HR69">
        <v>4.9641</v>
      </c>
      <c r="HS69">
        <v>3.27408</v>
      </c>
      <c r="HT69">
        <v>9999</v>
      </c>
      <c r="HU69">
        <v>9999</v>
      </c>
      <c r="HV69">
        <v>9999</v>
      </c>
      <c r="HW69">
        <v>30.1</v>
      </c>
      <c r="HX69">
        <v>1.86387</v>
      </c>
      <c r="HY69">
        <v>1.85994</v>
      </c>
      <c r="HZ69">
        <v>1.85822</v>
      </c>
      <c r="IA69">
        <v>1.85965</v>
      </c>
      <c r="IB69">
        <v>1.85973</v>
      </c>
      <c r="IC69">
        <v>1.85819</v>
      </c>
      <c r="ID69">
        <v>1.85729</v>
      </c>
      <c r="IE69">
        <v>1.85222</v>
      </c>
      <c r="IF69">
        <v>0</v>
      </c>
      <c r="IG69">
        <v>0</v>
      </c>
      <c r="IH69">
        <v>0</v>
      </c>
      <c r="II69">
        <v>0</v>
      </c>
      <c r="IJ69" t="s">
        <v>433</v>
      </c>
      <c r="IK69" t="s">
        <v>434</v>
      </c>
      <c r="IL69" t="s">
        <v>435</v>
      </c>
      <c r="IM69" t="s">
        <v>435</v>
      </c>
      <c r="IN69" t="s">
        <v>435</v>
      </c>
      <c r="IO69" t="s">
        <v>435</v>
      </c>
      <c r="IP69">
        <v>0</v>
      </c>
      <c r="IQ69">
        <v>100</v>
      </c>
      <c r="IR69">
        <v>100</v>
      </c>
      <c r="IS69">
        <v>0.447</v>
      </c>
      <c r="IT69">
        <v>0.113</v>
      </c>
      <c r="IU69">
        <v>0.3650839946752427</v>
      </c>
      <c r="IV69">
        <v>0.0002756662941723101</v>
      </c>
      <c r="IW69">
        <v>-1.706736700235475E-07</v>
      </c>
      <c r="IX69">
        <v>-7.648352192670159E-11</v>
      </c>
      <c r="IY69">
        <v>-0.08921519773046478</v>
      </c>
      <c r="IZ69">
        <v>0.001712106514585134</v>
      </c>
      <c r="JA69">
        <v>0.0004201690128959496</v>
      </c>
      <c r="JB69">
        <v>-1.212774764375344E-06</v>
      </c>
      <c r="JC69">
        <v>3</v>
      </c>
      <c r="JD69">
        <v>1949</v>
      </c>
      <c r="JE69">
        <v>1</v>
      </c>
      <c r="JF69">
        <v>28</v>
      </c>
      <c r="JG69">
        <v>71.5</v>
      </c>
      <c r="JH69">
        <v>71.2</v>
      </c>
      <c r="JI69">
        <v>1.90918</v>
      </c>
      <c r="JJ69">
        <v>2.60254</v>
      </c>
      <c r="JK69">
        <v>1.49658</v>
      </c>
      <c r="JL69">
        <v>2.35474</v>
      </c>
      <c r="JM69">
        <v>1.54907</v>
      </c>
      <c r="JN69">
        <v>2.43164</v>
      </c>
      <c r="JO69">
        <v>36.0816</v>
      </c>
      <c r="JP69">
        <v>14.3247</v>
      </c>
      <c r="JQ69">
        <v>18</v>
      </c>
      <c r="JR69">
        <v>487.764</v>
      </c>
      <c r="JS69">
        <v>555.71</v>
      </c>
      <c r="JT69">
        <v>28.002</v>
      </c>
      <c r="JU69">
        <v>29.0915</v>
      </c>
      <c r="JV69">
        <v>30.0006</v>
      </c>
      <c r="JW69">
        <v>29.1061</v>
      </c>
      <c r="JX69">
        <v>29.0504</v>
      </c>
      <c r="JY69">
        <v>38.3788</v>
      </c>
      <c r="JZ69">
        <v>57.6671</v>
      </c>
      <c r="KA69">
        <v>0</v>
      </c>
      <c r="KB69">
        <v>28</v>
      </c>
      <c r="KC69">
        <v>821.814</v>
      </c>
      <c r="KD69">
        <v>11.2389</v>
      </c>
      <c r="KE69">
        <v>100.223</v>
      </c>
      <c r="KF69">
        <v>100.616</v>
      </c>
    </row>
    <row r="70" spans="1:292">
      <c r="A70">
        <v>50</v>
      </c>
      <c r="B70">
        <v>1685026935.6</v>
      </c>
      <c r="C70">
        <v>336.5</v>
      </c>
      <c r="D70" t="s">
        <v>534</v>
      </c>
      <c r="E70" t="s">
        <v>535</v>
      </c>
      <c r="F70">
        <v>5</v>
      </c>
      <c r="G70" t="s">
        <v>428</v>
      </c>
      <c r="H70">
        <v>1685026928.081481</v>
      </c>
      <c r="I70">
        <f>(J70)/1000</f>
        <v>0</v>
      </c>
      <c r="J70">
        <f>IF(DO70, AM70, AG70)</f>
        <v>0</v>
      </c>
      <c r="K70">
        <f>IF(DO70, AH70, AF70)</f>
        <v>0</v>
      </c>
      <c r="L70">
        <f>DQ70 - IF(AT70&gt;1, K70*DK70*100.0/(AV70*EE70), 0)</f>
        <v>0</v>
      </c>
      <c r="M70">
        <f>((S70-I70/2)*L70-K70)/(S70+I70/2)</f>
        <v>0</v>
      </c>
      <c r="N70">
        <f>M70*(DX70+DY70)/1000.0</f>
        <v>0</v>
      </c>
      <c r="O70">
        <f>(DQ70 - IF(AT70&gt;1, K70*DK70*100.0/(AV70*EE70), 0))*(DX70+DY70)/1000.0</f>
        <v>0</v>
      </c>
      <c r="P70">
        <f>2.0/((1/R70-1/Q70)+SIGN(R70)*SQRT((1/R70-1/Q70)*(1/R70-1/Q70) + 4*DL70/((DL70+1)*(DL70+1))*(2*1/R70*1/Q70-1/Q70*1/Q70)))</f>
        <v>0</v>
      </c>
      <c r="Q70">
        <f>IF(LEFT(DM70,1)&lt;&gt;"0",IF(LEFT(DM70,1)="1",3.0,DN70),$D$5+$E$5*(EE70*DX70/($K$5*1000))+$F$5*(EE70*DX70/($K$5*1000))*MAX(MIN(DK70,$J$5),$I$5)*MAX(MIN(DK70,$J$5),$I$5)+$G$5*MAX(MIN(DK70,$J$5),$I$5)*(EE70*DX70/($K$5*1000))+$H$5*(EE70*DX70/($K$5*1000))*(EE70*DX70/($K$5*1000)))</f>
        <v>0</v>
      </c>
      <c r="R70">
        <f>I70*(1000-(1000*0.61365*exp(17.502*V70/(240.97+V70))/(DX70+DY70)+DS70)/2)/(1000*0.61365*exp(17.502*V70/(240.97+V70))/(DX70+DY70)-DS70)</f>
        <v>0</v>
      </c>
      <c r="S70">
        <f>1/((DL70+1)/(P70/1.6)+1/(Q70/1.37)) + DL70/((DL70+1)/(P70/1.6) + DL70/(Q70/1.37))</f>
        <v>0</v>
      </c>
      <c r="T70">
        <f>(DG70*DJ70)</f>
        <v>0</v>
      </c>
      <c r="U70">
        <f>(DZ70+(T70+2*0.95*5.67E-8*(((DZ70+$B$9)+273)^4-(DZ70+273)^4)-44100*I70)/(1.84*29.3*Q70+8*0.95*5.67E-8*(DZ70+273)^3))</f>
        <v>0</v>
      </c>
      <c r="V70">
        <f>($C$9*EA70+$D$9*EB70+$E$9*U70)</f>
        <v>0</v>
      </c>
      <c r="W70">
        <f>0.61365*exp(17.502*V70/(240.97+V70))</f>
        <v>0</v>
      </c>
      <c r="X70">
        <f>(Y70/Z70*100)</f>
        <v>0</v>
      </c>
      <c r="Y70">
        <f>DS70*(DX70+DY70)/1000</f>
        <v>0</v>
      </c>
      <c r="Z70">
        <f>0.61365*exp(17.502*DZ70/(240.97+DZ70))</f>
        <v>0</v>
      </c>
      <c r="AA70">
        <f>(W70-DS70*(DX70+DY70)/1000)</f>
        <v>0</v>
      </c>
      <c r="AB70">
        <f>(-I70*44100)</f>
        <v>0</v>
      </c>
      <c r="AC70">
        <f>2*29.3*Q70*0.92*(DZ70-V70)</f>
        <v>0</v>
      </c>
      <c r="AD70">
        <f>2*0.95*5.67E-8*(((DZ70+$B$9)+273)^4-(V70+273)^4)</f>
        <v>0</v>
      </c>
      <c r="AE70">
        <f>T70+AD70+AB70+AC70</f>
        <v>0</v>
      </c>
      <c r="AF70">
        <f>DW70*AT70*(DR70-DQ70*(1000-AT70*DT70)/(1000-AT70*DS70))/(100*DK70)</f>
        <v>0</v>
      </c>
      <c r="AG70">
        <f>1000*DW70*AT70*(DS70-DT70)/(100*DK70*(1000-AT70*DS70))</f>
        <v>0</v>
      </c>
      <c r="AH70">
        <f>(AI70 - AJ70 - DX70*1E3/(8.314*(DZ70+273.15)) * AL70/DW70 * AK70) * DW70/(100*DK70) * (1000 - DT70)/1000</f>
        <v>0</v>
      </c>
      <c r="AI70">
        <v>814.7896891941375</v>
      </c>
      <c r="AJ70">
        <v>743.2845272727268</v>
      </c>
      <c r="AK70">
        <v>3.302254375732256</v>
      </c>
      <c r="AL70">
        <v>66.87544694377274</v>
      </c>
      <c r="AM70">
        <f>(AO70 - AN70 + DX70*1E3/(8.314*(DZ70+273.15)) * AQ70/DW70 * AP70) * DW70/(100*DK70) * 1000/(1000 - AO70)</f>
        <v>0</v>
      </c>
      <c r="AN70">
        <v>11.30608936367029</v>
      </c>
      <c r="AO70">
        <v>20.64526263736264</v>
      </c>
      <c r="AP70">
        <v>-0.0008949780718405353</v>
      </c>
      <c r="AQ70">
        <v>110.1298601296173</v>
      </c>
      <c r="AR70">
        <v>0</v>
      </c>
      <c r="AS70">
        <v>0</v>
      </c>
      <c r="AT70">
        <f>IF(AR70*$H$15&gt;=AV70,1.0,(AV70/(AV70-AR70*$H$15)))</f>
        <v>0</v>
      </c>
      <c r="AU70">
        <f>(AT70-1)*100</f>
        <v>0</v>
      </c>
      <c r="AV70">
        <f>MAX(0,($B$15+$C$15*EE70)/(1+$D$15*EE70)*DX70/(DZ70+273)*$E$15)</f>
        <v>0</v>
      </c>
      <c r="AW70" t="s">
        <v>429</v>
      </c>
      <c r="AX70" t="s">
        <v>429</v>
      </c>
      <c r="AY70">
        <v>0</v>
      </c>
      <c r="AZ70">
        <v>0</v>
      </c>
      <c r="BA70">
        <f>1-AY70/AZ70</f>
        <v>0</v>
      </c>
      <c r="BB70">
        <v>0</v>
      </c>
      <c r="BC70" t="s">
        <v>429</v>
      </c>
      <c r="BD70" t="s">
        <v>429</v>
      </c>
      <c r="BE70">
        <v>0</v>
      </c>
      <c r="BF70">
        <v>0</v>
      </c>
      <c r="BG70">
        <f>1-BE70/BF70</f>
        <v>0</v>
      </c>
      <c r="BH70">
        <v>0.5</v>
      </c>
      <c r="BI70">
        <f>DH70</f>
        <v>0</v>
      </c>
      <c r="BJ70">
        <f>K70</f>
        <v>0</v>
      </c>
      <c r="BK70">
        <f>BG70*BH70*BI70</f>
        <v>0</v>
      </c>
      <c r="BL70">
        <f>(BJ70-BB70)/BI70</f>
        <v>0</v>
      </c>
      <c r="BM70">
        <f>(AZ70-BF70)/BF70</f>
        <v>0</v>
      </c>
      <c r="BN70">
        <f>AY70/(BA70+AY70/BF70)</f>
        <v>0</v>
      </c>
      <c r="BO70" t="s">
        <v>429</v>
      </c>
      <c r="BP70">
        <v>0</v>
      </c>
      <c r="BQ70">
        <f>IF(BP70&lt;&gt;0, BP70, BN70)</f>
        <v>0</v>
      </c>
      <c r="BR70">
        <f>1-BQ70/BF70</f>
        <v>0</v>
      </c>
      <c r="BS70">
        <f>(BF70-BE70)/(BF70-BQ70)</f>
        <v>0</v>
      </c>
      <c r="BT70">
        <f>(AZ70-BF70)/(AZ70-BQ70)</f>
        <v>0</v>
      </c>
      <c r="BU70">
        <f>(BF70-BE70)/(BF70-AY70)</f>
        <v>0</v>
      </c>
      <c r="BV70">
        <f>(AZ70-BF70)/(AZ70-AY70)</f>
        <v>0</v>
      </c>
      <c r="BW70">
        <f>(BS70*BQ70/BE70)</f>
        <v>0</v>
      </c>
      <c r="BX70">
        <f>(1-BW70)</f>
        <v>0</v>
      </c>
      <c r="DG70">
        <f>$B$13*EF70+$C$13*EG70+$F$13*ER70*(1-EU70)</f>
        <v>0</v>
      </c>
      <c r="DH70">
        <f>DG70*DI70</f>
        <v>0</v>
      </c>
      <c r="DI70">
        <f>($B$13*$D$11+$C$13*$D$11+$F$13*((FE70+EW70)/MAX(FE70+EW70+FF70, 0.1)*$I$11+FF70/MAX(FE70+EW70+FF70, 0.1)*$J$11))/($B$13+$C$13+$F$13)</f>
        <v>0</v>
      </c>
      <c r="DJ70">
        <f>($B$13*$K$11+$C$13*$K$11+$F$13*((FE70+EW70)/MAX(FE70+EW70+FF70, 0.1)*$P$11+FF70/MAX(FE70+EW70+FF70, 0.1)*$Q$11))/($B$13+$C$13+$F$13)</f>
        <v>0</v>
      </c>
      <c r="DK70">
        <v>2.7</v>
      </c>
      <c r="DL70">
        <v>0.5</v>
      </c>
      <c r="DM70" t="s">
        <v>430</v>
      </c>
      <c r="DN70">
        <v>2</v>
      </c>
      <c r="DO70" t="b">
        <v>1</v>
      </c>
      <c r="DP70">
        <v>1685026928.081481</v>
      </c>
      <c r="DQ70">
        <v>705.2038148148148</v>
      </c>
      <c r="DR70">
        <v>792.0139629629629</v>
      </c>
      <c r="DS70">
        <v>20.68007777777778</v>
      </c>
      <c r="DT70">
        <v>11.30383333333333</v>
      </c>
      <c r="DU70">
        <v>704.756037037037</v>
      </c>
      <c r="DV70">
        <v>20.56691481481482</v>
      </c>
      <c r="DW70">
        <v>500.0634444444445</v>
      </c>
      <c r="DX70">
        <v>99.44206666666666</v>
      </c>
      <c r="DY70">
        <v>0.1000580925925926</v>
      </c>
      <c r="DZ70">
        <v>29.40117037037037</v>
      </c>
      <c r="EA70">
        <v>29.21582592592593</v>
      </c>
      <c r="EB70">
        <v>999.9000000000001</v>
      </c>
      <c r="EC70">
        <v>0</v>
      </c>
      <c r="ED70">
        <v>0</v>
      </c>
      <c r="EE70">
        <v>9999.322962962962</v>
      </c>
      <c r="EF70">
        <v>0</v>
      </c>
      <c r="EG70">
        <v>1594.082962962963</v>
      </c>
      <c r="EH70">
        <v>-86.81005555555556</v>
      </c>
      <c r="EI70">
        <v>720.0953333333332</v>
      </c>
      <c r="EJ70">
        <v>801.0691851851851</v>
      </c>
      <c r="EK70">
        <v>9.376249259259257</v>
      </c>
      <c r="EL70">
        <v>792.0139629629629</v>
      </c>
      <c r="EM70">
        <v>11.30383333333333</v>
      </c>
      <c r="EN70">
        <v>2.05647</v>
      </c>
      <c r="EO70">
        <v>1.124076296296296</v>
      </c>
      <c r="EP70">
        <v>17.88595555555555</v>
      </c>
      <c r="EQ70">
        <v>8.632291851851852</v>
      </c>
      <c r="ER70">
        <v>2000.011481481481</v>
      </c>
      <c r="ES70">
        <v>0.9800028888888888</v>
      </c>
      <c r="ET70">
        <v>0.01999702222222222</v>
      </c>
      <c r="EU70">
        <v>0</v>
      </c>
      <c r="EV70">
        <v>788.288074074074</v>
      </c>
      <c r="EW70">
        <v>5.00078</v>
      </c>
      <c r="EX70">
        <v>19540.75925925926</v>
      </c>
      <c r="EY70">
        <v>16379.74074074074</v>
      </c>
      <c r="EZ70">
        <v>39.16414814814815</v>
      </c>
      <c r="FA70">
        <v>41.04362962962961</v>
      </c>
      <c r="FB70">
        <v>39.59929629629629</v>
      </c>
      <c r="FC70">
        <v>39.91644444444444</v>
      </c>
      <c r="FD70">
        <v>40.4557037037037</v>
      </c>
      <c r="FE70">
        <v>1955.117407407407</v>
      </c>
      <c r="FF70">
        <v>39.8925925925926</v>
      </c>
      <c r="FG70">
        <v>0</v>
      </c>
      <c r="FH70">
        <v>1685026934.5</v>
      </c>
      <c r="FI70">
        <v>0</v>
      </c>
      <c r="FJ70">
        <v>788.3197600000001</v>
      </c>
      <c r="FK70">
        <v>4.029153845009823</v>
      </c>
      <c r="FL70">
        <v>-5000.030760948436</v>
      </c>
      <c r="FM70">
        <v>19526.56</v>
      </c>
      <c r="FN70">
        <v>15</v>
      </c>
      <c r="FO70">
        <v>1685022659.5</v>
      </c>
      <c r="FP70" t="s">
        <v>431</v>
      </c>
      <c r="FQ70">
        <v>1685022641</v>
      </c>
      <c r="FR70">
        <v>1685022659.5</v>
      </c>
      <c r="FS70">
        <v>1</v>
      </c>
      <c r="FT70">
        <v>0.44</v>
      </c>
      <c r="FU70">
        <v>-0.025</v>
      </c>
      <c r="FV70">
        <v>0.445</v>
      </c>
      <c r="FW70">
        <v>-0.025</v>
      </c>
      <c r="FX70">
        <v>420</v>
      </c>
      <c r="FY70">
        <v>11</v>
      </c>
      <c r="FZ70">
        <v>0.08</v>
      </c>
      <c r="GA70">
        <v>0.02</v>
      </c>
      <c r="GB70">
        <v>-86.42353749999999</v>
      </c>
      <c r="GC70">
        <v>-8.112338836772633</v>
      </c>
      <c r="GD70">
        <v>0.7853947719737826</v>
      </c>
      <c r="GE70">
        <v>0</v>
      </c>
      <c r="GF70">
        <v>9.38403125</v>
      </c>
      <c r="GG70">
        <v>-0.2082016885553496</v>
      </c>
      <c r="GH70">
        <v>0.02112514156017666</v>
      </c>
      <c r="GI70">
        <v>1</v>
      </c>
      <c r="GJ70">
        <v>1</v>
      </c>
      <c r="GK70">
        <v>2</v>
      </c>
      <c r="GL70" t="s">
        <v>432</v>
      </c>
      <c r="GM70">
        <v>3.09748</v>
      </c>
      <c r="GN70">
        <v>2.75804</v>
      </c>
      <c r="GO70">
        <v>0.142962</v>
      </c>
      <c r="GP70">
        <v>0.154207</v>
      </c>
      <c r="GQ70">
        <v>0.106757</v>
      </c>
      <c r="GR70">
        <v>0.06933930000000001</v>
      </c>
      <c r="GS70">
        <v>22008.2</v>
      </c>
      <c r="GT70">
        <v>21450.1</v>
      </c>
      <c r="GU70">
        <v>26225.9</v>
      </c>
      <c r="GV70">
        <v>25702.1</v>
      </c>
      <c r="GW70">
        <v>37591.6</v>
      </c>
      <c r="GX70">
        <v>36466.3</v>
      </c>
      <c r="GY70">
        <v>45862</v>
      </c>
      <c r="GZ70">
        <v>42388.8</v>
      </c>
      <c r="HA70">
        <v>1.87835</v>
      </c>
      <c r="HB70">
        <v>1.95438</v>
      </c>
      <c r="HC70">
        <v>0.0513345</v>
      </c>
      <c r="HD70">
        <v>0</v>
      </c>
      <c r="HE70">
        <v>28.3948</v>
      </c>
      <c r="HF70">
        <v>999.9</v>
      </c>
      <c r="HG70">
        <v>60.2</v>
      </c>
      <c r="HH70">
        <v>32.5</v>
      </c>
      <c r="HI70">
        <v>29.7351</v>
      </c>
      <c r="HJ70">
        <v>62.0035</v>
      </c>
      <c r="HK70">
        <v>26.7468</v>
      </c>
      <c r="HL70">
        <v>1</v>
      </c>
      <c r="HM70">
        <v>0.144698</v>
      </c>
      <c r="HN70">
        <v>0.273216</v>
      </c>
      <c r="HO70">
        <v>20.3064</v>
      </c>
      <c r="HP70">
        <v>5.21415</v>
      </c>
      <c r="HQ70">
        <v>11.9791</v>
      </c>
      <c r="HR70">
        <v>4.9644</v>
      </c>
      <c r="HS70">
        <v>3.27428</v>
      </c>
      <c r="HT70">
        <v>9999</v>
      </c>
      <c r="HU70">
        <v>9999</v>
      </c>
      <c r="HV70">
        <v>9999</v>
      </c>
      <c r="HW70">
        <v>30.1</v>
      </c>
      <c r="HX70">
        <v>1.86386</v>
      </c>
      <c r="HY70">
        <v>1.85993</v>
      </c>
      <c r="HZ70">
        <v>1.85822</v>
      </c>
      <c r="IA70">
        <v>1.85965</v>
      </c>
      <c r="IB70">
        <v>1.85974</v>
      </c>
      <c r="IC70">
        <v>1.8582</v>
      </c>
      <c r="ID70">
        <v>1.8573</v>
      </c>
      <c r="IE70">
        <v>1.85223</v>
      </c>
      <c r="IF70">
        <v>0</v>
      </c>
      <c r="IG70">
        <v>0</v>
      </c>
      <c r="IH70">
        <v>0</v>
      </c>
      <c r="II70">
        <v>0</v>
      </c>
      <c r="IJ70" t="s">
        <v>433</v>
      </c>
      <c r="IK70" t="s">
        <v>434</v>
      </c>
      <c r="IL70" t="s">
        <v>435</v>
      </c>
      <c r="IM70" t="s">
        <v>435</v>
      </c>
      <c r="IN70" t="s">
        <v>435</v>
      </c>
      <c r="IO70" t="s">
        <v>435</v>
      </c>
      <c r="IP70">
        <v>0</v>
      </c>
      <c r="IQ70">
        <v>100</v>
      </c>
      <c r="IR70">
        <v>100</v>
      </c>
      <c r="IS70">
        <v>0.445</v>
      </c>
      <c r="IT70">
        <v>0.1125</v>
      </c>
      <c r="IU70">
        <v>0.3650839946752427</v>
      </c>
      <c r="IV70">
        <v>0.0002756662941723101</v>
      </c>
      <c r="IW70">
        <v>-1.706736700235475E-07</v>
      </c>
      <c r="IX70">
        <v>-7.648352192670159E-11</v>
      </c>
      <c r="IY70">
        <v>-0.08921519773046478</v>
      </c>
      <c r="IZ70">
        <v>0.001712106514585134</v>
      </c>
      <c r="JA70">
        <v>0.0004201690128959496</v>
      </c>
      <c r="JB70">
        <v>-1.212774764375344E-06</v>
      </c>
      <c r="JC70">
        <v>3</v>
      </c>
      <c r="JD70">
        <v>1949</v>
      </c>
      <c r="JE70">
        <v>1</v>
      </c>
      <c r="JF70">
        <v>28</v>
      </c>
      <c r="JG70">
        <v>71.59999999999999</v>
      </c>
      <c r="JH70">
        <v>71.3</v>
      </c>
      <c r="JI70">
        <v>1.9397</v>
      </c>
      <c r="JJ70">
        <v>2.60498</v>
      </c>
      <c r="JK70">
        <v>1.49658</v>
      </c>
      <c r="JL70">
        <v>2.35474</v>
      </c>
      <c r="JM70">
        <v>1.54907</v>
      </c>
      <c r="JN70">
        <v>2.4353</v>
      </c>
      <c r="JO70">
        <v>36.0816</v>
      </c>
      <c r="JP70">
        <v>14.3247</v>
      </c>
      <c r="JQ70">
        <v>18</v>
      </c>
      <c r="JR70">
        <v>487.682</v>
      </c>
      <c r="JS70">
        <v>555.874</v>
      </c>
      <c r="JT70">
        <v>28.0018</v>
      </c>
      <c r="JU70">
        <v>29.0973</v>
      </c>
      <c r="JV70">
        <v>30.0007</v>
      </c>
      <c r="JW70">
        <v>29.1107</v>
      </c>
      <c r="JX70">
        <v>29.0562</v>
      </c>
      <c r="JY70">
        <v>39.0624</v>
      </c>
      <c r="JZ70">
        <v>57.6671</v>
      </c>
      <c r="KA70">
        <v>0</v>
      </c>
      <c r="KB70">
        <v>28</v>
      </c>
      <c r="KC70">
        <v>841.92</v>
      </c>
      <c r="KD70">
        <v>11.2445</v>
      </c>
      <c r="KE70">
        <v>100.221</v>
      </c>
      <c r="KF70">
        <v>100.615</v>
      </c>
    </row>
    <row r="71" spans="1:292">
      <c r="A71">
        <v>51</v>
      </c>
      <c r="B71">
        <v>1685026940.6</v>
      </c>
      <c r="C71">
        <v>341.5</v>
      </c>
      <c r="D71" t="s">
        <v>536</v>
      </c>
      <c r="E71" t="s">
        <v>537</v>
      </c>
      <c r="F71">
        <v>5</v>
      </c>
      <c r="G71" t="s">
        <v>428</v>
      </c>
      <c r="H71">
        <v>1685026933.1</v>
      </c>
      <c r="I71">
        <f>(J71)/1000</f>
        <v>0</v>
      </c>
      <c r="J71">
        <f>IF(DO71, AM71, AG71)</f>
        <v>0</v>
      </c>
      <c r="K71">
        <f>IF(DO71, AH71, AF71)</f>
        <v>0</v>
      </c>
      <c r="L71">
        <f>DQ71 - IF(AT71&gt;1, K71*DK71*100.0/(AV71*EE71), 0)</f>
        <v>0</v>
      </c>
      <c r="M71">
        <f>((S71-I71/2)*L71-K71)/(S71+I71/2)</f>
        <v>0</v>
      </c>
      <c r="N71">
        <f>M71*(DX71+DY71)/1000.0</f>
        <v>0</v>
      </c>
      <c r="O71">
        <f>(DQ71 - IF(AT71&gt;1, K71*DK71*100.0/(AV71*EE71), 0))*(DX71+DY71)/1000.0</f>
        <v>0</v>
      </c>
      <c r="P71">
        <f>2.0/((1/R71-1/Q71)+SIGN(R71)*SQRT((1/R71-1/Q71)*(1/R71-1/Q71) + 4*DL71/((DL71+1)*(DL71+1))*(2*1/R71*1/Q71-1/Q71*1/Q71)))</f>
        <v>0</v>
      </c>
      <c r="Q71">
        <f>IF(LEFT(DM71,1)&lt;&gt;"0",IF(LEFT(DM71,1)="1",3.0,DN71),$D$5+$E$5*(EE71*DX71/($K$5*1000))+$F$5*(EE71*DX71/($K$5*1000))*MAX(MIN(DK71,$J$5),$I$5)*MAX(MIN(DK71,$J$5),$I$5)+$G$5*MAX(MIN(DK71,$J$5),$I$5)*(EE71*DX71/($K$5*1000))+$H$5*(EE71*DX71/($K$5*1000))*(EE71*DX71/($K$5*1000)))</f>
        <v>0</v>
      </c>
      <c r="R71">
        <f>I71*(1000-(1000*0.61365*exp(17.502*V71/(240.97+V71))/(DX71+DY71)+DS71)/2)/(1000*0.61365*exp(17.502*V71/(240.97+V71))/(DX71+DY71)-DS71)</f>
        <v>0</v>
      </c>
      <c r="S71">
        <f>1/((DL71+1)/(P71/1.6)+1/(Q71/1.37)) + DL71/((DL71+1)/(P71/1.6) + DL71/(Q71/1.37))</f>
        <v>0</v>
      </c>
      <c r="T71">
        <f>(DG71*DJ71)</f>
        <v>0</v>
      </c>
      <c r="U71">
        <f>(DZ71+(T71+2*0.95*5.67E-8*(((DZ71+$B$9)+273)^4-(DZ71+273)^4)-44100*I71)/(1.84*29.3*Q71+8*0.95*5.67E-8*(DZ71+273)^3))</f>
        <v>0</v>
      </c>
      <c r="V71">
        <f>($C$9*EA71+$D$9*EB71+$E$9*U71)</f>
        <v>0</v>
      </c>
      <c r="W71">
        <f>0.61365*exp(17.502*V71/(240.97+V71))</f>
        <v>0</v>
      </c>
      <c r="X71">
        <f>(Y71/Z71*100)</f>
        <v>0</v>
      </c>
      <c r="Y71">
        <f>DS71*(DX71+DY71)/1000</f>
        <v>0</v>
      </c>
      <c r="Z71">
        <f>0.61365*exp(17.502*DZ71/(240.97+DZ71))</f>
        <v>0</v>
      </c>
      <c r="AA71">
        <f>(W71-DS71*(DX71+DY71)/1000)</f>
        <v>0</v>
      </c>
      <c r="AB71">
        <f>(-I71*44100)</f>
        <v>0</v>
      </c>
      <c r="AC71">
        <f>2*29.3*Q71*0.92*(DZ71-V71)</f>
        <v>0</v>
      </c>
      <c r="AD71">
        <f>2*0.95*5.67E-8*(((DZ71+$B$9)+273)^4-(V71+273)^4)</f>
        <v>0</v>
      </c>
      <c r="AE71">
        <f>T71+AD71+AB71+AC71</f>
        <v>0</v>
      </c>
      <c r="AF71">
        <f>DW71*AT71*(DR71-DQ71*(1000-AT71*DT71)/(1000-AT71*DS71))/(100*DK71)</f>
        <v>0</v>
      </c>
      <c r="AG71">
        <f>1000*DW71*AT71*(DS71-DT71)/(100*DK71*(1000-AT71*DS71))</f>
        <v>0</v>
      </c>
      <c r="AH71">
        <f>(AI71 - AJ71 - DX71*1E3/(8.314*(DZ71+273.15)) * AL71/DW71 * AK71) * DW71/(100*DK71) * (1000 - DT71)/1000</f>
        <v>0</v>
      </c>
      <c r="AI71">
        <v>831.8261289682189</v>
      </c>
      <c r="AJ71">
        <v>759.8775212121212</v>
      </c>
      <c r="AK71">
        <v>3.324757427164531</v>
      </c>
      <c r="AL71">
        <v>66.87544694377274</v>
      </c>
      <c r="AM71">
        <f>(AO71 - AN71 + DX71*1E3/(8.314*(DZ71+273.15)) * AQ71/DW71 * AP71) * DW71/(100*DK71) * 1000/(1000 - AO71)</f>
        <v>0</v>
      </c>
      <c r="AN71">
        <v>11.31164002209424</v>
      </c>
      <c r="AO71">
        <v>20.60626483516485</v>
      </c>
      <c r="AP71">
        <v>-0.009109480139433303</v>
      </c>
      <c r="AQ71">
        <v>110.1298601296173</v>
      </c>
      <c r="AR71">
        <v>0</v>
      </c>
      <c r="AS71">
        <v>0</v>
      </c>
      <c r="AT71">
        <f>IF(AR71*$H$15&gt;=AV71,1.0,(AV71/(AV71-AR71*$H$15)))</f>
        <v>0</v>
      </c>
      <c r="AU71">
        <f>(AT71-1)*100</f>
        <v>0</v>
      </c>
      <c r="AV71">
        <f>MAX(0,($B$15+$C$15*EE71)/(1+$D$15*EE71)*DX71/(DZ71+273)*$E$15)</f>
        <v>0</v>
      </c>
      <c r="AW71" t="s">
        <v>429</v>
      </c>
      <c r="AX71" t="s">
        <v>429</v>
      </c>
      <c r="AY71">
        <v>0</v>
      </c>
      <c r="AZ71">
        <v>0</v>
      </c>
      <c r="BA71">
        <f>1-AY71/AZ71</f>
        <v>0</v>
      </c>
      <c r="BB71">
        <v>0</v>
      </c>
      <c r="BC71" t="s">
        <v>429</v>
      </c>
      <c r="BD71" t="s">
        <v>429</v>
      </c>
      <c r="BE71">
        <v>0</v>
      </c>
      <c r="BF71">
        <v>0</v>
      </c>
      <c r="BG71">
        <f>1-BE71/BF71</f>
        <v>0</v>
      </c>
      <c r="BH71">
        <v>0.5</v>
      </c>
      <c r="BI71">
        <f>DH71</f>
        <v>0</v>
      </c>
      <c r="BJ71">
        <f>K71</f>
        <v>0</v>
      </c>
      <c r="BK71">
        <f>BG71*BH71*BI71</f>
        <v>0</v>
      </c>
      <c r="BL71">
        <f>(BJ71-BB71)/BI71</f>
        <v>0</v>
      </c>
      <c r="BM71">
        <f>(AZ71-BF71)/BF71</f>
        <v>0</v>
      </c>
      <c r="BN71">
        <f>AY71/(BA71+AY71/BF71)</f>
        <v>0</v>
      </c>
      <c r="BO71" t="s">
        <v>429</v>
      </c>
      <c r="BP71">
        <v>0</v>
      </c>
      <c r="BQ71">
        <f>IF(BP71&lt;&gt;0, BP71, BN71)</f>
        <v>0</v>
      </c>
      <c r="BR71">
        <f>1-BQ71/BF71</f>
        <v>0</v>
      </c>
      <c r="BS71">
        <f>(BF71-BE71)/(BF71-BQ71)</f>
        <v>0</v>
      </c>
      <c r="BT71">
        <f>(AZ71-BF71)/(AZ71-BQ71)</f>
        <v>0</v>
      </c>
      <c r="BU71">
        <f>(BF71-BE71)/(BF71-AY71)</f>
        <v>0</v>
      </c>
      <c r="BV71">
        <f>(AZ71-BF71)/(AZ71-AY71)</f>
        <v>0</v>
      </c>
      <c r="BW71">
        <f>(BS71*BQ71/BE71)</f>
        <v>0</v>
      </c>
      <c r="BX71">
        <f>(1-BW71)</f>
        <v>0</v>
      </c>
      <c r="DG71">
        <f>$B$13*EF71+$C$13*EG71+$F$13*ER71*(1-EU71)</f>
        <v>0</v>
      </c>
      <c r="DH71">
        <f>DG71*DI71</f>
        <v>0</v>
      </c>
      <c r="DI71">
        <f>($B$13*$D$11+$C$13*$D$11+$F$13*((FE71+EW71)/MAX(FE71+EW71+FF71, 0.1)*$I$11+FF71/MAX(FE71+EW71+FF71, 0.1)*$J$11))/($B$13+$C$13+$F$13)</f>
        <v>0</v>
      </c>
      <c r="DJ71">
        <f>($B$13*$K$11+$C$13*$K$11+$F$13*((FE71+EW71)/MAX(FE71+EW71+FF71, 0.1)*$P$11+FF71/MAX(FE71+EW71+FF71, 0.1)*$Q$11))/($B$13+$C$13+$F$13)</f>
        <v>0</v>
      </c>
      <c r="DK71">
        <v>2.7</v>
      </c>
      <c r="DL71">
        <v>0.5</v>
      </c>
      <c r="DM71" t="s">
        <v>430</v>
      </c>
      <c r="DN71">
        <v>2</v>
      </c>
      <c r="DO71" t="b">
        <v>1</v>
      </c>
      <c r="DP71">
        <v>1685026933.1</v>
      </c>
      <c r="DQ71">
        <v>721.4697777777778</v>
      </c>
      <c r="DR71">
        <v>808.8977037037038</v>
      </c>
      <c r="DS71">
        <v>20.6541074074074</v>
      </c>
      <c r="DT71">
        <v>11.30562222222222</v>
      </c>
      <c r="DU71">
        <v>721.0233703703705</v>
      </c>
      <c r="DV71">
        <v>20.54137777777778</v>
      </c>
      <c r="DW71">
        <v>500.0453703703703</v>
      </c>
      <c r="DX71">
        <v>99.4428074074074</v>
      </c>
      <c r="DY71">
        <v>0.1000656592592593</v>
      </c>
      <c r="DZ71">
        <v>29.40795925925926</v>
      </c>
      <c r="EA71">
        <v>29.22313703703704</v>
      </c>
      <c r="EB71">
        <v>999.9000000000001</v>
      </c>
      <c r="EC71">
        <v>0</v>
      </c>
      <c r="ED71">
        <v>0</v>
      </c>
      <c r="EE71">
        <v>9992.381111111112</v>
      </c>
      <c r="EF71">
        <v>0</v>
      </c>
      <c r="EG71">
        <v>1461.906666666667</v>
      </c>
      <c r="EH71">
        <v>-87.42782962962963</v>
      </c>
      <c r="EI71">
        <v>736.685074074074</v>
      </c>
      <c r="EJ71">
        <v>818.1473333333332</v>
      </c>
      <c r="EK71">
        <v>9.348472592592593</v>
      </c>
      <c r="EL71">
        <v>808.8977037037038</v>
      </c>
      <c r="EM71">
        <v>11.30562222222222</v>
      </c>
      <c r="EN71">
        <v>2.053901111111111</v>
      </c>
      <c r="EO71">
        <v>1.124262962962963</v>
      </c>
      <c r="EP71">
        <v>17.86609259259259</v>
      </c>
      <c r="EQ71">
        <v>8.634743703703704</v>
      </c>
      <c r="ER71">
        <v>2000.015555555555</v>
      </c>
      <c r="ES71">
        <v>0.980003111111111</v>
      </c>
      <c r="ET71">
        <v>0.0199968</v>
      </c>
      <c r="EU71">
        <v>0</v>
      </c>
      <c r="EV71">
        <v>788.5947407407407</v>
      </c>
      <c r="EW71">
        <v>5.00078</v>
      </c>
      <c r="EX71">
        <v>19313.62222222222</v>
      </c>
      <c r="EY71">
        <v>16379.77037037037</v>
      </c>
      <c r="EZ71">
        <v>39.16877777777777</v>
      </c>
      <c r="FA71">
        <v>41.0551111111111</v>
      </c>
      <c r="FB71">
        <v>39.60392592592592</v>
      </c>
      <c r="FC71">
        <v>39.92348148148148</v>
      </c>
      <c r="FD71">
        <v>40.46962962962962</v>
      </c>
      <c r="FE71">
        <v>1955.123333333333</v>
      </c>
      <c r="FF71">
        <v>39.89074074074075</v>
      </c>
      <c r="FG71">
        <v>0</v>
      </c>
      <c r="FH71">
        <v>1685026939.3</v>
      </c>
      <c r="FI71">
        <v>0</v>
      </c>
      <c r="FJ71">
        <v>788.6076</v>
      </c>
      <c r="FK71">
        <v>3.041846154138503</v>
      </c>
      <c r="FL71">
        <v>-811.161541079768</v>
      </c>
      <c r="FM71">
        <v>19315.108</v>
      </c>
      <c r="FN71">
        <v>15</v>
      </c>
      <c r="FO71">
        <v>1685022659.5</v>
      </c>
      <c r="FP71" t="s">
        <v>431</v>
      </c>
      <c r="FQ71">
        <v>1685022641</v>
      </c>
      <c r="FR71">
        <v>1685022659.5</v>
      </c>
      <c r="FS71">
        <v>1</v>
      </c>
      <c r="FT71">
        <v>0.44</v>
      </c>
      <c r="FU71">
        <v>-0.025</v>
      </c>
      <c r="FV71">
        <v>0.445</v>
      </c>
      <c r="FW71">
        <v>-0.025</v>
      </c>
      <c r="FX71">
        <v>420</v>
      </c>
      <c r="FY71">
        <v>11</v>
      </c>
      <c r="FZ71">
        <v>0.08</v>
      </c>
      <c r="GA71">
        <v>0.02</v>
      </c>
      <c r="GB71">
        <v>-86.95273</v>
      </c>
      <c r="GC71">
        <v>-7.331873921200611</v>
      </c>
      <c r="GD71">
        <v>0.7080932287488706</v>
      </c>
      <c r="GE71">
        <v>0</v>
      </c>
      <c r="GF71">
        <v>9.366567999999999</v>
      </c>
      <c r="GG71">
        <v>-0.3185356097561046</v>
      </c>
      <c r="GH71">
        <v>0.03130506342430883</v>
      </c>
      <c r="GI71">
        <v>1</v>
      </c>
      <c r="GJ71">
        <v>1</v>
      </c>
      <c r="GK71">
        <v>2</v>
      </c>
      <c r="GL71" t="s">
        <v>432</v>
      </c>
      <c r="GM71">
        <v>3.0976</v>
      </c>
      <c r="GN71">
        <v>2.75795</v>
      </c>
      <c r="GO71">
        <v>0.145109</v>
      </c>
      <c r="GP71">
        <v>0.156312</v>
      </c>
      <c r="GQ71">
        <v>0.106617</v>
      </c>
      <c r="GR71">
        <v>0.0691652</v>
      </c>
      <c r="GS71">
        <v>21952.8</v>
      </c>
      <c r="GT71">
        <v>21396.2</v>
      </c>
      <c r="GU71">
        <v>26225.6</v>
      </c>
      <c r="GV71">
        <v>25701.6</v>
      </c>
      <c r="GW71">
        <v>37597.1</v>
      </c>
      <c r="GX71">
        <v>36472.7</v>
      </c>
      <c r="GY71">
        <v>45861.1</v>
      </c>
      <c r="GZ71">
        <v>42388</v>
      </c>
      <c r="HA71">
        <v>1.87855</v>
      </c>
      <c r="HB71">
        <v>1.95373</v>
      </c>
      <c r="HC71">
        <v>0.0505969</v>
      </c>
      <c r="HD71">
        <v>0</v>
      </c>
      <c r="HE71">
        <v>28.4094</v>
      </c>
      <c r="HF71">
        <v>999.9</v>
      </c>
      <c r="HG71">
        <v>60.2</v>
      </c>
      <c r="HH71">
        <v>32.5</v>
      </c>
      <c r="HI71">
        <v>29.7358</v>
      </c>
      <c r="HJ71">
        <v>60.8735</v>
      </c>
      <c r="HK71">
        <v>26.9992</v>
      </c>
      <c r="HL71">
        <v>1</v>
      </c>
      <c r="HM71">
        <v>0.145323</v>
      </c>
      <c r="HN71">
        <v>0.275942</v>
      </c>
      <c r="HO71">
        <v>20.3065</v>
      </c>
      <c r="HP71">
        <v>5.21415</v>
      </c>
      <c r="HQ71">
        <v>11.9796</v>
      </c>
      <c r="HR71">
        <v>4.96425</v>
      </c>
      <c r="HS71">
        <v>3.2742</v>
      </c>
      <c r="HT71">
        <v>9999</v>
      </c>
      <c r="HU71">
        <v>9999</v>
      </c>
      <c r="HV71">
        <v>9999</v>
      </c>
      <c r="HW71">
        <v>30.1</v>
      </c>
      <c r="HX71">
        <v>1.86387</v>
      </c>
      <c r="HY71">
        <v>1.85995</v>
      </c>
      <c r="HZ71">
        <v>1.85822</v>
      </c>
      <c r="IA71">
        <v>1.85964</v>
      </c>
      <c r="IB71">
        <v>1.85974</v>
      </c>
      <c r="IC71">
        <v>1.85821</v>
      </c>
      <c r="ID71">
        <v>1.85729</v>
      </c>
      <c r="IE71">
        <v>1.85222</v>
      </c>
      <c r="IF71">
        <v>0</v>
      </c>
      <c r="IG71">
        <v>0</v>
      </c>
      <c r="IH71">
        <v>0</v>
      </c>
      <c r="II71">
        <v>0</v>
      </c>
      <c r="IJ71" t="s">
        <v>433</v>
      </c>
      <c r="IK71" t="s">
        <v>434</v>
      </c>
      <c r="IL71" t="s">
        <v>435</v>
      </c>
      <c r="IM71" t="s">
        <v>435</v>
      </c>
      <c r="IN71" t="s">
        <v>435</v>
      </c>
      <c r="IO71" t="s">
        <v>435</v>
      </c>
      <c r="IP71">
        <v>0</v>
      </c>
      <c r="IQ71">
        <v>100</v>
      </c>
      <c r="IR71">
        <v>100</v>
      </c>
      <c r="IS71">
        <v>0.444</v>
      </c>
      <c r="IT71">
        <v>0.1119</v>
      </c>
      <c r="IU71">
        <v>0.3650839946752427</v>
      </c>
      <c r="IV71">
        <v>0.0002756662941723101</v>
      </c>
      <c r="IW71">
        <v>-1.706736700235475E-07</v>
      </c>
      <c r="IX71">
        <v>-7.648352192670159E-11</v>
      </c>
      <c r="IY71">
        <v>-0.08921519773046478</v>
      </c>
      <c r="IZ71">
        <v>0.001712106514585134</v>
      </c>
      <c r="JA71">
        <v>0.0004201690128959496</v>
      </c>
      <c r="JB71">
        <v>-1.212774764375344E-06</v>
      </c>
      <c r="JC71">
        <v>3</v>
      </c>
      <c r="JD71">
        <v>1949</v>
      </c>
      <c r="JE71">
        <v>1</v>
      </c>
      <c r="JF71">
        <v>28</v>
      </c>
      <c r="JG71">
        <v>71.7</v>
      </c>
      <c r="JH71">
        <v>71.40000000000001</v>
      </c>
      <c r="JI71">
        <v>1.97388</v>
      </c>
      <c r="JJ71">
        <v>2.60376</v>
      </c>
      <c r="JK71">
        <v>1.49658</v>
      </c>
      <c r="JL71">
        <v>2.35474</v>
      </c>
      <c r="JM71">
        <v>1.54907</v>
      </c>
      <c r="JN71">
        <v>2.44751</v>
      </c>
      <c r="JO71">
        <v>36.0816</v>
      </c>
      <c r="JP71">
        <v>14.3247</v>
      </c>
      <c r="JQ71">
        <v>18</v>
      </c>
      <c r="JR71">
        <v>487.849</v>
      </c>
      <c r="JS71">
        <v>555.452</v>
      </c>
      <c r="JT71">
        <v>28.0009</v>
      </c>
      <c r="JU71">
        <v>29.1046</v>
      </c>
      <c r="JV71">
        <v>30.0007</v>
      </c>
      <c r="JW71">
        <v>29.1172</v>
      </c>
      <c r="JX71">
        <v>29.0614</v>
      </c>
      <c r="JY71">
        <v>39.6723</v>
      </c>
      <c r="JZ71">
        <v>57.9379</v>
      </c>
      <c r="KA71">
        <v>0</v>
      </c>
      <c r="KB71">
        <v>28</v>
      </c>
      <c r="KC71">
        <v>855.279</v>
      </c>
      <c r="KD71">
        <v>11.2549</v>
      </c>
      <c r="KE71">
        <v>100.22</v>
      </c>
      <c r="KF71">
        <v>100.613</v>
      </c>
    </row>
    <row r="72" spans="1:292">
      <c r="A72">
        <v>52</v>
      </c>
      <c r="B72">
        <v>1685026945.6</v>
      </c>
      <c r="C72">
        <v>346.5</v>
      </c>
      <c r="D72" t="s">
        <v>538</v>
      </c>
      <c r="E72" t="s">
        <v>539</v>
      </c>
      <c r="F72">
        <v>5</v>
      </c>
      <c r="G72" t="s">
        <v>428</v>
      </c>
      <c r="H72">
        <v>1685026937.814285</v>
      </c>
      <c r="I72">
        <f>(J72)/1000</f>
        <v>0</v>
      </c>
      <c r="J72">
        <f>IF(DO72, AM72, AG72)</f>
        <v>0</v>
      </c>
      <c r="K72">
        <f>IF(DO72, AH72, AF72)</f>
        <v>0</v>
      </c>
      <c r="L72">
        <f>DQ72 - IF(AT72&gt;1, K72*DK72*100.0/(AV72*EE72), 0)</f>
        <v>0</v>
      </c>
      <c r="M72">
        <f>((S72-I72/2)*L72-K72)/(S72+I72/2)</f>
        <v>0</v>
      </c>
      <c r="N72">
        <f>M72*(DX72+DY72)/1000.0</f>
        <v>0</v>
      </c>
      <c r="O72">
        <f>(DQ72 - IF(AT72&gt;1, K72*DK72*100.0/(AV72*EE72), 0))*(DX72+DY72)/1000.0</f>
        <v>0</v>
      </c>
      <c r="P72">
        <f>2.0/((1/R72-1/Q72)+SIGN(R72)*SQRT((1/R72-1/Q72)*(1/R72-1/Q72) + 4*DL72/((DL72+1)*(DL72+1))*(2*1/R72*1/Q72-1/Q72*1/Q72)))</f>
        <v>0</v>
      </c>
      <c r="Q72">
        <f>IF(LEFT(DM72,1)&lt;&gt;"0",IF(LEFT(DM72,1)="1",3.0,DN72),$D$5+$E$5*(EE72*DX72/($K$5*1000))+$F$5*(EE72*DX72/($K$5*1000))*MAX(MIN(DK72,$J$5),$I$5)*MAX(MIN(DK72,$J$5),$I$5)+$G$5*MAX(MIN(DK72,$J$5),$I$5)*(EE72*DX72/($K$5*1000))+$H$5*(EE72*DX72/($K$5*1000))*(EE72*DX72/($K$5*1000)))</f>
        <v>0</v>
      </c>
      <c r="R72">
        <f>I72*(1000-(1000*0.61365*exp(17.502*V72/(240.97+V72))/(DX72+DY72)+DS72)/2)/(1000*0.61365*exp(17.502*V72/(240.97+V72))/(DX72+DY72)-DS72)</f>
        <v>0</v>
      </c>
      <c r="S72">
        <f>1/((DL72+1)/(P72/1.6)+1/(Q72/1.37)) + DL72/((DL72+1)/(P72/1.6) + DL72/(Q72/1.37))</f>
        <v>0</v>
      </c>
      <c r="T72">
        <f>(DG72*DJ72)</f>
        <v>0</v>
      </c>
      <c r="U72">
        <f>(DZ72+(T72+2*0.95*5.67E-8*(((DZ72+$B$9)+273)^4-(DZ72+273)^4)-44100*I72)/(1.84*29.3*Q72+8*0.95*5.67E-8*(DZ72+273)^3))</f>
        <v>0</v>
      </c>
      <c r="V72">
        <f>($C$9*EA72+$D$9*EB72+$E$9*U72)</f>
        <v>0</v>
      </c>
      <c r="W72">
        <f>0.61365*exp(17.502*V72/(240.97+V72))</f>
        <v>0</v>
      </c>
      <c r="X72">
        <f>(Y72/Z72*100)</f>
        <v>0</v>
      </c>
      <c r="Y72">
        <f>DS72*(DX72+DY72)/1000</f>
        <v>0</v>
      </c>
      <c r="Z72">
        <f>0.61365*exp(17.502*DZ72/(240.97+DZ72))</f>
        <v>0</v>
      </c>
      <c r="AA72">
        <f>(W72-DS72*(DX72+DY72)/1000)</f>
        <v>0</v>
      </c>
      <c r="AB72">
        <f>(-I72*44100)</f>
        <v>0</v>
      </c>
      <c r="AC72">
        <f>2*29.3*Q72*0.92*(DZ72-V72)</f>
        <v>0</v>
      </c>
      <c r="AD72">
        <f>2*0.95*5.67E-8*(((DZ72+$B$9)+273)^4-(V72+273)^4)</f>
        <v>0</v>
      </c>
      <c r="AE72">
        <f>T72+AD72+AB72+AC72</f>
        <v>0</v>
      </c>
      <c r="AF72">
        <f>DW72*AT72*(DR72-DQ72*(1000-AT72*DT72)/(1000-AT72*DS72))/(100*DK72)</f>
        <v>0</v>
      </c>
      <c r="AG72">
        <f>1000*DW72*AT72*(DS72-DT72)/(100*DK72*(1000-AT72*DS72))</f>
        <v>0</v>
      </c>
      <c r="AH72">
        <f>(AI72 - AJ72 - DX72*1E3/(8.314*(DZ72+273.15)) * AL72/DW72 * AK72) * DW72/(100*DK72) * (1000 - DT72)/1000</f>
        <v>0</v>
      </c>
      <c r="AI72">
        <v>848.9200813673651</v>
      </c>
      <c r="AJ72">
        <v>776.6398969696966</v>
      </c>
      <c r="AK72">
        <v>3.356176140986493</v>
      </c>
      <c r="AL72">
        <v>66.87544694377274</v>
      </c>
      <c r="AM72">
        <f>(AO72 - AN72 + DX72*1E3/(8.314*(DZ72+273.15)) * AQ72/DW72 * AP72) * DW72/(100*DK72) * 1000/(1000 - AO72)</f>
        <v>0</v>
      </c>
      <c r="AN72">
        <v>11.25865910069559</v>
      </c>
      <c r="AO72">
        <v>20.53897142857144</v>
      </c>
      <c r="AP72">
        <v>-0.002078149389851956</v>
      </c>
      <c r="AQ72">
        <v>110.1298601296173</v>
      </c>
      <c r="AR72">
        <v>0</v>
      </c>
      <c r="AS72">
        <v>0</v>
      </c>
      <c r="AT72">
        <f>IF(AR72*$H$15&gt;=AV72,1.0,(AV72/(AV72-AR72*$H$15)))</f>
        <v>0</v>
      </c>
      <c r="AU72">
        <f>(AT72-1)*100</f>
        <v>0</v>
      </c>
      <c r="AV72">
        <f>MAX(0,($B$15+$C$15*EE72)/(1+$D$15*EE72)*DX72/(DZ72+273)*$E$15)</f>
        <v>0</v>
      </c>
      <c r="AW72" t="s">
        <v>429</v>
      </c>
      <c r="AX72" t="s">
        <v>429</v>
      </c>
      <c r="AY72">
        <v>0</v>
      </c>
      <c r="AZ72">
        <v>0</v>
      </c>
      <c r="BA72">
        <f>1-AY72/AZ72</f>
        <v>0</v>
      </c>
      <c r="BB72">
        <v>0</v>
      </c>
      <c r="BC72" t="s">
        <v>429</v>
      </c>
      <c r="BD72" t="s">
        <v>429</v>
      </c>
      <c r="BE72">
        <v>0</v>
      </c>
      <c r="BF72">
        <v>0</v>
      </c>
      <c r="BG72">
        <f>1-BE72/BF72</f>
        <v>0</v>
      </c>
      <c r="BH72">
        <v>0.5</v>
      </c>
      <c r="BI72">
        <f>DH72</f>
        <v>0</v>
      </c>
      <c r="BJ72">
        <f>K72</f>
        <v>0</v>
      </c>
      <c r="BK72">
        <f>BG72*BH72*BI72</f>
        <v>0</v>
      </c>
      <c r="BL72">
        <f>(BJ72-BB72)/BI72</f>
        <v>0</v>
      </c>
      <c r="BM72">
        <f>(AZ72-BF72)/BF72</f>
        <v>0</v>
      </c>
      <c r="BN72">
        <f>AY72/(BA72+AY72/BF72)</f>
        <v>0</v>
      </c>
      <c r="BO72" t="s">
        <v>429</v>
      </c>
      <c r="BP72">
        <v>0</v>
      </c>
      <c r="BQ72">
        <f>IF(BP72&lt;&gt;0, BP72, BN72)</f>
        <v>0</v>
      </c>
      <c r="BR72">
        <f>1-BQ72/BF72</f>
        <v>0</v>
      </c>
      <c r="BS72">
        <f>(BF72-BE72)/(BF72-BQ72)</f>
        <v>0</v>
      </c>
      <c r="BT72">
        <f>(AZ72-BF72)/(AZ72-BQ72)</f>
        <v>0</v>
      </c>
      <c r="BU72">
        <f>(BF72-BE72)/(BF72-AY72)</f>
        <v>0</v>
      </c>
      <c r="BV72">
        <f>(AZ72-BF72)/(AZ72-AY72)</f>
        <v>0</v>
      </c>
      <c r="BW72">
        <f>(BS72*BQ72/BE72)</f>
        <v>0</v>
      </c>
      <c r="BX72">
        <f>(1-BW72)</f>
        <v>0</v>
      </c>
      <c r="DG72">
        <f>$B$13*EF72+$C$13*EG72+$F$13*ER72*(1-EU72)</f>
        <v>0</v>
      </c>
      <c r="DH72">
        <f>DG72*DI72</f>
        <v>0</v>
      </c>
      <c r="DI72">
        <f>($B$13*$D$11+$C$13*$D$11+$F$13*((FE72+EW72)/MAX(FE72+EW72+FF72, 0.1)*$I$11+FF72/MAX(FE72+EW72+FF72, 0.1)*$J$11))/($B$13+$C$13+$F$13)</f>
        <v>0</v>
      </c>
      <c r="DJ72">
        <f>($B$13*$K$11+$C$13*$K$11+$F$13*((FE72+EW72)/MAX(FE72+EW72+FF72, 0.1)*$P$11+FF72/MAX(FE72+EW72+FF72, 0.1)*$Q$11))/($B$13+$C$13+$F$13)</f>
        <v>0</v>
      </c>
      <c r="DK72">
        <v>2.7</v>
      </c>
      <c r="DL72">
        <v>0.5</v>
      </c>
      <c r="DM72" t="s">
        <v>430</v>
      </c>
      <c r="DN72">
        <v>2</v>
      </c>
      <c r="DO72" t="b">
        <v>1</v>
      </c>
      <c r="DP72">
        <v>1685026937.814285</v>
      </c>
      <c r="DQ72">
        <v>736.8110714285712</v>
      </c>
      <c r="DR72">
        <v>824.7625714285714</v>
      </c>
      <c r="DS72">
        <v>20.61943928571429</v>
      </c>
      <c r="DT72">
        <v>11.27883571428571</v>
      </c>
      <c r="DU72">
        <v>736.3661428571428</v>
      </c>
      <c r="DV72">
        <v>20.50729642857143</v>
      </c>
      <c r="DW72">
        <v>500.0390714285714</v>
      </c>
      <c r="DX72">
        <v>99.44313214285715</v>
      </c>
      <c r="DY72">
        <v>0.09996775714285713</v>
      </c>
      <c r="DZ72">
        <v>29.40993571428572</v>
      </c>
      <c r="EA72">
        <v>29.23135714285714</v>
      </c>
      <c r="EB72">
        <v>999.9000000000002</v>
      </c>
      <c r="EC72">
        <v>0</v>
      </c>
      <c r="ED72">
        <v>0</v>
      </c>
      <c r="EE72">
        <v>9993.726428571428</v>
      </c>
      <c r="EF72">
        <v>0</v>
      </c>
      <c r="EG72">
        <v>1464.0075</v>
      </c>
      <c r="EH72">
        <v>-87.95140357142857</v>
      </c>
      <c r="EI72">
        <v>752.3230357142858</v>
      </c>
      <c r="EJ72">
        <v>834.1704642857143</v>
      </c>
      <c r="EK72">
        <v>9.340586428571427</v>
      </c>
      <c r="EL72">
        <v>824.7625714285714</v>
      </c>
      <c r="EM72">
        <v>11.27883571428571</v>
      </c>
      <c r="EN72">
        <v>2.050461071428571</v>
      </c>
      <c r="EO72">
        <v>1.121603214285714</v>
      </c>
      <c r="EP72">
        <v>17.83945</v>
      </c>
      <c r="EQ72">
        <v>8.59967107142857</v>
      </c>
      <c r="ER72">
        <v>2000.011071428572</v>
      </c>
      <c r="ES72">
        <v>0.9800027499999998</v>
      </c>
      <c r="ET72">
        <v>0.01999715357142857</v>
      </c>
      <c r="EU72">
        <v>0</v>
      </c>
      <c r="EV72">
        <v>788.8375357142858</v>
      </c>
      <c r="EW72">
        <v>5.00078</v>
      </c>
      <c r="EX72">
        <v>19499.04285714286</v>
      </c>
      <c r="EY72">
        <v>16379.72857142857</v>
      </c>
      <c r="EZ72">
        <v>39.17610714285713</v>
      </c>
      <c r="FA72">
        <v>41.05757142857141</v>
      </c>
      <c r="FB72">
        <v>39.61582142857142</v>
      </c>
      <c r="FC72">
        <v>39.9372857142857</v>
      </c>
      <c r="FD72">
        <v>40.48853571428571</v>
      </c>
      <c r="FE72">
        <v>1955.116428571428</v>
      </c>
      <c r="FF72">
        <v>39.89392857142858</v>
      </c>
      <c r="FG72">
        <v>0</v>
      </c>
      <c r="FH72">
        <v>1685026944.7</v>
      </c>
      <c r="FI72">
        <v>0</v>
      </c>
      <c r="FJ72">
        <v>788.8447307692308</v>
      </c>
      <c r="FK72">
        <v>2.126188027416214</v>
      </c>
      <c r="FL72">
        <v>5521.729921630669</v>
      </c>
      <c r="FM72">
        <v>19512.61538461538</v>
      </c>
      <c r="FN72">
        <v>15</v>
      </c>
      <c r="FO72">
        <v>1685022659.5</v>
      </c>
      <c r="FP72" t="s">
        <v>431</v>
      </c>
      <c r="FQ72">
        <v>1685022641</v>
      </c>
      <c r="FR72">
        <v>1685022659.5</v>
      </c>
      <c r="FS72">
        <v>1</v>
      </c>
      <c r="FT72">
        <v>0.44</v>
      </c>
      <c r="FU72">
        <v>-0.025</v>
      </c>
      <c r="FV72">
        <v>0.445</v>
      </c>
      <c r="FW72">
        <v>-0.025</v>
      </c>
      <c r="FX72">
        <v>420</v>
      </c>
      <c r="FY72">
        <v>11</v>
      </c>
      <c r="FZ72">
        <v>0.08</v>
      </c>
      <c r="GA72">
        <v>0.02</v>
      </c>
      <c r="GB72">
        <v>-87.67747</v>
      </c>
      <c r="GC72">
        <v>-6.800584615384603</v>
      </c>
      <c r="GD72">
        <v>0.6581278558152669</v>
      </c>
      <c r="GE72">
        <v>0</v>
      </c>
      <c r="GF72">
        <v>9.34979025</v>
      </c>
      <c r="GG72">
        <v>-0.1553875046904488</v>
      </c>
      <c r="GH72">
        <v>0.02408060054146274</v>
      </c>
      <c r="GI72">
        <v>1</v>
      </c>
      <c r="GJ72">
        <v>1</v>
      </c>
      <c r="GK72">
        <v>2</v>
      </c>
      <c r="GL72" t="s">
        <v>432</v>
      </c>
      <c r="GM72">
        <v>3.0973</v>
      </c>
      <c r="GN72">
        <v>2.75789</v>
      </c>
      <c r="GO72">
        <v>0.147249</v>
      </c>
      <c r="GP72">
        <v>0.158364</v>
      </c>
      <c r="GQ72">
        <v>0.106355</v>
      </c>
      <c r="GR72">
        <v>0.0688309</v>
      </c>
      <c r="GS72">
        <v>21897.7</v>
      </c>
      <c r="GT72">
        <v>21344</v>
      </c>
      <c r="GU72">
        <v>26225.4</v>
      </c>
      <c r="GV72">
        <v>25701.4</v>
      </c>
      <c r="GW72">
        <v>37608.1</v>
      </c>
      <c r="GX72">
        <v>36485.9</v>
      </c>
      <c r="GY72">
        <v>45860.5</v>
      </c>
      <c r="GZ72">
        <v>42387.9</v>
      </c>
      <c r="HA72">
        <v>1.878</v>
      </c>
      <c r="HB72">
        <v>1.9539</v>
      </c>
      <c r="HC72">
        <v>0.0505149</v>
      </c>
      <c r="HD72">
        <v>0</v>
      </c>
      <c r="HE72">
        <v>28.4199</v>
      </c>
      <c r="HF72">
        <v>999.9</v>
      </c>
      <c r="HG72">
        <v>60.2</v>
      </c>
      <c r="HH72">
        <v>32.5</v>
      </c>
      <c r="HI72">
        <v>29.7348</v>
      </c>
      <c r="HJ72">
        <v>61.6635</v>
      </c>
      <c r="HK72">
        <v>26.879</v>
      </c>
      <c r="HL72">
        <v>1</v>
      </c>
      <c r="HM72">
        <v>0.145833</v>
      </c>
      <c r="HN72">
        <v>0.278135</v>
      </c>
      <c r="HO72">
        <v>20.3064</v>
      </c>
      <c r="HP72">
        <v>5.21489</v>
      </c>
      <c r="HQ72">
        <v>11.9796</v>
      </c>
      <c r="HR72">
        <v>4.9644</v>
      </c>
      <c r="HS72">
        <v>3.2743</v>
      </c>
      <c r="HT72">
        <v>9999</v>
      </c>
      <c r="HU72">
        <v>9999</v>
      </c>
      <c r="HV72">
        <v>9999</v>
      </c>
      <c r="HW72">
        <v>30.1</v>
      </c>
      <c r="HX72">
        <v>1.86386</v>
      </c>
      <c r="HY72">
        <v>1.85995</v>
      </c>
      <c r="HZ72">
        <v>1.85822</v>
      </c>
      <c r="IA72">
        <v>1.85962</v>
      </c>
      <c r="IB72">
        <v>1.85974</v>
      </c>
      <c r="IC72">
        <v>1.85821</v>
      </c>
      <c r="ID72">
        <v>1.85729</v>
      </c>
      <c r="IE72">
        <v>1.85224</v>
      </c>
      <c r="IF72">
        <v>0</v>
      </c>
      <c r="IG72">
        <v>0</v>
      </c>
      <c r="IH72">
        <v>0</v>
      </c>
      <c r="II72">
        <v>0</v>
      </c>
      <c r="IJ72" t="s">
        <v>433</v>
      </c>
      <c r="IK72" t="s">
        <v>434</v>
      </c>
      <c r="IL72" t="s">
        <v>435</v>
      </c>
      <c r="IM72" t="s">
        <v>435</v>
      </c>
      <c r="IN72" t="s">
        <v>435</v>
      </c>
      <c r="IO72" t="s">
        <v>435</v>
      </c>
      <c r="IP72">
        <v>0</v>
      </c>
      <c r="IQ72">
        <v>100</v>
      </c>
      <c r="IR72">
        <v>100</v>
      </c>
      <c r="IS72">
        <v>0.442</v>
      </c>
      <c r="IT72">
        <v>0.1106</v>
      </c>
      <c r="IU72">
        <v>0.3650839946752427</v>
      </c>
      <c r="IV72">
        <v>0.0002756662941723101</v>
      </c>
      <c r="IW72">
        <v>-1.706736700235475E-07</v>
      </c>
      <c r="IX72">
        <v>-7.648352192670159E-11</v>
      </c>
      <c r="IY72">
        <v>-0.08921519773046478</v>
      </c>
      <c r="IZ72">
        <v>0.001712106514585134</v>
      </c>
      <c r="JA72">
        <v>0.0004201690128959496</v>
      </c>
      <c r="JB72">
        <v>-1.212774764375344E-06</v>
      </c>
      <c r="JC72">
        <v>3</v>
      </c>
      <c r="JD72">
        <v>1949</v>
      </c>
      <c r="JE72">
        <v>1</v>
      </c>
      <c r="JF72">
        <v>28</v>
      </c>
      <c r="JG72">
        <v>71.7</v>
      </c>
      <c r="JH72">
        <v>71.40000000000001</v>
      </c>
      <c r="JI72">
        <v>2.00439</v>
      </c>
      <c r="JJ72">
        <v>2.59888</v>
      </c>
      <c r="JK72">
        <v>1.49658</v>
      </c>
      <c r="JL72">
        <v>2.35474</v>
      </c>
      <c r="JM72">
        <v>1.54907</v>
      </c>
      <c r="JN72">
        <v>2.45239</v>
      </c>
      <c r="JO72">
        <v>36.105</v>
      </c>
      <c r="JP72">
        <v>14.3247</v>
      </c>
      <c r="JQ72">
        <v>18</v>
      </c>
      <c r="JR72">
        <v>487.561</v>
      </c>
      <c r="JS72">
        <v>555.625</v>
      </c>
      <c r="JT72">
        <v>28.0006</v>
      </c>
      <c r="JU72">
        <v>29.1111</v>
      </c>
      <c r="JV72">
        <v>30.0006</v>
      </c>
      <c r="JW72">
        <v>29.1219</v>
      </c>
      <c r="JX72">
        <v>29.0662</v>
      </c>
      <c r="JY72">
        <v>40.3441</v>
      </c>
      <c r="JZ72">
        <v>57.6615</v>
      </c>
      <c r="KA72">
        <v>0</v>
      </c>
      <c r="KB72">
        <v>28</v>
      </c>
      <c r="KC72">
        <v>875.317</v>
      </c>
      <c r="KD72">
        <v>11.3346</v>
      </c>
      <c r="KE72">
        <v>100.219</v>
      </c>
      <c r="KF72">
        <v>100.612</v>
      </c>
    </row>
    <row r="73" spans="1:292">
      <c r="A73">
        <v>53</v>
      </c>
      <c r="B73">
        <v>1685026950.6</v>
      </c>
      <c r="C73">
        <v>351.5</v>
      </c>
      <c r="D73" t="s">
        <v>540</v>
      </c>
      <c r="E73" t="s">
        <v>541</v>
      </c>
      <c r="F73">
        <v>5</v>
      </c>
      <c r="G73" t="s">
        <v>428</v>
      </c>
      <c r="H73">
        <v>1685026943.1</v>
      </c>
      <c r="I73">
        <f>(J73)/1000</f>
        <v>0</v>
      </c>
      <c r="J73">
        <f>IF(DO73, AM73, AG73)</f>
        <v>0</v>
      </c>
      <c r="K73">
        <f>IF(DO73, AH73, AF73)</f>
        <v>0</v>
      </c>
      <c r="L73">
        <f>DQ73 - IF(AT73&gt;1, K73*DK73*100.0/(AV73*EE73), 0)</f>
        <v>0</v>
      </c>
      <c r="M73">
        <f>((S73-I73/2)*L73-K73)/(S73+I73/2)</f>
        <v>0</v>
      </c>
      <c r="N73">
        <f>M73*(DX73+DY73)/1000.0</f>
        <v>0</v>
      </c>
      <c r="O73">
        <f>(DQ73 - IF(AT73&gt;1, K73*DK73*100.0/(AV73*EE73), 0))*(DX73+DY73)/1000.0</f>
        <v>0</v>
      </c>
      <c r="P73">
        <f>2.0/((1/R73-1/Q73)+SIGN(R73)*SQRT((1/R73-1/Q73)*(1/R73-1/Q73) + 4*DL73/((DL73+1)*(DL73+1))*(2*1/R73*1/Q73-1/Q73*1/Q73)))</f>
        <v>0</v>
      </c>
      <c r="Q73">
        <f>IF(LEFT(DM73,1)&lt;&gt;"0",IF(LEFT(DM73,1)="1",3.0,DN73),$D$5+$E$5*(EE73*DX73/($K$5*1000))+$F$5*(EE73*DX73/($K$5*1000))*MAX(MIN(DK73,$J$5),$I$5)*MAX(MIN(DK73,$J$5),$I$5)+$G$5*MAX(MIN(DK73,$J$5),$I$5)*(EE73*DX73/($K$5*1000))+$H$5*(EE73*DX73/($K$5*1000))*(EE73*DX73/($K$5*1000)))</f>
        <v>0</v>
      </c>
      <c r="R73">
        <f>I73*(1000-(1000*0.61365*exp(17.502*V73/(240.97+V73))/(DX73+DY73)+DS73)/2)/(1000*0.61365*exp(17.502*V73/(240.97+V73))/(DX73+DY73)-DS73)</f>
        <v>0</v>
      </c>
      <c r="S73">
        <f>1/((DL73+1)/(P73/1.6)+1/(Q73/1.37)) + DL73/((DL73+1)/(P73/1.6) + DL73/(Q73/1.37))</f>
        <v>0</v>
      </c>
      <c r="T73">
        <f>(DG73*DJ73)</f>
        <v>0</v>
      </c>
      <c r="U73">
        <f>(DZ73+(T73+2*0.95*5.67E-8*(((DZ73+$B$9)+273)^4-(DZ73+273)^4)-44100*I73)/(1.84*29.3*Q73+8*0.95*5.67E-8*(DZ73+273)^3))</f>
        <v>0</v>
      </c>
      <c r="V73">
        <f>($C$9*EA73+$D$9*EB73+$E$9*U73)</f>
        <v>0</v>
      </c>
      <c r="W73">
        <f>0.61365*exp(17.502*V73/(240.97+V73))</f>
        <v>0</v>
      </c>
      <c r="X73">
        <f>(Y73/Z73*100)</f>
        <v>0</v>
      </c>
      <c r="Y73">
        <f>DS73*(DX73+DY73)/1000</f>
        <v>0</v>
      </c>
      <c r="Z73">
        <f>0.61365*exp(17.502*DZ73/(240.97+DZ73))</f>
        <v>0</v>
      </c>
      <c r="AA73">
        <f>(W73-DS73*(DX73+DY73)/1000)</f>
        <v>0</v>
      </c>
      <c r="AB73">
        <f>(-I73*44100)</f>
        <v>0</v>
      </c>
      <c r="AC73">
        <f>2*29.3*Q73*0.92*(DZ73-V73)</f>
        <v>0</v>
      </c>
      <c r="AD73">
        <f>2*0.95*5.67E-8*(((DZ73+$B$9)+273)^4-(V73+273)^4)</f>
        <v>0</v>
      </c>
      <c r="AE73">
        <f>T73+AD73+AB73+AC73</f>
        <v>0</v>
      </c>
      <c r="AF73">
        <f>DW73*AT73*(DR73-DQ73*(1000-AT73*DT73)/(1000-AT73*DS73))/(100*DK73)</f>
        <v>0</v>
      </c>
      <c r="AG73">
        <f>1000*DW73*AT73*(DS73-DT73)/(100*DK73*(1000-AT73*DS73))</f>
        <v>0</v>
      </c>
      <c r="AH73">
        <f>(AI73 - AJ73 - DX73*1E3/(8.314*(DZ73+273.15)) * AL73/DW73 * AK73) * DW73/(100*DK73) * (1000 - DT73)/1000</f>
        <v>0</v>
      </c>
      <c r="AI73">
        <v>865.7616583544626</v>
      </c>
      <c r="AJ73">
        <v>793.2182303030304</v>
      </c>
      <c r="AK73">
        <v>3.311804131513832</v>
      </c>
      <c r="AL73">
        <v>66.87544694377274</v>
      </c>
      <c r="AM73">
        <f>(AO73 - AN73 + DX73*1E3/(8.314*(DZ73+273.15)) * AQ73/DW73 * AP73) * DW73/(100*DK73) * 1000/(1000 - AO73)</f>
        <v>0</v>
      </c>
      <c r="AN73">
        <v>11.2005596983899</v>
      </c>
      <c r="AO73">
        <v>20.47109890109892</v>
      </c>
      <c r="AP73">
        <v>-0.01651493866485315</v>
      </c>
      <c r="AQ73">
        <v>110.1298601296173</v>
      </c>
      <c r="AR73">
        <v>0</v>
      </c>
      <c r="AS73">
        <v>0</v>
      </c>
      <c r="AT73">
        <f>IF(AR73*$H$15&gt;=AV73,1.0,(AV73/(AV73-AR73*$H$15)))</f>
        <v>0</v>
      </c>
      <c r="AU73">
        <f>(AT73-1)*100</f>
        <v>0</v>
      </c>
      <c r="AV73">
        <f>MAX(0,($B$15+$C$15*EE73)/(1+$D$15*EE73)*DX73/(DZ73+273)*$E$15)</f>
        <v>0</v>
      </c>
      <c r="AW73" t="s">
        <v>429</v>
      </c>
      <c r="AX73" t="s">
        <v>429</v>
      </c>
      <c r="AY73">
        <v>0</v>
      </c>
      <c r="AZ73">
        <v>0</v>
      </c>
      <c r="BA73">
        <f>1-AY73/AZ73</f>
        <v>0</v>
      </c>
      <c r="BB73">
        <v>0</v>
      </c>
      <c r="BC73" t="s">
        <v>429</v>
      </c>
      <c r="BD73" t="s">
        <v>429</v>
      </c>
      <c r="BE73">
        <v>0</v>
      </c>
      <c r="BF73">
        <v>0</v>
      </c>
      <c r="BG73">
        <f>1-BE73/BF73</f>
        <v>0</v>
      </c>
      <c r="BH73">
        <v>0.5</v>
      </c>
      <c r="BI73">
        <f>DH73</f>
        <v>0</v>
      </c>
      <c r="BJ73">
        <f>K73</f>
        <v>0</v>
      </c>
      <c r="BK73">
        <f>BG73*BH73*BI73</f>
        <v>0</v>
      </c>
      <c r="BL73">
        <f>(BJ73-BB73)/BI73</f>
        <v>0</v>
      </c>
      <c r="BM73">
        <f>(AZ73-BF73)/BF73</f>
        <v>0</v>
      </c>
      <c r="BN73">
        <f>AY73/(BA73+AY73/BF73)</f>
        <v>0</v>
      </c>
      <c r="BO73" t="s">
        <v>429</v>
      </c>
      <c r="BP73">
        <v>0</v>
      </c>
      <c r="BQ73">
        <f>IF(BP73&lt;&gt;0, BP73, BN73)</f>
        <v>0</v>
      </c>
      <c r="BR73">
        <f>1-BQ73/BF73</f>
        <v>0</v>
      </c>
      <c r="BS73">
        <f>(BF73-BE73)/(BF73-BQ73)</f>
        <v>0</v>
      </c>
      <c r="BT73">
        <f>(AZ73-BF73)/(AZ73-BQ73)</f>
        <v>0</v>
      </c>
      <c r="BU73">
        <f>(BF73-BE73)/(BF73-AY73)</f>
        <v>0</v>
      </c>
      <c r="BV73">
        <f>(AZ73-BF73)/(AZ73-AY73)</f>
        <v>0</v>
      </c>
      <c r="BW73">
        <f>(BS73*BQ73/BE73)</f>
        <v>0</v>
      </c>
      <c r="BX73">
        <f>(1-BW73)</f>
        <v>0</v>
      </c>
      <c r="DG73">
        <f>$B$13*EF73+$C$13*EG73+$F$13*ER73*(1-EU73)</f>
        <v>0</v>
      </c>
      <c r="DH73">
        <f>DG73*DI73</f>
        <v>0</v>
      </c>
      <c r="DI73">
        <f>($B$13*$D$11+$C$13*$D$11+$F$13*((FE73+EW73)/MAX(FE73+EW73+FF73, 0.1)*$I$11+FF73/MAX(FE73+EW73+FF73, 0.1)*$J$11))/($B$13+$C$13+$F$13)</f>
        <v>0</v>
      </c>
      <c r="DJ73">
        <f>($B$13*$K$11+$C$13*$K$11+$F$13*((FE73+EW73)/MAX(FE73+EW73+FF73, 0.1)*$P$11+FF73/MAX(FE73+EW73+FF73, 0.1)*$Q$11))/($B$13+$C$13+$F$13)</f>
        <v>0</v>
      </c>
      <c r="DK73">
        <v>2.7</v>
      </c>
      <c r="DL73">
        <v>0.5</v>
      </c>
      <c r="DM73" t="s">
        <v>430</v>
      </c>
      <c r="DN73">
        <v>2</v>
      </c>
      <c r="DO73" t="b">
        <v>1</v>
      </c>
      <c r="DP73">
        <v>1685026943.1</v>
      </c>
      <c r="DQ73">
        <v>754.0802592592593</v>
      </c>
      <c r="DR73">
        <v>842.5461481481483</v>
      </c>
      <c r="DS73">
        <v>20.56334814814815</v>
      </c>
      <c r="DT73">
        <v>11.24383333333333</v>
      </c>
      <c r="DU73">
        <v>753.6371481481481</v>
      </c>
      <c r="DV73">
        <v>20.45215925925926</v>
      </c>
      <c r="DW73">
        <v>499.9826666666667</v>
      </c>
      <c r="DX73">
        <v>99.4430814814815</v>
      </c>
      <c r="DY73">
        <v>0.09987612222222221</v>
      </c>
      <c r="DZ73">
        <v>29.41097407407408</v>
      </c>
      <c r="EA73">
        <v>29.23727407407407</v>
      </c>
      <c r="EB73">
        <v>999.9000000000001</v>
      </c>
      <c r="EC73">
        <v>0</v>
      </c>
      <c r="ED73">
        <v>0</v>
      </c>
      <c r="EE73">
        <v>9999.400740740741</v>
      </c>
      <c r="EF73">
        <v>0</v>
      </c>
      <c r="EG73">
        <v>1568.75</v>
      </c>
      <c r="EH73">
        <v>-88.4658888888889</v>
      </c>
      <c r="EI73">
        <v>769.9114814814815</v>
      </c>
      <c r="EJ73">
        <v>852.1267407407408</v>
      </c>
      <c r="EK73">
        <v>9.319498148148149</v>
      </c>
      <c r="EL73">
        <v>842.5461481481483</v>
      </c>
      <c r="EM73">
        <v>11.24383333333333</v>
      </c>
      <c r="EN73">
        <v>2.044881851851852</v>
      </c>
      <c r="EO73">
        <v>1.118121111111111</v>
      </c>
      <c r="EP73">
        <v>17.79615925925926</v>
      </c>
      <c r="EQ73">
        <v>8.553748518518519</v>
      </c>
      <c r="ER73">
        <v>1999.992962962963</v>
      </c>
      <c r="ES73">
        <v>0.9800022222222222</v>
      </c>
      <c r="ET73">
        <v>0.01999767777777777</v>
      </c>
      <c r="EU73">
        <v>0</v>
      </c>
      <c r="EV73">
        <v>788.9283703703703</v>
      </c>
      <c r="EW73">
        <v>5.00078</v>
      </c>
      <c r="EX73">
        <v>19833.7</v>
      </c>
      <c r="EY73">
        <v>16379.57407407408</v>
      </c>
      <c r="EZ73">
        <v>39.17344444444444</v>
      </c>
      <c r="FA73">
        <v>41.07133333333333</v>
      </c>
      <c r="FB73">
        <v>39.61085185185184</v>
      </c>
      <c r="FC73">
        <v>39.94888888888889</v>
      </c>
      <c r="FD73">
        <v>40.51362962962963</v>
      </c>
      <c r="FE73">
        <v>1955.094814814815</v>
      </c>
      <c r="FF73">
        <v>39.89740740740741</v>
      </c>
      <c r="FG73">
        <v>0</v>
      </c>
      <c r="FH73">
        <v>1685026949.5</v>
      </c>
      <c r="FI73">
        <v>0</v>
      </c>
      <c r="FJ73">
        <v>788.9178461538462</v>
      </c>
      <c r="FK73">
        <v>-0.1850940246360279</v>
      </c>
      <c r="FL73">
        <v>4968.43760039548</v>
      </c>
      <c r="FM73">
        <v>19815.67692307692</v>
      </c>
      <c r="FN73">
        <v>15</v>
      </c>
      <c r="FO73">
        <v>1685022659.5</v>
      </c>
      <c r="FP73" t="s">
        <v>431</v>
      </c>
      <c r="FQ73">
        <v>1685022641</v>
      </c>
      <c r="FR73">
        <v>1685022659.5</v>
      </c>
      <c r="FS73">
        <v>1</v>
      </c>
      <c r="FT73">
        <v>0.44</v>
      </c>
      <c r="FU73">
        <v>-0.025</v>
      </c>
      <c r="FV73">
        <v>0.445</v>
      </c>
      <c r="FW73">
        <v>-0.025</v>
      </c>
      <c r="FX73">
        <v>420</v>
      </c>
      <c r="FY73">
        <v>11</v>
      </c>
      <c r="FZ73">
        <v>0.08</v>
      </c>
      <c r="GA73">
        <v>0.02</v>
      </c>
      <c r="GB73">
        <v>-88.0778275</v>
      </c>
      <c r="GC73">
        <v>-6.006987242026262</v>
      </c>
      <c r="GD73">
        <v>0.5857010769101837</v>
      </c>
      <c r="GE73">
        <v>0</v>
      </c>
      <c r="GF73">
        <v>9.3341265</v>
      </c>
      <c r="GG73">
        <v>-0.1504809005628376</v>
      </c>
      <c r="GH73">
        <v>0.0243115027867469</v>
      </c>
      <c r="GI73">
        <v>1</v>
      </c>
      <c r="GJ73">
        <v>1</v>
      </c>
      <c r="GK73">
        <v>2</v>
      </c>
      <c r="GL73" t="s">
        <v>432</v>
      </c>
      <c r="GM73">
        <v>3.09742</v>
      </c>
      <c r="GN73">
        <v>2.7581</v>
      </c>
      <c r="GO73">
        <v>0.149353</v>
      </c>
      <c r="GP73">
        <v>0.160398</v>
      </c>
      <c r="GQ73">
        <v>0.106103</v>
      </c>
      <c r="GR73">
        <v>0.0689128</v>
      </c>
      <c r="GS73">
        <v>21843.2</v>
      </c>
      <c r="GT73">
        <v>21292.4</v>
      </c>
      <c r="GU73">
        <v>26225</v>
      </c>
      <c r="GV73">
        <v>25701.3</v>
      </c>
      <c r="GW73">
        <v>37618.6</v>
      </c>
      <c r="GX73">
        <v>36482.6</v>
      </c>
      <c r="GY73">
        <v>45860</v>
      </c>
      <c r="GZ73">
        <v>42387.5</v>
      </c>
      <c r="HA73">
        <v>1.87795</v>
      </c>
      <c r="HB73">
        <v>1.95408</v>
      </c>
      <c r="HC73">
        <v>0.0502095</v>
      </c>
      <c r="HD73">
        <v>0</v>
      </c>
      <c r="HE73">
        <v>28.4294</v>
      </c>
      <c r="HF73">
        <v>999.9</v>
      </c>
      <c r="HG73">
        <v>60.2</v>
      </c>
      <c r="HH73">
        <v>32.5</v>
      </c>
      <c r="HI73">
        <v>29.7337</v>
      </c>
      <c r="HJ73">
        <v>61.4335</v>
      </c>
      <c r="HK73">
        <v>26.9631</v>
      </c>
      <c r="HL73">
        <v>1</v>
      </c>
      <c r="HM73">
        <v>0.146474</v>
      </c>
      <c r="HN73">
        <v>0.280877</v>
      </c>
      <c r="HO73">
        <v>20.3063</v>
      </c>
      <c r="HP73">
        <v>5.2134</v>
      </c>
      <c r="HQ73">
        <v>11.9798</v>
      </c>
      <c r="HR73">
        <v>4.9642</v>
      </c>
      <c r="HS73">
        <v>3.2741</v>
      </c>
      <c r="HT73">
        <v>9999</v>
      </c>
      <c r="HU73">
        <v>9999</v>
      </c>
      <c r="HV73">
        <v>9999</v>
      </c>
      <c r="HW73">
        <v>30.1</v>
      </c>
      <c r="HX73">
        <v>1.86386</v>
      </c>
      <c r="HY73">
        <v>1.85994</v>
      </c>
      <c r="HZ73">
        <v>1.85822</v>
      </c>
      <c r="IA73">
        <v>1.85965</v>
      </c>
      <c r="IB73">
        <v>1.85974</v>
      </c>
      <c r="IC73">
        <v>1.85821</v>
      </c>
      <c r="ID73">
        <v>1.85729</v>
      </c>
      <c r="IE73">
        <v>1.85223</v>
      </c>
      <c r="IF73">
        <v>0</v>
      </c>
      <c r="IG73">
        <v>0</v>
      </c>
      <c r="IH73">
        <v>0</v>
      </c>
      <c r="II73">
        <v>0</v>
      </c>
      <c r="IJ73" t="s">
        <v>433</v>
      </c>
      <c r="IK73" t="s">
        <v>434</v>
      </c>
      <c r="IL73" t="s">
        <v>435</v>
      </c>
      <c r="IM73" t="s">
        <v>435</v>
      </c>
      <c r="IN73" t="s">
        <v>435</v>
      </c>
      <c r="IO73" t="s">
        <v>435</v>
      </c>
      <c r="IP73">
        <v>0</v>
      </c>
      <c r="IQ73">
        <v>100</v>
      </c>
      <c r="IR73">
        <v>100</v>
      </c>
      <c r="IS73">
        <v>0.441</v>
      </c>
      <c r="IT73">
        <v>0.1094</v>
      </c>
      <c r="IU73">
        <v>0.3650839946752427</v>
      </c>
      <c r="IV73">
        <v>0.0002756662941723101</v>
      </c>
      <c r="IW73">
        <v>-1.706736700235475E-07</v>
      </c>
      <c r="IX73">
        <v>-7.648352192670159E-11</v>
      </c>
      <c r="IY73">
        <v>-0.08921519773046478</v>
      </c>
      <c r="IZ73">
        <v>0.001712106514585134</v>
      </c>
      <c r="JA73">
        <v>0.0004201690128959496</v>
      </c>
      <c r="JB73">
        <v>-1.212774764375344E-06</v>
      </c>
      <c r="JC73">
        <v>3</v>
      </c>
      <c r="JD73">
        <v>1949</v>
      </c>
      <c r="JE73">
        <v>1</v>
      </c>
      <c r="JF73">
        <v>28</v>
      </c>
      <c r="JG73">
        <v>71.8</v>
      </c>
      <c r="JH73">
        <v>71.5</v>
      </c>
      <c r="JI73">
        <v>2.03857</v>
      </c>
      <c r="JJ73">
        <v>2.59888</v>
      </c>
      <c r="JK73">
        <v>1.49658</v>
      </c>
      <c r="JL73">
        <v>2.35474</v>
      </c>
      <c r="JM73">
        <v>1.54907</v>
      </c>
      <c r="JN73">
        <v>2.45239</v>
      </c>
      <c r="JO73">
        <v>36.105</v>
      </c>
      <c r="JP73">
        <v>14.3247</v>
      </c>
      <c r="JQ73">
        <v>18</v>
      </c>
      <c r="JR73">
        <v>487.581</v>
      </c>
      <c r="JS73">
        <v>555.811</v>
      </c>
      <c r="JT73">
        <v>28.0005</v>
      </c>
      <c r="JU73">
        <v>29.1182</v>
      </c>
      <c r="JV73">
        <v>30.0006</v>
      </c>
      <c r="JW73">
        <v>29.1284</v>
      </c>
      <c r="JX73">
        <v>29.0725</v>
      </c>
      <c r="JY73">
        <v>40.955</v>
      </c>
      <c r="JZ73">
        <v>57.3507</v>
      </c>
      <c r="KA73">
        <v>0</v>
      </c>
      <c r="KB73">
        <v>28</v>
      </c>
      <c r="KC73">
        <v>888.691</v>
      </c>
      <c r="KD73">
        <v>11.4251</v>
      </c>
      <c r="KE73">
        <v>100.217</v>
      </c>
      <c r="KF73">
        <v>100.611</v>
      </c>
    </row>
    <row r="74" spans="1:292">
      <c r="A74">
        <v>54</v>
      </c>
      <c r="B74">
        <v>1685026955.6</v>
      </c>
      <c r="C74">
        <v>356.5</v>
      </c>
      <c r="D74" t="s">
        <v>542</v>
      </c>
      <c r="E74" t="s">
        <v>543</v>
      </c>
      <c r="F74">
        <v>5</v>
      </c>
      <c r="G74" t="s">
        <v>428</v>
      </c>
      <c r="H74">
        <v>1685026947.814285</v>
      </c>
      <c r="I74">
        <f>(J74)/1000</f>
        <v>0</v>
      </c>
      <c r="J74">
        <f>IF(DO74, AM74, AG74)</f>
        <v>0</v>
      </c>
      <c r="K74">
        <f>IF(DO74, AH74, AF74)</f>
        <v>0</v>
      </c>
      <c r="L74">
        <f>DQ74 - IF(AT74&gt;1, K74*DK74*100.0/(AV74*EE74), 0)</f>
        <v>0</v>
      </c>
      <c r="M74">
        <f>((S74-I74/2)*L74-K74)/(S74+I74/2)</f>
        <v>0</v>
      </c>
      <c r="N74">
        <f>M74*(DX74+DY74)/1000.0</f>
        <v>0</v>
      </c>
      <c r="O74">
        <f>(DQ74 - IF(AT74&gt;1, K74*DK74*100.0/(AV74*EE74), 0))*(DX74+DY74)/1000.0</f>
        <v>0</v>
      </c>
      <c r="P74">
        <f>2.0/((1/R74-1/Q74)+SIGN(R74)*SQRT((1/R74-1/Q74)*(1/R74-1/Q74) + 4*DL74/((DL74+1)*(DL74+1))*(2*1/R74*1/Q74-1/Q74*1/Q74)))</f>
        <v>0</v>
      </c>
      <c r="Q74">
        <f>IF(LEFT(DM74,1)&lt;&gt;"0",IF(LEFT(DM74,1)="1",3.0,DN74),$D$5+$E$5*(EE74*DX74/($K$5*1000))+$F$5*(EE74*DX74/($K$5*1000))*MAX(MIN(DK74,$J$5),$I$5)*MAX(MIN(DK74,$J$5),$I$5)+$G$5*MAX(MIN(DK74,$J$5),$I$5)*(EE74*DX74/($K$5*1000))+$H$5*(EE74*DX74/($K$5*1000))*(EE74*DX74/($K$5*1000)))</f>
        <v>0</v>
      </c>
      <c r="R74">
        <f>I74*(1000-(1000*0.61365*exp(17.502*V74/(240.97+V74))/(DX74+DY74)+DS74)/2)/(1000*0.61365*exp(17.502*V74/(240.97+V74))/(DX74+DY74)-DS74)</f>
        <v>0</v>
      </c>
      <c r="S74">
        <f>1/((DL74+1)/(P74/1.6)+1/(Q74/1.37)) + DL74/((DL74+1)/(P74/1.6) + DL74/(Q74/1.37))</f>
        <v>0</v>
      </c>
      <c r="T74">
        <f>(DG74*DJ74)</f>
        <v>0</v>
      </c>
      <c r="U74">
        <f>(DZ74+(T74+2*0.95*5.67E-8*(((DZ74+$B$9)+273)^4-(DZ74+273)^4)-44100*I74)/(1.84*29.3*Q74+8*0.95*5.67E-8*(DZ74+273)^3))</f>
        <v>0</v>
      </c>
      <c r="V74">
        <f>($C$9*EA74+$D$9*EB74+$E$9*U74)</f>
        <v>0</v>
      </c>
      <c r="W74">
        <f>0.61365*exp(17.502*V74/(240.97+V74))</f>
        <v>0</v>
      </c>
      <c r="X74">
        <f>(Y74/Z74*100)</f>
        <v>0</v>
      </c>
      <c r="Y74">
        <f>DS74*(DX74+DY74)/1000</f>
        <v>0</v>
      </c>
      <c r="Z74">
        <f>0.61365*exp(17.502*DZ74/(240.97+DZ74))</f>
        <v>0</v>
      </c>
      <c r="AA74">
        <f>(W74-DS74*(DX74+DY74)/1000)</f>
        <v>0</v>
      </c>
      <c r="AB74">
        <f>(-I74*44100)</f>
        <v>0</v>
      </c>
      <c r="AC74">
        <f>2*29.3*Q74*0.92*(DZ74-V74)</f>
        <v>0</v>
      </c>
      <c r="AD74">
        <f>2*0.95*5.67E-8*(((DZ74+$B$9)+273)^4-(V74+273)^4)</f>
        <v>0</v>
      </c>
      <c r="AE74">
        <f>T74+AD74+AB74+AC74</f>
        <v>0</v>
      </c>
      <c r="AF74">
        <f>DW74*AT74*(DR74-DQ74*(1000-AT74*DT74)/(1000-AT74*DS74))/(100*DK74)</f>
        <v>0</v>
      </c>
      <c r="AG74">
        <f>1000*DW74*AT74*(DS74-DT74)/(100*DK74*(1000-AT74*DS74))</f>
        <v>0</v>
      </c>
      <c r="AH74">
        <f>(AI74 - AJ74 - DX74*1E3/(8.314*(DZ74+273.15)) * AL74/DW74 * AK74) * DW74/(100*DK74) * (1000 - DT74)/1000</f>
        <v>0</v>
      </c>
      <c r="AI74">
        <v>882.666492516261</v>
      </c>
      <c r="AJ74">
        <v>809.8697818181818</v>
      </c>
      <c r="AK74">
        <v>3.32556353082803</v>
      </c>
      <c r="AL74">
        <v>66.87544694377274</v>
      </c>
      <c r="AM74">
        <f>(AO74 - AN74 + DX74*1E3/(8.314*(DZ74+273.15)) * AQ74/DW74 * AP74) * DW74/(100*DK74) * 1000/(1000 - AO74)</f>
        <v>0</v>
      </c>
      <c r="AN74">
        <v>11.22495230252787</v>
      </c>
      <c r="AO74">
        <v>20.41864175824178</v>
      </c>
      <c r="AP74">
        <v>-0.01418322863839901</v>
      </c>
      <c r="AQ74">
        <v>110.1298601296173</v>
      </c>
      <c r="AR74">
        <v>0</v>
      </c>
      <c r="AS74">
        <v>0</v>
      </c>
      <c r="AT74">
        <f>IF(AR74*$H$15&gt;=AV74,1.0,(AV74/(AV74-AR74*$H$15)))</f>
        <v>0</v>
      </c>
      <c r="AU74">
        <f>(AT74-1)*100</f>
        <v>0</v>
      </c>
      <c r="AV74">
        <f>MAX(0,($B$15+$C$15*EE74)/(1+$D$15*EE74)*DX74/(DZ74+273)*$E$15)</f>
        <v>0</v>
      </c>
      <c r="AW74" t="s">
        <v>429</v>
      </c>
      <c r="AX74" t="s">
        <v>429</v>
      </c>
      <c r="AY74">
        <v>0</v>
      </c>
      <c r="AZ74">
        <v>0</v>
      </c>
      <c r="BA74">
        <f>1-AY74/AZ74</f>
        <v>0</v>
      </c>
      <c r="BB74">
        <v>0</v>
      </c>
      <c r="BC74" t="s">
        <v>429</v>
      </c>
      <c r="BD74" t="s">
        <v>429</v>
      </c>
      <c r="BE74">
        <v>0</v>
      </c>
      <c r="BF74">
        <v>0</v>
      </c>
      <c r="BG74">
        <f>1-BE74/BF74</f>
        <v>0</v>
      </c>
      <c r="BH74">
        <v>0.5</v>
      </c>
      <c r="BI74">
        <f>DH74</f>
        <v>0</v>
      </c>
      <c r="BJ74">
        <f>K74</f>
        <v>0</v>
      </c>
      <c r="BK74">
        <f>BG74*BH74*BI74</f>
        <v>0</v>
      </c>
      <c r="BL74">
        <f>(BJ74-BB74)/BI74</f>
        <v>0</v>
      </c>
      <c r="BM74">
        <f>(AZ74-BF74)/BF74</f>
        <v>0</v>
      </c>
      <c r="BN74">
        <f>AY74/(BA74+AY74/BF74)</f>
        <v>0</v>
      </c>
      <c r="BO74" t="s">
        <v>429</v>
      </c>
      <c r="BP74">
        <v>0</v>
      </c>
      <c r="BQ74">
        <f>IF(BP74&lt;&gt;0, BP74, BN74)</f>
        <v>0</v>
      </c>
      <c r="BR74">
        <f>1-BQ74/BF74</f>
        <v>0</v>
      </c>
      <c r="BS74">
        <f>(BF74-BE74)/(BF74-BQ74)</f>
        <v>0</v>
      </c>
      <c r="BT74">
        <f>(AZ74-BF74)/(AZ74-BQ74)</f>
        <v>0</v>
      </c>
      <c r="BU74">
        <f>(BF74-BE74)/(BF74-AY74)</f>
        <v>0</v>
      </c>
      <c r="BV74">
        <f>(AZ74-BF74)/(AZ74-AY74)</f>
        <v>0</v>
      </c>
      <c r="BW74">
        <f>(BS74*BQ74/BE74)</f>
        <v>0</v>
      </c>
      <c r="BX74">
        <f>(1-BW74)</f>
        <v>0</v>
      </c>
      <c r="DG74">
        <f>$B$13*EF74+$C$13*EG74+$F$13*ER74*(1-EU74)</f>
        <v>0</v>
      </c>
      <c r="DH74">
        <f>DG74*DI74</f>
        <v>0</v>
      </c>
      <c r="DI74">
        <f>($B$13*$D$11+$C$13*$D$11+$F$13*((FE74+EW74)/MAX(FE74+EW74+FF74, 0.1)*$I$11+FF74/MAX(FE74+EW74+FF74, 0.1)*$J$11))/($B$13+$C$13+$F$13)</f>
        <v>0</v>
      </c>
      <c r="DJ74">
        <f>($B$13*$K$11+$C$13*$K$11+$F$13*((FE74+EW74)/MAX(FE74+EW74+FF74, 0.1)*$P$11+FF74/MAX(FE74+EW74+FF74, 0.1)*$Q$11))/($B$13+$C$13+$F$13)</f>
        <v>0</v>
      </c>
      <c r="DK74">
        <v>2.7</v>
      </c>
      <c r="DL74">
        <v>0.5</v>
      </c>
      <c r="DM74" t="s">
        <v>430</v>
      </c>
      <c r="DN74">
        <v>2</v>
      </c>
      <c r="DO74" t="b">
        <v>1</v>
      </c>
      <c r="DP74">
        <v>1685026947.814285</v>
      </c>
      <c r="DQ74">
        <v>769.499357142857</v>
      </c>
      <c r="DR74">
        <v>858.3472857142859</v>
      </c>
      <c r="DS74">
        <v>20.50566071428571</v>
      </c>
      <c r="DT74">
        <v>11.23160714285714</v>
      </c>
      <c r="DU74">
        <v>769.0580714285715</v>
      </c>
      <c r="DV74">
        <v>20.39546428571429</v>
      </c>
      <c r="DW74">
        <v>500.0117142857143</v>
      </c>
      <c r="DX74">
        <v>99.44279285714288</v>
      </c>
      <c r="DY74">
        <v>0.09984745714285713</v>
      </c>
      <c r="DZ74">
        <v>29.41513214285715</v>
      </c>
      <c r="EA74">
        <v>29.24739642857142</v>
      </c>
      <c r="EB74">
        <v>999.9000000000002</v>
      </c>
      <c r="EC74">
        <v>0</v>
      </c>
      <c r="ED74">
        <v>0</v>
      </c>
      <c r="EE74">
        <v>10007.14535714286</v>
      </c>
      <c r="EF74">
        <v>0</v>
      </c>
      <c r="EG74">
        <v>1693.487142857143</v>
      </c>
      <c r="EH74">
        <v>-88.84791428571428</v>
      </c>
      <c r="EI74">
        <v>785.6078928571429</v>
      </c>
      <c r="EJ74">
        <v>868.097607142857</v>
      </c>
      <c r="EK74">
        <v>9.274048214285713</v>
      </c>
      <c r="EL74">
        <v>858.3472857142859</v>
      </c>
      <c r="EM74">
        <v>11.23160714285714</v>
      </c>
      <c r="EN74">
        <v>2.03914</v>
      </c>
      <c r="EO74">
        <v>1.116901785714286</v>
      </c>
      <c r="EP74">
        <v>17.75150714285714</v>
      </c>
      <c r="EQ74">
        <v>8.537691785714285</v>
      </c>
      <c r="ER74">
        <v>2000.004285714286</v>
      </c>
      <c r="ES74">
        <v>0.9800022142857142</v>
      </c>
      <c r="ET74">
        <v>0.01999768928571429</v>
      </c>
      <c r="EU74">
        <v>0</v>
      </c>
      <c r="EV74">
        <v>788.8707857142857</v>
      </c>
      <c r="EW74">
        <v>5.00078</v>
      </c>
      <c r="EX74">
        <v>20092.85</v>
      </c>
      <c r="EY74">
        <v>16379.67142857143</v>
      </c>
      <c r="EZ74">
        <v>39.18060714285714</v>
      </c>
      <c r="FA74">
        <v>41.0845</v>
      </c>
      <c r="FB74">
        <v>39.62917857142857</v>
      </c>
      <c r="FC74">
        <v>39.95289285714286</v>
      </c>
      <c r="FD74">
        <v>40.51314285714285</v>
      </c>
      <c r="FE74">
        <v>1955.104285714286</v>
      </c>
      <c r="FF74">
        <v>39.8975</v>
      </c>
      <c r="FG74">
        <v>0</v>
      </c>
      <c r="FH74">
        <v>1685026954.9</v>
      </c>
      <c r="FI74">
        <v>0</v>
      </c>
      <c r="FJ74">
        <v>788.8700799999999</v>
      </c>
      <c r="FK74">
        <v>-2.339846167093244</v>
      </c>
      <c r="FL74">
        <v>70.56923105853458</v>
      </c>
      <c r="FM74">
        <v>20098.996</v>
      </c>
      <c r="FN74">
        <v>15</v>
      </c>
      <c r="FO74">
        <v>1685022659.5</v>
      </c>
      <c r="FP74" t="s">
        <v>431</v>
      </c>
      <c r="FQ74">
        <v>1685022641</v>
      </c>
      <c r="FR74">
        <v>1685022659.5</v>
      </c>
      <c r="FS74">
        <v>1</v>
      </c>
      <c r="FT74">
        <v>0.44</v>
      </c>
      <c r="FU74">
        <v>-0.025</v>
      </c>
      <c r="FV74">
        <v>0.445</v>
      </c>
      <c r="FW74">
        <v>-0.025</v>
      </c>
      <c r="FX74">
        <v>420</v>
      </c>
      <c r="FY74">
        <v>11</v>
      </c>
      <c r="FZ74">
        <v>0.08</v>
      </c>
      <c r="GA74">
        <v>0.02</v>
      </c>
      <c r="GB74">
        <v>-88.6309875</v>
      </c>
      <c r="GC74">
        <v>-4.800638273920997</v>
      </c>
      <c r="GD74">
        <v>0.4687135517496261</v>
      </c>
      <c r="GE74">
        <v>0</v>
      </c>
      <c r="GF74">
        <v>9.2856445</v>
      </c>
      <c r="GG74">
        <v>-0.5647454409005783</v>
      </c>
      <c r="GH74">
        <v>0.06831366806686648</v>
      </c>
      <c r="GI74">
        <v>0</v>
      </c>
      <c r="GJ74">
        <v>0</v>
      </c>
      <c r="GK74">
        <v>2</v>
      </c>
      <c r="GL74" t="s">
        <v>485</v>
      </c>
      <c r="GM74">
        <v>3.09764</v>
      </c>
      <c r="GN74">
        <v>2.75811</v>
      </c>
      <c r="GO74">
        <v>0.151438</v>
      </c>
      <c r="GP74">
        <v>0.162412</v>
      </c>
      <c r="GQ74">
        <v>0.105919</v>
      </c>
      <c r="GR74">
        <v>0.06935620000000001</v>
      </c>
      <c r="GS74">
        <v>21789.4</v>
      </c>
      <c r="GT74">
        <v>21241.2</v>
      </c>
      <c r="GU74">
        <v>26224.6</v>
      </c>
      <c r="GV74">
        <v>25701.2</v>
      </c>
      <c r="GW74">
        <v>37626.2</v>
      </c>
      <c r="GX74">
        <v>36465.2</v>
      </c>
      <c r="GY74">
        <v>45859.5</v>
      </c>
      <c r="GZ74">
        <v>42387.2</v>
      </c>
      <c r="HA74">
        <v>1.87827</v>
      </c>
      <c r="HB74">
        <v>1.95373</v>
      </c>
      <c r="HC74">
        <v>0.0513792</v>
      </c>
      <c r="HD74">
        <v>0</v>
      </c>
      <c r="HE74">
        <v>28.4395</v>
      </c>
      <c r="HF74">
        <v>999.9</v>
      </c>
      <c r="HG74">
        <v>60.2</v>
      </c>
      <c r="HH74">
        <v>32.5</v>
      </c>
      <c r="HI74">
        <v>29.7367</v>
      </c>
      <c r="HJ74">
        <v>61.8335</v>
      </c>
      <c r="HK74">
        <v>26.9872</v>
      </c>
      <c r="HL74">
        <v>1</v>
      </c>
      <c r="HM74">
        <v>0.14706</v>
      </c>
      <c r="HN74">
        <v>0.288314</v>
      </c>
      <c r="HO74">
        <v>20.3065</v>
      </c>
      <c r="HP74">
        <v>5.21385</v>
      </c>
      <c r="HQ74">
        <v>11.9797</v>
      </c>
      <c r="HR74">
        <v>4.96425</v>
      </c>
      <c r="HS74">
        <v>3.27405</v>
      </c>
      <c r="HT74">
        <v>9999</v>
      </c>
      <c r="HU74">
        <v>9999</v>
      </c>
      <c r="HV74">
        <v>9999</v>
      </c>
      <c r="HW74">
        <v>30.1</v>
      </c>
      <c r="HX74">
        <v>1.86386</v>
      </c>
      <c r="HY74">
        <v>1.85995</v>
      </c>
      <c r="HZ74">
        <v>1.85822</v>
      </c>
      <c r="IA74">
        <v>1.85964</v>
      </c>
      <c r="IB74">
        <v>1.85974</v>
      </c>
      <c r="IC74">
        <v>1.85822</v>
      </c>
      <c r="ID74">
        <v>1.85728</v>
      </c>
      <c r="IE74">
        <v>1.85223</v>
      </c>
      <c r="IF74">
        <v>0</v>
      </c>
      <c r="IG74">
        <v>0</v>
      </c>
      <c r="IH74">
        <v>0</v>
      </c>
      <c r="II74">
        <v>0</v>
      </c>
      <c r="IJ74" t="s">
        <v>433</v>
      </c>
      <c r="IK74" t="s">
        <v>434</v>
      </c>
      <c r="IL74" t="s">
        <v>435</v>
      </c>
      <c r="IM74" t="s">
        <v>435</v>
      </c>
      <c r="IN74" t="s">
        <v>435</v>
      </c>
      <c r="IO74" t="s">
        <v>435</v>
      </c>
      <c r="IP74">
        <v>0</v>
      </c>
      <c r="IQ74">
        <v>100</v>
      </c>
      <c r="IR74">
        <v>100</v>
      </c>
      <c r="IS74">
        <v>0.438</v>
      </c>
      <c r="IT74">
        <v>0.1087</v>
      </c>
      <c r="IU74">
        <v>0.3650839946752427</v>
      </c>
      <c r="IV74">
        <v>0.0002756662941723101</v>
      </c>
      <c r="IW74">
        <v>-1.706736700235475E-07</v>
      </c>
      <c r="IX74">
        <v>-7.648352192670159E-11</v>
      </c>
      <c r="IY74">
        <v>-0.08921519773046478</v>
      </c>
      <c r="IZ74">
        <v>0.001712106514585134</v>
      </c>
      <c r="JA74">
        <v>0.0004201690128959496</v>
      </c>
      <c r="JB74">
        <v>-1.212774764375344E-06</v>
      </c>
      <c r="JC74">
        <v>3</v>
      </c>
      <c r="JD74">
        <v>1949</v>
      </c>
      <c r="JE74">
        <v>1</v>
      </c>
      <c r="JF74">
        <v>28</v>
      </c>
      <c r="JG74">
        <v>71.90000000000001</v>
      </c>
      <c r="JH74">
        <v>71.59999999999999</v>
      </c>
      <c r="JI74">
        <v>2.06787</v>
      </c>
      <c r="JJ74">
        <v>2.59766</v>
      </c>
      <c r="JK74">
        <v>1.49658</v>
      </c>
      <c r="JL74">
        <v>2.35474</v>
      </c>
      <c r="JM74">
        <v>1.54907</v>
      </c>
      <c r="JN74">
        <v>2.43652</v>
      </c>
      <c r="JO74">
        <v>36.105</v>
      </c>
      <c r="JP74">
        <v>14.3247</v>
      </c>
      <c r="JQ74">
        <v>18</v>
      </c>
      <c r="JR74">
        <v>487.818</v>
      </c>
      <c r="JS74">
        <v>555.615</v>
      </c>
      <c r="JT74">
        <v>28.0013</v>
      </c>
      <c r="JU74">
        <v>29.1249</v>
      </c>
      <c r="JV74">
        <v>30.0006</v>
      </c>
      <c r="JW74">
        <v>29.1345</v>
      </c>
      <c r="JX74">
        <v>29.0786</v>
      </c>
      <c r="JY74">
        <v>41.6245</v>
      </c>
      <c r="JZ74">
        <v>57.0723</v>
      </c>
      <c r="KA74">
        <v>0</v>
      </c>
      <c r="KB74">
        <v>28</v>
      </c>
      <c r="KC74">
        <v>908.728</v>
      </c>
      <c r="KD74">
        <v>11.5133</v>
      </c>
      <c r="KE74">
        <v>100.216</v>
      </c>
      <c r="KF74">
        <v>100.611</v>
      </c>
    </row>
    <row r="75" spans="1:292">
      <c r="A75">
        <v>55</v>
      </c>
      <c r="B75">
        <v>1685026960.6</v>
      </c>
      <c r="C75">
        <v>361.5</v>
      </c>
      <c r="D75" t="s">
        <v>544</v>
      </c>
      <c r="E75" t="s">
        <v>545</v>
      </c>
      <c r="F75">
        <v>5</v>
      </c>
      <c r="G75" t="s">
        <v>428</v>
      </c>
      <c r="H75">
        <v>1685026953.1</v>
      </c>
      <c r="I75">
        <f>(J75)/1000</f>
        <v>0</v>
      </c>
      <c r="J75">
        <f>IF(DO75, AM75, AG75)</f>
        <v>0</v>
      </c>
      <c r="K75">
        <f>IF(DO75, AH75, AF75)</f>
        <v>0</v>
      </c>
      <c r="L75">
        <f>DQ75 - IF(AT75&gt;1, K75*DK75*100.0/(AV75*EE75), 0)</f>
        <v>0</v>
      </c>
      <c r="M75">
        <f>((S75-I75/2)*L75-K75)/(S75+I75/2)</f>
        <v>0</v>
      </c>
      <c r="N75">
        <f>M75*(DX75+DY75)/1000.0</f>
        <v>0</v>
      </c>
      <c r="O75">
        <f>(DQ75 - IF(AT75&gt;1, K75*DK75*100.0/(AV75*EE75), 0))*(DX75+DY75)/1000.0</f>
        <v>0</v>
      </c>
      <c r="P75">
        <f>2.0/((1/R75-1/Q75)+SIGN(R75)*SQRT((1/R75-1/Q75)*(1/R75-1/Q75) + 4*DL75/((DL75+1)*(DL75+1))*(2*1/R75*1/Q75-1/Q75*1/Q75)))</f>
        <v>0</v>
      </c>
      <c r="Q75">
        <f>IF(LEFT(DM75,1)&lt;&gt;"0",IF(LEFT(DM75,1)="1",3.0,DN75),$D$5+$E$5*(EE75*DX75/($K$5*1000))+$F$5*(EE75*DX75/($K$5*1000))*MAX(MIN(DK75,$J$5),$I$5)*MAX(MIN(DK75,$J$5),$I$5)+$G$5*MAX(MIN(DK75,$J$5),$I$5)*(EE75*DX75/($K$5*1000))+$H$5*(EE75*DX75/($K$5*1000))*(EE75*DX75/($K$5*1000)))</f>
        <v>0</v>
      </c>
      <c r="R75">
        <f>I75*(1000-(1000*0.61365*exp(17.502*V75/(240.97+V75))/(DX75+DY75)+DS75)/2)/(1000*0.61365*exp(17.502*V75/(240.97+V75))/(DX75+DY75)-DS75)</f>
        <v>0</v>
      </c>
      <c r="S75">
        <f>1/((DL75+1)/(P75/1.6)+1/(Q75/1.37)) + DL75/((DL75+1)/(P75/1.6) + DL75/(Q75/1.37))</f>
        <v>0</v>
      </c>
      <c r="T75">
        <f>(DG75*DJ75)</f>
        <v>0</v>
      </c>
      <c r="U75">
        <f>(DZ75+(T75+2*0.95*5.67E-8*(((DZ75+$B$9)+273)^4-(DZ75+273)^4)-44100*I75)/(1.84*29.3*Q75+8*0.95*5.67E-8*(DZ75+273)^3))</f>
        <v>0</v>
      </c>
      <c r="V75">
        <f>($C$9*EA75+$D$9*EB75+$E$9*U75)</f>
        <v>0</v>
      </c>
      <c r="W75">
        <f>0.61365*exp(17.502*V75/(240.97+V75))</f>
        <v>0</v>
      </c>
      <c r="X75">
        <f>(Y75/Z75*100)</f>
        <v>0</v>
      </c>
      <c r="Y75">
        <f>DS75*(DX75+DY75)/1000</f>
        <v>0</v>
      </c>
      <c r="Z75">
        <f>0.61365*exp(17.502*DZ75/(240.97+DZ75))</f>
        <v>0</v>
      </c>
      <c r="AA75">
        <f>(W75-DS75*(DX75+DY75)/1000)</f>
        <v>0</v>
      </c>
      <c r="AB75">
        <f>(-I75*44100)</f>
        <v>0</v>
      </c>
      <c r="AC75">
        <f>2*29.3*Q75*0.92*(DZ75-V75)</f>
        <v>0</v>
      </c>
      <c r="AD75">
        <f>2*0.95*5.67E-8*(((DZ75+$B$9)+273)^4-(V75+273)^4)</f>
        <v>0</v>
      </c>
      <c r="AE75">
        <f>T75+AD75+AB75+AC75</f>
        <v>0</v>
      </c>
      <c r="AF75">
        <f>DW75*AT75*(DR75-DQ75*(1000-AT75*DT75)/(1000-AT75*DS75))/(100*DK75)</f>
        <v>0</v>
      </c>
      <c r="AG75">
        <f>1000*DW75*AT75*(DS75-DT75)/(100*DK75*(1000-AT75*DS75))</f>
        <v>0</v>
      </c>
      <c r="AH75">
        <f>(AI75 - AJ75 - DX75*1E3/(8.314*(DZ75+273.15)) * AL75/DW75 * AK75) * DW75/(100*DK75) * (1000 - DT75)/1000</f>
        <v>0</v>
      </c>
      <c r="AI75">
        <v>899.6440396735978</v>
      </c>
      <c r="AJ75">
        <v>826.6235090909087</v>
      </c>
      <c r="AK75">
        <v>3.347448591293052</v>
      </c>
      <c r="AL75">
        <v>66.87544694377274</v>
      </c>
      <c r="AM75">
        <f>(AO75 - AN75 + DX75*1E3/(8.314*(DZ75+273.15)) * AQ75/DW75 * AP75) * DW75/(100*DK75) * 1000/(1000 - AO75)</f>
        <v>0</v>
      </c>
      <c r="AN75">
        <v>11.31814426108926</v>
      </c>
      <c r="AO75">
        <v>20.38702747252747</v>
      </c>
      <c r="AP75">
        <v>-0.00948553290149292</v>
      </c>
      <c r="AQ75">
        <v>110.1298601296173</v>
      </c>
      <c r="AR75">
        <v>0</v>
      </c>
      <c r="AS75">
        <v>0</v>
      </c>
      <c r="AT75">
        <f>IF(AR75*$H$15&gt;=AV75,1.0,(AV75/(AV75-AR75*$H$15)))</f>
        <v>0</v>
      </c>
      <c r="AU75">
        <f>(AT75-1)*100</f>
        <v>0</v>
      </c>
      <c r="AV75">
        <f>MAX(0,($B$15+$C$15*EE75)/(1+$D$15*EE75)*DX75/(DZ75+273)*$E$15)</f>
        <v>0</v>
      </c>
      <c r="AW75" t="s">
        <v>429</v>
      </c>
      <c r="AX75" t="s">
        <v>429</v>
      </c>
      <c r="AY75">
        <v>0</v>
      </c>
      <c r="AZ75">
        <v>0</v>
      </c>
      <c r="BA75">
        <f>1-AY75/AZ75</f>
        <v>0</v>
      </c>
      <c r="BB75">
        <v>0</v>
      </c>
      <c r="BC75" t="s">
        <v>429</v>
      </c>
      <c r="BD75" t="s">
        <v>429</v>
      </c>
      <c r="BE75">
        <v>0</v>
      </c>
      <c r="BF75">
        <v>0</v>
      </c>
      <c r="BG75">
        <f>1-BE75/BF75</f>
        <v>0</v>
      </c>
      <c r="BH75">
        <v>0.5</v>
      </c>
      <c r="BI75">
        <f>DH75</f>
        <v>0</v>
      </c>
      <c r="BJ75">
        <f>K75</f>
        <v>0</v>
      </c>
      <c r="BK75">
        <f>BG75*BH75*BI75</f>
        <v>0</v>
      </c>
      <c r="BL75">
        <f>(BJ75-BB75)/BI75</f>
        <v>0</v>
      </c>
      <c r="BM75">
        <f>(AZ75-BF75)/BF75</f>
        <v>0</v>
      </c>
      <c r="BN75">
        <f>AY75/(BA75+AY75/BF75)</f>
        <v>0</v>
      </c>
      <c r="BO75" t="s">
        <v>429</v>
      </c>
      <c r="BP75">
        <v>0</v>
      </c>
      <c r="BQ75">
        <f>IF(BP75&lt;&gt;0, BP75, BN75)</f>
        <v>0</v>
      </c>
      <c r="BR75">
        <f>1-BQ75/BF75</f>
        <v>0</v>
      </c>
      <c r="BS75">
        <f>(BF75-BE75)/(BF75-BQ75)</f>
        <v>0</v>
      </c>
      <c r="BT75">
        <f>(AZ75-BF75)/(AZ75-BQ75)</f>
        <v>0</v>
      </c>
      <c r="BU75">
        <f>(BF75-BE75)/(BF75-AY75)</f>
        <v>0</v>
      </c>
      <c r="BV75">
        <f>(AZ75-BF75)/(AZ75-AY75)</f>
        <v>0</v>
      </c>
      <c r="BW75">
        <f>(BS75*BQ75/BE75)</f>
        <v>0</v>
      </c>
      <c r="BX75">
        <f>(1-BW75)</f>
        <v>0</v>
      </c>
      <c r="DG75">
        <f>$B$13*EF75+$C$13*EG75+$F$13*ER75*(1-EU75)</f>
        <v>0</v>
      </c>
      <c r="DH75">
        <f>DG75*DI75</f>
        <v>0</v>
      </c>
      <c r="DI75">
        <f>($B$13*$D$11+$C$13*$D$11+$F$13*((FE75+EW75)/MAX(FE75+EW75+FF75, 0.1)*$I$11+FF75/MAX(FE75+EW75+FF75, 0.1)*$J$11))/($B$13+$C$13+$F$13)</f>
        <v>0</v>
      </c>
      <c r="DJ75">
        <f>($B$13*$K$11+$C$13*$K$11+$F$13*((FE75+EW75)/MAX(FE75+EW75+FF75, 0.1)*$P$11+FF75/MAX(FE75+EW75+FF75, 0.1)*$Q$11))/($B$13+$C$13+$F$13)</f>
        <v>0</v>
      </c>
      <c r="DK75">
        <v>2.7</v>
      </c>
      <c r="DL75">
        <v>0.5</v>
      </c>
      <c r="DM75" t="s">
        <v>430</v>
      </c>
      <c r="DN75">
        <v>2</v>
      </c>
      <c r="DO75" t="b">
        <v>1</v>
      </c>
      <c r="DP75">
        <v>1685026953.1</v>
      </c>
      <c r="DQ75">
        <v>786.8222962962964</v>
      </c>
      <c r="DR75">
        <v>875.9831111111112</v>
      </c>
      <c r="DS75">
        <v>20.44354074074074</v>
      </c>
      <c r="DT75">
        <v>11.27339259259259</v>
      </c>
      <c r="DU75">
        <v>786.3832592592591</v>
      </c>
      <c r="DV75">
        <v>20.33441851851851</v>
      </c>
      <c r="DW75">
        <v>499.9997777777778</v>
      </c>
      <c r="DX75">
        <v>99.44243333333333</v>
      </c>
      <c r="DY75">
        <v>0.09991745555555556</v>
      </c>
      <c r="DZ75">
        <v>29.42435555555556</v>
      </c>
      <c r="EA75">
        <v>29.26366666666667</v>
      </c>
      <c r="EB75">
        <v>999.9000000000001</v>
      </c>
      <c r="EC75">
        <v>0</v>
      </c>
      <c r="ED75">
        <v>0</v>
      </c>
      <c r="EE75">
        <v>10008.01222222222</v>
      </c>
      <c r="EF75">
        <v>0</v>
      </c>
      <c r="EG75">
        <v>1737.943333333333</v>
      </c>
      <c r="EH75">
        <v>-89.1607777777778</v>
      </c>
      <c r="EI75">
        <v>803.2428518518519</v>
      </c>
      <c r="EJ75">
        <v>885.971888888889</v>
      </c>
      <c r="EK75">
        <v>9.17015</v>
      </c>
      <c r="EL75">
        <v>875.9831111111112</v>
      </c>
      <c r="EM75">
        <v>11.27339259259259</v>
      </c>
      <c r="EN75">
        <v>2.032955555555555</v>
      </c>
      <c r="EO75">
        <v>1.121053333333333</v>
      </c>
      <c r="EP75">
        <v>17.70333333333333</v>
      </c>
      <c r="EQ75">
        <v>8.592310370370372</v>
      </c>
      <c r="ER75">
        <v>1999.992592592593</v>
      </c>
      <c r="ES75">
        <v>0.9800023333333333</v>
      </c>
      <c r="ET75">
        <v>0.01999757037037037</v>
      </c>
      <c r="EU75">
        <v>0</v>
      </c>
      <c r="EV75">
        <v>788.6764444444444</v>
      </c>
      <c r="EW75">
        <v>5.00078</v>
      </c>
      <c r="EX75">
        <v>20096.81851851851</v>
      </c>
      <c r="EY75">
        <v>16379.58148148148</v>
      </c>
      <c r="EZ75">
        <v>39.18959259259259</v>
      </c>
      <c r="FA75">
        <v>41.10633333333334</v>
      </c>
      <c r="FB75">
        <v>39.62707407407407</v>
      </c>
      <c r="FC75">
        <v>39.95814814814815</v>
      </c>
      <c r="FD75">
        <v>40.52518518518518</v>
      </c>
      <c r="FE75">
        <v>1955.092592592593</v>
      </c>
      <c r="FF75">
        <v>39.89407407407408</v>
      </c>
      <c r="FG75">
        <v>0</v>
      </c>
      <c r="FH75">
        <v>1685026959.7</v>
      </c>
      <c r="FI75">
        <v>0</v>
      </c>
      <c r="FJ75">
        <v>788.65</v>
      </c>
      <c r="FK75">
        <v>-3.069076933584997</v>
      </c>
      <c r="FL75">
        <v>-177.2384609687095</v>
      </c>
      <c r="FM75">
        <v>20097.768</v>
      </c>
      <c r="FN75">
        <v>15</v>
      </c>
      <c r="FO75">
        <v>1685022659.5</v>
      </c>
      <c r="FP75" t="s">
        <v>431</v>
      </c>
      <c r="FQ75">
        <v>1685022641</v>
      </c>
      <c r="FR75">
        <v>1685022659.5</v>
      </c>
      <c r="FS75">
        <v>1</v>
      </c>
      <c r="FT75">
        <v>0.44</v>
      </c>
      <c r="FU75">
        <v>-0.025</v>
      </c>
      <c r="FV75">
        <v>0.445</v>
      </c>
      <c r="FW75">
        <v>-0.025</v>
      </c>
      <c r="FX75">
        <v>420</v>
      </c>
      <c r="FY75">
        <v>11</v>
      </c>
      <c r="FZ75">
        <v>0.08</v>
      </c>
      <c r="GA75">
        <v>0.02</v>
      </c>
      <c r="GB75">
        <v>-88.9291575</v>
      </c>
      <c r="GC75">
        <v>-3.813164352720241</v>
      </c>
      <c r="GD75">
        <v>0.3711158436980969</v>
      </c>
      <c r="GE75">
        <v>0</v>
      </c>
      <c r="GF75">
        <v>9.234881249999999</v>
      </c>
      <c r="GG75">
        <v>-1.078151031894942</v>
      </c>
      <c r="GH75">
        <v>0.109141875034001</v>
      </c>
      <c r="GI75">
        <v>0</v>
      </c>
      <c r="GJ75">
        <v>0</v>
      </c>
      <c r="GK75">
        <v>2</v>
      </c>
      <c r="GL75" t="s">
        <v>485</v>
      </c>
      <c r="GM75">
        <v>3.0974</v>
      </c>
      <c r="GN75">
        <v>2.75812</v>
      </c>
      <c r="GO75">
        <v>0.153503</v>
      </c>
      <c r="GP75">
        <v>0.164389</v>
      </c>
      <c r="GQ75">
        <v>0.105822</v>
      </c>
      <c r="GR75">
        <v>0.0697861</v>
      </c>
      <c r="GS75">
        <v>21736</v>
      </c>
      <c r="GT75">
        <v>21190.8</v>
      </c>
      <c r="GU75">
        <v>26224.2</v>
      </c>
      <c r="GV75">
        <v>25700.9</v>
      </c>
      <c r="GW75">
        <v>37630.1</v>
      </c>
      <c r="GX75">
        <v>36447.9</v>
      </c>
      <c r="GY75">
        <v>45858.8</v>
      </c>
      <c r="GZ75">
        <v>42386.5</v>
      </c>
      <c r="HA75">
        <v>1.8777</v>
      </c>
      <c r="HB75">
        <v>1.95417</v>
      </c>
      <c r="HC75">
        <v>0.0511557</v>
      </c>
      <c r="HD75">
        <v>0</v>
      </c>
      <c r="HE75">
        <v>28.4519</v>
      </c>
      <c r="HF75">
        <v>999.9</v>
      </c>
      <c r="HG75">
        <v>60.2</v>
      </c>
      <c r="HH75">
        <v>32.5</v>
      </c>
      <c r="HI75">
        <v>29.734</v>
      </c>
      <c r="HJ75">
        <v>61.0035</v>
      </c>
      <c r="HK75">
        <v>26.871</v>
      </c>
      <c r="HL75">
        <v>1</v>
      </c>
      <c r="HM75">
        <v>0.147622</v>
      </c>
      <c r="HN75">
        <v>0.297685</v>
      </c>
      <c r="HO75">
        <v>20.3064</v>
      </c>
      <c r="HP75">
        <v>5.21355</v>
      </c>
      <c r="HQ75">
        <v>11.9798</v>
      </c>
      <c r="HR75">
        <v>4.96425</v>
      </c>
      <c r="HS75">
        <v>3.2741</v>
      </c>
      <c r="HT75">
        <v>9999</v>
      </c>
      <c r="HU75">
        <v>9999</v>
      </c>
      <c r="HV75">
        <v>9999</v>
      </c>
      <c r="HW75">
        <v>30.1</v>
      </c>
      <c r="HX75">
        <v>1.86386</v>
      </c>
      <c r="HY75">
        <v>1.85995</v>
      </c>
      <c r="HZ75">
        <v>1.85822</v>
      </c>
      <c r="IA75">
        <v>1.85962</v>
      </c>
      <c r="IB75">
        <v>1.85974</v>
      </c>
      <c r="IC75">
        <v>1.85821</v>
      </c>
      <c r="ID75">
        <v>1.85727</v>
      </c>
      <c r="IE75">
        <v>1.85223</v>
      </c>
      <c r="IF75">
        <v>0</v>
      </c>
      <c r="IG75">
        <v>0</v>
      </c>
      <c r="IH75">
        <v>0</v>
      </c>
      <c r="II75">
        <v>0</v>
      </c>
      <c r="IJ75" t="s">
        <v>433</v>
      </c>
      <c r="IK75" t="s">
        <v>434</v>
      </c>
      <c r="IL75" t="s">
        <v>435</v>
      </c>
      <c r="IM75" t="s">
        <v>435</v>
      </c>
      <c r="IN75" t="s">
        <v>435</v>
      </c>
      <c r="IO75" t="s">
        <v>435</v>
      </c>
      <c r="IP75">
        <v>0</v>
      </c>
      <c r="IQ75">
        <v>100</v>
      </c>
      <c r="IR75">
        <v>100</v>
      </c>
      <c r="IS75">
        <v>0.435</v>
      </c>
      <c r="IT75">
        <v>0.1082</v>
      </c>
      <c r="IU75">
        <v>0.3650839946752427</v>
      </c>
      <c r="IV75">
        <v>0.0002756662941723101</v>
      </c>
      <c r="IW75">
        <v>-1.706736700235475E-07</v>
      </c>
      <c r="IX75">
        <v>-7.648352192670159E-11</v>
      </c>
      <c r="IY75">
        <v>-0.08921519773046478</v>
      </c>
      <c r="IZ75">
        <v>0.001712106514585134</v>
      </c>
      <c r="JA75">
        <v>0.0004201690128959496</v>
      </c>
      <c r="JB75">
        <v>-1.212774764375344E-06</v>
      </c>
      <c r="JC75">
        <v>3</v>
      </c>
      <c r="JD75">
        <v>1949</v>
      </c>
      <c r="JE75">
        <v>1</v>
      </c>
      <c r="JF75">
        <v>28</v>
      </c>
      <c r="JG75">
        <v>72</v>
      </c>
      <c r="JH75">
        <v>71.7</v>
      </c>
      <c r="JI75">
        <v>2.10205</v>
      </c>
      <c r="JJ75">
        <v>2.59399</v>
      </c>
      <c r="JK75">
        <v>1.49658</v>
      </c>
      <c r="JL75">
        <v>2.35474</v>
      </c>
      <c r="JM75">
        <v>1.54907</v>
      </c>
      <c r="JN75">
        <v>2.44995</v>
      </c>
      <c r="JO75">
        <v>36.105</v>
      </c>
      <c r="JP75">
        <v>14.3247</v>
      </c>
      <c r="JQ75">
        <v>18</v>
      </c>
      <c r="JR75">
        <v>487.524</v>
      </c>
      <c r="JS75">
        <v>556.001</v>
      </c>
      <c r="JT75">
        <v>28.0016</v>
      </c>
      <c r="JU75">
        <v>29.1325</v>
      </c>
      <c r="JV75">
        <v>30.0006</v>
      </c>
      <c r="JW75">
        <v>29.1402</v>
      </c>
      <c r="JX75">
        <v>29.0849</v>
      </c>
      <c r="JY75">
        <v>42.2395</v>
      </c>
      <c r="JZ75">
        <v>56.4733</v>
      </c>
      <c r="KA75">
        <v>0</v>
      </c>
      <c r="KB75">
        <v>28</v>
      </c>
      <c r="KC75">
        <v>922.107</v>
      </c>
      <c r="KD75">
        <v>11.5919</v>
      </c>
      <c r="KE75">
        <v>100.214</v>
      </c>
      <c r="KF75">
        <v>100.609</v>
      </c>
    </row>
    <row r="76" spans="1:292">
      <c r="A76">
        <v>56</v>
      </c>
      <c r="B76">
        <v>1685026965.6</v>
      </c>
      <c r="C76">
        <v>366.5</v>
      </c>
      <c r="D76" t="s">
        <v>546</v>
      </c>
      <c r="E76" t="s">
        <v>547</v>
      </c>
      <c r="F76">
        <v>5</v>
      </c>
      <c r="G76" t="s">
        <v>428</v>
      </c>
      <c r="H76">
        <v>1685026957.814285</v>
      </c>
      <c r="I76">
        <f>(J76)/1000</f>
        <v>0</v>
      </c>
      <c r="J76">
        <f>IF(DO76, AM76, AG76)</f>
        <v>0</v>
      </c>
      <c r="K76">
        <f>IF(DO76, AH76, AF76)</f>
        <v>0</v>
      </c>
      <c r="L76">
        <f>DQ76 - IF(AT76&gt;1, K76*DK76*100.0/(AV76*EE76), 0)</f>
        <v>0</v>
      </c>
      <c r="M76">
        <f>((S76-I76/2)*L76-K76)/(S76+I76/2)</f>
        <v>0</v>
      </c>
      <c r="N76">
        <f>M76*(DX76+DY76)/1000.0</f>
        <v>0</v>
      </c>
      <c r="O76">
        <f>(DQ76 - IF(AT76&gt;1, K76*DK76*100.0/(AV76*EE76), 0))*(DX76+DY76)/1000.0</f>
        <v>0</v>
      </c>
      <c r="P76">
        <f>2.0/((1/R76-1/Q76)+SIGN(R76)*SQRT((1/R76-1/Q76)*(1/R76-1/Q76) + 4*DL76/((DL76+1)*(DL76+1))*(2*1/R76*1/Q76-1/Q76*1/Q76)))</f>
        <v>0</v>
      </c>
      <c r="Q76">
        <f>IF(LEFT(DM76,1)&lt;&gt;"0",IF(LEFT(DM76,1)="1",3.0,DN76),$D$5+$E$5*(EE76*DX76/($K$5*1000))+$F$5*(EE76*DX76/($K$5*1000))*MAX(MIN(DK76,$J$5),$I$5)*MAX(MIN(DK76,$J$5),$I$5)+$G$5*MAX(MIN(DK76,$J$5),$I$5)*(EE76*DX76/($K$5*1000))+$H$5*(EE76*DX76/($K$5*1000))*(EE76*DX76/($K$5*1000)))</f>
        <v>0</v>
      </c>
      <c r="R76">
        <f>I76*(1000-(1000*0.61365*exp(17.502*V76/(240.97+V76))/(DX76+DY76)+DS76)/2)/(1000*0.61365*exp(17.502*V76/(240.97+V76))/(DX76+DY76)-DS76)</f>
        <v>0</v>
      </c>
      <c r="S76">
        <f>1/((DL76+1)/(P76/1.6)+1/(Q76/1.37)) + DL76/((DL76+1)/(P76/1.6) + DL76/(Q76/1.37))</f>
        <v>0</v>
      </c>
      <c r="T76">
        <f>(DG76*DJ76)</f>
        <v>0</v>
      </c>
      <c r="U76">
        <f>(DZ76+(T76+2*0.95*5.67E-8*(((DZ76+$B$9)+273)^4-(DZ76+273)^4)-44100*I76)/(1.84*29.3*Q76+8*0.95*5.67E-8*(DZ76+273)^3))</f>
        <v>0</v>
      </c>
      <c r="V76">
        <f>($C$9*EA76+$D$9*EB76+$E$9*U76)</f>
        <v>0</v>
      </c>
      <c r="W76">
        <f>0.61365*exp(17.502*V76/(240.97+V76))</f>
        <v>0</v>
      </c>
      <c r="X76">
        <f>(Y76/Z76*100)</f>
        <v>0</v>
      </c>
      <c r="Y76">
        <f>DS76*(DX76+DY76)/1000</f>
        <v>0</v>
      </c>
      <c r="Z76">
        <f>0.61365*exp(17.502*DZ76/(240.97+DZ76))</f>
        <v>0</v>
      </c>
      <c r="AA76">
        <f>(W76-DS76*(DX76+DY76)/1000)</f>
        <v>0</v>
      </c>
      <c r="AB76">
        <f>(-I76*44100)</f>
        <v>0</v>
      </c>
      <c r="AC76">
        <f>2*29.3*Q76*0.92*(DZ76-V76)</f>
        <v>0</v>
      </c>
      <c r="AD76">
        <f>2*0.95*5.67E-8*(((DZ76+$B$9)+273)^4-(V76+273)^4)</f>
        <v>0</v>
      </c>
      <c r="AE76">
        <f>T76+AD76+AB76+AC76</f>
        <v>0</v>
      </c>
      <c r="AF76">
        <f>DW76*AT76*(DR76-DQ76*(1000-AT76*DT76)/(1000-AT76*DS76))/(100*DK76)</f>
        <v>0</v>
      </c>
      <c r="AG76">
        <f>1000*DW76*AT76*(DS76-DT76)/(100*DK76*(1000-AT76*DS76))</f>
        <v>0</v>
      </c>
      <c r="AH76">
        <f>(AI76 - AJ76 - DX76*1E3/(8.314*(DZ76+273.15)) * AL76/DW76 * AK76) * DW76/(100*DK76) * (1000 - DT76)/1000</f>
        <v>0</v>
      </c>
      <c r="AI76">
        <v>916.6330863782524</v>
      </c>
      <c r="AJ76">
        <v>843.2140666666661</v>
      </c>
      <c r="AK76">
        <v>3.314669512082514</v>
      </c>
      <c r="AL76">
        <v>66.87544694377274</v>
      </c>
      <c r="AM76">
        <f>(AO76 - AN76 + DX76*1E3/(8.314*(DZ76+273.15)) * AQ76/DW76 * AP76) * DW76/(100*DK76) * 1000/(1000 - AO76)</f>
        <v>0</v>
      </c>
      <c r="AN76">
        <v>11.41712340315146</v>
      </c>
      <c r="AO76">
        <v>20.3791142857143</v>
      </c>
      <c r="AP76">
        <v>-0.001266693234299476</v>
      </c>
      <c r="AQ76">
        <v>110.1298601296173</v>
      </c>
      <c r="AR76">
        <v>0</v>
      </c>
      <c r="AS76">
        <v>0</v>
      </c>
      <c r="AT76">
        <f>IF(AR76*$H$15&gt;=AV76,1.0,(AV76/(AV76-AR76*$H$15)))</f>
        <v>0</v>
      </c>
      <c r="AU76">
        <f>(AT76-1)*100</f>
        <v>0</v>
      </c>
      <c r="AV76">
        <f>MAX(0,($B$15+$C$15*EE76)/(1+$D$15*EE76)*DX76/(DZ76+273)*$E$15)</f>
        <v>0</v>
      </c>
      <c r="AW76" t="s">
        <v>429</v>
      </c>
      <c r="AX76" t="s">
        <v>429</v>
      </c>
      <c r="AY76">
        <v>0</v>
      </c>
      <c r="AZ76">
        <v>0</v>
      </c>
      <c r="BA76">
        <f>1-AY76/AZ76</f>
        <v>0</v>
      </c>
      <c r="BB76">
        <v>0</v>
      </c>
      <c r="BC76" t="s">
        <v>429</v>
      </c>
      <c r="BD76" t="s">
        <v>429</v>
      </c>
      <c r="BE76">
        <v>0</v>
      </c>
      <c r="BF76">
        <v>0</v>
      </c>
      <c r="BG76">
        <f>1-BE76/BF76</f>
        <v>0</v>
      </c>
      <c r="BH76">
        <v>0.5</v>
      </c>
      <c r="BI76">
        <f>DH76</f>
        <v>0</v>
      </c>
      <c r="BJ76">
        <f>K76</f>
        <v>0</v>
      </c>
      <c r="BK76">
        <f>BG76*BH76*BI76</f>
        <v>0</v>
      </c>
      <c r="BL76">
        <f>(BJ76-BB76)/BI76</f>
        <v>0</v>
      </c>
      <c r="BM76">
        <f>(AZ76-BF76)/BF76</f>
        <v>0</v>
      </c>
      <c r="BN76">
        <f>AY76/(BA76+AY76/BF76)</f>
        <v>0</v>
      </c>
      <c r="BO76" t="s">
        <v>429</v>
      </c>
      <c r="BP76">
        <v>0</v>
      </c>
      <c r="BQ76">
        <f>IF(BP76&lt;&gt;0, BP76, BN76)</f>
        <v>0</v>
      </c>
      <c r="BR76">
        <f>1-BQ76/BF76</f>
        <v>0</v>
      </c>
      <c r="BS76">
        <f>(BF76-BE76)/(BF76-BQ76)</f>
        <v>0</v>
      </c>
      <c r="BT76">
        <f>(AZ76-BF76)/(AZ76-BQ76)</f>
        <v>0</v>
      </c>
      <c r="BU76">
        <f>(BF76-BE76)/(BF76-AY76)</f>
        <v>0</v>
      </c>
      <c r="BV76">
        <f>(AZ76-BF76)/(AZ76-AY76)</f>
        <v>0</v>
      </c>
      <c r="BW76">
        <f>(BS76*BQ76/BE76)</f>
        <v>0</v>
      </c>
      <c r="BX76">
        <f>(1-BW76)</f>
        <v>0</v>
      </c>
      <c r="DG76">
        <f>$B$13*EF76+$C$13*EG76+$F$13*ER76*(1-EU76)</f>
        <v>0</v>
      </c>
      <c r="DH76">
        <f>DG76*DI76</f>
        <v>0</v>
      </c>
      <c r="DI76">
        <f>($B$13*$D$11+$C$13*$D$11+$F$13*((FE76+EW76)/MAX(FE76+EW76+FF76, 0.1)*$I$11+FF76/MAX(FE76+EW76+FF76, 0.1)*$J$11))/($B$13+$C$13+$F$13)</f>
        <v>0</v>
      </c>
      <c r="DJ76">
        <f>($B$13*$K$11+$C$13*$K$11+$F$13*((FE76+EW76)/MAX(FE76+EW76+FF76, 0.1)*$P$11+FF76/MAX(FE76+EW76+FF76, 0.1)*$Q$11))/($B$13+$C$13+$F$13)</f>
        <v>0</v>
      </c>
      <c r="DK76">
        <v>2.7</v>
      </c>
      <c r="DL76">
        <v>0.5</v>
      </c>
      <c r="DM76" t="s">
        <v>430</v>
      </c>
      <c r="DN76">
        <v>2</v>
      </c>
      <c r="DO76" t="b">
        <v>1</v>
      </c>
      <c r="DP76">
        <v>1685026957.814285</v>
      </c>
      <c r="DQ76">
        <v>802.2301428571428</v>
      </c>
      <c r="DR76">
        <v>891.7389999999999</v>
      </c>
      <c r="DS76">
        <v>20.40766071428571</v>
      </c>
      <c r="DT76">
        <v>11.35601071428571</v>
      </c>
      <c r="DU76">
        <v>801.7932142857144</v>
      </c>
      <c r="DV76">
        <v>20.29914285714286</v>
      </c>
      <c r="DW76">
        <v>500.0425</v>
      </c>
      <c r="DX76">
        <v>99.4425642857143</v>
      </c>
      <c r="DY76">
        <v>0.09993541428571429</v>
      </c>
      <c r="DZ76">
        <v>29.43435714285715</v>
      </c>
      <c r="EA76">
        <v>29.27659285714286</v>
      </c>
      <c r="EB76">
        <v>999.9000000000002</v>
      </c>
      <c r="EC76">
        <v>0</v>
      </c>
      <c r="ED76">
        <v>0</v>
      </c>
      <c r="EE76">
        <v>10014.66892857143</v>
      </c>
      <c r="EF76">
        <v>0</v>
      </c>
      <c r="EG76">
        <v>1732.813214285714</v>
      </c>
      <c r="EH76">
        <v>-89.5087892857143</v>
      </c>
      <c r="EI76">
        <v>818.9425</v>
      </c>
      <c r="EJ76">
        <v>901.9832142857142</v>
      </c>
      <c r="EK76">
        <v>9.051653928571429</v>
      </c>
      <c r="EL76">
        <v>891.7389999999999</v>
      </c>
      <c r="EM76">
        <v>11.35601071428571</v>
      </c>
      <c r="EN76">
        <v>2.029390714285714</v>
      </c>
      <c r="EO76">
        <v>1.129271071428571</v>
      </c>
      <c r="EP76">
        <v>17.67551428571429</v>
      </c>
      <c r="EQ76">
        <v>8.699993214285715</v>
      </c>
      <c r="ER76">
        <v>1999.988571428572</v>
      </c>
      <c r="ES76">
        <v>0.9800024285714285</v>
      </c>
      <c r="ET76">
        <v>0.019997475</v>
      </c>
      <c r="EU76">
        <v>0</v>
      </c>
      <c r="EV76">
        <v>788.4932857142858</v>
      </c>
      <c r="EW76">
        <v>5.00078</v>
      </c>
      <c r="EX76">
        <v>20087.71071428572</v>
      </c>
      <c r="EY76">
        <v>16379.54642857142</v>
      </c>
      <c r="EZ76">
        <v>39.21846428571428</v>
      </c>
      <c r="FA76">
        <v>41.12042857142857</v>
      </c>
      <c r="FB76">
        <v>39.66053571428571</v>
      </c>
      <c r="FC76">
        <v>39.97746428571428</v>
      </c>
      <c r="FD76">
        <v>40.53985714285714</v>
      </c>
      <c r="FE76">
        <v>1955.088571428571</v>
      </c>
      <c r="FF76">
        <v>39.89107142857144</v>
      </c>
      <c r="FG76">
        <v>0</v>
      </c>
      <c r="FH76">
        <v>1685026964.5</v>
      </c>
      <c r="FI76">
        <v>0</v>
      </c>
      <c r="FJ76">
        <v>788.50068</v>
      </c>
      <c r="FK76">
        <v>-1.970230778408608</v>
      </c>
      <c r="FL76">
        <v>-109.423075114157</v>
      </c>
      <c r="FM76">
        <v>20085.452</v>
      </c>
      <c r="FN76">
        <v>15</v>
      </c>
      <c r="FO76">
        <v>1685022659.5</v>
      </c>
      <c r="FP76" t="s">
        <v>431</v>
      </c>
      <c r="FQ76">
        <v>1685022641</v>
      </c>
      <c r="FR76">
        <v>1685022659.5</v>
      </c>
      <c r="FS76">
        <v>1</v>
      </c>
      <c r="FT76">
        <v>0.44</v>
      </c>
      <c r="FU76">
        <v>-0.025</v>
      </c>
      <c r="FV76">
        <v>0.445</v>
      </c>
      <c r="FW76">
        <v>-0.025</v>
      </c>
      <c r="FX76">
        <v>420</v>
      </c>
      <c r="FY76">
        <v>11</v>
      </c>
      <c r="FZ76">
        <v>0.08</v>
      </c>
      <c r="GA76">
        <v>0.02</v>
      </c>
      <c r="GB76">
        <v>-89.27853658536586</v>
      </c>
      <c r="GC76">
        <v>-4.153643205575051</v>
      </c>
      <c r="GD76">
        <v>0.4178198647661671</v>
      </c>
      <c r="GE76">
        <v>0</v>
      </c>
      <c r="GF76">
        <v>9.129159024390246</v>
      </c>
      <c r="GG76">
        <v>-1.470803623693381</v>
      </c>
      <c r="GH76">
        <v>0.1454162303620428</v>
      </c>
      <c r="GI76">
        <v>0</v>
      </c>
      <c r="GJ76">
        <v>0</v>
      </c>
      <c r="GK76">
        <v>2</v>
      </c>
      <c r="GL76" t="s">
        <v>485</v>
      </c>
      <c r="GM76">
        <v>3.09775</v>
      </c>
      <c r="GN76">
        <v>2.75807</v>
      </c>
      <c r="GO76">
        <v>0.155536</v>
      </c>
      <c r="GP76">
        <v>0.166388</v>
      </c>
      <c r="GQ76">
        <v>0.10579</v>
      </c>
      <c r="GR76">
        <v>0.07039380000000001</v>
      </c>
      <c r="GS76">
        <v>21683.6</v>
      </c>
      <c r="GT76">
        <v>21139.9</v>
      </c>
      <c r="GU76">
        <v>26223.9</v>
      </c>
      <c r="GV76">
        <v>25700.6</v>
      </c>
      <c r="GW76">
        <v>37631.3</v>
      </c>
      <c r="GX76">
        <v>36423.7</v>
      </c>
      <c r="GY76">
        <v>45858.2</v>
      </c>
      <c r="GZ76">
        <v>42385.9</v>
      </c>
      <c r="HA76">
        <v>1.878</v>
      </c>
      <c r="HB76">
        <v>1.95375</v>
      </c>
      <c r="HC76">
        <v>0.0509024</v>
      </c>
      <c r="HD76">
        <v>0</v>
      </c>
      <c r="HE76">
        <v>28.4638</v>
      </c>
      <c r="HF76">
        <v>999.9</v>
      </c>
      <c r="HG76">
        <v>60.2</v>
      </c>
      <c r="HH76">
        <v>32.5</v>
      </c>
      <c r="HI76">
        <v>29.7343</v>
      </c>
      <c r="HJ76">
        <v>61.1335</v>
      </c>
      <c r="HK76">
        <v>26.6907</v>
      </c>
      <c r="HL76">
        <v>1</v>
      </c>
      <c r="HM76">
        <v>0.148318</v>
      </c>
      <c r="HN76">
        <v>0.306348</v>
      </c>
      <c r="HO76">
        <v>20.3065</v>
      </c>
      <c r="HP76">
        <v>5.21444</v>
      </c>
      <c r="HQ76">
        <v>11.9798</v>
      </c>
      <c r="HR76">
        <v>4.96435</v>
      </c>
      <c r="HS76">
        <v>3.27403</v>
      </c>
      <c r="HT76">
        <v>9999</v>
      </c>
      <c r="HU76">
        <v>9999</v>
      </c>
      <c r="HV76">
        <v>9999</v>
      </c>
      <c r="HW76">
        <v>30.1</v>
      </c>
      <c r="HX76">
        <v>1.86386</v>
      </c>
      <c r="HY76">
        <v>1.85998</v>
      </c>
      <c r="HZ76">
        <v>1.85822</v>
      </c>
      <c r="IA76">
        <v>1.85963</v>
      </c>
      <c r="IB76">
        <v>1.85974</v>
      </c>
      <c r="IC76">
        <v>1.85821</v>
      </c>
      <c r="ID76">
        <v>1.85729</v>
      </c>
      <c r="IE76">
        <v>1.85224</v>
      </c>
      <c r="IF76">
        <v>0</v>
      </c>
      <c r="IG76">
        <v>0</v>
      </c>
      <c r="IH76">
        <v>0</v>
      </c>
      <c r="II76">
        <v>0</v>
      </c>
      <c r="IJ76" t="s">
        <v>433</v>
      </c>
      <c r="IK76" t="s">
        <v>434</v>
      </c>
      <c r="IL76" t="s">
        <v>435</v>
      </c>
      <c r="IM76" t="s">
        <v>435</v>
      </c>
      <c r="IN76" t="s">
        <v>435</v>
      </c>
      <c r="IO76" t="s">
        <v>435</v>
      </c>
      <c r="IP76">
        <v>0</v>
      </c>
      <c r="IQ76">
        <v>100</v>
      </c>
      <c r="IR76">
        <v>100</v>
      </c>
      <c r="IS76">
        <v>0.433</v>
      </c>
      <c r="IT76">
        <v>0.1081</v>
      </c>
      <c r="IU76">
        <v>0.3650839946752427</v>
      </c>
      <c r="IV76">
        <v>0.0002756662941723101</v>
      </c>
      <c r="IW76">
        <v>-1.706736700235475E-07</v>
      </c>
      <c r="IX76">
        <v>-7.648352192670159E-11</v>
      </c>
      <c r="IY76">
        <v>-0.08921519773046478</v>
      </c>
      <c r="IZ76">
        <v>0.001712106514585134</v>
      </c>
      <c r="JA76">
        <v>0.0004201690128959496</v>
      </c>
      <c r="JB76">
        <v>-1.212774764375344E-06</v>
      </c>
      <c r="JC76">
        <v>3</v>
      </c>
      <c r="JD76">
        <v>1949</v>
      </c>
      <c r="JE76">
        <v>1</v>
      </c>
      <c r="JF76">
        <v>28</v>
      </c>
      <c r="JG76">
        <v>72.09999999999999</v>
      </c>
      <c r="JH76">
        <v>71.8</v>
      </c>
      <c r="JI76">
        <v>2.13135</v>
      </c>
      <c r="JJ76">
        <v>2.59644</v>
      </c>
      <c r="JK76">
        <v>1.49658</v>
      </c>
      <c r="JL76">
        <v>2.35474</v>
      </c>
      <c r="JM76">
        <v>1.54907</v>
      </c>
      <c r="JN76">
        <v>2.45117</v>
      </c>
      <c r="JO76">
        <v>36.105</v>
      </c>
      <c r="JP76">
        <v>14.3159</v>
      </c>
      <c r="JQ76">
        <v>18</v>
      </c>
      <c r="JR76">
        <v>487.742</v>
      </c>
      <c r="JS76">
        <v>555.751</v>
      </c>
      <c r="JT76">
        <v>28.0017</v>
      </c>
      <c r="JU76">
        <v>29.1393</v>
      </c>
      <c r="JV76">
        <v>30.0007</v>
      </c>
      <c r="JW76">
        <v>29.1457</v>
      </c>
      <c r="JX76">
        <v>29.0909</v>
      </c>
      <c r="JY76">
        <v>42.9064</v>
      </c>
      <c r="JZ76">
        <v>56.4733</v>
      </c>
      <c r="KA76">
        <v>0</v>
      </c>
      <c r="KB76">
        <v>28</v>
      </c>
      <c r="KC76">
        <v>942.1420000000001</v>
      </c>
      <c r="KD76">
        <v>11.675</v>
      </c>
      <c r="KE76">
        <v>100.213</v>
      </c>
      <c r="KF76">
        <v>100.608</v>
      </c>
    </row>
    <row r="77" spans="1:292">
      <c r="A77">
        <v>57</v>
      </c>
      <c r="B77">
        <v>1685026970.6</v>
      </c>
      <c r="C77">
        <v>371.5</v>
      </c>
      <c r="D77" t="s">
        <v>548</v>
      </c>
      <c r="E77" t="s">
        <v>549</v>
      </c>
      <c r="F77">
        <v>5</v>
      </c>
      <c r="G77" t="s">
        <v>428</v>
      </c>
      <c r="H77">
        <v>1685026963.1</v>
      </c>
      <c r="I77">
        <f>(J77)/1000</f>
        <v>0</v>
      </c>
      <c r="J77">
        <f>IF(DO77, AM77, AG77)</f>
        <v>0</v>
      </c>
      <c r="K77">
        <f>IF(DO77, AH77, AF77)</f>
        <v>0</v>
      </c>
      <c r="L77">
        <f>DQ77 - IF(AT77&gt;1, K77*DK77*100.0/(AV77*EE77), 0)</f>
        <v>0</v>
      </c>
      <c r="M77">
        <f>((S77-I77/2)*L77-K77)/(S77+I77/2)</f>
        <v>0</v>
      </c>
      <c r="N77">
        <f>M77*(DX77+DY77)/1000.0</f>
        <v>0</v>
      </c>
      <c r="O77">
        <f>(DQ77 - IF(AT77&gt;1, K77*DK77*100.0/(AV77*EE77), 0))*(DX77+DY77)/1000.0</f>
        <v>0</v>
      </c>
      <c r="P77">
        <f>2.0/((1/R77-1/Q77)+SIGN(R77)*SQRT((1/R77-1/Q77)*(1/R77-1/Q77) + 4*DL77/((DL77+1)*(DL77+1))*(2*1/R77*1/Q77-1/Q77*1/Q77)))</f>
        <v>0</v>
      </c>
      <c r="Q77">
        <f>IF(LEFT(DM77,1)&lt;&gt;"0",IF(LEFT(DM77,1)="1",3.0,DN77),$D$5+$E$5*(EE77*DX77/($K$5*1000))+$F$5*(EE77*DX77/($K$5*1000))*MAX(MIN(DK77,$J$5),$I$5)*MAX(MIN(DK77,$J$5),$I$5)+$G$5*MAX(MIN(DK77,$J$5),$I$5)*(EE77*DX77/($K$5*1000))+$H$5*(EE77*DX77/($K$5*1000))*(EE77*DX77/($K$5*1000)))</f>
        <v>0</v>
      </c>
      <c r="R77">
        <f>I77*(1000-(1000*0.61365*exp(17.502*V77/(240.97+V77))/(DX77+DY77)+DS77)/2)/(1000*0.61365*exp(17.502*V77/(240.97+V77))/(DX77+DY77)-DS77)</f>
        <v>0</v>
      </c>
      <c r="S77">
        <f>1/((DL77+1)/(P77/1.6)+1/(Q77/1.37)) + DL77/((DL77+1)/(P77/1.6) + DL77/(Q77/1.37))</f>
        <v>0</v>
      </c>
      <c r="T77">
        <f>(DG77*DJ77)</f>
        <v>0</v>
      </c>
      <c r="U77">
        <f>(DZ77+(T77+2*0.95*5.67E-8*(((DZ77+$B$9)+273)^4-(DZ77+273)^4)-44100*I77)/(1.84*29.3*Q77+8*0.95*5.67E-8*(DZ77+273)^3))</f>
        <v>0</v>
      </c>
      <c r="V77">
        <f>($C$9*EA77+$D$9*EB77+$E$9*U77)</f>
        <v>0</v>
      </c>
      <c r="W77">
        <f>0.61365*exp(17.502*V77/(240.97+V77))</f>
        <v>0</v>
      </c>
      <c r="X77">
        <f>(Y77/Z77*100)</f>
        <v>0</v>
      </c>
      <c r="Y77">
        <f>DS77*(DX77+DY77)/1000</f>
        <v>0</v>
      </c>
      <c r="Z77">
        <f>0.61365*exp(17.502*DZ77/(240.97+DZ77))</f>
        <v>0</v>
      </c>
      <c r="AA77">
        <f>(W77-DS77*(DX77+DY77)/1000)</f>
        <v>0</v>
      </c>
      <c r="AB77">
        <f>(-I77*44100)</f>
        <v>0</v>
      </c>
      <c r="AC77">
        <f>2*29.3*Q77*0.92*(DZ77-V77)</f>
        <v>0</v>
      </c>
      <c r="AD77">
        <f>2*0.95*5.67E-8*(((DZ77+$B$9)+273)^4-(V77+273)^4)</f>
        <v>0</v>
      </c>
      <c r="AE77">
        <f>T77+AD77+AB77+AC77</f>
        <v>0</v>
      </c>
      <c r="AF77">
        <f>DW77*AT77*(DR77-DQ77*(1000-AT77*DT77)/(1000-AT77*DS77))/(100*DK77)</f>
        <v>0</v>
      </c>
      <c r="AG77">
        <f>1000*DW77*AT77*(DS77-DT77)/(100*DK77*(1000-AT77*DS77))</f>
        <v>0</v>
      </c>
      <c r="AH77">
        <f>(AI77 - AJ77 - DX77*1E3/(8.314*(DZ77+273.15)) * AL77/DW77 * AK77) * DW77/(100*DK77) * (1000 - DT77)/1000</f>
        <v>0</v>
      </c>
      <c r="AI77">
        <v>933.7910280917677</v>
      </c>
      <c r="AJ77">
        <v>860.01396969697</v>
      </c>
      <c r="AK77">
        <v>3.358632516471199</v>
      </c>
      <c r="AL77">
        <v>66.87544694377274</v>
      </c>
      <c r="AM77">
        <f>(AO77 - AN77 + DX77*1E3/(8.314*(DZ77+273.15)) * AQ77/DW77 * AP77) * DW77/(100*DK77) * 1000/(1000 - AO77)</f>
        <v>0</v>
      </c>
      <c r="AN77">
        <v>11.551989315007</v>
      </c>
      <c r="AO77">
        <v>20.37816703296704</v>
      </c>
      <c r="AP77">
        <v>0.0001757985784631388</v>
      </c>
      <c r="AQ77">
        <v>110.1298601296173</v>
      </c>
      <c r="AR77">
        <v>0</v>
      </c>
      <c r="AS77">
        <v>0</v>
      </c>
      <c r="AT77">
        <f>IF(AR77*$H$15&gt;=AV77,1.0,(AV77/(AV77-AR77*$H$15)))</f>
        <v>0</v>
      </c>
      <c r="AU77">
        <f>(AT77-1)*100</f>
        <v>0</v>
      </c>
      <c r="AV77">
        <f>MAX(0,($B$15+$C$15*EE77)/(1+$D$15*EE77)*DX77/(DZ77+273)*$E$15)</f>
        <v>0</v>
      </c>
      <c r="AW77" t="s">
        <v>429</v>
      </c>
      <c r="AX77" t="s">
        <v>429</v>
      </c>
      <c r="AY77">
        <v>0</v>
      </c>
      <c r="AZ77">
        <v>0</v>
      </c>
      <c r="BA77">
        <f>1-AY77/AZ77</f>
        <v>0</v>
      </c>
      <c r="BB77">
        <v>0</v>
      </c>
      <c r="BC77" t="s">
        <v>429</v>
      </c>
      <c r="BD77" t="s">
        <v>429</v>
      </c>
      <c r="BE77">
        <v>0</v>
      </c>
      <c r="BF77">
        <v>0</v>
      </c>
      <c r="BG77">
        <f>1-BE77/BF77</f>
        <v>0</v>
      </c>
      <c r="BH77">
        <v>0.5</v>
      </c>
      <c r="BI77">
        <f>DH77</f>
        <v>0</v>
      </c>
      <c r="BJ77">
        <f>K77</f>
        <v>0</v>
      </c>
      <c r="BK77">
        <f>BG77*BH77*BI77</f>
        <v>0</v>
      </c>
      <c r="BL77">
        <f>(BJ77-BB77)/BI77</f>
        <v>0</v>
      </c>
      <c r="BM77">
        <f>(AZ77-BF77)/BF77</f>
        <v>0</v>
      </c>
      <c r="BN77">
        <f>AY77/(BA77+AY77/BF77)</f>
        <v>0</v>
      </c>
      <c r="BO77" t="s">
        <v>429</v>
      </c>
      <c r="BP77">
        <v>0</v>
      </c>
      <c r="BQ77">
        <f>IF(BP77&lt;&gt;0, BP77, BN77)</f>
        <v>0</v>
      </c>
      <c r="BR77">
        <f>1-BQ77/BF77</f>
        <v>0</v>
      </c>
      <c r="BS77">
        <f>(BF77-BE77)/(BF77-BQ77)</f>
        <v>0</v>
      </c>
      <c r="BT77">
        <f>(AZ77-BF77)/(AZ77-BQ77)</f>
        <v>0</v>
      </c>
      <c r="BU77">
        <f>(BF77-BE77)/(BF77-AY77)</f>
        <v>0</v>
      </c>
      <c r="BV77">
        <f>(AZ77-BF77)/(AZ77-AY77)</f>
        <v>0</v>
      </c>
      <c r="BW77">
        <f>(BS77*BQ77/BE77)</f>
        <v>0</v>
      </c>
      <c r="BX77">
        <f>(1-BW77)</f>
        <v>0</v>
      </c>
      <c r="DG77">
        <f>$B$13*EF77+$C$13*EG77+$F$13*ER77*(1-EU77)</f>
        <v>0</v>
      </c>
      <c r="DH77">
        <f>DG77*DI77</f>
        <v>0</v>
      </c>
      <c r="DI77">
        <f>($B$13*$D$11+$C$13*$D$11+$F$13*((FE77+EW77)/MAX(FE77+EW77+FF77, 0.1)*$I$11+FF77/MAX(FE77+EW77+FF77, 0.1)*$J$11))/($B$13+$C$13+$F$13)</f>
        <v>0</v>
      </c>
      <c r="DJ77">
        <f>($B$13*$K$11+$C$13*$K$11+$F$13*((FE77+EW77)/MAX(FE77+EW77+FF77, 0.1)*$P$11+FF77/MAX(FE77+EW77+FF77, 0.1)*$Q$11))/($B$13+$C$13+$F$13)</f>
        <v>0</v>
      </c>
      <c r="DK77">
        <v>2.7</v>
      </c>
      <c r="DL77">
        <v>0.5</v>
      </c>
      <c r="DM77" t="s">
        <v>430</v>
      </c>
      <c r="DN77">
        <v>2</v>
      </c>
      <c r="DO77" t="b">
        <v>1</v>
      </c>
      <c r="DP77">
        <v>1685026963.1</v>
      </c>
      <c r="DQ77">
        <v>819.5432222222223</v>
      </c>
      <c r="DR77">
        <v>909.4197777777777</v>
      </c>
      <c r="DS77">
        <v>20.38642962962963</v>
      </c>
      <c r="DT77">
        <v>11.46798148148148</v>
      </c>
      <c r="DU77">
        <v>819.1088148148148</v>
      </c>
      <c r="DV77">
        <v>20.27826666666667</v>
      </c>
      <c r="DW77">
        <v>500.0434074074074</v>
      </c>
      <c r="DX77">
        <v>99.44218518518518</v>
      </c>
      <c r="DY77">
        <v>0.09993745925925926</v>
      </c>
      <c r="DZ77">
        <v>29.44491481481482</v>
      </c>
      <c r="EA77">
        <v>29.2919925925926</v>
      </c>
      <c r="EB77">
        <v>999.9000000000001</v>
      </c>
      <c r="EC77">
        <v>0</v>
      </c>
      <c r="ED77">
        <v>0</v>
      </c>
      <c r="EE77">
        <v>10002.62259259259</v>
      </c>
      <c r="EF77">
        <v>0</v>
      </c>
      <c r="EG77">
        <v>1730.134814814815</v>
      </c>
      <c r="EH77">
        <v>-89.87661851851853</v>
      </c>
      <c r="EI77">
        <v>836.5983333333332</v>
      </c>
      <c r="EJ77">
        <v>919.9713333333332</v>
      </c>
      <c r="EK77">
        <v>8.918447777777777</v>
      </c>
      <c r="EL77">
        <v>909.4197777777777</v>
      </c>
      <c r="EM77">
        <v>11.46798148148148</v>
      </c>
      <c r="EN77">
        <v>2.02727074074074</v>
      </c>
      <c r="EO77">
        <v>1.140401111111111</v>
      </c>
      <c r="EP77">
        <v>17.65895555555555</v>
      </c>
      <c r="EQ77">
        <v>8.844989999999999</v>
      </c>
      <c r="ER77">
        <v>1999.991111111111</v>
      </c>
      <c r="ES77">
        <v>0.9800024444444444</v>
      </c>
      <c r="ET77">
        <v>0.01999745925925926</v>
      </c>
      <c r="EU77">
        <v>0</v>
      </c>
      <c r="EV77">
        <v>788.203037037037</v>
      </c>
      <c r="EW77">
        <v>5.00078</v>
      </c>
      <c r="EX77">
        <v>20088.06666666667</v>
      </c>
      <c r="EY77">
        <v>16379.56666666667</v>
      </c>
      <c r="EZ77">
        <v>39.24037037037037</v>
      </c>
      <c r="FA77">
        <v>41.13877777777778</v>
      </c>
      <c r="FB77">
        <v>39.65025925925925</v>
      </c>
      <c r="FC77">
        <v>39.99974074074074</v>
      </c>
      <c r="FD77">
        <v>40.56911111111111</v>
      </c>
      <c r="FE77">
        <v>1955.091111111111</v>
      </c>
      <c r="FF77">
        <v>39.89148148148148</v>
      </c>
      <c r="FG77">
        <v>0</v>
      </c>
      <c r="FH77">
        <v>1685026969.3</v>
      </c>
      <c r="FI77">
        <v>0</v>
      </c>
      <c r="FJ77">
        <v>788.22388</v>
      </c>
      <c r="FK77">
        <v>-2.494923080887997</v>
      </c>
      <c r="FL77">
        <v>95.66153948751138</v>
      </c>
      <c r="FM77">
        <v>20087.896</v>
      </c>
      <c r="FN77">
        <v>15</v>
      </c>
      <c r="FO77">
        <v>1685022659.5</v>
      </c>
      <c r="FP77" t="s">
        <v>431</v>
      </c>
      <c r="FQ77">
        <v>1685022641</v>
      </c>
      <c r="FR77">
        <v>1685022659.5</v>
      </c>
      <c r="FS77">
        <v>1</v>
      </c>
      <c r="FT77">
        <v>0.44</v>
      </c>
      <c r="FU77">
        <v>-0.025</v>
      </c>
      <c r="FV77">
        <v>0.445</v>
      </c>
      <c r="FW77">
        <v>-0.025</v>
      </c>
      <c r="FX77">
        <v>420</v>
      </c>
      <c r="FY77">
        <v>11</v>
      </c>
      <c r="FZ77">
        <v>0.08</v>
      </c>
      <c r="GA77">
        <v>0.02</v>
      </c>
      <c r="GB77">
        <v>-89.64770487804877</v>
      </c>
      <c r="GC77">
        <v>-4.385822299651666</v>
      </c>
      <c r="GD77">
        <v>0.4428083982234076</v>
      </c>
      <c r="GE77">
        <v>0</v>
      </c>
      <c r="GF77">
        <v>9.006472195121951</v>
      </c>
      <c r="GG77">
        <v>-1.536553588850166</v>
      </c>
      <c r="GH77">
        <v>0.1517893739896078</v>
      </c>
      <c r="GI77">
        <v>0</v>
      </c>
      <c r="GJ77">
        <v>0</v>
      </c>
      <c r="GK77">
        <v>2</v>
      </c>
      <c r="GL77" t="s">
        <v>485</v>
      </c>
      <c r="GM77">
        <v>3.0975</v>
      </c>
      <c r="GN77">
        <v>2.75805</v>
      </c>
      <c r="GO77">
        <v>0.157573</v>
      </c>
      <c r="GP77">
        <v>0.168319</v>
      </c>
      <c r="GQ77">
        <v>0.105777</v>
      </c>
      <c r="GR77">
        <v>0.070686</v>
      </c>
      <c r="GS77">
        <v>21631</v>
      </c>
      <c r="GT77">
        <v>21090.5</v>
      </c>
      <c r="GU77">
        <v>26223.6</v>
      </c>
      <c r="GV77">
        <v>25700.1</v>
      </c>
      <c r="GW77">
        <v>37631.7</v>
      </c>
      <c r="GX77">
        <v>36412.1</v>
      </c>
      <c r="GY77">
        <v>45857.7</v>
      </c>
      <c r="GZ77">
        <v>42385.5</v>
      </c>
      <c r="HA77">
        <v>1.87725</v>
      </c>
      <c r="HB77">
        <v>1.95422</v>
      </c>
      <c r="HC77">
        <v>0.050731</v>
      </c>
      <c r="HD77">
        <v>0</v>
      </c>
      <c r="HE77">
        <v>28.4762</v>
      </c>
      <c r="HF77">
        <v>999.9</v>
      </c>
      <c r="HG77">
        <v>60.2</v>
      </c>
      <c r="HH77">
        <v>32.5</v>
      </c>
      <c r="HI77">
        <v>29.7334</v>
      </c>
      <c r="HJ77">
        <v>61.7135</v>
      </c>
      <c r="HK77">
        <v>26.7588</v>
      </c>
      <c r="HL77">
        <v>1</v>
      </c>
      <c r="HM77">
        <v>0.148946</v>
      </c>
      <c r="HN77">
        <v>0.311999</v>
      </c>
      <c r="HO77">
        <v>20.3063</v>
      </c>
      <c r="HP77">
        <v>5.21415</v>
      </c>
      <c r="HQ77">
        <v>11.9798</v>
      </c>
      <c r="HR77">
        <v>4.9645</v>
      </c>
      <c r="HS77">
        <v>3.27418</v>
      </c>
      <c r="HT77">
        <v>9999</v>
      </c>
      <c r="HU77">
        <v>9999</v>
      </c>
      <c r="HV77">
        <v>9999</v>
      </c>
      <c r="HW77">
        <v>30.1</v>
      </c>
      <c r="HX77">
        <v>1.86386</v>
      </c>
      <c r="HY77">
        <v>1.85997</v>
      </c>
      <c r="HZ77">
        <v>1.85822</v>
      </c>
      <c r="IA77">
        <v>1.85963</v>
      </c>
      <c r="IB77">
        <v>1.85974</v>
      </c>
      <c r="IC77">
        <v>1.85822</v>
      </c>
      <c r="ID77">
        <v>1.8573</v>
      </c>
      <c r="IE77">
        <v>1.85222</v>
      </c>
      <c r="IF77">
        <v>0</v>
      </c>
      <c r="IG77">
        <v>0</v>
      </c>
      <c r="IH77">
        <v>0</v>
      </c>
      <c r="II77">
        <v>0</v>
      </c>
      <c r="IJ77" t="s">
        <v>433</v>
      </c>
      <c r="IK77" t="s">
        <v>434</v>
      </c>
      <c r="IL77" t="s">
        <v>435</v>
      </c>
      <c r="IM77" t="s">
        <v>435</v>
      </c>
      <c r="IN77" t="s">
        <v>435</v>
      </c>
      <c r="IO77" t="s">
        <v>435</v>
      </c>
      <c r="IP77">
        <v>0</v>
      </c>
      <c r="IQ77">
        <v>100</v>
      </c>
      <c r="IR77">
        <v>100</v>
      </c>
      <c r="IS77">
        <v>0.43</v>
      </c>
      <c r="IT77">
        <v>0.108</v>
      </c>
      <c r="IU77">
        <v>0.3650839946752427</v>
      </c>
      <c r="IV77">
        <v>0.0002756662941723101</v>
      </c>
      <c r="IW77">
        <v>-1.706736700235475E-07</v>
      </c>
      <c r="IX77">
        <v>-7.648352192670159E-11</v>
      </c>
      <c r="IY77">
        <v>-0.08921519773046478</v>
      </c>
      <c r="IZ77">
        <v>0.001712106514585134</v>
      </c>
      <c r="JA77">
        <v>0.0004201690128959496</v>
      </c>
      <c r="JB77">
        <v>-1.212774764375344E-06</v>
      </c>
      <c r="JC77">
        <v>3</v>
      </c>
      <c r="JD77">
        <v>1949</v>
      </c>
      <c r="JE77">
        <v>1</v>
      </c>
      <c r="JF77">
        <v>28</v>
      </c>
      <c r="JG77">
        <v>72.2</v>
      </c>
      <c r="JH77">
        <v>71.90000000000001</v>
      </c>
      <c r="JI77">
        <v>2.16675</v>
      </c>
      <c r="JJ77">
        <v>2.59399</v>
      </c>
      <c r="JK77">
        <v>1.49658</v>
      </c>
      <c r="JL77">
        <v>2.35474</v>
      </c>
      <c r="JM77">
        <v>1.54907</v>
      </c>
      <c r="JN77">
        <v>2.43774</v>
      </c>
      <c r="JO77">
        <v>36.1285</v>
      </c>
      <c r="JP77">
        <v>14.3159</v>
      </c>
      <c r="JQ77">
        <v>18</v>
      </c>
      <c r="JR77">
        <v>487.354</v>
      </c>
      <c r="JS77">
        <v>556.155</v>
      </c>
      <c r="JT77">
        <v>28.0013</v>
      </c>
      <c r="JU77">
        <v>29.1471</v>
      </c>
      <c r="JV77">
        <v>30.0007</v>
      </c>
      <c r="JW77">
        <v>29.1527</v>
      </c>
      <c r="JX77">
        <v>29.0972</v>
      </c>
      <c r="JY77">
        <v>43.5229</v>
      </c>
      <c r="JZ77">
        <v>56.1761</v>
      </c>
      <c r="KA77">
        <v>0</v>
      </c>
      <c r="KB77">
        <v>28</v>
      </c>
      <c r="KC77">
        <v>955.5650000000001</v>
      </c>
      <c r="KD77">
        <v>11.7602</v>
      </c>
      <c r="KE77">
        <v>100.212</v>
      </c>
      <c r="KF77">
        <v>100.607</v>
      </c>
    </row>
    <row r="78" spans="1:292">
      <c r="A78">
        <v>58</v>
      </c>
      <c r="B78">
        <v>1685026975.6</v>
      </c>
      <c r="C78">
        <v>376.5</v>
      </c>
      <c r="D78" t="s">
        <v>550</v>
      </c>
      <c r="E78" t="s">
        <v>551</v>
      </c>
      <c r="F78">
        <v>5</v>
      </c>
      <c r="G78" t="s">
        <v>428</v>
      </c>
      <c r="H78">
        <v>1685026967.814285</v>
      </c>
      <c r="I78">
        <f>(J78)/1000</f>
        <v>0</v>
      </c>
      <c r="J78">
        <f>IF(DO78, AM78, AG78)</f>
        <v>0</v>
      </c>
      <c r="K78">
        <f>IF(DO78, AH78, AF78)</f>
        <v>0</v>
      </c>
      <c r="L78">
        <f>DQ78 - IF(AT78&gt;1, K78*DK78*100.0/(AV78*EE78), 0)</f>
        <v>0</v>
      </c>
      <c r="M78">
        <f>((S78-I78/2)*L78-K78)/(S78+I78/2)</f>
        <v>0</v>
      </c>
      <c r="N78">
        <f>M78*(DX78+DY78)/1000.0</f>
        <v>0</v>
      </c>
      <c r="O78">
        <f>(DQ78 - IF(AT78&gt;1, K78*DK78*100.0/(AV78*EE78), 0))*(DX78+DY78)/1000.0</f>
        <v>0</v>
      </c>
      <c r="P78">
        <f>2.0/((1/R78-1/Q78)+SIGN(R78)*SQRT((1/R78-1/Q78)*(1/R78-1/Q78) + 4*DL78/((DL78+1)*(DL78+1))*(2*1/R78*1/Q78-1/Q78*1/Q78)))</f>
        <v>0</v>
      </c>
      <c r="Q78">
        <f>IF(LEFT(DM78,1)&lt;&gt;"0",IF(LEFT(DM78,1)="1",3.0,DN78),$D$5+$E$5*(EE78*DX78/($K$5*1000))+$F$5*(EE78*DX78/($K$5*1000))*MAX(MIN(DK78,$J$5),$I$5)*MAX(MIN(DK78,$J$5),$I$5)+$G$5*MAX(MIN(DK78,$J$5),$I$5)*(EE78*DX78/($K$5*1000))+$H$5*(EE78*DX78/($K$5*1000))*(EE78*DX78/($K$5*1000)))</f>
        <v>0</v>
      </c>
      <c r="R78">
        <f>I78*(1000-(1000*0.61365*exp(17.502*V78/(240.97+V78))/(DX78+DY78)+DS78)/2)/(1000*0.61365*exp(17.502*V78/(240.97+V78))/(DX78+DY78)-DS78)</f>
        <v>0</v>
      </c>
      <c r="S78">
        <f>1/((DL78+1)/(P78/1.6)+1/(Q78/1.37)) + DL78/((DL78+1)/(P78/1.6) + DL78/(Q78/1.37))</f>
        <v>0</v>
      </c>
      <c r="T78">
        <f>(DG78*DJ78)</f>
        <v>0</v>
      </c>
      <c r="U78">
        <f>(DZ78+(T78+2*0.95*5.67E-8*(((DZ78+$B$9)+273)^4-(DZ78+273)^4)-44100*I78)/(1.84*29.3*Q78+8*0.95*5.67E-8*(DZ78+273)^3))</f>
        <v>0</v>
      </c>
      <c r="V78">
        <f>($C$9*EA78+$D$9*EB78+$E$9*U78)</f>
        <v>0</v>
      </c>
      <c r="W78">
        <f>0.61365*exp(17.502*V78/(240.97+V78))</f>
        <v>0</v>
      </c>
      <c r="X78">
        <f>(Y78/Z78*100)</f>
        <v>0</v>
      </c>
      <c r="Y78">
        <f>DS78*(DX78+DY78)/1000</f>
        <v>0</v>
      </c>
      <c r="Z78">
        <f>0.61365*exp(17.502*DZ78/(240.97+DZ78))</f>
        <v>0</v>
      </c>
      <c r="AA78">
        <f>(W78-DS78*(DX78+DY78)/1000)</f>
        <v>0</v>
      </c>
      <c r="AB78">
        <f>(-I78*44100)</f>
        <v>0</v>
      </c>
      <c r="AC78">
        <f>2*29.3*Q78*0.92*(DZ78-V78)</f>
        <v>0</v>
      </c>
      <c r="AD78">
        <f>2*0.95*5.67E-8*(((DZ78+$B$9)+273)^4-(V78+273)^4)</f>
        <v>0</v>
      </c>
      <c r="AE78">
        <f>T78+AD78+AB78+AC78</f>
        <v>0</v>
      </c>
      <c r="AF78">
        <f>DW78*AT78*(DR78-DQ78*(1000-AT78*DT78)/(1000-AT78*DS78))/(100*DK78)</f>
        <v>0</v>
      </c>
      <c r="AG78">
        <f>1000*DW78*AT78*(DS78-DT78)/(100*DK78*(1000-AT78*DS78))</f>
        <v>0</v>
      </c>
      <c r="AH78">
        <f>(AI78 - AJ78 - DX78*1E3/(8.314*(DZ78+273.15)) * AL78/DW78 * AK78) * DW78/(100*DK78) * (1000 - DT78)/1000</f>
        <v>0</v>
      </c>
      <c r="AI78">
        <v>950.563523361749</v>
      </c>
      <c r="AJ78">
        <v>876.7392545454544</v>
      </c>
      <c r="AK78">
        <v>3.331560131370189</v>
      </c>
      <c r="AL78">
        <v>66.87544694377274</v>
      </c>
      <c r="AM78">
        <f>(AO78 - AN78 + DX78*1E3/(8.314*(DZ78+273.15)) * AQ78/DW78 * AP78) * DW78/(100*DK78) * 1000/(1000 - AO78)</f>
        <v>0</v>
      </c>
      <c r="AN78">
        <v>11.60594466405995</v>
      </c>
      <c r="AO78">
        <v>20.35908461538464</v>
      </c>
      <c r="AP78">
        <v>-0.0006913674211508608</v>
      </c>
      <c r="AQ78">
        <v>110.1298601296173</v>
      </c>
      <c r="AR78">
        <v>0</v>
      </c>
      <c r="AS78">
        <v>0</v>
      </c>
      <c r="AT78">
        <f>IF(AR78*$H$15&gt;=AV78,1.0,(AV78/(AV78-AR78*$H$15)))</f>
        <v>0</v>
      </c>
      <c r="AU78">
        <f>(AT78-1)*100</f>
        <v>0</v>
      </c>
      <c r="AV78">
        <f>MAX(0,($B$15+$C$15*EE78)/(1+$D$15*EE78)*DX78/(DZ78+273)*$E$15)</f>
        <v>0</v>
      </c>
      <c r="AW78" t="s">
        <v>429</v>
      </c>
      <c r="AX78" t="s">
        <v>429</v>
      </c>
      <c r="AY78">
        <v>0</v>
      </c>
      <c r="AZ78">
        <v>0</v>
      </c>
      <c r="BA78">
        <f>1-AY78/AZ78</f>
        <v>0</v>
      </c>
      <c r="BB78">
        <v>0</v>
      </c>
      <c r="BC78" t="s">
        <v>429</v>
      </c>
      <c r="BD78" t="s">
        <v>429</v>
      </c>
      <c r="BE78">
        <v>0</v>
      </c>
      <c r="BF78">
        <v>0</v>
      </c>
      <c r="BG78">
        <f>1-BE78/BF78</f>
        <v>0</v>
      </c>
      <c r="BH78">
        <v>0.5</v>
      </c>
      <c r="BI78">
        <f>DH78</f>
        <v>0</v>
      </c>
      <c r="BJ78">
        <f>K78</f>
        <v>0</v>
      </c>
      <c r="BK78">
        <f>BG78*BH78*BI78</f>
        <v>0</v>
      </c>
      <c r="BL78">
        <f>(BJ78-BB78)/BI78</f>
        <v>0</v>
      </c>
      <c r="BM78">
        <f>(AZ78-BF78)/BF78</f>
        <v>0</v>
      </c>
      <c r="BN78">
        <f>AY78/(BA78+AY78/BF78)</f>
        <v>0</v>
      </c>
      <c r="BO78" t="s">
        <v>429</v>
      </c>
      <c r="BP78">
        <v>0</v>
      </c>
      <c r="BQ78">
        <f>IF(BP78&lt;&gt;0, BP78, BN78)</f>
        <v>0</v>
      </c>
      <c r="BR78">
        <f>1-BQ78/BF78</f>
        <v>0</v>
      </c>
      <c r="BS78">
        <f>(BF78-BE78)/(BF78-BQ78)</f>
        <v>0</v>
      </c>
      <c r="BT78">
        <f>(AZ78-BF78)/(AZ78-BQ78)</f>
        <v>0</v>
      </c>
      <c r="BU78">
        <f>(BF78-BE78)/(BF78-AY78)</f>
        <v>0</v>
      </c>
      <c r="BV78">
        <f>(AZ78-BF78)/(AZ78-AY78)</f>
        <v>0</v>
      </c>
      <c r="BW78">
        <f>(BS78*BQ78/BE78)</f>
        <v>0</v>
      </c>
      <c r="BX78">
        <f>(1-BW78)</f>
        <v>0</v>
      </c>
      <c r="DG78">
        <f>$B$13*EF78+$C$13*EG78+$F$13*ER78*(1-EU78)</f>
        <v>0</v>
      </c>
      <c r="DH78">
        <f>DG78*DI78</f>
        <v>0</v>
      </c>
      <c r="DI78">
        <f>($B$13*$D$11+$C$13*$D$11+$F$13*((FE78+EW78)/MAX(FE78+EW78+FF78, 0.1)*$I$11+FF78/MAX(FE78+EW78+FF78, 0.1)*$J$11))/($B$13+$C$13+$F$13)</f>
        <v>0</v>
      </c>
      <c r="DJ78">
        <f>($B$13*$K$11+$C$13*$K$11+$F$13*((FE78+EW78)/MAX(FE78+EW78+FF78, 0.1)*$P$11+FF78/MAX(FE78+EW78+FF78, 0.1)*$Q$11))/($B$13+$C$13+$F$13)</f>
        <v>0</v>
      </c>
      <c r="DK78">
        <v>2.7</v>
      </c>
      <c r="DL78">
        <v>0.5</v>
      </c>
      <c r="DM78" t="s">
        <v>430</v>
      </c>
      <c r="DN78">
        <v>2</v>
      </c>
      <c r="DO78" t="b">
        <v>1</v>
      </c>
      <c r="DP78">
        <v>1685026967.814285</v>
      </c>
      <c r="DQ78">
        <v>834.9871071428572</v>
      </c>
      <c r="DR78">
        <v>925.1765714285714</v>
      </c>
      <c r="DS78">
        <v>20.3761</v>
      </c>
      <c r="DT78">
        <v>11.56078928571429</v>
      </c>
      <c r="DU78">
        <v>834.5552142857143</v>
      </c>
      <c r="DV78">
        <v>20.26810357142857</v>
      </c>
      <c r="DW78">
        <v>500.024</v>
      </c>
      <c r="DX78">
        <v>99.44266785714285</v>
      </c>
      <c r="DY78">
        <v>0.0999624607142857</v>
      </c>
      <c r="DZ78">
        <v>29.45138214285715</v>
      </c>
      <c r="EA78">
        <v>29.30172857142858</v>
      </c>
      <c r="EB78">
        <v>999.9000000000002</v>
      </c>
      <c r="EC78">
        <v>0</v>
      </c>
      <c r="ED78">
        <v>0</v>
      </c>
      <c r="EE78">
        <v>10008.685</v>
      </c>
      <c r="EF78">
        <v>0</v>
      </c>
      <c r="EG78">
        <v>1735.225357142857</v>
      </c>
      <c r="EH78">
        <v>-90.1896</v>
      </c>
      <c r="EI78">
        <v>852.3545357142857</v>
      </c>
      <c r="EJ78">
        <v>935.9987499999999</v>
      </c>
      <c r="EK78">
        <v>8.815315357142858</v>
      </c>
      <c r="EL78">
        <v>925.1765714285714</v>
      </c>
      <c r="EM78">
        <v>11.56078928571429</v>
      </c>
      <c r="EN78">
        <v>2.026253928571429</v>
      </c>
      <c r="EO78">
        <v>1.149635</v>
      </c>
      <c r="EP78">
        <v>17.651</v>
      </c>
      <c r="EQ78">
        <v>8.964508214285713</v>
      </c>
      <c r="ER78">
        <v>2000.000714285715</v>
      </c>
      <c r="ES78">
        <v>0.9800024285714285</v>
      </c>
      <c r="ET78">
        <v>0.019997475</v>
      </c>
      <c r="EU78">
        <v>0</v>
      </c>
      <c r="EV78">
        <v>787.9769285714285</v>
      </c>
      <c r="EW78">
        <v>5.00078</v>
      </c>
      <c r="EX78">
        <v>20100.58928571429</v>
      </c>
      <c r="EY78">
        <v>16379.64285714286</v>
      </c>
      <c r="EZ78">
        <v>39.25628571428571</v>
      </c>
      <c r="FA78">
        <v>41.1537857142857</v>
      </c>
      <c r="FB78">
        <v>39.65821428571428</v>
      </c>
      <c r="FC78">
        <v>40.02203571428571</v>
      </c>
      <c r="FD78">
        <v>40.58896428571428</v>
      </c>
      <c r="FE78">
        <v>1955.100714285714</v>
      </c>
      <c r="FF78">
        <v>39.89392857142858</v>
      </c>
      <c r="FG78">
        <v>0</v>
      </c>
      <c r="FH78">
        <v>1685026974.7</v>
      </c>
      <c r="FI78">
        <v>0</v>
      </c>
      <c r="FJ78">
        <v>788.0217692307693</v>
      </c>
      <c r="FK78">
        <v>-3.099897432413058</v>
      </c>
      <c r="FL78">
        <v>218.7111114126221</v>
      </c>
      <c r="FM78">
        <v>20100.80384615385</v>
      </c>
      <c r="FN78">
        <v>15</v>
      </c>
      <c r="FO78">
        <v>1685022659.5</v>
      </c>
      <c r="FP78" t="s">
        <v>431</v>
      </c>
      <c r="FQ78">
        <v>1685022641</v>
      </c>
      <c r="FR78">
        <v>1685022659.5</v>
      </c>
      <c r="FS78">
        <v>1</v>
      </c>
      <c r="FT78">
        <v>0.44</v>
      </c>
      <c r="FU78">
        <v>-0.025</v>
      </c>
      <c r="FV78">
        <v>0.445</v>
      </c>
      <c r="FW78">
        <v>-0.025</v>
      </c>
      <c r="FX78">
        <v>420</v>
      </c>
      <c r="FY78">
        <v>11</v>
      </c>
      <c r="FZ78">
        <v>0.08</v>
      </c>
      <c r="GA78">
        <v>0.02</v>
      </c>
      <c r="GB78">
        <v>-89.99901250000001</v>
      </c>
      <c r="GC78">
        <v>-4.037458536585036</v>
      </c>
      <c r="GD78">
        <v>0.4063762875633252</v>
      </c>
      <c r="GE78">
        <v>0</v>
      </c>
      <c r="GF78">
        <v>8.873353</v>
      </c>
      <c r="GG78">
        <v>-1.32651287054411</v>
      </c>
      <c r="GH78">
        <v>0.1286530247254219</v>
      </c>
      <c r="GI78">
        <v>0</v>
      </c>
      <c r="GJ78">
        <v>0</v>
      </c>
      <c r="GK78">
        <v>2</v>
      </c>
      <c r="GL78" t="s">
        <v>485</v>
      </c>
      <c r="GM78">
        <v>3.09785</v>
      </c>
      <c r="GN78">
        <v>2.75859</v>
      </c>
      <c r="GO78">
        <v>0.159573</v>
      </c>
      <c r="GP78">
        <v>0.170275</v>
      </c>
      <c r="GQ78">
        <v>0.10572</v>
      </c>
      <c r="GR78">
        <v>0.0712443</v>
      </c>
      <c r="GS78">
        <v>21579.4</v>
      </c>
      <c r="GT78">
        <v>21040.6</v>
      </c>
      <c r="GU78">
        <v>26223.3</v>
      </c>
      <c r="GV78">
        <v>25699.8</v>
      </c>
      <c r="GW78">
        <v>37633.8</v>
      </c>
      <c r="GX78">
        <v>36389.9</v>
      </c>
      <c r="GY78">
        <v>45857</v>
      </c>
      <c r="GZ78">
        <v>42385</v>
      </c>
      <c r="HA78">
        <v>1.87768</v>
      </c>
      <c r="HB78">
        <v>1.95392</v>
      </c>
      <c r="HC78">
        <v>0.0511855</v>
      </c>
      <c r="HD78">
        <v>0</v>
      </c>
      <c r="HE78">
        <v>28.4882</v>
      </c>
      <c r="HF78">
        <v>999.9</v>
      </c>
      <c r="HG78">
        <v>60.2</v>
      </c>
      <c r="HH78">
        <v>32.5</v>
      </c>
      <c r="HI78">
        <v>29.7344</v>
      </c>
      <c r="HJ78">
        <v>61.3935</v>
      </c>
      <c r="HK78">
        <v>26.9311</v>
      </c>
      <c r="HL78">
        <v>1</v>
      </c>
      <c r="HM78">
        <v>0.149451</v>
      </c>
      <c r="HN78">
        <v>0.315406</v>
      </c>
      <c r="HO78">
        <v>20.3059</v>
      </c>
      <c r="HP78">
        <v>5.21429</v>
      </c>
      <c r="HQ78">
        <v>11.9797</v>
      </c>
      <c r="HR78">
        <v>4.96445</v>
      </c>
      <c r="HS78">
        <v>3.27425</v>
      </c>
      <c r="HT78">
        <v>9999</v>
      </c>
      <c r="HU78">
        <v>9999</v>
      </c>
      <c r="HV78">
        <v>9999</v>
      </c>
      <c r="HW78">
        <v>30.1</v>
      </c>
      <c r="HX78">
        <v>1.86386</v>
      </c>
      <c r="HY78">
        <v>1.85994</v>
      </c>
      <c r="HZ78">
        <v>1.85822</v>
      </c>
      <c r="IA78">
        <v>1.85965</v>
      </c>
      <c r="IB78">
        <v>1.85974</v>
      </c>
      <c r="IC78">
        <v>1.85822</v>
      </c>
      <c r="ID78">
        <v>1.85729</v>
      </c>
      <c r="IE78">
        <v>1.85223</v>
      </c>
      <c r="IF78">
        <v>0</v>
      </c>
      <c r="IG78">
        <v>0</v>
      </c>
      <c r="IH78">
        <v>0</v>
      </c>
      <c r="II78">
        <v>0</v>
      </c>
      <c r="IJ78" t="s">
        <v>433</v>
      </c>
      <c r="IK78" t="s">
        <v>434</v>
      </c>
      <c r="IL78" t="s">
        <v>435</v>
      </c>
      <c r="IM78" t="s">
        <v>435</v>
      </c>
      <c r="IN78" t="s">
        <v>435</v>
      </c>
      <c r="IO78" t="s">
        <v>435</v>
      </c>
      <c r="IP78">
        <v>0</v>
      </c>
      <c r="IQ78">
        <v>100</v>
      </c>
      <c r="IR78">
        <v>100</v>
      </c>
      <c r="IS78">
        <v>0.427</v>
      </c>
      <c r="IT78">
        <v>0.1078</v>
      </c>
      <c r="IU78">
        <v>0.3650839946752427</v>
      </c>
      <c r="IV78">
        <v>0.0002756662941723101</v>
      </c>
      <c r="IW78">
        <v>-1.706736700235475E-07</v>
      </c>
      <c r="IX78">
        <v>-7.648352192670159E-11</v>
      </c>
      <c r="IY78">
        <v>-0.08921519773046478</v>
      </c>
      <c r="IZ78">
        <v>0.001712106514585134</v>
      </c>
      <c r="JA78">
        <v>0.0004201690128959496</v>
      </c>
      <c r="JB78">
        <v>-1.212774764375344E-06</v>
      </c>
      <c r="JC78">
        <v>3</v>
      </c>
      <c r="JD78">
        <v>1949</v>
      </c>
      <c r="JE78">
        <v>1</v>
      </c>
      <c r="JF78">
        <v>28</v>
      </c>
      <c r="JG78">
        <v>72.2</v>
      </c>
      <c r="JH78">
        <v>71.90000000000001</v>
      </c>
      <c r="JI78">
        <v>2.19604</v>
      </c>
      <c r="JJ78">
        <v>2.59277</v>
      </c>
      <c r="JK78">
        <v>1.49658</v>
      </c>
      <c r="JL78">
        <v>2.35474</v>
      </c>
      <c r="JM78">
        <v>1.54907</v>
      </c>
      <c r="JN78">
        <v>2.42554</v>
      </c>
      <c r="JO78">
        <v>36.1285</v>
      </c>
      <c r="JP78">
        <v>14.3159</v>
      </c>
      <c r="JQ78">
        <v>18</v>
      </c>
      <c r="JR78">
        <v>487.65</v>
      </c>
      <c r="JS78">
        <v>555.995</v>
      </c>
      <c r="JT78">
        <v>28.0009</v>
      </c>
      <c r="JU78">
        <v>29.1537</v>
      </c>
      <c r="JV78">
        <v>30.0006</v>
      </c>
      <c r="JW78">
        <v>29.1587</v>
      </c>
      <c r="JX78">
        <v>29.1033</v>
      </c>
      <c r="JY78">
        <v>44.1925</v>
      </c>
      <c r="JZ78">
        <v>55.5621</v>
      </c>
      <c r="KA78">
        <v>0</v>
      </c>
      <c r="KB78">
        <v>28</v>
      </c>
      <c r="KC78">
        <v>975.614</v>
      </c>
      <c r="KD78">
        <v>11.9563</v>
      </c>
      <c r="KE78">
        <v>100.211</v>
      </c>
      <c r="KF78">
        <v>100.605</v>
      </c>
    </row>
    <row r="79" spans="1:292">
      <c r="A79">
        <v>59</v>
      </c>
      <c r="B79">
        <v>1685026980.6</v>
      </c>
      <c r="C79">
        <v>381.5</v>
      </c>
      <c r="D79" t="s">
        <v>552</v>
      </c>
      <c r="E79" t="s">
        <v>553</v>
      </c>
      <c r="F79">
        <v>5</v>
      </c>
      <c r="G79" t="s">
        <v>428</v>
      </c>
      <c r="H79">
        <v>1685026973.1</v>
      </c>
      <c r="I79">
        <f>(J79)/1000</f>
        <v>0</v>
      </c>
      <c r="J79">
        <f>IF(DO79, AM79, AG79)</f>
        <v>0</v>
      </c>
      <c r="K79">
        <f>IF(DO79, AH79, AF79)</f>
        <v>0</v>
      </c>
      <c r="L79">
        <f>DQ79 - IF(AT79&gt;1, K79*DK79*100.0/(AV79*EE79), 0)</f>
        <v>0</v>
      </c>
      <c r="M79">
        <f>((S79-I79/2)*L79-K79)/(S79+I79/2)</f>
        <v>0</v>
      </c>
      <c r="N79">
        <f>M79*(DX79+DY79)/1000.0</f>
        <v>0</v>
      </c>
      <c r="O79">
        <f>(DQ79 - IF(AT79&gt;1, K79*DK79*100.0/(AV79*EE79), 0))*(DX79+DY79)/1000.0</f>
        <v>0</v>
      </c>
      <c r="P79">
        <f>2.0/((1/R79-1/Q79)+SIGN(R79)*SQRT((1/R79-1/Q79)*(1/R79-1/Q79) + 4*DL79/((DL79+1)*(DL79+1))*(2*1/R79*1/Q79-1/Q79*1/Q79)))</f>
        <v>0</v>
      </c>
      <c r="Q79">
        <f>IF(LEFT(DM79,1)&lt;&gt;"0",IF(LEFT(DM79,1)="1",3.0,DN79),$D$5+$E$5*(EE79*DX79/($K$5*1000))+$F$5*(EE79*DX79/($K$5*1000))*MAX(MIN(DK79,$J$5),$I$5)*MAX(MIN(DK79,$J$5),$I$5)+$G$5*MAX(MIN(DK79,$J$5),$I$5)*(EE79*DX79/($K$5*1000))+$H$5*(EE79*DX79/($K$5*1000))*(EE79*DX79/($K$5*1000)))</f>
        <v>0</v>
      </c>
      <c r="R79">
        <f>I79*(1000-(1000*0.61365*exp(17.502*V79/(240.97+V79))/(DX79+DY79)+DS79)/2)/(1000*0.61365*exp(17.502*V79/(240.97+V79))/(DX79+DY79)-DS79)</f>
        <v>0</v>
      </c>
      <c r="S79">
        <f>1/((DL79+1)/(P79/1.6)+1/(Q79/1.37)) + DL79/((DL79+1)/(P79/1.6) + DL79/(Q79/1.37))</f>
        <v>0</v>
      </c>
      <c r="T79">
        <f>(DG79*DJ79)</f>
        <v>0</v>
      </c>
      <c r="U79">
        <f>(DZ79+(T79+2*0.95*5.67E-8*(((DZ79+$B$9)+273)^4-(DZ79+273)^4)-44100*I79)/(1.84*29.3*Q79+8*0.95*5.67E-8*(DZ79+273)^3))</f>
        <v>0</v>
      </c>
      <c r="V79">
        <f>($C$9*EA79+$D$9*EB79+$E$9*U79)</f>
        <v>0</v>
      </c>
      <c r="W79">
        <f>0.61365*exp(17.502*V79/(240.97+V79))</f>
        <v>0</v>
      </c>
      <c r="X79">
        <f>(Y79/Z79*100)</f>
        <v>0</v>
      </c>
      <c r="Y79">
        <f>DS79*(DX79+DY79)/1000</f>
        <v>0</v>
      </c>
      <c r="Z79">
        <f>0.61365*exp(17.502*DZ79/(240.97+DZ79))</f>
        <v>0</v>
      </c>
      <c r="AA79">
        <f>(W79-DS79*(DX79+DY79)/1000)</f>
        <v>0</v>
      </c>
      <c r="AB79">
        <f>(-I79*44100)</f>
        <v>0</v>
      </c>
      <c r="AC79">
        <f>2*29.3*Q79*0.92*(DZ79-V79)</f>
        <v>0</v>
      </c>
      <c r="AD79">
        <f>2*0.95*5.67E-8*(((DZ79+$B$9)+273)^4-(V79+273)^4)</f>
        <v>0</v>
      </c>
      <c r="AE79">
        <f>T79+AD79+AB79+AC79</f>
        <v>0</v>
      </c>
      <c r="AF79">
        <f>DW79*AT79*(DR79-DQ79*(1000-AT79*DT79)/(1000-AT79*DS79))/(100*DK79)</f>
        <v>0</v>
      </c>
      <c r="AG79">
        <f>1000*DW79*AT79*(DS79-DT79)/(100*DK79*(1000-AT79*DS79))</f>
        <v>0</v>
      </c>
      <c r="AH79">
        <f>(AI79 - AJ79 - DX79*1E3/(8.314*(DZ79+273.15)) * AL79/DW79 * AK79) * DW79/(100*DK79) * (1000 - DT79)/1000</f>
        <v>0</v>
      </c>
      <c r="AI79">
        <v>967.9230959600004</v>
      </c>
      <c r="AJ79">
        <v>893.631115151515</v>
      </c>
      <c r="AK79">
        <v>3.388562037514734</v>
      </c>
      <c r="AL79">
        <v>66.87544694377274</v>
      </c>
      <c r="AM79">
        <f>(AO79 - AN79 + DX79*1E3/(8.314*(DZ79+273.15)) * AQ79/DW79 * AP79) * DW79/(100*DK79) * 1000/(1000 - AO79)</f>
        <v>0</v>
      </c>
      <c r="AN79">
        <v>11.74120299673765</v>
      </c>
      <c r="AO79">
        <v>20.3625186813187</v>
      </c>
      <c r="AP79">
        <v>-0.0005092056638309993</v>
      </c>
      <c r="AQ79">
        <v>110.1298601296173</v>
      </c>
      <c r="AR79">
        <v>0</v>
      </c>
      <c r="AS79">
        <v>0</v>
      </c>
      <c r="AT79">
        <f>IF(AR79*$H$15&gt;=AV79,1.0,(AV79/(AV79-AR79*$H$15)))</f>
        <v>0</v>
      </c>
      <c r="AU79">
        <f>(AT79-1)*100</f>
        <v>0</v>
      </c>
      <c r="AV79">
        <f>MAX(0,($B$15+$C$15*EE79)/(1+$D$15*EE79)*DX79/(DZ79+273)*$E$15)</f>
        <v>0</v>
      </c>
      <c r="AW79" t="s">
        <v>429</v>
      </c>
      <c r="AX79" t="s">
        <v>429</v>
      </c>
      <c r="AY79">
        <v>0</v>
      </c>
      <c r="AZ79">
        <v>0</v>
      </c>
      <c r="BA79">
        <f>1-AY79/AZ79</f>
        <v>0</v>
      </c>
      <c r="BB79">
        <v>0</v>
      </c>
      <c r="BC79" t="s">
        <v>429</v>
      </c>
      <c r="BD79" t="s">
        <v>429</v>
      </c>
      <c r="BE79">
        <v>0</v>
      </c>
      <c r="BF79">
        <v>0</v>
      </c>
      <c r="BG79">
        <f>1-BE79/BF79</f>
        <v>0</v>
      </c>
      <c r="BH79">
        <v>0.5</v>
      </c>
      <c r="BI79">
        <f>DH79</f>
        <v>0</v>
      </c>
      <c r="BJ79">
        <f>K79</f>
        <v>0</v>
      </c>
      <c r="BK79">
        <f>BG79*BH79*BI79</f>
        <v>0</v>
      </c>
      <c r="BL79">
        <f>(BJ79-BB79)/BI79</f>
        <v>0</v>
      </c>
      <c r="BM79">
        <f>(AZ79-BF79)/BF79</f>
        <v>0</v>
      </c>
      <c r="BN79">
        <f>AY79/(BA79+AY79/BF79)</f>
        <v>0</v>
      </c>
      <c r="BO79" t="s">
        <v>429</v>
      </c>
      <c r="BP79">
        <v>0</v>
      </c>
      <c r="BQ79">
        <f>IF(BP79&lt;&gt;0, BP79, BN79)</f>
        <v>0</v>
      </c>
      <c r="BR79">
        <f>1-BQ79/BF79</f>
        <v>0</v>
      </c>
      <c r="BS79">
        <f>(BF79-BE79)/(BF79-BQ79)</f>
        <v>0</v>
      </c>
      <c r="BT79">
        <f>(AZ79-BF79)/(AZ79-BQ79)</f>
        <v>0</v>
      </c>
      <c r="BU79">
        <f>(BF79-BE79)/(BF79-AY79)</f>
        <v>0</v>
      </c>
      <c r="BV79">
        <f>(AZ79-BF79)/(AZ79-AY79)</f>
        <v>0</v>
      </c>
      <c r="BW79">
        <f>(BS79*BQ79/BE79)</f>
        <v>0</v>
      </c>
      <c r="BX79">
        <f>(1-BW79)</f>
        <v>0</v>
      </c>
      <c r="DG79">
        <f>$B$13*EF79+$C$13*EG79+$F$13*ER79*(1-EU79)</f>
        <v>0</v>
      </c>
      <c r="DH79">
        <f>DG79*DI79</f>
        <v>0</v>
      </c>
      <c r="DI79">
        <f>($B$13*$D$11+$C$13*$D$11+$F$13*((FE79+EW79)/MAX(FE79+EW79+FF79, 0.1)*$I$11+FF79/MAX(FE79+EW79+FF79, 0.1)*$J$11))/($B$13+$C$13+$F$13)</f>
        <v>0</v>
      </c>
      <c r="DJ79">
        <f>($B$13*$K$11+$C$13*$K$11+$F$13*((FE79+EW79)/MAX(FE79+EW79+FF79, 0.1)*$P$11+FF79/MAX(FE79+EW79+FF79, 0.1)*$Q$11))/($B$13+$C$13+$F$13)</f>
        <v>0</v>
      </c>
      <c r="DK79">
        <v>2.7</v>
      </c>
      <c r="DL79">
        <v>0.5</v>
      </c>
      <c r="DM79" t="s">
        <v>430</v>
      </c>
      <c r="DN79">
        <v>2</v>
      </c>
      <c r="DO79" t="b">
        <v>1</v>
      </c>
      <c r="DP79">
        <v>1685026973.1</v>
      </c>
      <c r="DQ79">
        <v>852.3573333333334</v>
      </c>
      <c r="DR79">
        <v>942.918148148148</v>
      </c>
      <c r="DS79">
        <v>20.36827407407407</v>
      </c>
      <c r="DT79">
        <v>11.67837777777778</v>
      </c>
      <c r="DU79">
        <v>851.9285555555554</v>
      </c>
      <c r="DV79">
        <v>20.26041481481482</v>
      </c>
      <c r="DW79">
        <v>500.0413703703703</v>
      </c>
      <c r="DX79">
        <v>99.44225555555556</v>
      </c>
      <c r="DY79">
        <v>0.1000499296296296</v>
      </c>
      <c r="DZ79">
        <v>29.45604444444444</v>
      </c>
      <c r="EA79">
        <v>29.3146</v>
      </c>
      <c r="EB79">
        <v>999.9000000000001</v>
      </c>
      <c r="EC79">
        <v>0</v>
      </c>
      <c r="ED79">
        <v>0</v>
      </c>
      <c r="EE79">
        <v>9990.046666666667</v>
      </c>
      <c r="EF79">
        <v>0</v>
      </c>
      <c r="EG79">
        <v>1745.808148148148</v>
      </c>
      <c r="EH79">
        <v>-90.5609074074074</v>
      </c>
      <c r="EI79">
        <v>870.0791111111112</v>
      </c>
      <c r="EJ79">
        <v>954.0614444444444</v>
      </c>
      <c r="EK79">
        <v>8.68990111111111</v>
      </c>
      <c r="EL79">
        <v>942.918148148148</v>
      </c>
      <c r="EM79">
        <v>11.67837777777778</v>
      </c>
      <c r="EN79">
        <v>2.025467407407408</v>
      </c>
      <c r="EO79">
        <v>1.161322962962963</v>
      </c>
      <c r="EP79">
        <v>17.64483703703704</v>
      </c>
      <c r="EQ79">
        <v>9.114328518518517</v>
      </c>
      <c r="ER79">
        <v>2000.008888888889</v>
      </c>
      <c r="ES79">
        <v>0.9800023333333333</v>
      </c>
      <c r="ET79">
        <v>0.01999757037037037</v>
      </c>
      <c r="EU79">
        <v>0</v>
      </c>
      <c r="EV79">
        <v>787.6823333333334</v>
      </c>
      <c r="EW79">
        <v>5.00078</v>
      </c>
      <c r="EX79">
        <v>20112.76666666667</v>
      </c>
      <c r="EY79">
        <v>16379.71851851852</v>
      </c>
      <c r="EZ79">
        <v>39.24725925925926</v>
      </c>
      <c r="FA79">
        <v>41.16403703703703</v>
      </c>
      <c r="FB79">
        <v>39.6524074074074</v>
      </c>
      <c r="FC79">
        <v>40.02051851851852</v>
      </c>
      <c r="FD79">
        <v>40.57377777777777</v>
      </c>
      <c r="FE79">
        <v>1955.108888888888</v>
      </c>
      <c r="FF79">
        <v>39.89740740740741</v>
      </c>
      <c r="FG79">
        <v>0</v>
      </c>
      <c r="FH79">
        <v>1685026979.5</v>
      </c>
      <c r="FI79">
        <v>0</v>
      </c>
      <c r="FJ79">
        <v>787.7177692307692</v>
      </c>
      <c r="FK79">
        <v>-3.363965798659691</v>
      </c>
      <c r="FL79">
        <v>142.806836582539</v>
      </c>
      <c r="FM79">
        <v>20113.22692307692</v>
      </c>
      <c r="FN79">
        <v>15</v>
      </c>
      <c r="FO79">
        <v>1685022659.5</v>
      </c>
      <c r="FP79" t="s">
        <v>431</v>
      </c>
      <c r="FQ79">
        <v>1685022641</v>
      </c>
      <c r="FR79">
        <v>1685022659.5</v>
      </c>
      <c r="FS79">
        <v>1</v>
      </c>
      <c r="FT79">
        <v>0.44</v>
      </c>
      <c r="FU79">
        <v>-0.025</v>
      </c>
      <c r="FV79">
        <v>0.445</v>
      </c>
      <c r="FW79">
        <v>-0.025</v>
      </c>
      <c r="FX79">
        <v>420</v>
      </c>
      <c r="FY79">
        <v>11</v>
      </c>
      <c r="FZ79">
        <v>0.08</v>
      </c>
      <c r="GA79">
        <v>0.02</v>
      </c>
      <c r="GB79">
        <v>-90.305615</v>
      </c>
      <c r="GC79">
        <v>-4.158515572232728</v>
      </c>
      <c r="GD79">
        <v>0.4179734905170432</v>
      </c>
      <c r="GE79">
        <v>0</v>
      </c>
      <c r="GF79">
        <v>8.776225499999999</v>
      </c>
      <c r="GG79">
        <v>-1.36469358348972</v>
      </c>
      <c r="GH79">
        <v>0.1326391973541381</v>
      </c>
      <c r="GI79">
        <v>0</v>
      </c>
      <c r="GJ79">
        <v>0</v>
      </c>
      <c r="GK79">
        <v>2</v>
      </c>
      <c r="GL79" t="s">
        <v>485</v>
      </c>
      <c r="GM79">
        <v>3.09762</v>
      </c>
      <c r="GN79">
        <v>2.75788</v>
      </c>
      <c r="GO79">
        <v>0.161574</v>
      </c>
      <c r="GP79">
        <v>0.172209</v>
      </c>
      <c r="GQ79">
        <v>0.105733</v>
      </c>
      <c r="GR79">
        <v>0.0718744</v>
      </c>
      <c r="GS79">
        <v>21527.5</v>
      </c>
      <c r="GT79">
        <v>20991.1</v>
      </c>
      <c r="GU79">
        <v>26222.7</v>
      </c>
      <c r="GV79">
        <v>25699.2</v>
      </c>
      <c r="GW79">
        <v>37632.9</v>
      </c>
      <c r="GX79">
        <v>36364.6</v>
      </c>
      <c r="GY79">
        <v>45856.3</v>
      </c>
      <c r="GZ79">
        <v>42384.2</v>
      </c>
      <c r="HA79">
        <v>1.87707</v>
      </c>
      <c r="HB79">
        <v>1.95448</v>
      </c>
      <c r="HC79">
        <v>0.0506714</v>
      </c>
      <c r="HD79">
        <v>0</v>
      </c>
      <c r="HE79">
        <v>28.4994</v>
      </c>
      <c r="HF79">
        <v>999.9</v>
      </c>
      <c r="HG79">
        <v>60.2</v>
      </c>
      <c r="HH79">
        <v>32.5</v>
      </c>
      <c r="HI79">
        <v>29.7348</v>
      </c>
      <c r="HJ79">
        <v>61.0735</v>
      </c>
      <c r="HK79">
        <v>26.6787</v>
      </c>
      <c r="HL79">
        <v>1</v>
      </c>
      <c r="HM79">
        <v>0.150142</v>
      </c>
      <c r="HN79">
        <v>0.317868</v>
      </c>
      <c r="HO79">
        <v>20.3061</v>
      </c>
      <c r="HP79">
        <v>5.21474</v>
      </c>
      <c r="HQ79">
        <v>11.9798</v>
      </c>
      <c r="HR79">
        <v>4.96435</v>
      </c>
      <c r="HS79">
        <v>3.27428</v>
      </c>
      <c r="HT79">
        <v>9999</v>
      </c>
      <c r="HU79">
        <v>9999</v>
      </c>
      <c r="HV79">
        <v>9999</v>
      </c>
      <c r="HW79">
        <v>30.1</v>
      </c>
      <c r="HX79">
        <v>1.86386</v>
      </c>
      <c r="HY79">
        <v>1.85996</v>
      </c>
      <c r="HZ79">
        <v>1.85822</v>
      </c>
      <c r="IA79">
        <v>1.85966</v>
      </c>
      <c r="IB79">
        <v>1.85974</v>
      </c>
      <c r="IC79">
        <v>1.85822</v>
      </c>
      <c r="ID79">
        <v>1.8573</v>
      </c>
      <c r="IE79">
        <v>1.85223</v>
      </c>
      <c r="IF79">
        <v>0</v>
      </c>
      <c r="IG79">
        <v>0</v>
      </c>
      <c r="IH79">
        <v>0</v>
      </c>
      <c r="II79">
        <v>0</v>
      </c>
      <c r="IJ79" t="s">
        <v>433</v>
      </c>
      <c r="IK79" t="s">
        <v>434</v>
      </c>
      <c r="IL79" t="s">
        <v>435</v>
      </c>
      <c r="IM79" t="s">
        <v>435</v>
      </c>
      <c r="IN79" t="s">
        <v>435</v>
      </c>
      <c r="IO79" t="s">
        <v>435</v>
      </c>
      <c r="IP79">
        <v>0</v>
      </c>
      <c r="IQ79">
        <v>100</v>
      </c>
      <c r="IR79">
        <v>100</v>
      </c>
      <c r="IS79">
        <v>0.424</v>
      </c>
      <c r="IT79">
        <v>0.1078</v>
      </c>
      <c r="IU79">
        <v>0.3650839946752427</v>
      </c>
      <c r="IV79">
        <v>0.0002756662941723101</v>
      </c>
      <c r="IW79">
        <v>-1.706736700235475E-07</v>
      </c>
      <c r="IX79">
        <v>-7.648352192670159E-11</v>
      </c>
      <c r="IY79">
        <v>-0.08921519773046478</v>
      </c>
      <c r="IZ79">
        <v>0.001712106514585134</v>
      </c>
      <c r="JA79">
        <v>0.0004201690128959496</v>
      </c>
      <c r="JB79">
        <v>-1.212774764375344E-06</v>
      </c>
      <c r="JC79">
        <v>3</v>
      </c>
      <c r="JD79">
        <v>1949</v>
      </c>
      <c r="JE79">
        <v>1</v>
      </c>
      <c r="JF79">
        <v>28</v>
      </c>
      <c r="JG79">
        <v>72.3</v>
      </c>
      <c r="JH79">
        <v>72</v>
      </c>
      <c r="JI79">
        <v>2.229</v>
      </c>
      <c r="JJ79">
        <v>2.59155</v>
      </c>
      <c r="JK79">
        <v>1.49658</v>
      </c>
      <c r="JL79">
        <v>2.35474</v>
      </c>
      <c r="JM79">
        <v>1.54907</v>
      </c>
      <c r="JN79">
        <v>2.40356</v>
      </c>
      <c r="JO79">
        <v>36.1285</v>
      </c>
      <c r="JP79">
        <v>14.3159</v>
      </c>
      <c r="JQ79">
        <v>18</v>
      </c>
      <c r="JR79">
        <v>487.341</v>
      </c>
      <c r="JS79">
        <v>556.454</v>
      </c>
      <c r="JT79">
        <v>28.0006</v>
      </c>
      <c r="JU79">
        <v>29.1614</v>
      </c>
      <c r="JV79">
        <v>30.0006</v>
      </c>
      <c r="JW79">
        <v>29.1645</v>
      </c>
      <c r="JX79">
        <v>29.1096</v>
      </c>
      <c r="JY79">
        <v>44.7943</v>
      </c>
      <c r="JZ79">
        <v>55.26</v>
      </c>
      <c r="KA79">
        <v>0</v>
      </c>
      <c r="KB79">
        <v>28</v>
      </c>
      <c r="KC79">
        <v>988.972</v>
      </c>
      <c r="KD79">
        <v>12.0607</v>
      </c>
      <c r="KE79">
        <v>100.209</v>
      </c>
      <c r="KF79">
        <v>100.603</v>
      </c>
    </row>
    <row r="80" spans="1:292">
      <c r="A80">
        <v>60</v>
      </c>
      <c r="B80">
        <v>1685026985.6</v>
      </c>
      <c r="C80">
        <v>386.5</v>
      </c>
      <c r="D80" t="s">
        <v>554</v>
      </c>
      <c r="E80" t="s">
        <v>555</v>
      </c>
      <c r="F80">
        <v>5</v>
      </c>
      <c r="G80" t="s">
        <v>428</v>
      </c>
      <c r="H80">
        <v>1685026977.814285</v>
      </c>
      <c r="I80">
        <f>(J80)/1000</f>
        <v>0</v>
      </c>
      <c r="J80">
        <f>IF(DO80, AM80, AG80)</f>
        <v>0</v>
      </c>
      <c r="K80">
        <f>IF(DO80, AH80, AF80)</f>
        <v>0</v>
      </c>
      <c r="L80">
        <f>DQ80 - IF(AT80&gt;1, K80*DK80*100.0/(AV80*EE80), 0)</f>
        <v>0</v>
      </c>
      <c r="M80">
        <f>((S80-I80/2)*L80-K80)/(S80+I80/2)</f>
        <v>0</v>
      </c>
      <c r="N80">
        <f>M80*(DX80+DY80)/1000.0</f>
        <v>0</v>
      </c>
      <c r="O80">
        <f>(DQ80 - IF(AT80&gt;1, K80*DK80*100.0/(AV80*EE80), 0))*(DX80+DY80)/1000.0</f>
        <v>0</v>
      </c>
      <c r="P80">
        <f>2.0/((1/R80-1/Q80)+SIGN(R80)*SQRT((1/R80-1/Q80)*(1/R80-1/Q80) + 4*DL80/((DL80+1)*(DL80+1))*(2*1/R80*1/Q80-1/Q80*1/Q80)))</f>
        <v>0</v>
      </c>
      <c r="Q80">
        <f>IF(LEFT(DM80,1)&lt;&gt;"0",IF(LEFT(DM80,1)="1",3.0,DN80),$D$5+$E$5*(EE80*DX80/($K$5*1000))+$F$5*(EE80*DX80/($K$5*1000))*MAX(MIN(DK80,$J$5),$I$5)*MAX(MIN(DK80,$J$5),$I$5)+$G$5*MAX(MIN(DK80,$J$5),$I$5)*(EE80*DX80/($K$5*1000))+$H$5*(EE80*DX80/($K$5*1000))*(EE80*DX80/($K$5*1000)))</f>
        <v>0</v>
      </c>
      <c r="R80">
        <f>I80*(1000-(1000*0.61365*exp(17.502*V80/(240.97+V80))/(DX80+DY80)+DS80)/2)/(1000*0.61365*exp(17.502*V80/(240.97+V80))/(DX80+DY80)-DS80)</f>
        <v>0</v>
      </c>
      <c r="S80">
        <f>1/((DL80+1)/(P80/1.6)+1/(Q80/1.37)) + DL80/((DL80+1)/(P80/1.6) + DL80/(Q80/1.37))</f>
        <v>0</v>
      </c>
      <c r="T80">
        <f>(DG80*DJ80)</f>
        <v>0</v>
      </c>
      <c r="U80">
        <f>(DZ80+(T80+2*0.95*5.67E-8*(((DZ80+$B$9)+273)^4-(DZ80+273)^4)-44100*I80)/(1.84*29.3*Q80+8*0.95*5.67E-8*(DZ80+273)^3))</f>
        <v>0</v>
      </c>
      <c r="V80">
        <f>($C$9*EA80+$D$9*EB80+$E$9*U80)</f>
        <v>0</v>
      </c>
      <c r="W80">
        <f>0.61365*exp(17.502*V80/(240.97+V80))</f>
        <v>0</v>
      </c>
      <c r="X80">
        <f>(Y80/Z80*100)</f>
        <v>0</v>
      </c>
      <c r="Y80">
        <f>DS80*(DX80+DY80)/1000</f>
        <v>0</v>
      </c>
      <c r="Z80">
        <f>0.61365*exp(17.502*DZ80/(240.97+DZ80))</f>
        <v>0</v>
      </c>
      <c r="AA80">
        <f>(W80-DS80*(DX80+DY80)/1000)</f>
        <v>0</v>
      </c>
      <c r="AB80">
        <f>(-I80*44100)</f>
        <v>0</v>
      </c>
      <c r="AC80">
        <f>2*29.3*Q80*0.92*(DZ80-V80)</f>
        <v>0</v>
      </c>
      <c r="AD80">
        <f>2*0.95*5.67E-8*(((DZ80+$B$9)+273)^4-(V80+273)^4)</f>
        <v>0</v>
      </c>
      <c r="AE80">
        <f>T80+AD80+AB80+AC80</f>
        <v>0</v>
      </c>
      <c r="AF80">
        <f>DW80*AT80*(DR80-DQ80*(1000-AT80*DT80)/(1000-AT80*DS80))/(100*DK80)</f>
        <v>0</v>
      </c>
      <c r="AG80">
        <f>1000*DW80*AT80*(DS80-DT80)/(100*DK80*(1000-AT80*DS80))</f>
        <v>0</v>
      </c>
      <c r="AH80">
        <f>(AI80 - AJ80 - DX80*1E3/(8.314*(DZ80+273.15)) * AL80/DW80 * AK80) * DW80/(100*DK80) * (1000 - DT80)/1000</f>
        <v>0</v>
      </c>
      <c r="AI80">
        <v>984.9443619991725</v>
      </c>
      <c r="AJ80">
        <v>910.4811272727276</v>
      </c>
      <c r="AK80">
        <v>3.37332036634776</v>
      </c>
      <c r="AL80">
        <v>66.87544694377274</v>
      </c>
      <c r="AM80">
        <f>(AO80 - AN80 + DX80*1E3/(8.314*(DZ80+273.15)) * AQ80/DW80 * AP80) * DW80/(100*DK80) * 1000/(1000 - AO80)</f>
        <v>0</v>
      </c>
      <c r="AN80">
        <v>11.87425522115916</v>
      </c>
      <c r="AO80">
        <v>20.38385714285715</v>
      </c>
      <c r="AP80">
        <v>0.0004673254104549164</v>
      </c>
      <c r="AQ80">
        <v>110.1298601296173</v>
      </c>
      <c r="AR80">
        <v>0</v>
      </c>
      <c r="AS80">
        <v>0</v>
      </c>
      <c r="AT80">
        <f>IF(AR80*$H$15&gt;=AV80,1.0,(AV80/(AV80-AR80*$H$15)))</f>
        <v>0</v>
      </c>
      <c r="AU80">
        <f>(AT80-1)*100</f>
        <v>0</v>
      </c>
      <c r="AV80">
        <f>MAX(0,($B$15+$C$15*EE80)/(1+$D$15*EE80)*DX80/(DZ80+273)*$E$15)</f>
        <v>0</v>
      </c>
      <c r="AW80" t="s">
        <v>429</v>
      </c>
      <c r="AX80" t="s">
        <v>429</v>
      </c>
      <c r="AY80">
        <v>0</v>
      </c>
      <c r="AZ80">
        <v>0</v>
      </c>
      <c r="BA80">
        <f>1-AY80/AZ80</f>
        <v>0</v>
      </c>
      <c r="BB80">
        <v>0</v>
      </c>
      <c r="BC80" t="s">
        <v>429</v>
      </c>
      <c r="BD80" t="s">
        <v>429</v>
      </c>
      <c r="BE80">
        <v>0</v>
      </c>
      <c r="BF80">
        <v>0</v>
      </c>
      <c r="BG80">
        <f>1-BE80/BF80</f>
        <v>0</v>
      </c>
      <c r="BH80">
        <v>0.5</v>
      </c>
      <c r="BI80">
        <f>DH80</f>
        <v>0</v>
      </c>
      <c r="BJ80">
        <f>K80</f>
        <v>0</v>
      </c>
      <c r="BK80">
        <f>BG80*BH80*BI80</f>
        <v>0</v>
      </c>
      <c r="BL80">
        <f>(BJ80-BB80)/BI80</f>
        <v>0</v>
      </c>
      <c r="BM80">
        <f>(AZ80-BF80)/BF80</f>
        <v>0</v>
      </c>
      <c r="BN80">
        <f>AY80/(BA80+AY80/BF80)</f>
        <v>0</v>
      </c>
      <c r="BO80" t="s">
        <v>429</v>
      </c>
      <c r="BP80">
        <v>0</v>
      </c>
      <c r="BQ80">
        <f>IF(BP80&lt;&gt;0, BP80, BN80)</f>
        <v>0</v>
      </c>
      <c r="BR80">
        <f>1-BQ80/BF80</f>
        <v>0</v>
      </c>
      <c r="BS80">
        <f>(BF80-BE80)/(BF80-BQ80)</f>
        <v>0</v>
      </c>
      <c r="BT80">
        <f>(AZ80-BF80)/(AZ80-BQ80)</f>
        <v>0</v>
      </c>
      <c r="BU80">
        <f>(BF80-BE80)/(BF80-AY80)</f>
        <v>0</v>
      </c>
      <c r="BV80">
        <f>(AZ80-BF80)/(AZ80-AY80)</f>
        <v>0</v>
      </c>
      <c r="BW80">
        <f>(BS80*BQ80/BE80)</f>
        <v>0</v>
      </c>
      <c r="BX80">
        <f>(1-BW80)</f>
        <v>0</v>
      </c>
      <c r="DG80">
        <f>$B$13*EF80+$C$13*EG80+$F$13*ER80*(1-EU80)</f>
        <v>0</v>
      </c>
      <c r="DH80">
        <f>DG80*DI80</f>
        <v>0</v>
      </c>
      <c r="DI80">
        <f>($B$13*$D$11+$C$13*$D$11+$F$13*((FE80+EW80)/MAX(FE80+EW80+FF80, 0.1)*$I$11+FF80/MAX(FE80+EW80+FF80, 0.1)*$J$11))/($B$13+$C$13+$F$13)</f>
        <v>0</v>
      </c>
      <c r="DJ80">
        <f>($B$13*$K$11+$C$13*$K$11+$F$13*((FE80+EW80)/MAX(FE80+EW80+FF80, 0.1)*$P$11+FF80/MAX(FE80+EW80+FF80, 0.1)*$Q$11))/($B$13+$C$13+$F$13)</f>
        <v>0</v>
      </c>
      <c r="DK80">
        <v>2.7</v>
      </c>
      <c r="DL80">
        <v>0.5</v>
      </c>
      <c r="DM80" t="s">
        <v>430</v>
      </c>
      <c r="DN80">
        <v>2</v>
      </c>
      <c r="DO80" t="b">
        <v>1</v>
      </c>
      <c r="DP80">
        <v>1685026977.814285</v>
      </c>
      <c r="DQ80">
        <v>867.8838571428572</v>
      </c>
      <c r="DR80">
        <v>958.7295000000001</v>
      </c>
      <c r="DS80">
        <v>20.36693214285714</v>
      </c>
      <c r="DT80">
        <v>11.789625</v>
      </c>
      <c r="DU80">
        <v>867.4580714285713</v>
      </c>
      <c r="DV80">
        <v>20.25909285714286</v>
      </c>
      <c r="DW80">
        <v>500.0313571428571</v>
      </c>
      <c r="DX80">
        <v>99.44260357142858</v>
      </c>
      <c r="DY80">
        <v>0.1000258</v>
      </c>
      <c r="DZ80">
        <v>29.457925</v>
      </c>
      <c r="EA80">
        <v>29.32173928571428</v>
      </c>
      <c r="EB80">
        <v>999.9000000000002</v>
      </c>
      <c r="EC80">
        <v>0</v>
      </c>
      <c r="ED80">
        <v>0</v>
      </c>
      <c r="EE80">
        <v>9996.048571428571</v>
      </c>
      <c r="EF80">
        <v>0</v>
      </c>
      <c r="EG80">
        <v>1726.426071428572</v>
      </c>
      <c r="EH80">
        <v>-90.84560714285713</v>
      </c>
      <c r="EI80">
        <v>885.9274285714285</v>
      </c>
      <c r="EJ80">
        <v>970.1693928571428</v>
      </c>
      <c r="EK80">
        <v>8.577308214285713</v>
      </c>
      <c r="EL80">
        <v>958.7295000000001</v>
      </c>
      <c r="EM80">
        <v>11.789625</v>
      </c>
      <c r="EN80">
        <v>2.025341428571429</v>
      </c>
      <c r="EO80">
        <v>1.172390714285714</v>
      </c>
      <c r="EP80">
        <v>17.64384285714285</v>
      </c>
      <c r="EQ80">
        <v>9.254753928571429</v>
      </c>
      <c r="ER80">
        <v>1999.996785714286</v>
      </c>
      <c r="ES80">
        <v>0.9800024285714285</v>
      </c>
      <c r="ET80">
        <v>0.019997475</v>
      </c>
      <c r="EU80">
        <v>0</v>
      </c>
      <c r="EV80">
        <v>787.5037142857143</v>
      </c>
      <c r="EW80">
        <v>5.00078</v>
      </c>
      <c r="EX80">
        <v>19815.41785714286</v>
      </c>
      <c r="EY80">
        <v>16379.62142857143</v>
      </c>
      <c r="EZ80">
        <v>39.24957142857142</v>
      </c>
      <c r="FA80">
        <v>41.17371428571427</v>
      </c>
      <c r="FB80">
        <v>39.66710714285713</v>
      </c>
      <c r="FC80">
        <v>40.022</v>
      </c>
      <c r="FD80">
        <v>40.57782142857142</v>
      </c>
      <c r="FE80">
        <v>1955.098571428571</v>
      </c>
      <c r="FF80">
        <v>39.89678571428572</v>
      </c>
      <c r="FG80">
        <v>0</v>
      </c>
      <c r="FH80">
        <v>1685026984.9</v>
      </c>
      <c r="FI80">
        <v>0</v>
      </c>
      <c r="FJ80">
        <v>787.46848</v>
      </c>
      <c r="FK80">
        <v>-3.168076923435194</v>
      </c>
      <c r="FL80">
        <v>-7396.161527545723</v>
      </c>
      <c r="FM80">
        <v>19720.292</v>
      </c>
      <c r="FN80">
        <v>15</v>
      </c>
      <c r="FO80">
        <v>1685022659.5</v>
      </c>
      <c r="FP80" t="s">
        <v>431</v>
      </c>
      <c r="FQ80">
        <v>1685022641</v>
      </c>
      <c r="FR80">
        <v>1685022659.5</v>
      </c>
      <c r="FS80">
        <v>1</v>
      </c>
      <c r="FT80">
        <v>0.44</v>
      </c>
      <c r="FU80">
        <v>-0.025</v>
      </c>
      <c r="FV80">
        <v>0.445</v>
      </c>
      <c r="FW80">
        <v>-0.025</v>
      </c>
      <c r="FX80">
        <v>420</v>
      </c>
      <c r="FY80">
        <v>11</v>
      </c>
      <c r="FZ80">
        <v>0.08</v>
      </c>
      <c r="GA80">
        <v>0.02</v>
      </c>
      <c r="GB80">
        <v>-90.70095499999999</v>
      </c>
      <c r="GC80">
        <v>-3.93166604127558</v>
      </c>
      <c r="GD80">
        <v>0.3916048550197003</v>
      </c>
      <c r="GE80">
        <v>0</v>
      </c>
      <c r="GF80">
        <v>8.632734750000001</v>
      </c>
      <c r="GG80">
        <v>-1.473060450281451</v>
      </c>
      <c r="GH80">
        <v>0.1430750186263748</v>
      </c>
      <c r="GI80">
        <v>0</v>
      </c>
      <c r="GJ80">
        <v>0</v>
      </c>
      <c r="GK80">
        <v>2</v>
      </c>
      <c r="GL80" t="s">
        <v>485</v>
      </c>
      <c r="GM80">
        <v>3.0979</v>
      </c>
      <c r="GN80">
        <v>2.75812</v>
      </c>
      <c r="GO80">
        <v>0.163552</v>
      </c>
      <c r="GP80">
        <v>0.174113</v>
      </c>
      <c r="GQ80">
        <v>0.105813</v>
      </c>
      <c r="GR80">
        <v>0.0725362</v>
      </c>
      <c r="GS80">
        <v>21476.6</v>
      </c>
      <c r="GT80">
        <v>20942.5</v>
      </c>
      <c r="GU80">
        <v>26222.5</v>
      </c>
      <c r="GV80">
        <v>25698.8</v>
      </c>
      <c r="GW80">
        <v>37629.4</v>
      </c>
      <c r="GX80">
        <v>36338.3</v>
      </c>
      <c r="GY80">
        <v>45855.9</v>
      </c>
      <c r="GZ80">
        <v>42383.6</v>
      </c>
      <c r="HA80">
        <v>1.87728</v>
      </c>
      <c r="HB80">
        <v>1.95403</v>
      </c>
      <c r="HC80">
        <v>0.0508279</v>
      </c>
      <c r="HD80">
        <v>0</v>
      </c>
      <c r="HE80">
        <v>28.5084</v>
      </c>
      <c r="HF80">
        <v>999.9</v>
      </c>
      <c r="HG80">
        <v>60.2</v>
      </c>
      <c r="HH80">
        <v>32.5</v>
      </c>
      <c r="HI80">
        <v>29.7322</v>
      </c>
      <c r="HJ80">
        <v>61.3535</v>
      </c>
      <c r="HK80">
        <v>26.6587</v>
      </c>
      <c r="HL80">
        <v>1</v>
      </c>
      <c r="HM80">
        <v>0.150643</v>
      </c>
      <c r="HN80">
        <v>0.31884</v>
      </c>
      <c r="HO80">
        <v>20.3061</v>
      </c>
      <c r="HP80">
        <v>5.214</v>
      </c>
      <c r="HQ80">
        <v>11.9798</v>
      </c>
      <c r="HR80">
        <v>4.96425</v>
      </c>
      <c r="HS80">
        <v>3.2741</v>
      </c>
      <c r="HT80">
        <v>9999</v>
      </c>
      <c r="HU80">
        <v>9999</v>
      </c>
      <c r="HV80">
        <v>9999</v>
      </c>
      <c r="HW80">
        <v>30.1</v>
      </c>
      <c r="HX80">
        <v>1.86386</v>
      </c>
      <c r="HY80">
        <v>1.85998</v>
      </c>
      <c r="HZ80">
        <v>1.85822</v>
      </c>
      <c r="IA80">
        <v>1.85964</v>
      </c>
      <c r="IB80">
        <v>1.85974</v>
      </c>
      <c r="IC80">
        <v>1.8582</v>
      </c>
      <c r="ID80">
        <v>1.85729</v>
      </c>
      <c r="IE80">
        <v>1.85222</v>
      </c>
      <c r="IF80">
        <v>0</v>
      </c>
      <c r="IG80">
        <v>0</v>
      </c>
      <c r="IH80">
        <v>0</v>
      </c>
      <c r="II80">
        <v>0</v>
      </c>
      <c r="IJ80" t="s">
        <v>433</v>
      </c>
      <c r="IK80" t="s">
        <v>434</v>
      </c>
      <c r="IL80" t="s">
        <v>435</v>
      </c>
      <c r="IM80" t="s">
        <v>435</v>
      </c>
      <c r="IN80" t="s">
        <v>435</v>
      </c>
      <c r="IO80" t="s">
        <v>435</v>
      </c>
      <c r="IP80">
        <v>0</v>
      </c>
      <c r="IQ80">
        <v>100</v>
      </c>
      <c r="IR80">
        <v>100</v>
      </c>
      <c r="IS80">
        <v>0.42</v>
      </c>
      <c r="IT80">
        <v>0.1082</v>
      </c>
      <c r="IU80">
        <v>0.3650839946752427</v>
      </c>
      <c r="IV80">
        <v>0.0002756662941723101</v>
      </c>
      <c r="IW80">
        <v>-1.706736700235475E-07</v>
      </c>
      <c r="IX80">
        <v>-7.648352192670159E-11</v>
      </c>
      <c r="IY80">
        <v>-0.08921519773046478</v>
      </c>
      <c r="IZ80">
        <v>0.001712106514585134</v>
      </c>
      <c r="JA80">
        <v>0.0004201690128959496</v>
      </c>
      <c r="JB80">
        <v>-1.212774764375344E-06</v>
      </c>
      <c r="JC80">
        <v>3</v>
      </c>
      <c r="JD80">
        <v>1949</v>
      </c>
      <c r="JE80">
        <v>1</v>
      </c>
      <c r="JF80">
        <v>28</v>
      </c>
      <c r="JG80">
        <v>72.40000000000001</v>
      </c>
      <c r="JH80">
        <v>72.09999999999999</v>
      </c>
      <c r="JI80">
        <v>2.25952</v>
      </c>
      <c r="JJ80">
        <v>2.59277</v>
      </c>
      <c r="JK80">
        <v>1.49658</v>
      </c>
      <c r="JL80">
        <v>2.35474</v>
      </c>
      <c r="JM80">
        <v>1.54907</v>
      </c>
      <c r="JN80">
        <v>2.41211</v>
      </c>
      <c r="JO80">
        <v>36.1285</v>
      </c>
      <c r="JP80">
        <v>14.3159</v>
      </c>
      <c r="JQ80">
        <v>18</v>
      </c>
      <c r="JR80">
        <v>487.505</v>
      </c>
      <c r="JS80">
        <v>556.1849999999999</v>
      </c>
      <c r="JT80">
        <v>28.0003</v>
      </c>
      <c r="JU80">
        <v>29.1687</v>
      </c>
      <c r="JV80">
        <v>30.0006</v>
      </c>
      <c r="JW80">
        <v>29.1706</v>
      </c>
      <c r="JX80">
        <v>29.1156</v>
      </c>
      <c r="JY80">
        <v>45.4562</v>
      </c>
      <c r="JZ80">
        <v>54.9614</v>
      </c>
      <c r="KA80">
        <v>0</v>
      </c>
      <c r="KB80">
        <v>28</v>
      </c>
      <c r="KC80">
        <v>1009.01</v>
      </c>
      <c r="KD80">
        <v>12.155</v>
      </c>
      <c r="KE80">
        <v>100.208</v>
      </c>
      <c r="KF80">
        <v>100.602</v>
      </c>
    </row>
    <row r="81" spans="1:292">
      <c r="A81">
        <v>61</v>
      </c>
      <c r="B81">
        <v>1685026990.6</v>
      </c>
      <c r="C81">
        <v>391.5</v>
      </c>
      <c r="D81" t="s">
        <v>556</v>
      </c>
      <c r="E81" t="s">
        <v>557</v>
      </c>
      <c r="F81">
        <v>5</v>
      </c>
      <c r="G81" t="s">
        <v>428</v>
      </c>
      <c r="H81">
        <v>1685026983.1</v>
      </c>
      <c r="I81">
        <f>(J81)/1000</f>
        <v>0</v>
      </c>
      <c r="J81">
        <f>IF(DO81, AM81, AG81)</f>
        <v>0</v>
      </c>
      <c r="K81">
        <f>IF(DO81, AH81, AF81)</f>
        <v>0</v>
      </c>
      <c r="L81">
        <f>DQ81 - IF(AT81&gt;1, K81*DK81*100.0/(AV81*EE81), 0)</f>
        <v>0</v>
      </c>
      <c r="M81">
        <f>((S81-I81/2)*L81-K81)/(S81+I81/2)</f>
        <v>0</v>
      </c>
      <c r="N81">
        <f>M81*(DX81+DY81)/1000.0</f>
        <v>0</v>
      </c>
      <c r="O81">
        <f>(DQ81 - IF(AT81&gt;1, K81*DK81*100.0/(AV81*EE81), 0))*(DX81+DY81)/1000.0</f>
        <v>0</v>
      </c>
      <c r="P81">
        <f>2.0/((1/R81-1/Q81)+SIGN(R81)*SQRT((1/R81-1/Q81)*(1/R81-1/Q81) + 4*DL81/((DL81+1)*(DL81+1))*(2*1/R81*1/Q81-1/Q81*1/Q81)))</f>
        <v>0</v>
      </c>
      <c r="Q81">
        <f>IF(LEFT(DM81,1)&lt;&gt;"0",IF(LEFT(DM81,1)="1",3.0,DN81),$D$5+$E$5*(EE81*DX81/($K$5*1000))+$F$5*(EE81*DX81/($K$5*1000))*MAX(MIN(DK81,$J$5),$I$5)*MAX(MIN(DK81,$J$5),$I$5)+$G$5*MAX(MIN(DK81,$J$5),$I$5)*(EE81*DX81/($K$5*1000))+$H$5*(EE81*DX81/($K$5*1000))*(EE81*DX81/($K$5*1000)))</f>
        <v>0</v>
      </c>
      <c r="R81">
        <f>I81*(1000-(1000*0.61365*exp(17.502*V81/(240.97+V81))/(DX81+DY81)+DS81)/2)/(1000*0.61365*exp(17.502*V81/(240.97+V81))/(DX81+DY81)-DS81)</f>
        <v>0</v>
      </c>
      <c r="S81">
        <f>1/((DL81+1)/(P81/1.6)+1/(Q81/1.37)) + DL81/((DL81+1)/(P81/1.6) + DL81/(Q81/1.37))</f>
        <v>0</v>
      </c>
      <c r="T81">
        <f>(DG81*DJ81)</f>
        <v>0</v>
      </c>
      <c r="U81">
        <f>(DZ81+(T81+2*0.95*5.67E-8*(((DZ81+$B$9)+273)^4-(DZ81+273)^4)-44100*I81)/(1.84*29.3*Q81+8*0.95*5.67E-8*(DZ81+273)^3))</f>
        <v>0</v>
      </c>
      <c r="V81">
        <f>($C$9*EA81+$D$9*EB81+$E$9*U81)</f>
        <v>0</v>
      </c>
      <c r="W81">
        <f>0.61365*exp(17.502*V81/(240.97+V81))</f>
        <v>0</v>
      </c>
      <c r="X81">
        <f>(Y81/Z81*100)</f>
        <v>0</v>
      </c>
      <c r="Y81">
        <f>DS81*(DX81+DY81)/1000</f>
        <v>0</v>
      </c>
      <c r="Z81">
        <f>0.61365*exp(17.502*DZ81/(240.97+DZ81))</f>
        <v>0</v>
      </c>
      <c r="AA81">
        <f>(W81-DS81*(DX81+DY81)/1000)</f>
        <v>0</v>
      </c>
      <c r="AB81">
        <f>(-I81*44100)</f>
        <v>0</v>
      </c>
      <c r="AC81">
        <f>2*29.3*Q81*0.92*(DZ81-V81)</f>
        <v>0</v>
      </c>
      <c r="AD81">
        <f>2*0.95*5.67E-8*(((DZ81+$B$9)+273)^4-(V81+273)^4)</f>
        <v>0</v>
      </c>
      <c r="AE81">
        <f>T81+AD81+AB81+AC81</f>
        <v>0</v>
      </c>
      <c r="AF81">
        <f>DW81*AT81*(DR81-DQ81*(1000-AT81*DT81)/(1000-AT81*DS81))/(100*DK81)</f>
        <v>0</v>
      </c>
      <c r="AG81">
        <f>1000*DW81*AT81*(DS81-DT81)/(100*DK81*(1000-AT81*DS81))</f>
        <v>0</v>
      </c>
      <c r="AH81">
        <f>(AI81 - AJ81 - DX81*1E3/(8.314*(DZ81+273.15)) * AL81/DW81 * AK81) * DW81/(100*DK81) * (1000 - DT81)/1000</f>
        <v>0</v>
      </c>
      <c r="AI81">
        <v>1002.072823962221</v>
      </c>
      <c r="AJ81">
        <v>927.2695636363641</v>
      </c>
      <c r="AK81">
        <v>3.357608863873612</v>
      </c>
      <c r="AL81">
        <v>66.87544694377274</v>
      </c>
      <c r="AM81">
        <f>(AO81 - AN81 + DX81*1E3/(8.314*(DZ81+273.15)) * AQ81/DW81 * AP81) * DW81/(100*DK81) * 1000/(1000 - AO81)</f>
        <v>0</v>
      </c>
      <c r="AN81">
        <v>12.00930449400291</v>
      </c>
      <c r="AO81">
        <v>20.40087912087914</v>
      </c>
      <c r="AP81">
        <v>0.007118964512601902</v>
      </c>
      <c r="AQ81">
        <v>110.1298601296173</v>
      </c>
      <c r="AR81">
        <v>0</v>
      </c>
      <c r="AS81">
        <v>0</v>
      </c>
      <c r="AT81">
        <f>IF(AR81*$H$15&gt;=AV81,1.0,(AV81/(AV81-AR81*$H$15)))</f>
        <v>0</v>
      </c>
      <c r="AU81">
        <f>(AT81-1)*100</f>
        <v>0</v>
      </c>
      <c r="AV81">
        <f>MAX(0,($B$15+$C$15*EE81)/(1+$D$15*EE81)*DX81/(DZ81+273)*$E$15)</f>
        <v>0</v>
      </c>
      <c r="AW81" t="s">
        <v>429</v>
      </c>
      <c r="AX81" t="s">
        <v>429</v>
      </c>
      <c r="AY81">
        <v>0</v>
      </c>
      <c r="AZ81">
        <v>0</v>
      </c>
      <c r="BA81">
        <f>1-AY81/AZ81</f>
        <v>0</v>
      </c>
      <c r="BB81">
        <v>0</v>
      </c>
      <c r="BC81" t="s">
        <v>429</v>
      </c>
      <c r="BD81" t="s">
        <v>429</v>
      </c>
      <c r="BE81">
        <v>0</v>
      </c>
      <c r="BF81">
        <v>0</v>
      </c>
      <c r="BG81">
        <f>1-BE81/BF81</f>
        <v>0</v>
      </c>
      <c r="BH81">
        <v>0.5</v>
      </c>
      <c r="BI81">
        <f>DH81</f>
        <v>0</v>
      </c>
      <c r="BJ81">
        <f>K81</f>
        <v>0</v>
      </c>
      <c r="BK81">
        <f>BG81*BH81*BI81</f>
        <v>0</v>
      </c>
      <c r="BL81">
        <f>(BJ81-BB81)/BI81</f>
        <v>0</v>
      </c>
      <c r="BM81">
        <f>(AZ81-BF81)/BF81</f>
        <v>0</v>
      </c>
      <c r="BN81">
        <f>AY81/(BA81+AY81/BF81)</f>
        <v>0</v>
      </c>
      <c r="BO81" t="s">
        <v>429</v>
      </c>
      <c r="BP81">
        <v>0</v>
      </c>
      <c r="BQ81">
        <f>IF(BP81&lt;&gt;0, BP81, BN81)</f>
        <v>0</v>
      </c>
      <c r="BR81">
        <f>1-BQ81/BF81</f>
        <v>0</v>
      </c>
      <c r="BS81">
        <f>(BF81-BE81)/(BF81-BQ81)</f>
        <v>0</v>
      </c>
      <c r="BT81">
        <f>(AZ81-BF81)/(AZ81-BQ81)</f>
        <v>0</v>
      </c>
      <c r="BU81">
        <f>(BF81-BE81)/(BF81-AY81)</f>
        <v>0</v>
      </c>
      <c r="BV81">
        <f>(AZ81-BF81)/(AZ81-AY81)</f>
        <v>0</v>
      </c>
      <c r="BW81">
        <f>(BS81*BQ81/BE81)</f>
        <v>0</v>
      </c>
      <c r="BX81">
        <f>(1-BW81)</f>
        <v>0</v>
      </c>
      <c r="DG81">
        <f>$B$13*EF81+$C$13*EG81+$F$13*ER81*(1-EU81)</f>
        <v>0</v>
      </c>
      <c r="DH81">
        <f>DG81*DI81</f>
        <v>0</v>
      </c>
      <c r="DI81">
        <f>($B$13*$D$11+$C$13*$D$11+$F$13*((FE81+EW81)/MAX(FE81+EW81+FF81, 0.1)*$I$11+FF81/MAX(FE81+EW81+FF81, 0.1)*$J$11))/($B$13+$C$13+$F$13)</f>
        <v>0</v>
      </c>
      <c r="DJ81">
        <f>($B$13*$K$11+$C$13*$K$11+$F$13*((FE81+EW81)/MAX(FE81+EW81+FF81, 0.1)*$P$11+FF81/MAX(FE81+EW81+FF81, 0.1)*$Q$11))/($B$13+$C$13+$F$13)</f>
        <v>0</v>
      </c>
      <c r="DK81">
        <v>2.7</v>
      </c>
      <c r="DL81">
        <v>0.5</v>
      </c>
      <c r="DM81" t="s">
        <v>430</v>
      </c>
      <c r="DN81">
        <v>2</v>
      </c>
      <c r="DO81" t="b">
        <v>1</v>
      </c>
      <c r="DP81">
        <v>1685026983.1</v>
      </c>
      <c r="DQ81">
        <v>885.294037037037</v>
      </c>
      <c r="DR81">
        <v>976.5135925925925</v>
      </c>
      <c r="DS81">
        <v>20.37716666666667</v>
      </c>
      <c r="DT81">
        <v>11.92669259259259</v>
      </c>
      <c r="DU81">
        <v>884.8717037037038</v>
      </c>
      <c r="DV81">
        <v>20.26915555555556</v>
      </c>
      <c r="DW81">
        <v>500.0373333333333</v>
      </c>
      <c r="DX81">
        <v>99.44215925925926</v>
      </c>
      <c r="DY81">
        <v>0.09997062962962965</v>
      </c>
      <c r="DZ81">
        <v>29.45947037037037</v>
      </c>
      <c r="EA81">
        <v>29.33089259259259</v>
      </c>
      <c r="EB81">
        <v>999.9000000000001</v>
      </c>
      <c r="EC81">
        <v>0</v>
      </c>
      <c r="ED81">
        <v>0</v>
      </c>
      <c r="EE81">
        <v>9987.155185185185</v>
      </c>
      <c r="EF81">
        <v>0</v>
      </c>
      <c r="EG81">
        <v>1508.219259259259</v>
      </c>
      <c r="EH81">
        <v>-91.21957407407407</v>
      </c>
      <c r="EI81">
        <v>903.7091851851852</v>
      </c>
      <c r="EJ81">
        <v>988.3021851851851</v>
      </c>
      <c r="EK81">
        <v>8.450474814814815</v>
      </c>
      <c r="EL81">
        <v>976.5135925925925</v>
      </c>
      <c r="EM81">
        <v>11.92669259259259</v>
      </c>
      <c r="EN81">
        <v>2.02635</v>
      </c>
      <c r="EO81">
        <v>1.186015925925926</v>
      </c>
      <c r="EP81">
        <v>17.65172962962963</v>
      </c>
      <c r="EQ81">
        <v>9.426685555555556</v>
      </c>
      <c r="ER81">
        <v>1999.974074074074</v>
      </c>
      <c r="ES81">
        <v>0.9800027777777777</v>
      </c>
      <c r="ET81">
        <v>0.01999712592592593</v>
      </c>
      <c r="EU81">
        <v>0</v>
      </c>
      <c r="EV81">
        <v>787.2273333333334</v>
      </c>
      <c r="EW81">
        <v>5.00078</v>
      </c>
      <c r="EX81">
        <v>19205.12222222222</v>
      </c>
      <c r="EY81">
        <v>16379.44814814815</v>
      </c>
      <c r="EZ81">
        <v>39.24959259259259</v>
      </c>
      <c r="FA81">
        <v>41.1801111111111</v>
      </c>
      <c r="FB81">
        <v>39.66637037037037</v>
      </c>
      <c r="FC81">
        <v>40.02974074074073</v>
      </c>
      <c r="FD81">
        <v>40.57381481481481</v>
      </c>
      <c r="FE81">
        <v>1955.079259259259</v>
      </c>
      <c r="FF81">
        <v>39.89407407407408</v>
      </c>
      <c r="FG81">
        <v>0</v>
      </c>
      <c r="FH81">
        <v>1685026989.7</v>
      </c>
      <c r="FI81">
        <v>0</v>
      </c>
      <c r="FJ81">
        <v>787.1950800000002</v>
      </c>
      <c r="FK81">
        <v>-3.33784616809882</v>
      </c>
      <c r="FL81">
        <v>-11470.45384739605</v>
      </c>
      <c r="FM81">
        <v>19115.808</v>
      </c>
      <c r="FN81">
        <v>15</v>
      </c>
      <c r="FO81">
        <v>1685022659.5</v>
      </c>
      <c r="FP81" t="s">
        <v>431</v>
      </c>
      <c r="FQ81">
        <v>1685022641</v>
      </c>
      <c r="FR81">
        <v>1685022659.5</v>
      </c>
      <c r="FS81">
        <v>1</v>
      </c>
      <c r="FT81">
        <v>0.44</v>
      </c>
      <c r="FU81">
        <v>-0.025</v>
      </c>
      <c r="FV81">
        <v>0.445</v>
      </c>
      <c r="FW81">
        <v>-0.025</v>
      </c>
      <c r="FX81">
        <v>420</v>
      </c>
      <c r="FY81">
        <v>11</v>
      </c>
      <c r="FZ81">
        <v>0.08</v>
      </c>
      <c r="GA81">
        <v>0.02</v>
      </c>
      <c r="GB81">
        <v>-90.93698500000001</v>
      </c>
      <c r="GC81">
        <v>-4.175567729830888</v>
      </c>
      <c r="GD81">
        <v>0.4110880760554852</v>
      </c>
      <c r="GE81">
        <v>0</v>
      </c>
      <c r="GF81">
        <v>8.545033249999999</v>
      </c>
      <c r="GG81">
        <v>-1.487392908067543</v>
      </c>
      <c r="GH81">
        <v>0.1443558018818</v>
      </c>
      <c r="GI81">
        <v>0</v>
      </c>
      <c r="GJ81">
        <v>0</v>
      </c>
      <c r="GK81">
        <v>2</v>
      </c>
      <c r="GL81" t="s">
        <v>485</v>
      </c>
      <c r="GM81">
        <v>3.09761</v>
      </c>
      <c r="GN81">
        <v>2.75787</v>
      </c>
      <c r="GO81">
        <v>0.165504</v>
      </c>
      <c r="GP81">
        <v>0.176003</v>
      </c>
      <c r="GQ81">
        <v>0.10586</v>
      </c>
      <c r="GR81">
        <v>0.0728729</v>
      </c>
      <c r="GS81">
        <v>21426.2</v>
      </c>
      <c r="GT81">
        <v>20894.3</v>
      </c>
      <c r="GU81">
        <v>26222.2</v>
      </c>
      <c r="GV81">
        <v>25698.5</v>
      </c>
      <c r="GW81">
        <v>37627.1</v>
      </c>
      <c r="GX81">
        <v>36324.9</v>
      </c>
      <c r="GY81">
        <v>45855.2</v>
      </c>
      <c r="GZ81">
        <v>42383.2</v>
      </c>
      <c r="HA81">
        <v>1.8768</v>
      </c>
      <c r="HB81">
        <v>1.9545</v>
      </c>
      <c r="HC81">
        <v>0.0509769</v>
      </c>
      <c r="HD81">
        <v>0</v>
      </c>
      <c r="HE81">
        <v>28.5152</v>
      </c>
      <c r="HF81">
        <v>999.9</v>
      </c>
      <c r="HG81">
        <v>60.2</v>
      </c>
      <c r="HH81">
        <v>32.5</v>
      </c>
      <c r="HI81">
        <v>29.7356</v>
      </c>
      <c r="HJ81">
        <v>61.4835</v>
      </c>
      <c r="HK81">
        <v>26.6867</v>
      </c>
      <c r="HL81">
        <v>1</v>
      </c>
      <c r="HM81">
        <v>0.15126</v>
      </c>
      <c r="HN81">
        <v>0.319586</v>
      </c>
      <c r="HO81">
        <v>20.3062</v>
      </c>
      <c r="HP81">
        <v>5.21355</v>
      </c>
      <c r="HQ81">
        <v>11.9796</v>
      </c>
      <c r="HR81">
        <v>4.96425</v>
      </c>
      <c r="HS81">
        <v>3.27408</v>
      </c>
      <c r="HT81">
        <v>9999</v>
      </c>
      <c r="HU81">
        <v>9999</v>
      </c>
      <c r="HV81">
        <v>9999</v>
      </c>
      <c r="HW81">
        <v>30.1</v>
      </c>
      <c r="HX81">
        <v>1.86386</v>
      </c>
      <c r="HY81">
        <v>1.85995</v>
      </c>
      <c r="HZ81">
        <v>1.85822</v>
      </c>
      <c r="IA81">
        <v>1.85964</v>
      </c>
      <c r="IB81">
        <v>1.85974</v>
      </c>
      <c r="IC81">
        <v>1.85822</v>
      </c>
      <c r="ID81">
        <v>1.8573</v>
      </c>
      <c r="IE81">
        <v>1.85224</v>
      </c>
      <c r="IF81">
        <v>0</v>
      </c>
      <c r="IG81">
        <v>0</v>
      </c>
      <c r="IH81">
        <v>0</v>
      </c>
      <c r="II81">
        <v>0</v>
      </c>
      <c r="IJ81" t="s">
        <v>433</v>
      </c>
      <c r="IK81" t="s">
        <v>434</v>
      </c>
      <c r="IL81" t="s">
        <v>435</v>
      </c>
      <c r="IM81" t="s">
        <v>435</v>
      </c>
      <c r="IN81" t="s">
        <v>435</v>
      </c>
      <c r="IO81" t="s">
        <v>435</v>
      </c>
      <c r="IP81">
        <v>0</v>
      </c>
      <c r="IQ81">
        <v>100</v>
      </c>
      <c r="IR81">
        <v>100</v>
      </c>
      <c r="IS81">
        <v>0.417</v>
      </c>
      <c r="IT81">
        <v>0.1084</v>
      </c>
      <c r="IU81">
        <v>0.3650839946752427</v>
      </c>
      <c r="IV81">
        <v>0.0002756662941723101</v>
      </c>
      <c r="IW81">
        <v>-1.706736700235475E-07</v>
      </c>
      <c r="IX81">
        <v>-7.648352192670159E-11</v>
      </c>
      <c r="IY81">
        <v>-0.08921519773046478</v>
      </c>
      <c r="IZ81">
        <v>0.001712106514585134</v>
      </c>
      <c r="JA81">
        <v>0.0004201690128959496</v>
      </c>
      <c r="JB81">
        <v>-1.212774764375344E-06</v>
      </c>
      <c r="JC81">
        <v>3</v>
      </c>
      <c r="JD81">
        <v>1949</v>
      </c>
      <c r="JE81">
        <v>1</v>
      </c>
      <c r="JF81">
        <v>28</v>
      </c>
      <c r="JG81">
        <v>72.5</v>
      </c>
      <c r="JH81">
        <v>72.2</v>
      </c>
      <c r="JI81">
        <v>2.29248</v>
      </c>
      <c r="JJ81">
        <v>2.59033</v>
      </c>
      <c r="JK81">
        <v>1.49658</v>
      </c>
      <c r="JL81">
        <v>2.35474</v>
      </c>
      <c r="JM81">
        <v>1.54907</v>
      </c>
      <c r="JN81">
        <v>2.40967</v>
      </c>
      <c r="JO81">
        <v>36.152</v>
      </c>
      <c r="JP81">
        <v>14.3159</v>
      </c>
      <c r="JQ81">
        <v>18</v>
      </c>
      <c r="JR81">
        <v>487.274</v>
      </c>
      <c r="JS81">
        <v>556.5839999999999</v>
      </c>
      <c r="JT81">
        <v>28.0001</v>
      </c>
      <c r="JU81">
        <v>29.1763</v>
      </c>
      <c r="JV81">
        <v>30.0006</v>
      </c>
      <c r="JW81">
        <v>29.1769</v>
      </c>
      <c r="JX81">
        <v>29.1213</v>
      </c>
      <c r="JY81">
        <v>46.0547</v>
      </c>
      <c r="JZ81">
        <v>54.6873</v>
      </c>
      <c r="KA81">
        <v>0</v>
      </c>
      <c r="KB81">
        <v>28</v>
      </c>
      <c r="KC81">
        <v>1022.41</v>
      </c>
      <c r="KD81">
        <v>12.2596</v>
      </c>
      <c r="KE81">
        <v>100.207</v>
      </c>
      <c r="KF81">
        <v>100.601</v>
      </c>
    </row>
    <row r="82" spans="1:292">
      <c r="A82">
        <v>62</v>
      </c>
      <c r="B82">
        <v>1685026995.6</v>
      </c>
      <c r="C82">
        <v>396.5</v>
      </c>
      <c r="D82" t="s">
        <v>558</v>
      </c>
      <c r="E82" t="s">
        <v>559</v>
      </c>
      <c r="F82">
        <v>5</v>
      </c>
      <c r="G82" t="s">
        <v>428</v>
      </c>
      <c r="H82">
        <v>1685026987.814285</v>
      </c>
      <c r="I82">
        <f>(J82)/1000</f>
        <v>0</v>
      </c>
      <c r="J82">
        <f>IF(DO82, AM82, AG82)</f>
        <v>0</v>
      </c>
      <c r="K82">
        <f>IF(DO82, AH82, AF82)</f>
        <v>0</v>
      </c>
      <c r="L82">
        <f>DQ82 - IF(AT82&gt;1, K82*DK82*100.0/(AV82*EE82), 0)</f>
        <v>0</v>
      </c>
      <c r="M82">
        <f>((S82-I82/2)*L82-K82)/(S82+I82/2)</f>
        <v>0</v>
      </c>
      <c r="N82">
        <f>M82*(DX82+DY82)/1000.0</f>
        <v>0</v>
      </c>
      <c r="O82">
        <f>(DQ82 - IF(AT82&gt;1, K82*DK82*100.0/(AV82*EE82), 0))*(DX82+DY82)/1000.0</f>
        <v>0</v>
      </c>
      <c r="P82">
        <f>2.0/((1/R82-1/Q82)+SIGN(R82)*SQRT((1/R82-1/Q82)*(1/R82-1/Q82) + 4*DL82/((DL82+1)*(DL82+1))*(2*1/R82*1/Q82-1/Q82*1/Q82)))</f>
        <v>0</v>
      </c>
      <c r="Q82">
        <f>IF(LEFT(DM82,1)&lt;&gt;"0",IF(LEFT(DM82,1)="1",3.0,DN82),$D$5+$E$5*(EE82*DX82/($K$5*1000))+$F$5*(EE82*DX82/($K$5*1000))*MAX(MIN(DK82,$J$5),$I$5)*MAX(MIN(DK82,$J$5),$I$5)+$G$5*MAX(MIN(DK82,$J$5),$I$5)*(EE82*DX82/($K$5*1000))+$H$5*(EE82*DX82/($K$5*1000))*(EE82*DX82/($K$5*1000)))</f>
        <v>0</v>
      </c>
      <c r="R82">
        <f>I82*(1000-(1000*0.61365*exp(17.502*V82/(240.97+V82))/(DX82+DY82)+DS82)/2)/(1000*0.61365*exp(17.502*V82/(240.97+V82))/(DX82+DY82)-DS82)</f>
        <v>0</v>
      </c>
      <c r="S82">
        <f>1/((DL82+1)/(P82/1.6)+1/(Q82/1.37)) + DL82/((DL82+1)/(P82/1.6) + DL82/(Q82/1.37))</f>
        <v>0</v>
      </c>
      <c r="T82">
        <f>(DG82*DJ82)</f>
        <v>0</v>
      </c>
      <c r="U82">
        <f>(DZ82+(T82+2*0.95*5.67E-8*(((DZ82+$B$9)+273)^4-(DZ82+273)^4)-44100*I82)/(1.84*29.3*Q82+8*0.95*5.67E-8*(DZ82+273)^3))</f>
        <v>0</v>
      </c>
      <c r="V82">
        <f>($C$9*EA82+$D$9*EB82+$E$9*U82)</f>
        <v>0</v>
      </c>
      <c r="W82">
        <f>0.61365*exp(17.502*V82/(240.97+V82))</f>
        <v>0</v>
      </c>
      <c r="X82">
        <f>(Y82/Z82*100)</f>
        <v>0</v>
      </c>
      <c r="Y82">
        <f>DS82*(DX82+DY82)/1000</f>
        <v>0</v>
      </c>
      <c r="Z82">
        <f>0.61365*exp(17.502*DZ82/(240.97+DZ82))</f>
        <v>0</v>
      </c>
      <c r="AA82">
        <f>(W82-DS82*(DX82+DY82)/1000)</f>
        <v>0</v>
      </c>
      <c r="AB82">
        <f>(-I82*44100)</f>
        <v>0</v>
      </c>
      <c r="AC82">
        <f>2*29.3*Q82*0.92*(DZ82-V82)</f>
        <v>0</v>
      </c>
      <c r="AD82">
        <f>2*0.95*5.67E-8*(((DZ82+$B$9)+273)^4-(V82+273)^4)</f>
        <v>0</v>
      </c>
      <c r="AE82">
        <f>T82+AD82+AB82+AC82</f>
        <v>0</v>
      </c>
      <c r="AF82">
        <f>DW82*AT82*(DR82-DQ82*(1000-AT82*DT82)/(1000-AT82*DS82))/(100*DK82)</f>
        <v>0</v>
      </c>
      <c r="AG82">
        <f>1000*DW82*AT82*(DS82-DT82)/(100*DK82*(1000-AT82*DS82))</f>
        <v>0</v>
      </c>
      <c r="AH82">
        <f>(AI82 - AJ82 - DX82*1E3/(8.314*(DZ82+273.15)) * AL82/DW82 * AK82) * DW82/(100*DK82) * (1000 - DT82)/1000</f>
        <v>0</v>
      </c>
      <c r="AI82">
        <v>1019.016793261124</v>
      </c>
      <c r="AJ82">
        <v>944.1248848484847</v>
      </c>
      <c r="AK82">
        <v>3.363237690064494</v>
      </c>
      <c r="AL82">
        <v>66.87544694377274</v>
      </c>
      <c r="AM82">
        <f>(AO82 - AN82 + DX82*1E3/(8.314*(DZ82+273.15)) * AQ82/DW82 * AP82) * DW82/(100*DK82) * 1000/(1000 - AO82)</f>
        <v>0</v>
      </c>
      <c r="AN82">
        <v>12.08789873405535</v>
      </c>
      <c r="AO82">
        <v>20.40019670329672</v>
      </c>
      <c r="AP82">
        <v>-0.0004773586586392671</v>
      </c>
      <c r="AQ82">
        <v>110.1298601296173</v>
      </c>
      <c r="AR82">
        <v>0</v>
      </c>
      <c r="AS82">
        <v>0</v>
      </c>
      <c r="AT82">
        <f>IF(AR82*$H$15&gt;=AV82,1.0,(AV82/(AV82-AR82*$H$15)))</f>
        <v>0</v>
      </c>
      <c r="AU82">
        <f>(AT82-1)*100</f>
        <v>0</v>
      </c>
      <c r="AV82">
        <f>MAX(0,($B$15+$C$15*EE82)/(1+$D$15*EE82)*DX82/(DZ82+273)*$E$15)</f>
        <v>0</v>
      </c>
      <c r="AW82" t="s">
        <v>429</v>
      </c>
      <c r="AX82" t="s">
        <v>429</v>
      </c>
      <c r="AY82">
        <v>0</v>
      </c>
      <c r="AZ82">
        <v>0</v>
      </c>
      <c r="BA82">
        <f>1-AY82/AZ82</f>
        <v>0</v>
      </c>
      <c r="BB82">
        <v>0</v>
      </c>
      <c r="BC82" t="s">
        <v>429</v>
      </c>
      <c r="BD82" t="s">
        <v>429</v>
      </c>
      <c r="BE82">
        <v>0</v>
      </c>
      <c r="BF82">
        <v>0</v>
      </c>
      <c r="BG82">
        <f>1-BE82/BF82</f>
        <v>0</v>
      </c>
      <c r="BH82">
        <v>0.5</v>
      </c>
      <c r="BI82">
        <f>DH82</f>
        <v>0</v>
      </c>
      <c r="BJ82">
        <f>K82</f>
        <v>0</v>
      </c>
      <c r="BK82">
        <f>BG82*BH82*BI82</f>
        <v>0</v>
      </c>
      <c r="BL82">
        <f>(BJ82-BB82)/BI82</f>
        <v>0</v>
      </c>
      <c r="BM82">
        <f>(AZ82-BF82)/BF82</f>
        <v>0</v>
      </c>
      <c r="BN82">
        <f>AY82/(BA82+AY82/BF82)</f>
        <v>0</v>
      </c>
      <c r="BO82" t="s">
        <v>429</v>
      </c>
      <c r="BP82">
        <v>0</v>
      </c>
      <c r="BQ82">
        <f>IF(BP82&lt;&gt;0, BP82, BN82)</f>
        <v>0</v>
      </c>
      <c r="BR82">
        <f>1-BQ82/BF82</f>
        <v>0</v>
      </c>
      <c r="BS82">
        <f>(BF82-BE82)/(BF82-BQ82)</f>
        <v>0</v>
      </c>
      <c r="BT82">
        <f>(AZ82-BF82)/(AZ82-BQ82)</f>
        <v>0</v>
      </c>
      <c r="BU82">
        <f>(BF82-BE82)/(BF82-AY82)</f>
        <v>0</v>
      </c>
      <c r="BV82">
        <f>(AZ82-BF82)/(AZ82-AY82)</f>
        <v>0</v>
      </c>
      <c r="BW82">
        <f>(BS82*BQ82/BE82)</f>
        <v>0</v>
      </c>
      <c r="BX82">
        <f>(1-BW82)</f>
        <v>0</v>
      </c>
      <c r="DG82">
        <f>$B$13*EF82+$C$13*EG82+$F$13*ER82*(1-EU82)</f>
        <v>0</v>
      </c>
      <c r="DH82">
        <f>DG82*DI82</f>
        <v>0</v>
      </c>
      <c r="DI82">
        <f>($B$13*$D$11+$C$13*$D$11+$F$13*((FE82+EW82)/MAX(FE82+EW82+FF82, 0.1)*$I$11+FF82/MAX(FE82+EW82+FF82, 0.1)*$J$11))/($B$13+$C$13+$F$13)</f>
        <v>0</v>
      </c>
      <c r="DJ82">
        <f>($B$13*$K$11+$C$13*$K$11+$F$13*((FE82+EW82)/MAX(FE82+EW82+FF82, 0.1)*$P$11+FF82/MAX(FE82+EW82+FF82, 0.1)*$Q$11))/($B$13+$C$13+$F$13)</f>
        <v>0</v>
      </c>
      <c r="DK82">
        <v>2.7</v>
      </c>
      <c r="DL82">
        <v>0.5</v>
      </c>
      <c r="DM82" t="s">
        <v>430</v>
      </c>
      <c r="DN82">
        <v>2</v>
      </c>
      <c r="DO82" t="b">
        <v>1</v>
      </c>
      <c r="DP82">
        <v>1685026987.814285</v>
      </c>
      <c r="DQ82">
        <v>900.8469999999999</v>
      </c>
      <c r="DR82">
        <v>992.2751785714285</v>
      </c>
      <c r="DS82">
        <v>20.38915714285714</v>
      </c>
      <c r="DT82">
        <v>12.03367857142857</v>
      </c>
      <c r="DU82">
        <v>900.4278928571428</v>
      </c>
      <c r="DV82">
        <v>20.28094285714286</v>
      </c>
      <c r="DW82">
        <v>500.0014285714287</v>
      </c>
      <c r="DX82">
        <v>99.44236785714286</v>
      </c>
      <c r="DY82">
        <v>0.0999434642857143</v>
      </c>
      <c r="DZ82">
        <v>29.46006428571428</v>
      </c>
      <c r="EA82">
        <v>29.33935357142857</v>
      </c>
      <c r="EB82">
        <v>999.9000000000002</v>
      </c>
      <c r="EC82">
        <v>0</v>
      </c>
      <c r="ED82">
        <v>0</v>
      </c>
      <c r="EE82">
        <v>9991.251785714287</v>
      </c>
      <c r="EF82">
        <v>0</v>
      </c>
      <c r="EG82">
        <v>1222.8095</v>
      </c>
      <c r="EH82">
        <v>-91.42849642857144</v>
      </c>
      <c r="EI82">
        <v>919.5968928571427</v>
      </c>
      <c r="EJ82">
        <v>1004.363357142857</v>
      </c>
      <c r="EK82">
        <v>8.355471428571429</v>
      </c>
      <c r="EL82">
        <v>992.2751785714285</v>
      </c>
      <c r="EM82">
        <v>12.03367857142857</v>
      </c>
      <c r="EN82">
        <v>2.027545714285715</v>
      </c>
      <c r="EO82">
        <v>1.196657857142857</v>
      </c>
      <c r="EP82">
        <v>17.66109285714285</v>
      </c>
      <c r="EQ82">
        <v>9.559614642857143</v>
      </c>
      <c r="ER82">
        <v>1999.975357142857</v>
      </c>
      <c r="ES82">
        <v>0.9800036071428569</v>
      </c>
      <c r="ET82">
        <v>0.01999629642857143</v>
      </c>
      <c r="EU82">
        <v>0</v>
      </c>
      <c r="EV82">
        <v>786.9896071428572</v>
      </c>
      <c r="EW82">
        <v>5.00078</v>
      </c>
      <c r="EX82">
        <v>18452.31071428572</v>
      </c>
      <c r="EY82">
        <v>16379.46071428571</v>
      </c>
      <c r="EZ82">
        <v>39.25632142857143</v>
      </c>
      <c r="FA82">
        <v>41.1847857142857</v>
      </c>
      <c r="FB82">
        <v>39.65817857142856</v>
      </c>
      <c r="FC82">
        <v>40.04439285714285</v>
      </c>
      <c r="FD82">
        <v>40.60689285714285</v>
      </c>
      <c r="FE82">
        <v>1955.083571428572</v>
      </c>
      <c r="FF82">
        <v>39.89107142857144</v>
      </c>
      <c r="FG82">
        <v>0</v>
      </c>
      <c r="FH82">
        <v>1685026994.5</v>
      </c>
      <c r="FI82">
        <v>0</v>
      </c>
      <c r="FJ82">
        <v>786.9537199999999</v>
      </c>
      <c r="FK82">
        <v>-4.1970000144162</v>
      </c>
      <c r="FL82">
        <v>-8818.51537333974</v>
      </c>
      <c r="FM82">
        <v>18333.228</v>
      </c>
      <c r="FN82">
        <v>15</v>
      </c>
      <c r="FO82">
        <v>1685022659.5</v>
      </c>
      <c r="FP82" t="s">
        <v>431</v>
      </c>
      <c r="FQ82">
        <v>1685022641</v>
      </c>
      <c r="FR82">
        <v>1685022659.5</v>
      </c>
      <c r="FS82">
        <v>1</v>
      </c>
      <c r="FT82">
        <v>0.44</v>
      </c>
      <c r="FU82">
        <v>-0.025</v>
      </c>
      <c r="FV82">
        <v>0.445</v>
      </c>
      <c r="FW82">
        <v>-0.025</v>
      </c>
      <c r="FX82">
        <v>420</v>
      </c>
      <c r="FY82">
        <v>11</v>
      </c>
      <c r="FZ82">
        <v>0.08</v>
      </c>
      <c r="GA82">
        <v>0.02</v>
      </c>
      <c r="GB82">
        <v>-91.3113</v>
      </c>
      <c r="GC82">
        <v>-2.908039024390348</v>
      </c>
      <c r="GD82">
        <v>0.2849071752343209</v>
      </c>
      <c r="GE82">
        <v>0</v>
      </c>
      <c r="GF82">
        <v>8.407369750000001</v>
      </c>
      <c r="GG82">
        <v>-1.20990000000002</v>
      </c>
      <c r="GH82">
        <v>0.1173709068825725</v>
      </c>
      <c r="GI82">
        <v>0</v>
      </c>
      <c r="GJ82">
        <v>0</v>
      </c>
      <c r="GK82">
        <v>2</v>
      </c>
      <c r="GL82" t="s">
        <v>485</v>
      </c>
      <c r="GM82">
        <v>3.09777</v>
      </c>
      <c r="GN82">
        <v>2.75838</v>
      </c>
      <c r="GO82">
        <v>0.167441</v>
      </c>
      <c r="GP82">
        <v>0.177878</v>
      </c>
      <c r="GQ82">
        <v>0.105862</v>
      </c>
      <c r="GR82">
        <v>0.073505</v>
      </c>
      <c r="GS82">
        <v>21375.9</v>
      </c>
      <c r="GT82">
        <v>20846.8</v>
      </c>
      <c r="GU82">
        <v>26221.6</v>
      </c>
      <c r="GV82">
        <v>25698.6</v>
      </c>
      <c r="GW82">
        <v>37626.8</v>
      </c>
      <c r="GX82">
        <v>36299.9</v>
      </c>
      <c r="GY82">
        <v>45854.5</v>
      </c>
      <c r="GZ82">
        <v>42382.8</v>
      </c>
      <c r="HA82">
        <v>1.87665</v>
      </c>
      <c r="HB82">
        <v>1.95452</v>
      </c>
      <c r="HC82">
        <v>0.0512376</v>
      </c>
      <c r="HD82">
        <v>0</v>
      </c>
      <c r="HE82">
        <v>28.5189</v>
      </c>
      <c r="HF82">
        <v>999.9</v>
      </c>
      <c r="HG82">
        <v>60.2</v>
      </c>
      <c r="HH82">
        <v>32.5</v>
      </c>
      <c r="HI82">
        <v>29.7343</v>
      </c>
      <c r="HJ82">
        <v>61.3135</v>
      </c>
      <c r="HK82">
        <v>26.6587</v>
      </c>
      <c r="HL82">
        <v>1</v>
      </c>
      <c r="HM82">
        <v>0.151761</v>
      </c>
      <c r="HN82">
        <v>0.319725</v>
      </c>
      <c r="HO82">
        <v>20.3063</v>
      </c>
      <c r="HP82">
        <v>5.21415</v>
      </c>
      <c r="HQ82">
        <v>11.98</v>
      </c>
      <c r="HR82">
        <v>4.9642</v>
      </c>
      <c r="HS82">
        <v>3.27408</v>
      </c>
      <c r="HT82">
        <v>9999</v>
      </c>
      <c r="HU82">
        <v>9999</v>
      </c>
      <c r="HV82">
        <v>9999</v>
      </c>
      <c r="HW82">
        <v>30.1</v>
      </c>
      <c r="HX82">
        <v>1.86386</v>
      </c>
      <c r="HY82">
        <v>1.85996</v>
      </c>
      <c r="HZ82">
        <v>1.85822</v>
      </c>
      <c r="IA82">
        <v>1.85964</v>
      </c>
      <c r="IB82">
        <v>1.85974</v>
      </c>
      <c r="IC82">
        <v>1.85822</v>
      </c>
      <c r="ID82">
        <v>1.8573</v>
      </c>
      <c r="IE82">
        <v>1.85222</v>
      </c>
      <c r="IF82">
        <v>0</v>
      </c>
      <c r="IG82">
        <v>0</v>
      </c>
      <c r="IH82">
        <v>0</v>
      </c>
      <c r="II82">
        <v>0</v>
      </c>
      <c r="IJ82" t="s">
        <v>433</v>
      </c>
      <c r="IK82" t="s">
        <v>434</v>
      </c>
      <c r="IL82" t="s">
        <v>435</v>
      </c>
      <c r="IM82" t="s">
        <v>435</v>
      </c>
      <c r="IN82" t="s">
        <v>435</v>
      </c>
      <c r="IO82" t="s">
        <v>435</v>
      </c>
      <c r="IP82">
        <v>0</v>
      </c>
      <c r="IQ82">
        <v>100</v>
      </c>
      <c r="IR82">
        <v>100</v>
      </c>
      <c r="IS82">
        <v>0.413</v>
      </c>
      <c r="IT82">
        <v>0.1084</v>
      </c>
      <c r="IU82">
        <v>0.3650839946752427</v>
      </c>
      <c r="IV82">
        <v>0.0002756662941723101</v>
      </c>
      <c r="IW82">
        <v>-1.706736700235475E-07</v>
      </c>
      <c r="IX82">
        <v>-7.648352192670159E-11</v>
      </c>
      <c r="IY82">
        <v>-0.08921519773046478</v>
      </c>
      <c r="IZ82">
        <v>0.001712106514585134</v>
      </c>
      <c r="JA82">
        <v>0.0004201690128959496</v>
      </c>
      <c r="JB82">
        <v>-1.212774764375344E-06</v>
      </c>
      <c r="JC82">
        <v>3</v>
      </c>
      <c r="JD82">
        <v>1949</v>
      </c>
      <c r="JE82">
        <v>1</v>
      </c>
      <c r="JF82">
        <v>28</v>
      </c>
      <c r="JG82">
        <v>72.59999999999999</v>
      </c>
      <c r="JH82">
        <v>72.3</v>
      </c>
      <c r="JI82">
        <v>2.32178</v>
      </c>
      <c r="JJ82">
        <v>2.59521</v>
      </c>
      <c r="JK82">
        <v>1.49658</v>
      </c>
      <c r="JL82">
        <v>2.35474</v>
      </c>
      <c r="JM82">
        <v>1.54907</v>
      </c>
      <c r="JN82">
        <v>2.37671</v>
      </c>
      <c r="JO82">
        <v>36.152</v>
      </c>
      <c r="JP82">
        <v>14.3072</v>
      </c>
      <c r="JQ82">
        <v>18</v>
      </c>
      <c r="JR82">
        <v>487.233</v>
      </c>
      <c r="JS82">
        <v>556.655</v>
      </c>
      <c r="JT82">
        <v>28</v>
      </c>
      <c r="JU82">
        <v>29.1832</v>
      </c>
      <c r="JV82">
        <v>30.0006</v>
      </c>
      <c r="JW82">
        <v>29.1831</v>
      </c>
      <c r="JX82">
        <v>29.1269</v>
      </c>
      <c r="JY82">
        <v>46.7115</v>
      </c>
      <c r="JZ82">
        <v>54.4048</v>
      </c>
      <c r="KA82">
        <v>0</v>
      </c>
      <c r="KB82">
        <v>28</v>
      </c>
      <c r="KC82">
        <v>1042.44</v>
      </c>
      <c r="KD82">
        <v>12.3562</v>
      </c>
      <c r="KE82">
        <v>100.205</v>
      </c>
      <c r="KF82">
        <v>100.6</v>
      </c>
    </row>
    <row r="83" spans="1:292">
      <c r="A83">
        <v>63</v>
      </c>
      <c r="B83">
        <v>1685027000.6</v>
      </c>
      <c r="C83">
        <v>401.5</v>
      </c>
      <c r="D83" t="s">
        <v>560</v>
      </c>
      <c r="E83" t="s">
        <v>561</v>
      </c>
      <c r="F83">
        <v>5</v>
      </c>
      <c r="G83" t="s">
        <v>428</v>
      </c>
      <c r="H83">
        <v>1685026993.1</v>
      </c>
      <c r="I83">
        <f>(J83)/1000</f>
        <v>0</v>
      </c>
      <c r="J83">
        <f>IF(DO83, AM83, AG83)</f>
        <v>0</v>
      </c>
      <c r="K83">
        <f>IF(DO83, AH83, AF83)</f>
        <v>0</v>
      </c>
      <c r="L83">
        <f>DQ83 - IF(AT83&gt;1, K83*DK83*100.0/(AV83*EE83), 0)</f>
        <v>0</v>
      </c>
      <c r="M83">
        <f>((S83-I83/2)*L83-K83)/(S83+I83/2)</f>
        <v>0</v>
      </c>
      <c r="N83">
        <f>M83*(DX83+DY83)/1000.0</f>
        <v>0</v>
      </c>
      <c r="O83">
        <f>(DQ83 - IF(AT83&gt;1, K83*DK83*100.0/(AV83*EE83), 0))*(DX83+DY83)/1000.0</f>
        <v>0</v>
      </c>
      <c r="P83">
        <f>2.0/((1/R83-1/Q83)+SIGN(R83)*SQRT((1/R83-1/Q83)*(1/R83-1/Q83) + 4*DL83/((DL83+1)*(DL83+1))*(2*1/R83*1/Q83-1/Q83*1/Q83)))</f>
        <v>0</v>
      </c>
      <c r="Q83">
        <f>IF(LEFT(DM83,1)&lt;&gt;"0",IF(LEFT(DM83,1)="1",3.0,DN83),$D$5+$E$5*(EE83*DX83/($K$5*1000))+$F$5*(EE83*DX83/($K$5*1000))*MAX(MIN(DK83,$J$5),$I$5)*MAX(MIN(DK83,$J$5),$I$5)+$G$5*MAX(MIN(DK83,$J$5),$I$5)*(EE83*DX83/($K$5*1000))+$H$5*(EE83*DX83/($K$5*1000))*(EE83*DX83/($K$5*1000)))</f>
        <v>0</v>
      </c>
      <c r="R83">
        <f>I83*(1000-(1000*0.61365*exp(17.502*V83/(240.97+V83))/(DX83+DY83)+DS83)/2)/(1000*0.61365*exp(17.502*V83/(240.97+V83))/(DX83+DY83)-DS83)</f>
        <v>0</v>
      </c>
      <c r="S83">
        <f>1/((DL83+1)/(P83/1.6)+1/(Q83/1.37)) + DL83/((DL83+1)/(P83/1.6) + DL83/(Q83/1.37))</f>
        <v>0</v>
      </c>
      <c r="T83">
        <f>(DG83*DJ83)</f>
        <v>0</v>
      </c>
      <c r="U83">
        <f>(DZ83+(T83+2*0.95*5.67E-8*(((DZ83+$B$9)+273)^4-(DZ83+273)^4)-44100*I83)/(1.84*29.3*Q83+8*0.95*5.67E-8*(DZ83+273)^3))</f>
        <v>0</v>
      </c>
      <c r="V83">
        <f>($C$9*EA83+$D$9*EB83+$E$9*U83)</f>
        <v>0</v>
      </c>
      <c r="W83">
        <f>0.61365*exp(17.502*V83/(240.97+V83))</f>
        <v>0</v>
      </c>
      <c r="X83">
        <f>(Y83/Z83*100)</f>
        <v>0</v>
      </c>
      <c r="Y83">
        <f>DS83*(DX83+DY83)/1000</f>
        <v>0</v>
      </c>
      <c r="Z83">
        <f>0.61365*exp(17.502*DZ83/(240.97+DZ83))</f>
        <v>0</v>
      </c>
      <c r="AA83">
        <f>(W83-DS83*(DX83+DY83)/1000)</f>
        <v>0</v>
      </c>
      <c r="AB83">
        <f>(-I83*44100)</f>
        <v>0</v>
      </c>
      <c r="AC83">
        <f>2*29.3*Q83*0.92*(DZ83-V83)</f>
        <v>0</v>
      </c>
      <c r="AD83">
        <f>2*0.95*5.67E-8*(((DZ83+$B$9)+273)^4-(V83+273)^4)</f>
        <v>0</v>
      </c>
      <c r="AE83">
        <f>T83+AD83+AB83+AC83</f>
        <v>0</v>
      </c>
      <c r="AF83">
        <f>DW83*AT83*(DR83-DQ83*(1000-AT83*DT83)/(1000-AT83*DS83))/(100*DK83)</f>
        <v>0</v>
      </c>
      <c r="AG83">
        <f>1000*DW83*AT83*(DS83-DT83)/(100*DK83*(1000-AT83*DS83))</f>
        <v>0</v>
      </c>
      <c r="AH83">
        <f>(AI83 - AJ83 - DX83*1E3/(8.314*(DZ83+273.15)) * AL83/DW83 * AK83) * DW83/(100*DK83) * (1000 - DT83)/1000</f>
        <v>0</v>
      </c>
      <c r="AI83">
        <v>1036.118822073275</v>
      </c>
      <c r="AJ83">
        <v>961.0187575757576</v>
      </c>
      <c r="AK83">
        <v>3.3877960280982</v>
      </c>
      <c r="AL83">
        <v>66.87544694377274</v>
      </c>
      <c r="AM83">
        <f>(AO83 - AN83 + DX83*1E3/(8.314*(DZ83+273.15)) * AQ83/DW83 * AP83) * DW83/(100*DK83) * 1000/(1000 - AO83)</f>
        <v>0</v>
      </c>
      <c r="AN83">
        <v>12.22291888556598</v>
      </c>
      <c r="AO83">
        <v>20.40296923076923</v>
      </c>
      <c r="AP83">
        <v>0.0004212454496841055</v>
      </c>
      <c r="AQ83">
        <v>110.1298601296173</v>
      </c>
      <c r="AR83">
        <v>0</v>
      </c>
      <c r="AS83">
        <v>0</v>
      </c>
      <c r="AT83">
        <f>IF(AR83*$H$15&gt;=AV83,1.0,(AV83/(AV83-AR83*$H$15)))</f>
        <v>0</v>
      </c>
      <c r="AU83">
        <f>(AT83-1)*100</f>
        <v>0</v>
      </c>
      <c r="AV83">
        <f>MAX(0,($B$15+$C$15*EE83)/(1+$D$15*EE83)*DX83/(DZ83+273)*$E$15)</f>
        <v>0</v>
      </c>
      <c r="AW83" t="s">
        <v>429</v>
      </c>
      <c r="AX83" t="s">
        <v>429</v>
      </c>
      <c r="AY83">
        <v>0</v>
      </c>
      <c r="AZ83">
        <v>0</v>
      </c>
      <c r="BA83">
        <f>1-AY83/AZ83</f>
        <v>0</v>
      </c>
      <c r="BB83">
        <v>0</v>
      </c>
      <c r="BC83" t="s">
        <v>429</v>
      </c>
      <c r="BD83" t="s">
        <v>429</v>
      </c>
      <c r="BE83">
        <v>0</v>
      </c>
      <c r="BF83">
        <v>0</v>
      </c>
      <c r="BG83">
        <f>1-BE83/BF83</f>
        <v>0</v>
      </c>
      <c r="BH83">
        <v>0.5</v>
      </c>
      <c r="BI83">
        <f>DH83</f>
        <v>0</v>
      </c>
      <c r="BJ83">
        <f>K83</f>
        <v>0</v>
      </c>
      <c r="BK83">
        <f>BG83*BH83*BI83</f>
        <v>0</v>
      </c>
      <c r="BL83">
        <f>(BJ83-BB83)/BI83</f>
        <v>0</v>
      </c>
      <c r="BM83">
        <f>(AZ83-BF83)/BF83</f>
        <v>0</v>
      </c>
      <c r="BN83">
        <f>AY83/(BA83+AY83/BF83)</f>
        <v>0</v>
      </c>
      <c r="BO83" t="s">
        <v>429</v>
      </c>
      <c r="BP83">
        <v>0</v>
      </c>
      <c r="BQ83">
        <f>IF(BP83&lt;&gt;0, BP83, BN83)</f>
        <v>0</v>
      </c>
      <c r="BR83">
        <f>1-BQ83/BF83</f>
        <v>0</v>
      </c>
      <c r="BS83">
        <f>(BF83-BE83)/(BF83-BQ83)</f>
        <v>0</v>
      </c>
      <c r="BT83">
        <f>(AZ83-BF83)/(AZ83-BQ83)</f>
        <v>0</v>
      </c>
      <c r="BU83">
        <f>(BF83-BE83)/(BF83-AY83)</f>
        <v>0</v>
      </c>
      <c r="BV83">
        <f>(AZ83-BF83)/(AZ83-AY83)</f>
        <v>0</v>
      </c>
      <c r="BW83">
        <f>(BS83*BQ83/BE83)</f>
        <v>0</v>
      </c>
      <c r="BX83">
        <f>(1-BW83)</f>
        <v>0</v>
      </c>
      <c r="DG83">
        <f>$B$13*EF83+$C$13*EG83+$F$13*ER83*(1-EU83)</f>
        <v>0</v>
      </c>
      <c r="DH83">
        <f>DG83*DI83</f>
        <v>0</v>
      </c>
      <c r="DI83">
        <f>($B$13*$D$11+$C$13*$D$11+$F$13*((FE83+EW83)/MAX(FE83+EW83+FF83, 0.1)*$I$11+FF83/MAX(FE83+EW83+FF83, 0.1)*$J$11))/($B$13+$C$13+$F$13)</f>
        <v>0</v>
      </c>
      <c r="DJ83">
        <f>($B$13*$K$11+$C$13*$K$11+$F$13*((FE83+EW83)/MAX(FE83+EW83+FF83, 0.1)*$P$11+FF83/MAX(FE83+EW83+FF83, 0.1)*$Q$11))/($B$13+$C$13+$F$13)</f>
        <v>0</v>
      </c>
      <c r="DK83">
        <v>2.7</v>
      </c>
      <c r="DL83">
        <v>0.5</v>
      </c>
      <c r="DM83" t="s">
        <v>430</v>
      </c>
      <c r="DN83">
        <v>2</v>
      </c>
      <c r="DO83" t="b">
        <v>1</v>
      </c>
      <c r="DP83">
        <v>1685026993.1</v>
      </c>
      <c r="DQ83">
        <v>918.2808148148148</v>
      </c>
      <c r="DR83">
        <v>1009.953444444444</v>
      </c>
      <c r="DS83">
        <v>20.39965925925926</v>
      </c>
      <c r="DT83">
        <v>12.14342962962963</v>
      </c>
      <c r="DU83">
        <v>917.8655925925925</v>
      </c>
      <c r="DV83">
        <v>20.29126666666667</v>
      </c>
      <c r="DW83">
        <v>499.9934444444444</v>
      </c>
      <c r="DX83">
        <v>99.4424962962963</v>
      </c>
      <c r="DY83">
        <v>0.09992350740740739</v>
      </c>
      <c r="DZ83">
        <v>29.45864074074074</v>
      </c>
      <c r="EA83">
        <v>29.34568888888889</v>
      </c>
      <c r="EB83">
        <v>999.9000000000001</v>
      </c>
      <c r="EC83">
        <v>0</v>
      </c>
      <c r="ED83">
        <v>0</v>
      </c>
      <c r="EE83">
        <v>9999.469259259258</v>
      </c>
      <c r="EF83">
        <v>0</v>
      </c>
      <c r="EG83">
        <v>909.9528148148148</v>
      </c>
      <c r="EH83">
        <v>-91.67295185185186</v>
      </c>
      <c r="EI83">
        <v>937.4034444444444</v>
      </c>
      <c r="EJ83">
        <v>1022.370518518519</v>
      </c>
      <c r="EK83">
        <v>8.256226296296298</v>
      </c>
      <c r="EL83">
        <v>1009.953444444444</v>
      </c>
      <c r="EM83">
        <v>12.14342962962963</v>
      </c>
      <c r="EN83">
        <v>2.028592592592593</v>
      </c>
      <c r="EO83">
        <v>1.207572962962963</v>
      </c>
      <c r="EP83">
        <v>17.66928148148148</v>
      </c>
      <c r="EQ83">
        <v>9.694880740740741</v>
      </c>
      <c r="ER83">
        <v>1999.987777777778</v>
      </c>
      <c r="ES83">
        <v>0.9800041111111111</v>
      </c>
      <c r="ET83">
        <v>0.01999579999999999</v>
      </c>
      <c r="EU83">
        <v>0</v>
      </c>
      <c r="EV83">
        <v>786.6545185185186</v>
      </c>
      <c r="EW83">
        <v>5.00078</v>
      </c>
      <c r="EX83">
        <v>17983.96666666667</v>
      </c>
      <c r="EY83">
        <v>16379.56296296296</v>
      </c>
      <c r="EZ83">
        <v>39.27525925925925</v>
      </c>
      <c r="FA83">
        <v>41.1801111111111</v>
      </c>
      <c r="FB83">
        <v>39.6687037037037</v>
      </c>
      <c r="FC83">
        <v>40.04840740740741</v>
      </c>
      <c r="FD83">
        <v>40.6155925925926</v>
      </c>
      <c r="FE83">
        <v>1955.097777777778</v>
      </c>
      <c r="FF83">
        <v>39.89000000000001</v>
      </c>
      <c r="FG83">
        <v>0</v>
      </c>
      <c r="FH83">
        <v>1685026999.3</v>
      </c>
      <c r="FI83">
        <v>0</v>
      </c>
      <c r="FJ83">
        <v>786.63804</v>
      </c>
      <c r="FK83">
        <v>-3.290384630192573</v>
      </c>
      <c r="FL83">
        <v>-1906.00769771915</v>
      </c>
      <c r="FM83">
        <v>17964.908</v>
      </c>
      <c r="FN83">
        <v>15</v>
      </c>
      <c r="FO83">
        <v>1685022659.5</v>
      </c>
      <c r="FP83" t="s">
        <v>431</v>
      </c>
      <c r="FQ83">
        <v>1685022641</v>
      </c>
      <c r="FR83">
        <v>1685022659.5</v>
      </c>
      <c r="FS83">
        <v>1</v>
      </c>
      <c r="FT83">
        <v>0.44</v>
      </c>
      <c r="FU83">
        <v>-0.025</v>
      </c>
      <c r="FV83">
        <v>0.445</v>
      </c>
      <c r="FW83">
        <v>-0.025</v>
      </c>
      <c r="FX83">
        <v>420</v>
      </c>
      <c r="FY83">
        <v>11</v>
      </c>
      <c r="FZ83">
        <v>0.08</v>
      </c>
      <c r="GA83">
        <v>0.02</v>
      </c>
      <c r="GB83">
        <v>-91.54285999999999</v>
      </c>
      <c r="GC83">
        <v>-2.763145215759829</v>
      </c>
      <c r="GD83">
        <v>0.2731083482795788</v>
      </c>
      <c r="GE83">
        <v>0</v>
      </c>
      <c r="GF83">
        <v>8.305751000000001</v>
      </c>
      <c r="GG83">
        <v>-1.147227692307712</v>
      </c>
      <c r="GH83">
        <v>0.1112364608345664</v>
      </c>
      <c r="GI83">
        <v>0</v>
      </c>
      <c r="GJ83">
        <v>0</v>
      </c>
      <c r="GK83">
        <v>2</v>
      </c>
      <c r="GL83" t="s">
        <v>485</v>
      </c>
      <c r="GM83">
        <v>3.09781</v>
      </c>
      <c r="GN83">
        <v>2.75811</v>
      </c>
      <c r="GO83">
        <v>0.169371</v>
      </c>
      <c r="GP83">
        <v>0.179715</v>
      </c>
      <c r="GQ83">
        <v>0.105863</v>
      </c>
      <c r="GR83">
        <v>0.07378899999999999</v>
      </c>
      <c r="GS83">
        <v>21326.2</v>
      </c>
      <c r="GT83">
        <v>20800</v>
      </c>
      <c r="GU83">
        <v>26221.4</v>
      </c>
      <c r="GV83">
        <v>25698.3</v>
      </c>
      <c r="GW83">
        <v>37626.6</v>
      </c>
      <c r="GX83">
        <v>36288.6</v>
      </c>
      <c r="GY83">
        <v>45854.1</v>
      </c>
      <c r="GZ83">
        <v>42382.4</v>
      </c>
      <c r="HA83">
        <v>1.87643</v>
      </c>
      <c r="HB83">
        <v>1.95462</v>
      </c>
      <c r="HC83">
        <v>0.0504479</v>
      </c>
      <c r="HD83">
        <v>0</v>
      </c>
      <c r="HE83">
        <v>28.5177</v>
      </c>
      <c r="HF83">
        <v>999.9</v>
      </c>
      <c r="HG83">
        <v>60.2</v>
      </c>
      <c r="HH83">
        <v>32.5</v>
      </c>
      <c r="HI83">
        <v>29.7355</v>
      </c>
      <c r="HJ83">
        <v>61.3835</v>
      </c>
      <c r="HK83">
        <v>26.6546</v>
      </c>
      <c r="HL83">
        <v>1</v>
      </c>
      <c r="HM83">
        <v>0.152335</v>
      </c>
      <c r="HN83">
        <v>0.315616</v>
      </c>
      <c r="HO83">
        <v>20.306</v>
      </c>
      <c r="HP83">
        <v>5.21385</v>
      </c>
      <c r="HQ83">
        <v>11.9796</v>
      </c>
      <c r="HR83">
        <v>4.96425</v>
      </c>
      <c r="HS83">
        <v>3.27403</v>
      </c>
      <c r="HT83">
        <v>9999</v>
      </c>
      <c r="HU83">
        <v>9999</v>
      </c>
      <c r="HV83">
        <v>9999</v>
      </c>
      <c r="HW83">
        <v>30.1</v>
      </c>
      <c r="HX83">
        <v>1.86386</v>
      </c>
      <c r="HY83">
        <v>1.85995</v>
      </c>
      <c r="HZ83">
        <v>1.85822</v>
      </c>
      <c r="IA83">
        <v>1.85966</v>
      </c>
      <c r="IB83">
        <v>1.85974</v>
      </c>
      <c r="IC83">
        <v>1.85822</v>
      </c>
      <c r="ID83">
        <v>1.85729</v>
      </c>
      <c r="IE83">
        <v>1.8522</v>
      </c>
      <c r="IF83">
        <v>0</v>
      </c>
      <c r="IG83">
        <v>0</v>
      </c>
      <c r="IH83">
        <v>0</v>
      </c>
      <c r="II83">
        <v>0</v>
      </c>
      <c r="IJ83" t="s">
        <v>433</v>
      </c>
      <c r="IK83" t="s">
        <v>434</v>
      </c>
      <c r="IL83" t="s">
        <v>435</v>
      </c>
      <c r="IM83" t="s">
        <v>435</v>
      </c>
      <c r="IN83" t="s">
        <v>435</v>
      </c>
      <c r="IO83" t="s">
        <v>435</v>
      </c>
      <c r="IP83">
        <v>0</v>
      </c>
      <c r="IQ83">
        <v>100</v>
      </c>
      <c r="IR83">
        <v>100</v>
      </c>
      <c r="IS83">
        <v>0.409</v>
      </c>
      <c r="IT83">
        <v>0.1084</v>
      </c>
      <c r="IU83">
        <v>0.3650839946752427</v>
      </c>
      <c r="IV83">
        <v>0.0002756662941723101</v>
      </c>
      <c r="IW83">
        <v>-1.706736700235475E-07</v>
      </c>
      <c r="IX83">
        <v>-7.648352192670159E-11</v>
      </c>
      <c r="IY83">
        <v>-0.08921519773046478</v>
      </c>
      <c r="IZ83">
        <v>0.001712106514585134</v>
      </c>
      <c r="JA83">
        <v>0.0004201690128959496</v>
      </c>
      <c r="JB83">
        <v>-1.212774764375344E-06</v>
      </c>
      <c r="JC83">
        <v>3</v>
      </c>
      <c r="JD83">
        <v>1949</v>
      </c>
      <c r="JE83">
        <v>1</v>
      </c>
      <c r="JF83">
        <v>28</v>
      </c>
      <c r="JG83">
        <v>72.7</v>
      </c>
      <c r="JH83">
        <v>72.40000000000001</v>
      </c>
      <c r="JI83">
        <v>2.35474</v>
      </c>
      <c r="JJ83">
        <v>2.59521</v>
      </c>
      <c r="JK83">
        <v>1.49658</v>
      </c>
      <c r="JL83">
        <v>2.35474</v>
      </c>
      <c r="JM83">
        <v>1.54907</v>
      </c>
      <c r="JN83">
        <v>2.37427</v>
      </c>
      <c r="JO83">
        <v>36.152</v>
      </c>
      <c r="JP83">
        <v>14.3072</v>
      </c>
      <c r="JQ83">
        <v>18</v>
      </c>
      <c r="JR83">
        <v>487.148</v>
      </c>
      <c r="JS83">
        <v>556.775</v>
      </c>
      <c r="JT83">
        <v>27.9994</v>
      </c>
      <c r="JU83">
        <v>29.1901</v>
      </c>
      <c r="JV83">
        <v>30.0006</v>
      </c>
      <c r="JW83">
        <v>29.1894</v>
      </c>
      <c r="JX83">
        <v>29.1319</v>
      </c>
      <c r="JY83">
        <v>47.3146</v>
      </c>
      <c r="JZ83">
        <v>54.1058</v>
      </c>
      <c r="KA83">
        <v>0</v>
      </c>
      <c r="KB83">
        <v>28</v>
      </c>
      <c r="KC83">
        <v>1055.82</v>
      </c>
      <c r="KD83">
        <v>12.4642</v>
      </c>
      <c r="KE83">
        <v>100.204</v>
      </c>
      <c r="KF83">
        <v>100.599</v>
      </c>
    </row>
    <row r="84" spans="1:292">
      <c r="A84">
        <v>64</v>
      </c>
      <c r="B84">
        <v>1685027005.6</v>
      </c>
      <c r="C84">
        <v>406.5</v>
      </c>
      <c r="D84" t="s">
        <v>562</v>
      </c>
      <c r="E84" t="s">
        <v>563</v>
      </c>
      <c r="F84">
        <v>5</v>
      </c>
      <c r="G84" t="s">
        <v>428</v>
      </c>
      <c r="H84">
        <v>1685026997.814285</v>
      </c>
      <c r="I84">
        <f>(J84)/1000</f>
        <v>0</v>
      </c>
      <c r="J84">
        <f>IF(DO84, AM84, AG84)</f>
        <v>0</v>
      </c>
      <c r="K84">
        <f>IF(DO84, AH84, AF84)</f>
        <v>0</v>
      </c>
      <c r="L84">
        <f>DQ84 - IF(AT84&gt;1, K84*DK84*100.0/(AV84*EE84), 0)</f>
        <v>0</v>
      </c>
      <c r="M84">
        <f>((S84-I84/2)*L84-K84)/(S84+I84/2)</f>
        <v>0</v>
      </c>
      <c r="N84">
        <f>M84*(DX84+DY84)/1000.0</f>
        <v>0</v>
      </c>
      <c r="O84">
        <f>(DQ84 - IF(AT84&gt;1, K84*DK84*100.0/(AV84*EE84), 0))*(DX84+DY84)/1000.0</f>
        <v>0</v>
      </c>
      <c r="P84">
        <f>2.0/((1/R84-1/Q84)+SIGN(R84)*SQRT((1/R84-1/Q84)*(1/R84-1/Q84) + 4*DL84/((DL84+1)*(DL84+1))*(2*1/R84*1/Q84-1/Q84*1/Q84)))</f>
        <v>0</v>
      </c>
      <c r="Q84">
        <f>IF(LEFT(DM84,1)&lt;&gt;"0",IF(LEFT(DM84,1)="1",3.0,DN84),$D$5+$E$5*(EE84*DX84/($K$5*1000))+$F$5*(EE84*DX84/($K$5*1000))*MAX(MIN(DK84,$J$5),$I$5)*MAX(MIN(DK84,$J$5),$I$5)+$G$5*MAX(MIN(DK84,$J$5),$I$5)*(EE84*DX84/($K$5*1000))+$H$5*(EE84*DX84/($K$5*1000))*(EE84*DX84/($K$5*1000)))</f>
        <v>0</v>
      </c>
      <c r="R84">
        <f>I84*(1000-(1000*0.61365*exp(17.502*V84/(240.97+V84))/(DX84+DY84)+DS84)/2)/(1000*0.61365*exp(17.502*V84/(240.97+V84))/(DX84+DY84)-DS84)</f>
        <v>0</v>
      </c>
      <c r="S84">
        <f>1/((DL84+1)/(P84/1.6)+1/(Q84/1.37)) + DL84/((DL84+1)/(P84/1.6) + DL84/(Q84/1.37))</f>
        <v>0</v>
      </c>
      <c r="T84">
        <f>(DG84*DJ84)</f>
        <v>0</v>
      </c>
      <c r="U84">
        <f>(DZ84+(T84+2*0.95*5.67E-8*(((DZ84+$B$9)+273)^4-(DZ84+273)^4)-44100*I84)/(1.84*29.3*Q84+8*0.95*5.67E-8*(DZ84+273)^3))</f>
        <v>0</v>
      </c>
      <c r="V84">
        <f>($C$9*EA84+$D$9*EB84+$E$9*U84)</f>
        <v>0</v>
      </c>
      <c r="W84">
        <f>0.61365*exp(17.502*V84/(240.97+V84))</f>
        <v>0</v>
      </c>
      <c r="X84">
        <f>(Y84/Z84*100)</f>
        <v>0</v>
      </c>
      <c r="Y84">
        <f>DS84*(DX84+DY84)/1000</f>
        <v>0</v>
      </c>
      <c r="Z84">
        <f>0.61365*exp(17.502*DZ84/(240.97+DZ84))</f>
        <v>0</v>
      </c>
      <c r="AA84">
        <f>(W84-DS84*(DX84+DY84)/1000)</f>
        <v>0</v>
      </c>
      <c r="AB84">
        <f>(-I84*44100)</f>
        <v>0</v>
      </c>
      <c r="AC84">
        <f>2*29.3*Q84*0.92*(DZ84-V84)</f>
        <v>0</v>
      </c>
      <c r="AD84">
        <f>2*0.95*5.67E-8*(((DZ84+$B$9)+273)^4-(V84+273)^4)</f>
        <v>0</v>
      </c>
      <c r="AE84">
        <f>T84+AD84+AB84+AC84</f>
        <v>0</v>
      </c>
      <c r="AF84">
        <f>DW84*AT84*(DR84-DQ84*(1000-AT84*DT84)/(1000-AT84*DS84))/(100*DK84)</f>
        <v>0</v>
      </c>
      <c r="AG84">
        <f>1000*DW84*AT84*(DS84-DT84)/(100*DK84*(1000-AT84*DS84))</f>
        <v>0</v>
      </c>
      <c r="AH84">
        <f>(AI84 - AJ84 - DX84*1E3/(8.314*(DZ84+273.15)) * AL84/DW84 * AK84) * DW84/(100*DK84) * (1000 - DT84)/1000</f>
        <v>0</v>
      </c>
      <c r="AI84">
        <v>1053.144913564922</v>
      </c>
      <c r="AJ84">
        <v>977.9705939393939</v>
      </c>
      <c r="AK84">
        <v>3.399117662142322</v>
      </c>
      <c r="AL84">
        <v>66.87544694377274</v>
      </c>
      <c r="AM84">
        <f>(AO84 - AN84 + DX84*1E3/(8.314*(DZ84+273.15)) * AQ84/DW84 * AP84) * DW84/(100*DK84) * 1000/(1000 - AO84)</f>
        <v>0</v>
      </c>
      <c r="AN84">
        <v>12.28951886918742</v>
      </c>
      <c r="AO84">
        <v>20.3872087912088</v>
      </c>
      <c r="AP84">
        <v>-0.0003600590934197036</v>
      </c>
      <c r="AQ84">
        <v>110.1298601296173</v>
      </c>
      <c r="AR84">
        <v>0</v>
      </c>
      <c r="AS84">
        <v>0</v>
      </c>
      <c r="AT84">
        <f>IF(AR84*$H$15&gt;=AV84,1.0,(AV84/(AV84-AR84*$H$15)))</f>
        <v>0</v>
      </c>
      <c r="AU84">
        <f>(AT84-1)*100</f>
        <v>0</v>
      </c>
      <c r="AV84">
        <f>MAX(0,($B$15+$C$15*EE84)/(1+$D$15*EE84)*DX84/(DZ84+273)*$E$15)</f>
        <v>0</v>
      </c>
      <c r="AW84" t="s">
        <v>429</v>
      </c>
      <c r="AX84" t="s">
        <v>429</v>
      </c>
      <c r="AY84">
        <v>0</v>
      </c>
      <c r="AZ84">
        <v>0</v>
      </c>
      <c r="BA84">
        <f>1-AY84/AZ84</f>
        <v>0</v>
      </c>
      <c r="BB84">
        <v>0</v>
      </c>
      <c r="BC84" t="s">
        <v>429</v>
      </c>
      <c r="BD84" t="s">
        <v>429</v>
      </c>
      <c r="BE84">
        <v>0</v>
      </c>
      <c r="BF84">
        <v>0</v>
      </c>
      <c r="BG84">
        <f>1-BE84/BF84</f>
        <v>0</v>
      </c>
      <c r="BH84">
        <v>0.5</v>
      </c>
      <c r="BI84">
        <f>DH84</f>
        <v>0</v>
      </c>
      <c r="BJ84">
        <f>K84</f>
        <v>0</v>
      </c>
      <c r="BK84">
        <f>BG84*BH84*BI84</f>
        <v>0</v>
      </c>
      <c r="BL84">
        <f>(BJ84-BB84)/BI84</f>
        <v>0</v>
      </c>
      <c r="BM84">
        <f>(AZ84-BF84)/BF84</f>
        <v>0</v>
      </c>
      <c r="BN84">
        <f>AY84/(BA84+AY84/BF84)</f>
        <v>0</v>
      </c>
      <c r="BO84" t="s">
        <v>429</v>
      </c>
      <c r="BP84">
        <v>0</v>
      </c>
      <c r="BQ84">
        <f>IF(BP84&lt;&gt;0, BP84, BN84)</f>
        <v>0</v>
      </c>
      <c r="BR84">
        <f>1-BQ84/BF84</f>
        <v>0</v>
      </c>
      <c r="BS84">
        <f>(BF84-BE84)/(BF84-BQ84)</f>
        <v>0</v>
      </c>
      <c r="BT84">
        <f>(AZ84-BF84)/(AZ84-BQ84)</f>
        <v>0</v>
      </c>
      <c r="BU84">
        <f>(BF84-BE84)/(BF84-AY84)</f>
        <v>0</v>
      </c>
      <c r="BV84">
        <f>(AZ84-BF84)/(AZ84-AY84)</f>
        <v>0</v>
      </c>
      <c r="BW84">
        <f>(BS84*BQ84/BE84)</f>
        <v>0</v>
      </c>
      <c r="BX84">
        <f>(1-BW84)</f>
        <v>0</v>
      </c>
      <c r="DG84">
        <f>$B$13*EF84+$C$13*EG84+$F$13*ER84*(1-EU84)</f>
        <v>0</v>
      </c>
      <c r="DH84">
        <f>DG84*DI84</f>
        <v>0</v>
      </c>
      <c r="DI84">
        <f>($B$13*$D$11+$C$13*$D$11+$F$13*((FE84+EW84)/MAX(FE84+EW84+FF84, 0.1)*$I$11+FF84/MAX(FE84+EW84+FF84, 0.1)*$J$11))/($B$13+$C$13+$F$13)</f>
        <v>0</v>
      </c>
      <c r="DJ84">
        <f>($B$13*$K$11+$C$13*$K$11+$F$13*((FE84+EW84)/MAX(FE84+EW84+FF84, 0.1)*$P$11+FF84/MAX(FE84+EW84+FF84, 0.1)*$Q$11))/($B$13+$C$13+$F$13)</f>
        <v>0</v>
      </c>
      <c r="DK84">
        <v>2.7</v>
      </c>
      <c r="DL84">
        <v>0.5</v>
      </c>
      <c r="DM84" t="s">
        <v>430</v>
      </c>
      <c r="DN84">
        <v>2</v>
      </c>
      <c r="DO84" t="b">
        <v>1</v>
      </c>
      <c r="DP84">
        <v>1685026997.814285</v>
      </c>
      <c r="DQ84">
        <v>933.86025</v>
      </c>
      <c r="DR84">
        <v>1025.710964285714</v>
      </c>
      <c r="DS84">
        <v>20.39862142857143</v>
      </c>
      <c r="DT84">
        <v>12.23756785714286</v>
      </c>
      <c r="DU84">
        <v>933.4487499999999</v>
      </c>
      <c r="DV84">
        <v>20.29024285714286</v>
      </c>
      <c r="DW84">
        <v>500.0058928571428</v>
      </c>
      <c r="DX84">
        <v>99.44232142857143</v>
      </c>
      <c r="DY84">
        <v>0.09998240714285714</v>
      </c>
      <c r="DZ84">
        <v>29.45281428571429</v>
      </c>
      <c r="EA84">
        <v>29.34411785714286</v>
      </c>
      <c r="EB84">
        <v>999.9000000000002</v>
      </c>
      <c r="EC84">
        <v>0</v>
      </c>
      <c r="ED84">
        <v>0</v>
      </c>
      <c r="EE84">
        <v>10010.10785714286</v>
      </c>
      <c r="EF84">
        <v>0</v>
      </c>
      <c r="EG84">
        <v>851.6549642857143</v>
      </c>
      <c r="EH84">
        <v>-91.85082857142855</v>
      </c>
      <c r="EI84">
        <v>953.3062857142858</v>
      </c>
      <c r="EJ84">
        <v>1038.421071428571</v>
      </c>
      <c r="EK84">
        <v>8.161049999999999</v>
      </c>
      <c r="EL84">
        <v>1025.710964285714</v>
      </c>
      <c r="EM84">
        <v>12.23756785714286</v>
      </c>
      <c r="EN84">
        <v>2.028485357142857</v>
      </c>
      <c r="EO84">
        <v>1.216931428571429</v>
      </c>
      <c r="EP84">
        <v>17.66844642857142</v>
      </c>
      <c r="EQ84">
        <v>9.809955357142856</v>
      </c>
      <c r="ER84">
        <v>2000.013928571428</v>
      </c>
      <c r="ES84">
        <v>0.9800042499999998</v>
      </c>
      <c r="ET84">
        <v>0.01999566071428572</v>
      </c>
      <c r="EU84">
        <v>0</v>
      </c>
      <c r="EV84">
        <v>786.3900357142858</v>
      </c>
      <c r="EW84">
        <v>5.00078</v>
      </c>
      <c r="EX84">
        <v>17907.72142857143</v>
      </c>
      <c r="EY84">
        <v>16379.77142857143</v>
      </c>
      <c r="EZ84">
        <v>39.29667857142857</v>
      </c>
      <c r="FA84">
        <v>41.18035714285713</v>
      </c>
      <c r="FB84">
        <v>39.67392857142857</v>
      </c>
      <c r="FC84">
        <v>40.05114285714285</v>
      </c>
      <c r="FD84">
        <v>40.62042857142858</v>
      </c>
      <c r="FE84">
        <v>1955.123928571428</v>
      </c>
      <c r="FF84">
        <v>39.89000000000001</v>
      </c>
      <c r="FG84">
        <v>0</v>
      </c>
      <c r="FH84">
        <v>1685027004.7</v>
      </c>
      <c r="FI84">
        <v>0</v>
      </c>
      <c r="FJ84">
        <v>786.3570000000001</v>
      </c>
      <c r="FK84">
        <v>-3.478085477804415</v>
      </c>
      <c r="FL84">
        <v>2497.100857617278</v>
      </c>
      <c r="FM84">
        <v>17918.48461538462</v>
      </c>
      <c r="FN84">
        <v>15</v>
      </c>
      <c r="FO84">
        <v>1685022659.5</v>
      </c>
      <c r="FP84" t="s">
        <v>431</v>
      </c>
      <c r="FQ84">
        <v>1685022641</v>
      </c>
      <c r="FR84">
        <v>1685022659.5</v>
      </c>
      <c r="FS84">
        <v>1</v>
      </c>
      <c r="FT84">
        <v>0.44</v>
      </c>
      <c r="FU84">
        <v>-0.025</v>
      </c>
      <c r="FV84">
        <v>0.445</v>
      </c>
      <c r="FW84">
        <v>-0.025</v>
      </c>
      <c r="FX84">
        <v>420</v>
      </c>
      <c r="FY84">
        <v>11</v>
      </c>
      <c r="FZ84">
        <v>0.08</v>
      </c>
      <c r="GA84">
        <v>0.02</v>
      </c>
      <c r="GB84">
        <v>-91.73177804878048</v>
      </c>
      <c r="GC84">
        <v>-2.384552613240585</v>
      </c>
      <c r="GD84">
        <v>0.2432844210346063</v>
      </c>
      <c r="GE84">
        <v>0</v>
      </c>
      <c r="GF84">
        <v>8.224165609756099</v>
      </c>
      <c r="GG84">
        <v>-1.165869825783963</v>
      </c>
      <c r="GH84">
        <v>0.1158193195697669</v>
      </c>
      <c r="GI84">
        <v>0</v>
      </c>
      <c r="GJ84">
        <v>0</v>
      </c>
      <c r="GK84">
        <v>2</v>
      </c>
      <c r="GL84" t="s">
        <v>485</v>
      </c>
      <c r="GM84">
        <v>3.09798</v>
      </c>
      <c r="GN84">
        <v>2.75833</v>
      </c>
      <c r="GO84">
        <v>0.171288</v>
      </c>
      <c r="GP84">
        <v>0.181559</v>
      </c>
      <c r="GQ84">
        <v>0.105813</v>
      </c>
      <c r="GR84">
        <v>0.0743895</v>
      </c>
      <c r="GS84">
        <v>21276.8</v>
      </c>
      <c r="GT84">
        <v>20752.7</v>
      </c>
      <c r="GU84">
        <v>26221.2</v>
      </c>
      <c r="GV84">
        <v>25697.7</v>
      </c>
      <c r="GW84">
        <v>37628.5</v>
      </c>
      <c r="GX84">
        <v>36264.4</v>
      </c>
      <c r="GY84">
        <v>45853.5</v>
      </c>
      <c r="GZ84">
        <v>42381.4</v>
      </c>
      <c r="HA84">
        <v>1.87663</v>
      </c>
      <c r="HB84">
        <v>1.95425</v>
      </c>
      <c r="HC84">
        <v>0.0508279</v>
      </c>
      <c r="HD84">
        <v>0</v>
      </c>
      <c r="HE84">
        <v>28.5104</v>
      </c>
      <c r="HF84">
        <v>999.9</v>
      </c>
      <c r="HG84">
        <v>60.2</v>
      </c>
      <c r="HH84">
        <v>32.5</v>
      </c>
      <c r="HI84">
        <v>29.7343</v>
      </c>
      <c r="HJ84">
        <v>61.0335</v>
      </c>
      <c r="HK84">
        <v>26.5745</v>
      </c>
      <c r="HL84">
        <v>1</v>
      </c>
      <c r="HM84">
        <v>0.152741</v>
      </c>
      <c r="HN84">
        <v>0.310602</v>
      </c>
      <c r="HO84">
        <v>20.3062</v>
      </c>
      <c r="HP84">
        <v>5.21355</v>
      </c>
      <c r="HQ84">
        <v>11.9797</v>
      </c>
      <c r="HR84">
        <v>4.9641</v>
      </c>
      <c r="HS84">
        <v>3.27403</v>
      </c>
      <c r="HT84">
        <v>9999</v>
      </c>
      <c r="HU84">
        <v>9999</v>
      </c>
      <c r="HV84">
        <v>9999</v>
      </c>
      <c r="HW84">
        <v>30.1</v>
      </c>
      <c r="HX84">
        <v>1.86386</v>
      </c>
      <c r="HY84">
        <v>1.85999</v>
      </c>
      <c r="HZ84">
        <v>1.85822</v>
      </c>
      <c r="IA84">
        <v>1.85964</v>
      </c>
      <c r="IB84">
        <v>1.85974</v>
      </c>
      <c r="IC84">
        <v>1.85822</v>
      </c>
      <c r="ID84">
        <v>1.85729</v>
      </c>
      <c r="IE84">
        <v>1.85222</v>
      </c>
      <c r="IF84">
        <v>0</v>
      </c>
      <c r="IG84">
        <v>0</v>
      </c>
      <c r="IH84">
        <v>0</v>
      </c>
      <c r="II84">
        <v>0</v>
      </c>
      <c r="IJ84" t="s">
        <v>433</v>
      </c>
      <c r="IK84" t="s">
        <v>434</v>
      </c>
      <c r="IL84" t="s">
        <v>435</v>
      </c>
      <c r="IM84" t="s">
        <v>435</v>
      </c>
      <c r="IN84" t="s">
        <v>435</v>
      </c>
      <c r="IO84" t="s">
        <v>435</v>
      </c>
      <c r="IP84">
        <v>0</v>
      </c>
      <c r="IQ84">
        <v>100</v>
      </c>
      <c r="IR84">
        <v>100</v>
      </c>
      <c r="IS84">
        <v>0.405</v>
      </c>
      <c r="IT84">
        <v>0.1082</v>
      </c>
      <c r="IU84">
        <v>0.3650839946752427</v>
      </c>
      <c r="IV84">
        <v>0.0002756662941723101</v>
      </c>
      <c r="IW84">
        <v>-1.706736700235475E-07</v>
      </c>
      <c r="IX84">
        <v>-7.648352192670159E-11</v>
      </c>
      <c r="IY84">
        <v>-0.08921519773046478</v>
      </c>
      <c r="IZ84">
        <v>0.001712106514585134</v>
      </c>
      <c r="JA84">
        <v>0.0004201690128959496</v>
      </c>
      <c r="JB84">
        <v>-1.212774764375344E-06</v>
      </c>
      <c r="JC84">
        <v>3</v>
      </c>
      <c r="JD84">
        <v>1949</v>
      </c>
      <c r="JE84">
        <v>1</v>
      </c>
      <c r="JF84">
        <v>28</v>
      </c>
      <c r="JG84">
        <v>72.7</v>
      </c>
      <c r="JH84">
        <v>72.40000000000001</v>
      </c>
      <c r="JI84">
        <v>2.38403</v>
      </c>
      <c r="JJ84">
        <v>2.59521</v>
      </c>
      <c r="JK84">
        <v>1.49658</v>
      </c>
      <c r="JL84">
        <v>2.35474</v>
      </c>
      <c r="JM84">
        <v>1.54907</v>
      </c>
      <c r="JN84">
        <v>2.34741</v>
      </c>
      <c r="JO84">
        <v>36.152</v>
      </c>
      <c r="JP84">
        <v>14.3072</v>
      </c>
      <c r="JQ84">
        <v>18</v>
      </c>
      <c r="JR84">
        <v>487.303</v>
      </c>
      <c r="JS84">
        <v>556.549</v>
      </c>
      <c r="JT84">
        <v>27.999</v>
      </c>
      <c r="JU84">
        <v>29.1964</v>
      </c>
      <c r="JV84">
        <v>30.0005</v>
      </c>
      <c r="JW84">
        <v>29.1944</v>
      </c>
      <c r="JX84">
        <v>29.1368</v>
      </c>
      <c r="JY84">
        <v>47.9735</v>
      </c>
      <c r="JZ84">
        <v>53.8242</v>
      </c>
      <c r="KA84">
        <v>0</v>
      </c>
      <c r="KB84">
        <v>28</v>
      </c>
      <c r="KC84">
        <v>1075.85</v>
      </c>
      <c r="KD84">
        <v>12.5756</v>
      </c>
      <c r="KE84">
        <v>100.203</v>
      </c>
      <c r="KF84">
        <v>100.597</v>
      </c>
    </row>
    <row r="85" spans="1:292">
      <c r="A85">
        <v>65</v>
      </c>
      <c r="B85">
        <v>1685027010.6</v>
      </c>
      <c r="C85">
        <v>411.5</v>
      </c>
      <c r="D85" t="s">
        <v>564</v>
      </c>
      <c r="E85" t="s">
        <v>565</v>
      </c>
      <c r="F85">
        <v>5</v>
      </c>
      <c r="G85" t="s">
        <v>428</v>
      </c>
      <c r="H85">
        <v>1685027003.1</v>
      </c>
      <c r="I85">
        <f>(J85)/1000</f>
        <v>0</v>
      </c>
      <c r="J85">
        <f>IF(DO85, AM85, AG85)</f>
        <v>0</v>
      </c>
      <c r="K85">
        <f>IF(DO85, AH85, AF85)</f>
        <v>0</v>
      </c>
      <c r="L85">
        <f>DQ85 - IF(AT85&gt;1, K85*DK85*100.0/(AV85*EE85), 0)</f>
        <v>0</v>
      </c>
      <c r="M85">
        <f>((S85-I85/2)*L85-K85)/(S85+I85/2)</f>
        <v>0</v>
      </c>
      <c r="N85">
        <f>M85*(DX85+DY85)/1000.0</f>
        <v>0</v>
      </c>
      <c r="O85">
        <f>(DQ85 - IF(AT85&gt;1, K85*DK85*100.0/(AV85*EE85), 0))*(DX85+DY85)/1000.0</f>
        <v>0</v>
      </c>
      <c r="P85">
        <f>2.0/((1/R85-1/Q85)+SIGN(R85)*SQRT((1/R85-1/Q85)*(1/R85-1/Q85) + 4*DL85/((DL85+1)*(DL85+1))*(2*1/R85*1/Q85-1/Q85*1/Q85)))</f>
        <v>0</v>
      </c>
      <c r="Q85">
        <f>IF(LEFT(DM85,1)&lt;&gt;"0",IF(LEFT(DM85,1)="1",3.0,DN85),$D$5+$E$5*(EE85*DX85/($K$5*1000))+$F$5*(EE85*DX85/($K$5*1000))*MAX(MIN(DK85,$J$5),$I$5)*MAX(MIN(DK85,$J$5),$I$5)+$G$5*MAX(MIN(DK85,$J$5),$I$5)*(EE85*DX85/($K$5*1000))+$H$5*(EE85*DX85/($K$5*1000))*(EE85*DX85/($K$5*1000)))</f>
        <v>0</v>
      </c>
      <c r="R85">
        <f>I85*(1000-(1000*0.61365*exp(17.502*V85/(240.97+V85))/(DX85+DY85)+DS85)/2)/(1000*0.61365*exp(17.502*V85/(240.97+V85))/(DX85+DY85)-DS85)</f>
        <v>0</v>
      </c>
      <c r="S85">
        <f>1/((DL85+1)/(P85/1.6)+1/(Q85/1.37)) + DL85/((DL85+1)/(P85/1.6) + DL85/(Q85/1.37))</f>
        <v>0</v>
      </c>
      <c r="T85">
        <f>(DG85*DJ85)</f>
        <v>0</v>
      </c>
      <c r="U85">
        <f>(DZ85+(T85+2*0.95*5.67E-8*(((DZ85+$B$9)+273)^4-(DZ85+273)^4)-44100*I85)/(1.84*29.3*Q85+8*0.95*5.67E-8*(DZ85+273)^3))</f>
        <v>0</v>
      </c>
      <c r="V85">
        <f>($C$9*EA85+$D$9*EB85+$E$9*U85)</f>
        <v>0</v>
      </c>
      <c r="W85">
        <f>0.61365*exp(17.502*V85/(240.97+V85))</f>
        <v>0</v>
      </c>
      <c r="X85">
        <f>(Y85/Z85*100)</f>
        <v>0</v>
      </c>
      <c r="Y85">
        <f>DS85*(DX85+DY85)/1000</f>
        <v>0</v>
      </c>
      <c r="Z85">
        <f>0.61365*exp(17.502*DZ85/(240.97+DZ85))</f>
        <v>0</v>
      </c>
      <c r="AA85">
        <f>(W85-DS85*(DX85+DY85)/1000)</f>
        <v>0</v>
      </c>
      <c r="AB85">
        <f>(-I85*44100)</f>
        <v>0</v>
      </c>
      <c r="AC85">
        <f>2*29.3*Q85*0.92*(DZ85-V85)</f>
        <v>0</v>
      </c>
      <c r="AD85">
        <f>2*0.95*5.67E-8*(((DZ85+$B$9)+273)^4-(V85+273)^4)</f>
        <v>0</v>
      </c>
      <c r="AE85">
        <f>T85+AD85+AB85+AC85</f>
        <v>0</v>
      </c>
      <c r="AF85">
        <f>DW85*AT85*(DR85-DQ85*(1000-AT85*DT85)/(1000-AT85*DS85))/(100*DK85)</f>
        <v>0</v>
      </c>
      <c r="AG85">
        <f>1000*DW85*AT85*(DS85-DT85)/(100*DK85*(1000-AT85*DS85))</f>
        <v>0</v>
      </c>
      <c r="AH85">
        <f>(AI85 - AJ85 - DX85*1E3/(8.314*(DZ85+273.15)) * AL85/DW85 * AK85) * DW85/(100*DK85) * (1000 - DT85)/1000</f>
        <v>0</v>
      </c>
      <c r="AI85">
        <v>1070.323246377444</v>
      </c>
      <c r="AJ85">
        <v>994.9241939393938</v>
      </c>
      <c r="AK85">
        <v>3.389777971925672</v>
      </c>
      <c r="AL85">
        <v>66.87544694377274</v>
      </c>
      <c r="AM85">
        <f>(AO85 - AN85 + DX85*1E3/(8.314*(DZ85+273.15)) * AQ85/DW85 * AP85) * DW85/(100*DK85) * 1000/(1000 - AO85)</f>
        <v>0</v>
      </c>
      <c r="AN85">
        <v>12.42622891440027</v>
      </c>
      <c r="AO85">
        <v>20.38866373626374</v>
      </c>
      <c r="AP85">
        <v>0.0001226492905495475</v>
      </c>
      <c r="AQ85">
        <v>110.1298601296173</v>
      </c>
      <c r="AR85">
        <v>0</v>
      </c>
      <c r="AS85">
        <v>0</v>
      </c>
      <c r="AT85">
        <f>IF(AR85*$H$15&gt;=AV85,1.0,(AV85/(AV85-AR85*$H$15)))</f>
        <v>0</v>
      </c>
      <c r="AU85">
        <f>(AT85-1)*100</f>
        <v>0</v>
      </c>
      <c r="AV85">
        <f>MAX(0,($B$15+$C$15*EE85)/(1+$D$15*EE85)*DX85/(DZ85+273)*$E$15)</f>
        <v>0</v>
      </c>
      <c r="AW85" t="s">
        <v>429</v>
      </c>
      <c r="AX85" t="s">
        <v>429</v>
      </c>
      <c r="AY85">
        <v>0</v>
      </c>
      <c r="AZ85">
        <v>0</v>
      </c>
      <c r="BA85">
        <f>1-AY85/AZ85</f>
        <v>0</v>
      </c>
      <c r="BB85">
        <v>0</v>
      </c>
      <c r="BC85" t="s">
        <v>429</v>
      </c>
      <c r="BD85" t="s">
        <v>429</v>
      </c>
      <c r="BE85">
        <v>0</v>
      </c>
      <c r="BF85">
        <v>0</v>
      </c>
      <c r="BG85">
        <f>1-BE85/BF85</f>
        <v>0</v>
      </c>
      <c r="BH85">
        <v>0.5</v>
      </c>
      <c r="BI85">
        <f>DH85</f>
        <v>0</v>
      </c>
      <c r="BJ85">
        <f>K85</f>
        <v>0</v>
      </c>
      <c r="BK85">
        <f>BG85*BH85*BI85</f>
        <v>0</v>
      </c>
      <c r="BL85">
        <f>(BJ85-BB85)/BI85</f>
        <v>0</v>
      </c>
      <c r="BM85">
        <f>(AZ85-BF85)/BF85</f>
        <v>0</v>
      </c>
      <c r="BN85">
        <f>AY85/(BA85+AY85/BF85)</f>
        <v>0</v>
      </c>
      <c r="BO85" t="s">
        <v>429</v>
      </c>
      <c r="BP85">
        <v>0</v>
      </c>
      <c r="BQ85">
        <f>IF(BP85&lt;&gt;0, BP85, BN85)</f>
        <v>0</v>
      </c>
      <c r="BR85">
        <f>1-BQ85/BF85</f>
        <v>0</v>
      </c>
      <c r="BS85">
        <f>(BF85-BE85)/(BF85-BQ85)</f>
        <v>0</v>
      </c>
      <c r="BT85">
        <f>(AZ85-BF85)/(AZ85-BQ85)</f>
        <v>0</v>
      </c>
      <c r="BU85">
        <f>(BF85-BE85)/(BF85-AY85)</f>
        <v>0</v>
      </c>
      <c r="BV85">
        <f>(AZ85-BF85)/(AZ85-AY85)</f>
        <v>0</v>
      </c>
      <c r="BW85">
        <f>(BS85*BQ85/BE85)</f>
        <v>0</v>
      </c>
      <c r="BX85">
        <f>(1-BW85)</f>
        <v>0</v>
      </c>
      <c r="DG85">
        <f>$B$13*EF85+$C$13*EG85+$F$13*ER85*(1-EU85)</f>
        <v>0</v>
      </c>
      <c r="DH85">
        <f>DG85*DI85</f>
        <v>0</v>
      </c>
      <c r="DI85">
        <f>($B$13*$D$11+$C$13*$D$11+$F$13*((FE85+EW85)/MAX(FE85+EW85+FF85, 0.1)*$I$11+FF85/MAX(FE85+EW85+FF85, 0.1)*$J$11))/($B$13+$C$13+$F$13)</f>
        <v>0</v>
      </c>
      <c r="DJ85">
        <f>($B$13*$K$11+$C$13*$K$11+$F$13*((FE85+EW85)/MAX(FE85+EW85+FF85, 0.1)*$P$11+FF85/MAX(FE85+EW85+FF85, 0.1)*$Q$11))/($B$13+$C$13+$F$13)</f>
        <v>0</v>
      </c>
      <c r="DK85">
        <v>2.7</v>
      </c>
      <c r="DL85">
        <v>0.5</v>
      </c>
      <c r="DM85" t="s">
        <v>430</v>
      </c>
      <c r="DN85">
        <v>2</v>
      </c>
      <c r="DO85" t="b">
        <v>1</v>
      </c>
      <c r="DP85">
        <v>1685027003.1</v>
      </c>
      <c r="DQ85">
        <v>951.3718888888887</v>
      </c>
      <c r="DR85">
        <v>1043.447777777778</v>
      </c>
      <c r="DS85">
        <v>20.39524444444444</v>
      </c>
      <c r="DT85">
        <v>12.34967777777778</v>
      </c>
      <c r="DU85">
        <v>950.9647407407407</v>
      </c>
      <c r="DV85">
        <v>20.28691851851852</v>
      </c>
      <c r="DW85">
        <v>500.0108148148148</v>
      </c>
      <c r="DX85">
        <v>99.44245185185184</v>
      </c>
      <c r="DY85">
        <v>0.09993005555555555</v>
      </c>
      <c r="DZ85">
        <v>29.44171851851852</v>
      </c>
      <c r="EA85">
        <v>29.33884074074074</v>
      </c>
      <c r="EB85">
        <v>999.9000000000001</v>
      </c>
      <c r="EC85">
        <v>0</v>
      </c>
      <c r="ED85">
        <v>0</v>
      </c>
      <c r="EE85">
        <v>10011.62037037037</v>
      </c>
      <c r="EF85">
        <v>0</v>
      </c>
      <c r="EG85">
        <v>845.5823333333334</v>
      </c>
      <c r="EH85">
        <v>-92.07624814814815</v>
      </c>
      <c r="EI85">
        <v>971.1791481481481</v>
      </c>
      <c r="EJ85">
        <v>1056.497407407407</v>
      </c>
      <c r="EK85">
        <v>8.045567037037038</v>
      </c>
      <c r="EL85">
        <v>1043.447777777778</v>
      </c>
      <c r="EM85">
        <v>12.34967777777778</v>
      </c>
      <c r="EN85">
        <v>2.028152962962963</v>
      </c>
      <c r="EO85">
        <v>1.228082222222222</v>
      </c>
      <c r="EP85">
        <v>17.66584814814815</v>
      </c>
      <c r="EQ85">
        <v>9.946034074074074</v>
      </c>
      <c r="ER85">
        <v>2000.007037037037</v>
      </c>
      <c r="ES85">
        <v>0.9800037777777777</v>
      </c>
      <c r="ET85">
        <v>0.01999614074074074</v>
      </c>
      <c r="EU85">
        <v>0</v>
      </c>
      <c r="EV85">
        <v>786.1644444444443</v>
      </c>
      <c r="EW85">
        <v>5.00078</v>
      </c>
      <c r="EX85">
        <v>18022.70740740741</v>
      </c>
      <c r="EY85">
        <v>16379.71851851852</v>
      </c>
      <c r="EZ85">
        <v>39.31</v>
      </c>
      <c r="FA85">
        <v>41.16862962962963</v>
      </c>
      <c r="FB85">
        <v>39.70811111111111</v>
      </c>
      <c r="FC85">
        <v>40.04611111111111</v>
      </c>
      <c r="FD85">
        <v>40.61566666666666</v>
      </c>
      <c r="FE85">
        <v>1955.117037037037</v>
      </c>
      <c r="FF85">
        <v>39.89000000000001</v>
      </c>
      <c r="FG85">
        <v>0</v>
      </c>
      <c r="FH85">
        <v>1685027009.5</v>
      </c>
      <c r="FI85">
        <v>0</v>
      </c>
      <c r="FJ85">
        <v>786.1484999999999</v>
      </c>
      <c r="FK85">
        <v>-2.283042724985195</v>
      </c>
      <c r="FL85">
        <v>400.4410291643663</v>
      </c>
      <c r="FM85">
        <v>18007.45769230769</v>
      </c>
      <c r="FN85">
        <v>15</v>
      </c>
      <c r="FO85">
        <v>1685022659.5</v>
      </c>
      <c r="FP85" t="s">
        <v>431</v>
      </c>
      <c r="FQ85">
        <v>1685022641</v>
      </c>
      <c r="FR85">
        <v>1685022659.5</v>
      </c>
      <c r="FS85">
        <v>1</v>
      </c>
      <c r="FT85">
        <v>0.44</v>
      </c>
      <c r="FU85">
        <v>-0.025</v>
      </c>
      <c r="FV85">
        <v>0.445</v>
      </c>
      <c r="FW85">
        <v>-0.025</v>
      </c>
      <c r="FX85">
        <v>420</v>
      </c>
      <c r="FY85">
        <v>11</v>
      </c>
      <c r="FZ85">
        <v>0.08</v>
      </c>
      <c r="GA85">
        <v>0.02</v>
      </c>
      <c r="GB85">
        <v>-91.93334634146341</v>
      </c>
      <c r="GC85">
        <v>-2.365628571428618</v>
      </c>
      <c r="GD85">
        <v>0.2428050127034695</v>
      </c>
      <c r="GE85">
        <v>0</v>
      </c>
      <c r="GF85">
        <v>8.119071951219512</v>
      </c>
      <c r="GG85">
        <v>-1.305469965156814</v>
      </c>
      <c r="GH85">
        <v>0.1295418742021377</v>
      </c>
      <c r="GI85">
        <v>0</v>
      </c>
      <c r="GJ85">
        <v>0</v>
      </c>
      <c r="GK85">
        <v>2</v>
      </c>
      <c r="GL85" t="s">
        <v>485</v>
      </c>
      <c r="GM85">
        <v>3.09751</v>
      </c>
      <c r="GN85">
        <v>2.75778</v>
      </c>
      <c r="GO85">
        <v>0.17319</v>
      </c>
      <c r="GP85">
        <v>0.183402</v>
      </c>
      <c r="GQ85">
        <v>0.105809</v>
      </c>
      <c r="GR85">
        <v>0.0747797</v>
      </c>
      <c r="GS85">
        <v>21227.7</v>
      </c>
      <c r="GT85">
        <v>20705.9</v>
      </c>
      <c r="GU85">
        <v>26220.9</v>
      </c>
      <c r="GV85">
        <v>25697.5</v>
      </c>
      <c r="GW85">
        <v>37628.7</v>
      </c>
      <c r="GX85">
        <v>36248.9</v>
      </c>
      <c r="GY85">
        <v>45853.2</v>
      </c>
      <c r="GZ85">
        <v>42381</v>
      </c>
      <c r="HA85">
        <v>1.87558</v>
      </c>
      <c r="HB85">
        <v>1.95538</v>
      </c>
      <c r="HC85">
        <v>0.05088</v>
      </c>
      <c r="HD85">
        <v>0</v>
      </c>
      <c r="HE85">
        <v>28.4982</v>
      </c>
      <c r="HF85">
        <v>999.9</v>
      </c>
      <c r="HG85">
        <v>60.2</v>
      </c>
      <c r="HH85">
        <v>32.6</v>
      </c>
      <c r="HI85">
        <v>29.9032</v>
      </c>
      <c r="HJ85">
        <v>61.2235</v>
      </c>
      <c r="HK85">
        <v>26.7588</v>
      </c>
      <c r="HL85">
        <v>1</v>
      </c>
      <c r="HM85">
        <v>0.153095</v>
      </c>
      <c r="HN85">
        <v>0.299112</v>
      </c>
      <c r="HO85">
        <v>20.3062</v>
      </c>
      <c r="HP85">
        <v>5.21355</v>
      </c>
      <c r="HQ85">
        <v>11.98</v>
      </c>
      <c r="HR85">
        <v>4.96385</v>
      </c>
      <c r="HS85">
        <v>3.27425</v>
      </c>
      <c r="HT85">
        <v>9999</v>
      </c>
      <c r="HU85">
        <v>9999</v>
      </c>
      <c r="HV85">
        <v>9999</v>
      </c>
      <c r="HW85">
        <v>30.1</v>
      </c>
      <c r="HX85">
        <v>1.86386</v>
      </c>
      <c r="HY85">
        <v>1.85998</v>
      </c>
      <c r="HZ85">
        <v>1.85822</v>
      </c>
      <c r="IA85">
        <v>1.85962</v>
      </c>
      <c r="IB85">
        <v>1.85974</v>
      </c>
      <c r="IC85">
        <v>1.85822</v>
      </c>
      <c r="ID85">
        <v>1.85729</v>
      </c>
      <c r="IE85">
        <v>1.85223</v>
      </c>
      <c r="IF85">
        <v>0</v>
      </c>
      <c r="IG85">
        <v>0</v>
      </c>
      <c r="IH85">
        <v>0</v>
      </c>
      <c r="II85">
        <v>0</v>
      </c>
      <c r="IJ85" t="s">
        <v>433</v>
      </c>
      <c r="IK85" t="s">
        <v>434</v>
      </c>
      <c r="IL85" t="s">
        <v>435</v>
      </c>
      <c r="IM85" t="s">
        <v>435</v>
      </c>
      <c r="IN85" t="s">
        <v>435</v>
      </c>
      <c r="IO85" t="s">
        <v>435</v>
      </c>
      <c r="IP85">
        <v>0</v>
      </c>
      <c r="IQ85">
        <v>100</v>
      </c>
      <c r="IR85">
        <v>100</v>
      </c>
      <c r="IS85">
        <v>0.401</v>
      </c>
      <c r="IT85">
        <v>0.1082</v>
      </c>
      <c r="IU85">
        <v>0.3650839946752427</v>
      </c>
      <c r="IV85">
        <v>0.0002756662941723101</v>
      </c>
      <c r="IW85">
        <v>-1.706736700235475E-07</v>
      </c>
      <c r="IX85">
        <v>-7.648352192670159E-11</v>
      </c>
      <c r="IY85">
        <v>-0.08921519773046478</v>
      </c>
      <c r="IZ85">
        <v>0.001712106514585134</v>
      </c>
      <c r="JA85">
        <v>0.0004201690128959496</v>
      </c>
      <c r="JB85">
        <v>-1.212774764375344E-06</v>
      </c>
      <c r="JC85">
        <v>3</v>
      </c>
      <c r="JD85">
        <v>1949</v>
      </c>
      <c r="JE85">
        <v>1</v>
      </c>
      <c r="JF85">
        <v>28</v>
      </c>
      <c r="JG85">
        <v>72.8</v>
      </c>
      <c r="JH85">
        <v>72.5</v>
      </c>
      <c r="JI85">
        <v>2.41821</v>
      </c>
      <c r="JJ85">
        <v>2.6001</v>
      </c>
      <c r="JK85">
        <v>1.49658</v>
      </c>
      <c r="JL85">
        <v>2.35474</v>
      </c>
      <c r="JM85">
        <v>1.54907</v>
      </c>
      <c r="JN85">
        <v>2.34009</v>
      </c>
      <c r="JO85">
        <v>36.152</v>
      </c>
      <c r="JP85">
        <v>14.2984</v>
      </c>
      <c r="JQ85">
        <v>18</v>
      </c>
      <c r="JR85">
        <v>486.725</v>
      </c>
      <c r="JS85">
        <v>557.403</v>
      </c>
      <c r="JT85">
        <v>27.998</v>
      </c>
      <c r="JU85">
        <v>29.2014</v>
      </c>
      <c r="JV85">
        <v>30.0004</v>
      </c>
      <c r="JW85">
        <v>29.1993</v>
      </c>
      <c r="JX85">
        <v>29.1405</v>
      </c>
      <c r="JY85">
        <v>48.5655</v>
      </c>
      <c r="JZ85">
        <v>53.552</v>
      </c>
      <c r="KA85">
        <v>0</v>
      </c>
      <c r="KB85">
        <v>28</v>
      </c>
      <c r="KC85">
        <v>1089.21</v>
      </c>
      <c r="KD85">
        <v>12.6911</v>
      </c>
      <c r="KE85">
        <v>100.202</v>
      </c>
      <c r="KF85">
        <v>100.596</v>
      </c>
    </row>
    <row r="86" spans="1:292">
      <c r="A86">
        <v>66</v>
      </c>
      <c r="B86">
        <v>1685027015.6</v>
      </c>
      <c r="C86">
        <v>416.5</v>
      </c>
      <c r="D86" t="s">
        <v>566</v>
      </c>
      <c r="E86" t="s">
        <v>567</v>
      </c>
      <c r="F86">
        <v>5</v>
      </c>
      <c r="G86" t="s">
        <v>428</v>
      </c>
      <c r="H86">
        <v>1685027007.814285</v>
      </c>
      <c r="I86">
        <f>(J86)/1000</f>
        <v>0</v>
      </c>
      <c r="J86">
        <f>IF(DO86, AM86, AG86)</f>
        <v>0</v>
      </c>
      <c r="K86">
        <f>IF(DO86, AH86, AF86)</f>
        <v>0</v>
      </c>
      <c r="L86">
        <f>DQ86 - IF(AT86&gt;1, K86*DK86*100.0/(AV86*EE86), 0)</f>
        <v>0</v>
      </c>
      <c r="M86">
        <f>((S86-I86/2)*L86-K86)/(S86+I86/2)</f>
        <v>0</v>
      </c>
      <c r="N86">
        <f>M86*(DX86+DY86)/1000.0</f>
        <v>0</v>
      </c>
      <c r="O86">
        <f>(DQ86 - IF(AT86&gt;1, K86*DK86*100.0/(AV86*EE86), 0))*(DX86+DY86)/1000.0</f>
        <v>0</v>
      </c>
      <c r="P86">
        <f>2.0/((1/R86-1/Q86)+SIGN(R86)*SQRT((1/R86-1/Q86)*(1/R86-1/Q86) + 4*DL86/((DL86+1)*(DL86+1))*(2*1/R86*1/Q86-1/Q86*1/Q86)))</f>
        <v>0</v>
      </c>
      <c r="Q86">
        <f>IF(LEFT(DM86,1)&lt;&gt;"0",IF(LEFT(DM86,1)="1",3.0,DN86),$D$5+$E$5*(EE86*DX86/($K$5*1000))+$F$5*(EE86*DX86/($K$5*1000))*MAX(MIN(DK86,$J$5),$I$5)*MAX(MIN(DK86,$J$5),$I$5)+$G$5*MAX(MIN(DK86,$J$5),$I$5)*(EE86*DX86/($K$5*1000))+$H$5*(EE86*DX86/($K$5*1000))*(EE86*DX86/($K$5*1000)))</f>
        <v>0</v>
      </c>
      <c r="R86">
        <f>I86*(1000-(1000*0.61365*exp(17.502*V86/(240.97+V86))/(DX86+DY86)+DS86)/2)/(1000*0.61365*exp(17.502*V86/(240.97+V86))/(DX86+DY86)-DS86)</f>
        <v>0</v>
      </c>
      <c r="S86">
        <f>1/((DL86+1)/(P86/1.6)+1/(Q86/1.37)) + DL86/((DL86+1)/(P86/1.6) + DL86/(Q86/1.37))</f>
        <v>0</v>
      </c>
      <c r="T86">
        <f>(DG86*DJ86)</f>
        <v>0</v>
      </c>
      <c r="U86">
        <f>(DZ86+(T86+2*0.95*5.67E-8*(((DZ86+$B$9)+273)^4-(DZ86+273)^4)-44100*I86)/(1.84*29.3*Q86+8*0.95*5.67E-8*(DZ86+273)^3))</f>
        <v>0</v>
      </c>
      <c r="V86">
        <f>($C$9*EA86+$D$9*EB86+$E$9*U86)</f>
        <v>0</v>
      </c>
      <c r="W86">
        <f>0.61365*exp(17.502*V86/(240.97+V86))</f>
        <v>0</v>
      </c>
      <c r="X86">
        <f>(Y86/Z86*100)</f>
        <v>0</v>
      </c>
      <c r="Y86">
        <f>DS86*(DX86+DY86)/1000</f>
        <v>0</v>
      </c>
      <c r="Z86">
        <f>0.61365*exp(17.502*DZ86/(240.97+DZ86))</f>
        <v>0</v>
      </c>
      <c r="AA86">
        <f>(W86-DS86*(DX86+DY86)/1000)</f>
        <v>0</v>
      </c>
      <c r="AB86">
        <f>(-I86*44100)</f>
        <v>0</v>
      </c>
      <c r="AC86">
        <f>2*29.3*Q86*0.92*(DZ86-V86)</f>
        <v>0</v>
      </c>
      <c r="AD86">
        <f>2*0.95*5.67E-8*(((DZ86+$B$9)+273)^4-(V86+273)^4)</f>
        <v>0</v>
      </c>
      <c r="AE86">
        <f>T86+AD86+AB86+AC86</f>
        <v>0</v>
      </c>
      <c r="AF86">
        <f>DW86*AT86*(DR86-DQ86*(1000-AT86*DT86)/(1000-AT86*DS86))/(100*DK86)</f>
        <v>0</v>
      </c>
      <c r="AG86">
        <f>1000*DW86*AT86*(DS86-DT86)/(100*DK86*(1000-AT86*DS86))</f>
        <v>0</v>
      </c>
      <c r="AH86">
        <f>(AI86 - AJ86 - DX86*1E3/(8.314*(DZ86+273.15)) * AL86/DW86 * AK86) * DW86/(100*DK86) * (1000 - DT86)/1000</f>
        <v>0</v>
      </c>
      <c r="AI86">
        <v>1087.346423849244</v>
      </c>
      <c r="AJ86">
        <v>1011.920587878788</v>
      </c>
      <c r="AK86">
        <v>3.400815981214603</v>
      </c>
      <c r="AL86">
        <v>66.87544694377274</v>
      </c>
      <c r="AM86">
        <f>(AO86 - AN86 + DX86*1E3/(8.314*(DZ86+273.15)) * AQ86/DW86 * AP86) * DW86/(100*DK86) * 1000/(1000 - AO86)</f>
        <v>0</v>
      </c>
      <c r="AN86">
        <v>12.5114617791934</v>
      </c>
      <c r="AO86">
        <v>20.38203736263738</v>
      </c>
      <c r="AP86">
        <v>-0.0003716738213598803</v>
      </c>
      <c r="AQ86">
        <v>110.1298601296173</v>
      </c>
      <c r="AR86">
        <v>0</v>
      </c>
      <c r="AS86">
        <v>0</v>
      </c>
      <c r="AT86">
        <f>IF(AR86*$H$15&gt;=AV86,1.0,(AV86/(AV86-AR86*$H$15)))</f>
        <v>0</v>
      </c>
      <c r="AU86">
        <f>(AT86-1)*100</f>
        <v>0</v>
      </c>
      <c r="AV86">
        <f>MAX(0,($B$15+$C$15*EE86)/(1+$D$15*EE86)*DX86/(DZ86+273)*$E$15)</f>
        <v>0</v>
      </c>
      <c r="AW86" t="s">
        <v>429</v>
      </c>
      <c r="AX86" t="s">
        <v>429</v>
      </c>
      <c r="AY86">
        <v>0</v>
      </c>
      <c r="AZ86">
        <v>0</v>
      </c>
      <c r="BA86">
        <f>1-AY86/AZ86</f>
        <v>0</v>
      </c>
      <c r="BB86">
        <v>0</v>
      </c>
      <c r="BC86" t="s">
        <v>429</v>
      </c>
      <c r="BD86" t="s">
        <v>429</v>
      </c>
      <c r="BE86">
        <v>0</v>
      </c>
      <c r="BF86">
        <v>0</v>
      </c>
      <c r="BG86">
        <f>1-BE86/BF86</f>
        <v>0</v>
      </c>
      <c r="BH86">
        <v>0.5</v>
      </c>
      <c r="BI86">
        <f>DH86</f>
        <v>0</v>
      </c>
      <c r="BJ86">
        <f>K86</f>
        <v>0</v>
      </c>
      <c r="BK86">
        <f>BG86*BH86*BI86</f>
        <v>0</v>
      </c>
      <c r="BL86">
        <f>(BJ86-BB86)/BI86</f>
        <v>0</v>
      </c>
      <c r="BM86">
        <f>(AZ86-BF86)/BF86</f>
        <v>0</v>
      </c>
      <c r="BN86">
        <f>AY86/(BA86+AY86/BF86)</f>
        <v>0</v>
      </c>
      <c r="BO86" t="s">
        <v>429</v>
      </c>
      <c r="BP86">
        <v>0</v>
      </c>
      <c r="BQ86">
        <f>IF(BP86&lt;&gt;0, BP86, BN86)</f>
        <v>0</v>
      </c>
      <c r="BR86">
        <f>1-BQ86/BF86</f>
        <v>0</v>
      </c>
      <c r="BS86">
        <f>(BF86-BE86)/(BF86-BQ86)</f>
        <v>0</v>
      </c>
      <c r="BT86">
        <f>(AZ86-BF86)/(AZ86-BQ86)</f>
        <v>0</v>
      </c>
      <c r="BU86">
        <f>(BF86-BE86)/(BF86-AY86)</f>
        <v>0</v>
      </c>
      <c r="BV86">
        <f>(AZ86-BF86)/(AZ86-AY86)</f>
        <v>0</v>
      </c>
      <c r="BW86">
        <f>(BS86*BQ86/BE86)</f>
        <v>0</v>
      </c>
      <c r="BX86">
        <f>(1-BW86)</f>
        <v>0</v>
      </c>
      <c r="DG86">
        <f>$B$13*EF86+$C$13*EG86+$F$13*ER86*(1-EU86)</f>
        <v>0</v>
      </c>
      <c r="DH86">
        <f>DG86*DI86</f>
        <v>0</v>
      </c>
      <c r="DI86">
        <f>($B$13*$D$11+$C$13*$D$11+$F$13*((FE86+EW86)/MAX(FE86+EW86+FF86, 0.1)*$I$11+FF86/MAX(FE86+EW86+FF86, 0.1)*$J$11))/($B$13+$C$13+$F$13)</f>
        <v>0</v>
      </c>
      <c r="DJ86">
        <f>($B$13*$K$11+$C$13*$K$11+$F$13*((FE86+EW86)/MAX(FE86+EW86+FF86, 0.1)*$P$11+FF86/MAX(FE86+EW86+FF86, 0.1)*$Q$11))/($B$13+$C$13+$F$13)</f>
        <v>0</v>
      </c>
      <c r="DK86">
        <v>2.7</v>
      </c>
      <c r="DL86">
        <v>0.5</v>
      </c>
      <c r="DM86" t="s">
        <v>430</v>
      </c>
      <c r="DN86">
        <v>2</v>
      </c>
      <c r="DO86" t="b">
        <v>1</v>
      </c>
      <c r="DP86">
        <v>1685027007.814285</v>
      </c>
      <c r="DQ86">
        <v>967.0397857142856</v>
      </c>
      <c r="DR86">
        <v>1059.2525</v>
      </c>
      <c r="DS86">
        <v>20.38930357142857</v>
      </c>
      <c r="DT86">
        <v>12.45041071428571</v>
      </c>
      <c r="DU86">
        <v>966.6368214285714</v>
      </c>
      <c r="DV86">
        <v>20.28107857142858</v>
      </c>
      <c r="DW86">
        <v>499.9688928571428</v>
      </c>
      <c r="DX86">
        <v>99.44212857142858</v>
      </c>
      <c r="DY86">
        <v>0.09987149285714288</v>
      </c>
      <c r="DZ86">
        <v>29.43063571428571</v>
      </c>
      <c r="EA86">
        <v>29.33104642857143</v>
      </c>
      <c r="EB86">
        <v>999.9000000000002</v>
      </c>
      <c r="EC86">
        <v>0</v>
      </c>
      <c r="ED86">
        <v>0</v>
      </c>
      <c r="EE86">
        <v>10009.19821428571</v>
      </c>
      <c r="EF86">
        <v>0</v>
      </c>
      <c r="EG86">
        <v>666.2859999999999</v>
      </c>
      <c r="EH86">
        <v>-92.21327499999998</v>
      </c>
      <c r="EI86">
        <v>987.1673571428572</v>
      </c>
      <c r="EJ86">
        <v>1072.609285714286</v>
      </c>
      <c r="EK86">
        <v>7.938895357142856</v>
      </c>
      <c r="EL86">
        <v>1059.2525</v>
      </c>
      <c r="EM86">
        <v>12.45041071428571</v>
      </c>
      <c r="EN86">
        <v>2.027555</v>
      </c>
      <c r="EO86">
        <v>1.238095357142857</v>
      </c>
      <c r="EP86">
        <v>17.66118571428571</v>
      </c>
      <c r="EQ86">
        <v>10.067225</v>
      </c>
      <c r="ER86">
        <v>2000.008928571429</v>
      </c>
      <c r="ES86">
        <v>0.9800038214285713</v>
      </c>
      <c r="ET86">
        <v>0.0199961</v>
      </c>
      <c r="EU86">
        <v>0</v>
      </c>
      <c r="EV86">
        <v>785.8623214285714</v>
      </c>
      <c r="EW86">
        <v>5.00078</v>
      </c>
      <c r="EX86">
        <v>18038.28571428571</v>
      </c>
      <c r="EY86">
        <v>16379.73571428572</v>
      </c>
      <c r="EZ86">
        <v>39.29664285714286</v>
      </c>
      <c r="FA86">
        <v>41.16485714285714</v>
      </c>
      <c r="FB86">
        <v>39.71628571428571</v>
      </c>
      <c r="FC86">
        <v>40.04667857142856</v>
      </c>
      <c r="FD86">
        <v>40.61821428571428</v>
      </c>
      <c r="FE86">
        <v>1955.118928571429</v>
      </c>
      <c r="FF86">
        <v>39.89000000000001</v>
      </c>
      <c r="FG86">
        <v>0</v>
      </c>
      <c r="FH86">
        <v>1685027014.9</v>
      </c>
      <c r="FI86">
        <v>0</v>
      </c>
      <c r="FJ86">
        <v>785.8145599999999</v>
      </c>
      <c r="FK86">
        <v>-3.825923062089026</v>
      </c>
      <c r="FL86">
        <v>-462.0692255665396</v>
      </c>
      <c r="FM86">
        <v>18044.208</v>
      </c>
      <c r="FN86">
        <v>15</v>
      </c>
      <c r="FO86">
        <v>1685022659.5</v>
      </c>
      <c r="FP86" t="s">
        <v>431</v>
      </c>
      <c r="FQ86">
        <v>1685022641</v>
      </c>
      <c r="FR86">
        <v>1685022659.5</v>
      </c>
      <c r="FS86">
        <v>1</v>
      </c>
      <c r="FT86">
        <v>0.44</v>
      </c>
      <c r="FU86">
        <v>-0.025</v>
      </c>
      <c r="FV86">
        <v>0.445</v>
      </c>
      <c r="FW86">
        <v>-0.025</v>
      </c>
      <c r="FX86">
        <v>420</v>
      </c>
      <c r="FY86">
        <v>11</v>
      </c>
      <c r="FZ86">
        <v>0.08</v>
      </c>
      <c r="GA86">
        <v>0.02</v>
      </c>
      <c r="GB86">
        <v>-92.13344500000001</v>
      </c>
      <c r="GC86">
        <v>-1.840856285178018</v>
      </c>
      <c r="GD86">
        <v>0.19267816553777</v>
      </c>
      <c r="GE86">
        <v>0</v>
      </c>
      <c r="GF86">
        <v>7.993</v>
      </c>
      <c r="GG86">
        <v>-1.362121801125711</v>
      </c>
      <c r="GH86">
        <v>0.1318364101453008</v>
      </c>
      <c r="GI86">
        <v>0</v>
      </c>
      <c r="GJ86">
        <v>0</v>
      </c>
      <c r="GK86">
        <v>2</v>
      </c>
      <c r="GL86" t="s">
        <v>485</v>
      </c>
      <c r="GM86">
        <v>3.09802</v>
      </c>
      <c r="GN86">
        <v>2.75839</v>
      </c>
      <c r="GO86">
        <v>0.175069</v>
      </c>
      <c r="GP86">
        <v>0.1852</v>
      </c>
      <c r="GQ86">
        <v>0.10579</v>
      </c>
      <c r="GR86">
        <v>0.0754383</v>
      </c>
      <c r="GS86">
        <v>21179.4</v>
      </c>
      <c r="GT86">
        <v>20660.1</v>
      </c>
      <c r="GU86">
        <v>26220.8</v>
      </c>
      <c r="GV86">
        <v>25697.3</v>
      </c>
      <c r="GW86">
        <v>37629.3</v>
      </c>
      <c r="GX86">
        <v>36223</v>
      </c>
      <c r="GY86">
        <v>45852.6</v>
      </c>
      <c r="GZ86">
        <v>42380.7</v>
      </c>
      <c r="HA86">
        <v>1.87605</v>
      </c>
      <c r="HB86">
        <v>1.95457</v>
      </c>
      <c r="HC86">
        <v>0.0517443</v>
      </c>
      <c r="HD86">
        <v>0</v>
      </c>
      <c r="HE86">
        <v>28.4817</v>
      </c>
      <c r="HF86">
        <v>999.9</v>
      </c>
      <c r="HG86">
        <v>60.3</v>
      </c>
      <c r="HH86">
        <v>32.6</v>
      </c>
      <c r="HI86">
        <v>29.9529</v>
      </c>
      <c r="HJ86">
        <v>61.3535</v>
      </c>
      <c r="HK86">
        <v>26.9872</v>
      </c>
      <c r="HL86">
        <v>1</v>
      </c>
      <c r="HM86">
        <v>0.153465</v>
      </c>
      <c r="HN86">
        <v>0.291947</v>
      </c>
      <c r="HO86">
        <v>20.3064</v>
      </c>
      <c r="HP86">
        <v>5.21415</v>
      </c>
      <c r="HQ86">
        <v>11.9794</v>
      </c>
      <c r="HR86">
        <v>4.96425</v>
      </c>
      <c r="HS86">
        <v>3.27428</v>
      </c>
      <c r="HT86">
        <v>9999</v>
      </c>
      <c r="HU86">
        <v>9999</v>
      </c>
      <c r="HV86">
        <v>9999</v>
      </c>
      <c r="HW86">
        <v>30.1</v>
      </c>
      <c r="HX86">
        <v>1.86386</v>
      </c>
      <c r="HY86">
        <v>1.85994</v>
      </c>
      <c r="HZ86">
        <v>1.85822</v>
      </c>
      <c r="IA86">
        <v>1.8596</v>
      </c>
      <c r="IB86">
        <v>1.85974</v>
      </c>
      <c r="IC86">
        <v>1.85821</v>
      </c>
      <c r="ID86">
        <v>1.85729</v>
      </c>
      <c r="IE86">
        <v>1.85219</v>
      </c>
      <c r="IF86">
        <v>0</v>
      </c>
      <c r="IG86">
        <v>0</v>
      </c>
      <c r="IH86">
        <v>0</v>
      </c>
      <c r="II86">
        <v>0</v>
      </c>
      <c r="IJ86" t="s">
        <v>433</v>
      </c>
      <c r="IK86" t="s">
        <v>434</v>
      </c>
      <c r="IL86" t="s">
        <v>435</v>
      </c>
      <c r="IM86" t="s">
        <v>435</v>
      </c>
      <c r="IN86" t="s">
        <v>435</v>
      </c>
      <c r="IO86" t="s">
        <v>435</v>
      </c>
      <c r="IP86">
        <v>0</v>
      </c>
      <c r="IQ86">
        <v>100</v>
      </c>
      <c r="IR86">
        <v>100</v>
      </c>
      <c r="IS86">
        <v>0.395</v>
      </c>
      <c r="IT86">
        <v>0.1081</v>
      </c>
      <c r="IU86">
        <v>0.3650839946752427</v>
      </c>
      <c r="IV86">
        <v>0.0002756662941723101</v>
      </c>
      <c r="IW86">
        <v>-1.706736700235475E-07</v>
      </c>
      <c r="IX86">
        <v>-7.648352192670159E-11</v>
      </c>
      <c r="IY86">
        <v>-0.08921519773046478</v>
      </c>
      <c r="IZ86">
        <v>0.001712106514585134</v>
      </c>
      <c r="JA86">
        <v>0.0004201690128959496</v>
      </c>
      <c r="JB86">
        <v>-1.212774764375344E-06</v>
      </c>
      <c r="JC86">
        <v>3</v>
      </c>
      <c r="JD86">
        <v>1949</v>
      </c>
      <c r="JE86">
        <v>1</v>
      </c>
      <c r="JF86">
        <v>28</v>
      </c>
      <c r="JG86">
        <v>72.90000000000001</v>
      </c>
      <c r="JH86">
        <v>72.59999999999999</v>
      </c>
      <c r="JI86">
        <v>2.44629</v>
      </c>
      <c r="JJ86">
        <v>2.59644</v>
      </c>
      <c r="JK86">
        <v>1.49658</v>
      </c>
      <c r="JL86">
        <v>2.35474</v>
      </c>
      <c r="JM86">
        <v>1.54907</v>
      </c>
      <c r="JN86">
        <v>2.33398</v>
      </c>
      <c r="JO86">
        <v>36.1754</v>
      </c>
      <c r="JP86">
        <v>14.2984</v>
      </c>
      <c r="JQ86">
        <v>18</v>
      </c>
      <c r="JR86">
        <v>487.037</v>
      </c>
      <c r="JS86">
        <v>556.862</v>
      </c>
      <c r="JT86">
        <v>27.9983</v>
      </c>
      <c r="JU86">
        <v>29.2064</v>
      </c>
      <c r="JV86">
        <v>30.0004</v>
      </c>
      <c r="JW86">
        <v>29.2037</v>
      </c>
      <c r="JX86">
        <v>29.1448</v>
      </c>
      <c r="JY86">
        <v>49.214</v>
      </c>
      <c r="JZ86">
        <v>53.552</v>
      </c>
      <c r="KA86">
        <v>0</v>
      </c>
      <c r="KB86">
        <v>28</v>
      </c>
      <c r="KC86">
        <v>1109.25</v>
      </c>
      <c r="KD86">
        <v>12.7955</v>
      </c>
      <c r="KE86">
        <v>100.201</v>
      </c>
      <c r="KF86">
        <v>100.596</v>
      </c>
    </row>
    <row r="87" spans="1:292">
      <c r="A87">
        <v>67</v>
      </c>
      <c r="B87">
        <v>1685027020.6</v>
      </c>
      <c r="C87">
        <v>421.5</v>
      </c>
      <c r="D87" t="s">
        <v>568</v>
      </c>
      <c r="E87" t="s">
        <v>569</v>
      </c>
      <c r="F87">
        <v>5</v>
      </c>
      <c r="G87" t="s">
        <v>428</v>
      </c>
      <c r="H87">
        <v>1685027013.1</v>
      </c>
      <c r="I87">
        <f>(J87)/1000</f>
        <v>0</v>
      </c>
      <c r="J87">
        <f>IF(DO87, AM87, AG87)</f>
        <v>0</v>
      </c>
      <c r="K87">
        <f>IF(DO87, AH87, AF87)</f>
        <v>0</v>
      </c>
      <c r="L87">
        <f>DQ87 - IF(AT87&gt;1, K87*DK87*100.0/(AV87*EE87), 0)</f>
        <v>0</v>
      </c>
      <c r="M87">
        <f>((S87-I87/2)*L87-K87)/(S87+I87/2)</f>
        <v>0</v>
      </c>
      <c r="N87">
        <f>M87*(DX87+DY87)/1000.0</f>
        <v>0</v>
      </c>
      <c r="O87">
        <f>(DQ87 - IF(AT87&gt;1, K87*DK87*100.0/(AV87*EE87), 0))*(DX87+DY87)/1000.0</f>
        <v>0</v>
      </c>
      <c r="P87">
        <f>2.0/((1/R87-1/Q87)+SIGN(R87)*SQRT((1/R87-1/Q87)*(1/R87-1/Q87) + 4*DL87/((DL87+1)*(DL87+1))*(2*1/R87*1/Q87-1/Q87*1/Q87)))</f>
        <v>0</v>
      </c>
      <c r="Q87">
        <f>IF(LEFT(DM87,1)&lt;&gt;"0",IF(LEFT(DM87,1)="1",3.0,DN87),$D$5+$E$5*(EE87*DX87/($K$5*1000))+$F$5*(EE87*DX87/($K$5*1000))*MAX(MIN(DK87,$J$5),$I$5)*MAX(MIN(DK87,$J$5),$I$5)+$G$5*MAX(MIN(DK87,$J$5),$I$5)*(EE87*DX87/($K$5*1000))+$H$5*(EE87*DX87/($K$5*1000))*(EE87*DX87/($K$5*1000)))</f>
        <v>0</v>
      </c>
      <c r="R87">
        <f>I87*(1000-(1000*0.61365*exp(17.502*V87/(240.97+V87))/(DX87+DY87)+DS87)/2)/(1000*0.61365*exp(17.502*V87/(240.97+V87))/(DX87+DY87)-DS87)</f>
        <v>0</v>
      </c>
      <c r="S87">
        <f>1/((DL87+1)/(P87/1.6)+1/(Q87/1.37)) + DL87/((DL87+1)/(P87/1.6) + DL87/(Q87/1.37))</f>
        <v>0</v>
      </c>
      <c r="T87">
        <f>(DG87*DJ87)</f>
        <v>0</v>
      </c>
      <c r="U87">
        <f>(DZ87+(T87+2*0.95*5.67E-8*(((DZ87+$B$9)+273)^4-(DZ87+273)^4)-44100*I87)/(1.84*29.3*Q87+8*0.95*5.67E-8*(DZ87+273)^3))</f>
        <v>0</v>
      </c>
      <c r="V87">
        <f>($C$9*EA87+$D$9*EB87+$E$9*U87)</f>
        <v>0</v>
      </c>
      <c r="W87">
        <f>0.61365*exp(17.502*V87/(240.97+V87))</f>
        <v>0</v>
      </c>
      <c r="X87">
        <f>(Y87/Z87*100)</f>
        <v>0</v>
      </c>
      <c r="Y87">
        <f>DS87*(DX87+DY87)/1000</f>
        <v>0</v>
      </c>
      <c r="Z87">
        <f>0.61365*exp(17.502*DZ87/(240.97+DZ87))</f>
        <v>0</v>
      </c>
      <c r="AA87">
        <f>(W87-DS87*(DX87+DY87)/1000)</f>
        <v>0</v>
      </c>
      <c r="AB87">
        <f>(-I87*44100)</f>
        <v>0</v>
      </c>
      <c r="AC87">
        <f>2*29.3*Q87*0.92*(DZ87-V87)</f>
        <v>0</v>
      </c>
      <c r="AD87">
        <f>2*0.95*5.67E-8*(((DZ87+$B$9)+273)^4-(V87+273)^4)</f>
        <v>0</v>
      </c>
      <c r="AE87">
        <f>T87+AD87+AB87+AC87</f>
        <v>0</v>
      </c>
      <c r="AF87">
        <f>DW87*AT87*(DR87-DQ87*(1000-AT87*DT87)/(1000-AT87*DS87))/(100*DK87)</f>
        <v>0</v>
      </c>
      <c r="AG87">
        <f>1000*DW87*AT87*(DS87-DT87)/(100*DK87*(1000-AT87*DS87))</f>
        <v>0</v>
      </c>
      <c r="AH87">
        <f>(AI87 - AJ87 - DX87*1E3/(8.314*(DZ87+273.15)) * AL87/DW87 * AK87) * DW87/(100*DK87) * (1000 - DT87)/1000</f>
        <v>0</v>
      </c>
      <c r="AI87">
        <v>1104.593405362879</v>
      </c>
      <c r="AJ87">
        <v>1028.889757575758</v>
      </c>
      <c r="AK87">
        <v>3.398416995691171</v>
      </c>
      <c r="AL87">
        <v>66.87544694377274</v>
      </c>
      <c r="AM87">
        <f>(AO87 - AN87 + DX87*1E3/(8.314*(DZ87+273.15)) * AQ87/DW87 * AP87) * DW87/(100*DK87) * 1000/(1000 - AO87)</f>
        <v>0</v>
      </c>
      <c r="AN87">
        <v>12.65838082978345</v>
      </c>
      <c r="AO87">
        <v>20.38611868131868</v>
      </c>
      <c r="AP87">
        <v>0.0003953600463612061</v>
      </c>
      <c r="AQ87">
        <v>110.1298601296173</v>
      </c>
      <c r="AR87">
        <v>0</v>
      </c>
      <c r="AS87">
        <v>0</v>
      </c>
      <c r="AT87">
        <f>IF(AR87*$H$15&gt;=AV87,1.0,(AV87/(AV87-AR87*$H$15)))</f>
        <v>0</v>
      </c>
      <c r="AU87">
        <f>(AT87-1)*100</f>
        <v>0</v>
      </c>
      <c r="AV87">
        <f>MAX(0,($B$15+$C$15*EE87)/(1+$D$15*EE87)*DX87/(DZ87+273)*$E$15)</f>
        <v>0</v>
      </c>
      <c r="AW87" t="s">
        <v>429</v>
      </c>
      <c r="AX87" t="s">
        <v>429</v>
      </c>
      <c r="AY87">
        <v>0</v>
      </c>
      <c r="AZ87">
        <v>0</v>
      </c>
      <c r="BA87">
        <f>1-AY87/AZ87</f>
        <v>0</v>
      </c>
      <c r="BB87">
        <v>0</v>
      </c>
      <c r="BC87" t="s">
        <v>429</v>
      </c>
      <c r="BD87" t="s">
        <v>429</v>
      </c>
      <c r="BE87">
        <v>0</v>
      </c>
      <c r="BF87">
        <v>0</v>
      </c>
      <c r="BG87">
        <f>1-BE87/BF87</f>
        <v>0</v>
      </c>
      <c r="BH87">
        <v>0.5</v>
      </c>
      <c r="BI87">
        <f>DH87</f>
        <v>0</v>
      </c>
      <c r="BJ87">
        <f>K87</f>
        <v>0</v>
      </c>
      <c r="BK87">
        <f>BG87*BH87*BI87</f>
        <v>0</v>
      </c>
      <c r="BL87">
        <f>(BJ87-BB87)/BI87</f>
        <v>0</v>
      </c>
      <c r="BM87">
        <f>(AZ87-BF87)/BF87</f>
        <v>0</v>
      </c>
      <c r="BN87">
        <f>AY87/(BA87+AY87/BF87)</f>
        <v>0</v>
      </c>
      <c r="BO87" t="s">
        <v>429</v>
      </c>
      <c r="BP87">
        <v>0</v>
      </c>
      <c r="BQ87">
        <f>IF(BP87&lt;&gt;0, BP87, BN87)</f>
        <v>0</v>
      </c>
      <c r="BR87">
        <f>1-BQ87/BF87</f>
        <v>0</v>
      </c>
      <c r="BS87">
        <f>(BF87-BE87)/(BF87-BQ87)</f>
        <v>0</v>
      </c>
      <c r="BT87">
        <f>(AZ87-BF87)/(AZ87-BQ87)</f>
        <v>0</v>
      </c>
      <c r="BU87">
        <f>(BF87-BE87)/(BF87-AY87)</f>
        <v>0</v>
      </c>
      <c r="BV87">
        <f>(AZ87-BF87)/(AZ87-AY87)</f>
        <v>0</v>
      </c>
      <c r="BW87">
        <f>(BS87*BQ87/BE87)</f>
        <v>0</v>
      </c>
      <c r="BX87">
        <f>(1-BW87)</f>
        <v>0</v>
      </c>
      <c r="DG87">
        <f>$B$13*EF87+$C$13*EG87+$F$13*ER87*(1-EU87)</f>
        <v>0</v>
      </c>
      <c r="DH87">
        <f>DG87*DI87</f>
        <v>0</v>
      </c>
      <c r="DI87">
        <f>($B$13*$D$11+$C$13*$D$11+$F$13*((FE87+EW87)/MAX(FE87+EW87+FF87, 0.1)*$I$11+FF87/MAX(FE87+EW87+FF87, 0.1)*$J$11))/($B$13+$C$13+$F$13)</f>
        <v>0</v>
      </c>
      <c r="DJ87">
        <f>($B$13*$K$11+$C$13*$K$11+$F$13*((FE87+EW87)/MAX(FE87+EW87+FF87, 0.1)*$P$11+FF87/MAX(FE87+EW87+FF87, 0.1)*$Q$11))/($B$13+$C$13+$F$13)</f>
        <v>0</v>
      </c>
      <c r="DK87">
        <v>2.7</v>
      </c>
      <c r="DL87">
        <v>0.5</v>
      </c>
      <c r="DM87" t="s">
        <v>430</v>
      </c>
      <c r="DN87">
        <v>2</v>
      </c>
      <c r="DO87" t="b">
        <v>1</v>
      </c>
      <c r="DP87">
        <v>1685027013.1</v>
      </c>
      <c r="DQ87">
        <v>984.6098518518519</v>
      </c>
      <c r="DR87">
        <v>1077.01037037037</v>
      </c>
      <c r="DS87">
        <v>20.38653703703704</v>
      </c>
      <c r="DT87">
        <v>12.57345185185185</v>
      </c>
      <c r="DU87">
        <v>984.2117777777778</v>
      </c>
      <c r="DV87">
        <v>20.27836296296296</v>
      </c>
      <c r="DW87">
        <v>500.0105925925926</v>
      </c>
      <c r="DX87">
        <v>99.44241851851849</v>
      </c>
      <c r="DY87">
        <v>0.09999940740740741</v>
      </c>
      <c r="DZ87">
        <v>29.42178888888889</v>
      </c>
      <c r="EA87">
        <v>29.32698148148149</v>
      </c>
      <c r="EB87">
        <v>999.9000000000001</v>
      </c>
      <c r="EC87">
        <v>0</v>
      </c>
      <c r="ED87">
        <v>0</v>
      </c>
      <c r="EE87">
        <v>9981.116296296297</v>
      </c>
      <c r="EF87">
        <v>0</v>
      </c>
      <c r="EG87">
        <v>436.4893333333333</v>
      </c>
      <c r="EH87">
        <v>-92.40115185185184</v>
      </c>
      <c r="EI87">
        <v>1005.100333333333</v>
      </c>
      <c r="EJ87">
        <v>1090.726666666667</v>
      </c>
      <c r="EK87">
        <v>7.813090370370371</v>
      </c>
      <c r="EL87">
        <v>1077.01037037037</v>
      </c>
      <c r="EM87">
        <v>12.57345185185185</v>
      </c>
      <c r="EN87">
        <v>2.027286666666666</v>
      </c>
      <c r="EO87">
        <v>1.250334444444445</v>
      </c>
      <c r="EP87">
        <v>17.65908518518518</v>
      </c>
      <c r="EQ87">
        <v>10.21435925925926</v>
      </c>
      <c r="ER87">
        <v>1999.989259259259</v>
      </c>
      <c r="ES87">
        <v>0.980004</v>
      </c>
      <c r="ET87">
        <v>0.01999591851851852</v>
      </c>
      <c r="EU87">
        <v>0</v>
      </c>
      <c r="EV87">
        <v>785.4871481481482</v>
      </c>
      <c r="EW87">
        <v>5.00078</v>
      </c>
      <c r="EX87">
        <v>17940.4962962963</v>
      </c>
      <c r="EY87">
        <v>16379.57777777778</v>
      </c>
      <c r="EZ87">
        <v>39.28214814814815</v>
      </c>
      <c r="FA87">
        <v>41.15944444444443</v>
      </c>
      <c r="FB87">
        <v>39.74285185185185</v>
      </c>
      <c r="FC87">
        <v>40.03218518518518</v>
      </c>
      <c r="FD87">
        <v>40.60866666666666</v>
      </c>
      <c r="FE87">
        <v>1955.099259259259</v>
      </c>
      <c r="FF87">
        <v>39.89000000000001</v>
      </c>
      <c r="FG87">
        <v>0</v>
      </c>
      <c r="FH87">
        <v>1685027019.7</v>
      </c>
      <c r="FI87">
        <v>0</v>
      </c>
      <c r="FJ87">
        <v>785.4560799999999</v>
      </c>
      <c r="FK87">
        <v>-6.16992306382361</v>
      </c>
      <c r="FL87">
        <v>-1434.184610666372</v>
      </c>
      <c r="FM87">
        <v>17919.572</v>
      </c>
      <c r="FN87">
        <v>15</v>
      </c>
      <c r="FO87">
        <v>1685022659.5</v>
      </c>
      <c r="FP87" t="s">
        <v>431</v>
      </c>
      <c r="FQ87">
        <v>1685022641</v>
      </c>
      <c r="FR87">
        <v>1685022659.5</v>
      </c>
      <c r="FS87">
        <v>1</v>
      </c>
      <c r="FT87">
        <v>0.44</v>
      </c>
      <c r="FU87">
        <v>-0.025</v>
      </c>
      <c r="FV87">
        <v>0.445</v>
      </c>
      <c r="FW87">
        <v>-0.025</v>
      </c>
      <c r="FX87">
        <v>420</v>
      </c>
      <c r="FY87">
        <v>11</v>
      </c>
      <c r="FZ87">
        <v>0.08</v>
      </c>
      <c r="GA87">
        <v>0.02</v>
      </c>
      <c r="GB87">
        <v>-92.27456500000001</v>
      </c>
      <c r="GC87">
        <v>-2.099777110694022</v>
      </c>
      <c r="GD87">
        <v>0.2156054261260603</v>
      </c>
      <c r="GE87">
        <v>0</v>
      </c>
      <c r="GF87">
        <v>7.901626500000001</v>
      </c>
      <c r="GG87">
        <v>-1.440708742964347</v>
      </c>
      <c r="GH87">
        <v>0.1391443687964051</v>
      </c>
      <c r="GI87">
        <v>0</v>
      </c>
      <c r="GJ87">
        <v>0</v>
      </c>
      <c r="GK87">
        <v>2</v>
      </c>
      <c r="GL87" t="s">
        <v>485</v>
      </c>
      <c r="GM87">
        <v>3.09784</v>
      </c>
      <c r="GN87">
        <v>2.75771</v>
      </c>
      <c r="GO87">
        <v>0.176948</v>
      </c>
      <c r="GP87">
        <v>0.186986</v>
      </c>
      <c r="GQ87">
        <v>0.10579</v>
      </c>
      <c r="GR87">
        <v>0.0757775</v>
      </c>
      <c r="GS87">
        <v>21130.9</v>
      </c>
      <c r="GT87">
        <v>20614.6</v>
      </c>
      <c r="GU87">
        <v>26220.4</v>
      </c>
      <c r="GV87">
        <v>25697</v>
      </c>
      <c r="GW87">
        <v>37629</v>
      </c>
      <c r="GX87">
        <v>36209.5</v>
      </c>
      <c r="GY87">
        <v>45852</v>
      </c>
      <c r="GZ87">
        <v>42380.4</v>
      </c>
      <c r="HA87">
        <v>1.87575</v>
      </c>
      <c r="HB87">
        <v>1.95497</v>
      </c>
      <c r="HC87">
        <v>0.0521913</v>
      </c>
      <c r="HD87">
        <v>0</v>
      </c>
      <c r="HE87">
        <v>28.4653</v>
      </c>
      <c r="HF87">
        <v>999.9</v>
      </c>
      <c r="HG87">
        <v>60.2</v>
      </c>
      <c r="HH87">
        <v>32.6</v>
      </c>
      <c r="HI87">
        <v>29.9022</v>
      </c>
      <c r="HJ87">
        <v>61.1535</v>
      </c>
      <c r="HK87">
        <v>26.7228</v>
      </c>
      <c r="HL87">
        <v>1</v>
      </c>
      <c r="HM87">
        <v>0.153778</v>
      </c>
      <c r="HN87">
        <v>0.288058</v>
      </c>
      <c r="HO87">
        <v>20.3065</v>
      </c>
      <c r="HP87">
        <v>5.21429</v>
      </c>
      <c r="HQ87">
        <v>11.9796</v>
      </c>
      <c r="HR87">
        <v>4.9644</v>
      </c>
      <c r="HS87">
        <v>3.27425</v>
      </c>
      <c r="HT87">
        <v>9999</v>
      </c>
      <c r="HU87">
        <v>9999</v>
      </c>
      <c r="HV87">
        <v>9999</v>
      </c>
      <c r="HW87">
        <v>30.1</v>
      </c>
      <c r="HX87">
        <v>1.86386</v>
      </c>
      <c r="HY87">
        <v>1.85993</v>
      </c>
      <c r="HZ87">
        <v>1.85822</v>
      </c>
      <c r="IA87">
        <v>1.85962</v>
      </c>
      <c r="IB87">
        <v>1.85974</v>
      </c>
      <c r="IC87">
        <v>1.85822</v>
      </c>
      <c r="ID87">
        <v>1.85729</v>
      </c>
      <c r="IE87">
        <v>1.85221</v>
      </c>
      <c r="IF87">
        <v>0</v>
      </c>
      <c r="IG87">
        <v>0</v>
      </c>
      <c r="IH87">
        <v>0</v>
      </c>
      <c r="II87">
        <v>0</v>
      </c>
      <c r="IJ87" t="s">
        <v>433</v>
      </c>
      <c r="IK87" t="s">
        <v>434</v>
      </c>
      <c r="IL87" t="s">
        <v>435</v>
      </c>
      <c r="IM87" t="s">
        <v>435</v>
      </c>
      <c r="IN87" t="s">
        <v>435</v>
      </c>
      <c r="IO87" t="s">
        <v>435</v>
      </c>
      <c r="IP87">
        <v>0</v>
      </c>
      <c r="IQ87">
        <v>100</v>
      </c>
      <c r="IR87">
        <v>100</v>
      </c>
      <c r="IS87">
        <v>0.39</v>
      </c>
      <c r="IT87">
        <v>0.1081</v>
      </c>
      <c r="IU87">
        <v>0.3650839946752427</v>
      </c>
      <c r="IV87">
        <v>0.0002756662941723101</v>
      </c>
      <c r="IW87">
        <v>-1.706736700235475E-07</v>
      </c>
      <c r="IX87">
        <v>-7.648352192670159E-11</v>
      </c>
      <c r="IY87">
        <v>-0.08921519773046478</v>
      </c>
      <c r="IZ87">
        <v>0.001712106514585134</v>
      </c>
      <c r="JA87">
        <v>0.0004201690128959496</v>
      </c>
      <c r="JB87">
        <v>-1.212774764375344E-06</v>
      </c>
      <c r="JC87">
        <v>3</v>
      </c>
      <c r="JD87">
        <v>1949</v>
      </c>
      <c r="JE87">
        <v>1</v>
      </c>
      <c r="JF87">
        <v>28</v>
      </c>
      <c r="JG87">
        <v>73</v>
      </c>
      <c r="JH87">
        <v>72.7</v>
      </c>
      <c r="JI87">
        <v>2.48047</v>
      </c>
      <c r="JJ87">
        <v>2.59766</v>
      </c>
      <c r="JK87">
        <v>1.49658</v>
      </c>
      <c r="JL87">
        <v>2.35474</v>
      </c>
      <c r="JM87">
        <v>1.54907</v>
      </c>
      <c r="JN87">
        <v>2.32178</v>
      </c>
      <c r="JO87">
        <v>36.1754</v>
      </c>
      <c r="JP87">
        <v>14.2984</v>
      </c>
      <c r="JQ87">
        <v>18</v>
      </c>
      <c r="JR87">
        <v>486.898</v>
      </c>
      <c r="JS87">
        <v>557.183</v>
      </c>
      <c r="JT87">
        <v>27.9988</v>
      </c>
      <c r="JU87">
        <v>29.2108</v>
      </c>
      <c r="JV87">
        <v>30.0004</v>
      </c>
      <c r="JW87">
        <v>29.2086</v>
      </c>
      <c r="JX87">
        <v>29.148</v>
      </c>
      <c r="JY87">
        <v>49.8064</v>
      </c>
      <c r="JZ87">
        <v>52.9719</v>
      </c>
      <c r="KA87">
        <v>0</v>
      </c>
      <c r="KB87">
        <v>28</v>
      </c>
      <c r="KC87">
        <v>1122.61</v>
      </c>
      <c r="KD87">
        <v>12.9149</v>
      </c>
      <c r="KE87">
        <v>100.2</v>
      </c>
      <c r="KF87">
        <v>100.595</v>
      </c>
    </row>
    <row r="88" spans="1:292">
      <c r="A88">
        <v>68</v>
      </c>
      <c r="B88">
        <v>1685027025.6</v>
      </c>
      <c r="C88">
        <v>426.5</v>
      </c>
      <c r="D88" t="s">
        <v>570</v>
      </c>
      <c r="E88" t="s">
        <v>571</v>
      </c>
      <c r="F88">
        <v>5</v>
      </c>
      <c r="G88" t="s">
        <v>428</v>
      </c>
      <c r="H88">
        <v>1685027017.814285</v>
      </c>
      <c r="I88">
        <f>(J88)/1000</f>
        <v>0</v>
      </c>
      <c r="J88">
        <f>IF(DO88, AM88, AG88)</f>
        <v>0</v>
      </c>
      <c r="K88">
        <f>IF(DO88, AH88, AF88)</f>
        <v>0</v>
      </c>
      <c r="L88">
        <f>DQ88 - IF(AT88&gt;1, K88*DK88*100.0/(AV88*EE88), 0)</f>
        <v>0</v>
      </c>
      <c r="M88">
        <f>((S88-I88/2)*L88-K88)/(S88+I88/2)</f>
        <v>0</v>
      </c>
      <c r="N88">
        <f>M88*(DX88+DY88)/1000.0</f>
        <v>0</v>
      </c>
      <c r="O88">
        <f>(DQ88 - IF(AT88&gt;1, K88*DK88*100.0/(AV88*EE88), 0))*(DX88+DY88)/1000.0</f>
        <v>0</v>
      </c>
      <c r="P88">
        <f>2.0/((1/R88-1/Q88)+SIGN(R88)*SQRT((1/R88-1/Q88)*(1/R88-1/Q88) + 4*DL88/((DL88+1)*(DL88+1))*(2*1/R88*1/Q88-1/Q88*1/Q88)))</f>
        <v>0</v>
      </c>
      <c r="Q88">
        <f>IF(LEFT(DM88,1)&lt;&gt;"0",IF(LEFT(DM88,1)="1",3.0,DN88),$D$5+$E$5*(EE88*DX88/($K$5*1000))+$F$5*(EE88*DX88/($K$5*1000))*MAX(MIN(DK88,$J$5),$I$5)*MAX(MIN(DK88,$J$5),$I$5)+$G$5*MAX(MIN(DK88,$J$5),$I$5)*(EE88*DX88/($K$5*1000))+$H$5*(EE88*DX88/($K$5*1000))*(EE88*DX88/($K$5*1000)))</f>
        <v>0</v>
      </c>
      <c r="R88">
        <f>I88*(1000-(1000*0.61365*exp(17.502*V88/(240.97+V88))/(DX88+DY88)+DS88)/2)/(1000*0.61365*exp(17.502*V88/(240.97+V88))/(DX88+DY88)-DS88)</f>
        <v>0</v>
      </c>
      <c r="S88">
        <f>1/((DL88+1)/(P88/1.6)+1/(Q88/1.37)) + DL88/((DL88+1)/(P88/1.6) + DL88/(Q88/1.37))</f>
        <v>0</v>
      </c>
      <c r="T88">
        <f>(DG88*DJ88)</f>
        <v>0</v>
      </c>
      <c r="U88">
        <f>(DZ88+(T88+2*0.95*5.67E-8*(((DZ88+$B$9)+273)^4-(DZ88+273)^4)-44100*I88)/(1.84*29.3*Q88+8*0.95*5.67E-8*(DZ88+273)^3))</f>
        <v>0</v>
      </c>
      <c r="V88">
        <f>($C$9*EA88+$D$9*EB88+$E$9*U88)</f>
        <v>0</v>
      </c>
      <c r="W88">
        <f>0.61365*exp(17.502*V88/(240.97+V88))</f>
        <v>0</v>
      </c>
      <c r="X88">
        <f>(Y88/Z88*100)</f>
        <v>0</v>
      </c>
      <c r="Y88">
        <f>DS88*(DX88+DY88)/1000</f>
        <v>0</v>
      </c>
      <c r="Z88">
        <f>0.61365*exp(17.502*DZ88/(240.97+DZ88))</f>
        <v>0</v>
      </c>
      <c r="AA88">
        <f>(W88-DS88*(DX88+DY88)/1000)</f>
        <v>0</v>
      </c>
      <c r="AB88">
        <f>(-I88*44100)</f>
        <v>0</v>
      </c>
      <c r="AC88">
        <f>2*29.3*Q88*0.92*(DZ88-V88)</f>
        <v>0</v>
      </c>
      <c r="AD88">
        <f>2*0.95*5.67E-8*(((DZ88+$B$9)+273)^4-(V88+273)^4)</f>
        <v>0</v>
      </c>
      <c r="AE88">
        <f>T88+AD88+AB88+AC88</f>
        <v>0</v>
      </c>
      <c r="AF88">
        <f>DW88*AT88*(DR88-DQ88*(1000-AT88*DT88)/(1000-AT88*DS88))/(100*DK88)</f>
        <v>0</v>
      </c>
      <c r="AG88">
        <f>1000*DW88*AT88*(DS88-DT88)/(100*DK88*(1000-AT88*DS88))</f>
        <v>0</v>
      </c>
      <c r="AH88">
        <f>(AI88 - AJ88 - DX88*1E3/(8.314*(DZ88+273.15)) * AL88/DW88 * AK88) * DW88/(100*DK88) * (1000 - DT88)/1000</f>
        <v>0</v>
      </c>
      <c r="AI88">
        <v>1121.527068677942</v>
      </c>
      <c r="AJ88">
        <v>1045.976363636364</v>
      </c>
      <c r="AK88">
        <v>3.414928262548267</v>
      </c>
      <c r="AL88">
        <v>66.87544694377274</v>
      </c>
      <c r="AM88">
        <f>(AO88 - AN88 + DX88*1E3/(8.314*(DZ88+273.15)) * AQ88/DW88 * AP88) * DW88/(100*DK88) * 1000/(1000 - AO88)</f>
        <v>0</v>
      </c>
      <c r="AN88">
        <v>12.73443557898314</v>
      </c>
      <c r="AO88">
        <v>20.37024725274727</v>
      </c>
      <c r="AP88">
        <v>-0.000471544709215968</v>
      </c>
      <c r="AQ88">
        <v>110.1298601296173</v>
      </c>
      <c r="AR88">
        <v>0</v>
      </c>
      <c r="AS88">
        <v>0</v>
      </c>
      <c r="AT88">
        <f>IF(AR88*$H$15&gt;=AV88,1.0,(AV88/(AV88-AR88*$H$15)))</f>
        <v>0</v>
      </c>
      <c r="AU88">
        <f>(AT88-1)*100</f>
        <v>0</v>
      </c>
      <c r="AV88">
        <f>MAX(0,($B$15+$C$15*EE88)/(1+$D$15*EE88)*DX88/(DZ88+273)*$E$15)</f>
        <v>0</v>
      </c>
      <c r="AW88" t="s">
        <v>429</v>
      </c>
      <c r="AX88" t="s">
        <v>429</v>
      </c>
      <c r="AY88">
        <v>0</v>
      </c>
      <c r="AZ88">
        <v>0</v>
      </c>
      <c r="BA88">
        <f>1-AY88/AZ88</f>
        <v>0</v>
      </c>
      <c r="BB88">
        <v>0</v>
      </c>
      <c r="BC88" t="s">
        <v>429</v>
      </c>
      <c r="BD88" t="s">
        <v>429</v>
      </c>
      <c r="BE88">
        <v>0</v>
      </c>
      <c r="BF88">
        <v>0</v>
      </c>
      <c r="BG88">
        <f>1-BE88/BF88</f>
        <v>0</v>
      </c>
      <c r="BH88">
        <v>0.5</v>
      </c>
      <c r="BI88">
        <f>DH88</f>
        <v>0</v>
      </c>
      <c r="BJ88">
        <f>K88</f>
        <v>0</v>
      </c>
      <c r="BK88">
        <f>BG88*BH88*BI88</f>
        <v>0</v>
      </c>
      <c r="BL88">
        <f>(BJ88-BB88)/BI88</f>
        <v>0</v>
      </c>
      <c r="BM88">
        <f>(AZ88-BF88)/BF88</f>
        <v>0</v>
      </c>
      <c r="BN88">
        <f>AY88/(BA88+AY88/BF88)</f>
        <v>0</v>
      </c>
      <c r="BO88" t="s">
        <v>429</v>
      </c>
      <c r="BP88">
        <v>0</v>
      </c>
      <c r="BQ88">
        <f>IF(BP88&lt;&gt;0, BP88, BN88)</f>
        <v>0</v>
      </c>
      <c r="BR88">
        <f>1-BQ88/BF88</f>
        <v>0</v>
      </c>
      <c r="BS88">
        <f>(BF88-BE88)/(BF88-BQ88)</f>
        <v>0</v>
      </c>
      <c r="BT88">
        <f>(AZ88-BF88)/(AZ88-BQ88)</f>
        <v>0</v>
      </c>
      <c r="BU88">
        <f>(BF88-BE88)/(BF88-AY88)</f>
        <v>0</v>
      </c>
      <c r="BV88">
        <f>(AZ88-BF88)/(AZ88-AY88)</f>
        <v>0</v>
      </c>
      <c r="BW88">
        <f>(BS88*BQ88/BE88)</f>
        <v>0</v>
      </c>
      <c r="BX88">
        <f>(1-BW88)</f>
        <v>0</v>
      </c>
      <c r="DG88">
        <f>$B$13*EF88+$C$13*EG88+$F$13*ER88*(1-EU88)</f>
        <v>0</v>
      </c>
      <c r="DH88">
        <f>DG88*DI88</f>
        <v>0</v>
      </c>
      <c r="DI88">
        <f>($B$13*$D$11+$C$13*$D$11+$F$13*((FE88+EW88)/MAX(FE88+EW88+FF88, 0.1)*$I$11+FF88/MAX(FE88+EW88+FF88, 0.1)*$J$11))/($B$13+$C$13+$F$13)</f>
        <v>0</v>
      </c>
      <c r="DJ88">
        <f>($B$13*$K$11+$C$13*$K$11+$F$13*((FE88+EW88)/MAX(FE88+EW88+FF88, 0.1)*$P$11+FF88/MAX(FE88+EW88+FF88, 0.1)*$Q$11))/($B$13+$C$13+$F$13)</f>
        <v>0</v>
      </c>
      <c r="DK88">
        <v>2.7</v>
      </c>
      <c r="DL88">
        <v>0.5</v>
      </c>
      <c r="DM88" t="s">
        <v>430</v>
      </c>
      <c r="DN88">
        <v>2</v>
      </c>
      <c r="DO88" t="b">
        <v>1</v>
      </c>
      <c r="DP88">
        <v>1685027017.814285</v>
      </c>
      <c r="DQ88">
        <v>1000.334642857143</v>
      </c>
      <c r="DR88">
        <v>1092.788571428571</v>
      </c>
      <c r="DS88">
        <v>20.38196071428571</v>
      </c>
      <c r="DT88">
        <v>12.67581071428572</v>
      </c>
      <c r="DU88">
        <v>999.9412857142858</v>
      </c>
      <c r="DV88">
        <v>20.27386428571429</v>
      </c>
      <c r="DW88">
        <v>500.0070000000001</v>
      </c>
      <c r="DX88">
        <v>99.44270714285715</v>
      </c>
      <c r="DY88">
        <v>0.09997837499999999</v>
      </c>
      <c r="DZ88">
        <v>29.41710357142857</v>
      </c>
      <c r="EA88">
        <v>29.32197857142857</v>
      </c>
      <c r="EB88">
        <v>999.9000000000002</v>
      </c>
      <c r="EC88">
        <v>0</v>
      </c>
      <c r="ED88">
        <v>0</v>
      </c>
      <c r="EE88">
        <v>9983.615714285714</v>
      </c>
      <c r="EF88">
        <v>0</v>
      </c>
      <c r="EG88">
        <v>246.5128214285714</v>
      </c>
      <c r="EH88">
        <v>-92.45429285714285</v>
      </c>
      <c r="EI88">
        <v>1021.148</v>
      </c>
      <c r="EJ88">
        <v>1106.820714285714</v>
      </c>
      <c r="EK88">
        <v>7.706149285714287</v>
      </c>
      <c r="EL88">
        <v>1092.788571428571</v>
      </c>
      <c r="EM88">
        <v>12.67581071428572</v>
      </c>
      <c r="EN88">
        <v>2.026836785714286</v>
      </c>
      <c r="EO88">
        <v>1.260517142857143</v>
      </c>
      <c r="EP88">
        <v>17.65556428571429</v>
      </c>
      <c r="EQ88">
        <v>10.335725</v>
      </c>
      <c r="ER88">
        <v>1999.9975</v>
      </c>
      <c r="ES88">
        <v>0.9800045714285712</v>
      </c>
      <c r="ET88">
        <v>0.01999534285714286</v>
      </c>
      <c r="EU88">
        <v>0</v>
      </c>
      <c r="EV88">
        <v>785.0248214285713</v>
      </c>
      <c r="EW88">
        <v>5.00078</v>
      </c>
      <c r="EX88">
        <v>17830.36071428572</v>
      </c>
      <c r="EY88">
        <v>16379.64285714286</v>
      </c>
      <c r="EZ88">
        <v>39.29210714285714</v>
      </c>
      <c r="FA88">
        <v>41.15157142857142</v>
      </c>
      <c r="FB88">
        <v>39.75432142857143</v>
      </c>
      <c r="FC88">
        <v>40.03992857142857</v>
      </c>
      <c r="FD88">
        <v>40.62482142857142</v>
      </c>
      <c r="FE88">
        <v>1955.1075</v>
      </c>
      <c r="FF88">
        <v>39.89000000000001</v>
      </c>
      <c r="FG88">
        <v>0</v>
      </c>
      <c r="FH88">
        <v>1685027025.1</v>
      </c>
      <c r="FI88">
        <v>0</v>
      </c>
      <c r="FJ88">
        <v>784.9765</v>
      </c>
      <c r="FK88">
        <v>-5.146358965715327</v>
      </c>
      <c r="FL88">
        <v>-1559.282050651504</v>
      </c>
      <c r="FM88">
        <v>17830.96923076923</v>
      </c>
      <c r="FN88">
        <v>15</v>
      </c>
      <c r="FO88">
        <v>1685022659.5</v>
      </c>
      <c r="FP88" t="s">
        <v>431</v>
      </c>
      <c r="FQ88">
        <v>1685022641</v>
      </c>
      <c r="FR88">
        <v>1685022659.5</v>
      </c>
      <c r="FS88">
        <v>1</v>
      </c>
      <c r="FT88">
        <v>0.44</v>
      </c>
      <c r="FU88">
        <v>-0.025</v>
      </c>
      <c r="FV88">
        <v>0.445</v>
      </c>
      <c r="FW88">
        <v>-0.025</v>
      </c>
      <c r="FX88">
        <v>420</v>
      </c>
      <c r="FY88">
        <v>11</v>
      </c>
      <c r="FZ88">
        <v>0.08</v>
      </c>
      <c r="GA88">
        <v>0.02</v>
      </c>
      <c r="GB88">
        <v>-92.38489250000001</v>
      </c>
      <c r="GC88">
        <v>-1.162803377110552</v>
      </c>
      <c r="GD88">
        <v>0.1529335433897671</v>
      </c>
      <c r="GE88">
        <v>0</v>
      </c>
      <c r="GF88">
        <v>7.785112499999999</v>
      </c>
      <c r="GG88">
        <v>-1.343713846153882</v>
      </c>
      <c r="GH88">
        <v>0.1298363924666347</v>
      </c>
      <c r="GI88">
        <v>0</v>
      </c>
      <c r="GJ88">
        <v>0</v>
      </c>
      <c r="GK88">
        <v>2</v>
      </c>
      <c r="GL88" t="s">
        <v>485</v>
      </c>
      <c r="GM88">
        <v>3.09782</v>
      </c>
      <c r="GN88">
        <v>2.75802</v>
      </c>
      <c r="GO88">
        <v>0.178804</v>
      </c>
      <c r="GP88">
        <v>0.188774</v>
      </c>
      <c r="GQ88">
        <v>0.105742</v>
      </c>
      <c r="GR88">
        <v>0.07641969999999999</v>
      </c>
      <c r="GS88">
        <v>21083.1</v>
      </c>
      <c r="GT88">
        <v>20569.2</v>
      </c>
      <c r="GU88">
        <v>26220.3</v>
      </c>
      <c r="GV88">
        <v>25696.9</v>
      </c>
      <c r="GW88">
        <v>37631.4</v>
      </c>
      <c r="GX88">
        <v>36184.2</v>
      </c>
      <c r="GY88">
        <v>45852.1</v>
      </c>
      <c r="GZ88">
        <v>42380.1</v>
      </c>
      <c r="HA88">
        <v>1.87552</v>
      </c>
      <c r="HB88">
        <v>1.95518</v>
      </c>
      <c r="HC88">
        <v>0.0531524</v>
      </c>
      <c r="HD88">
        <v>0</v>
      </c>
      <c r="HE88">
        <v>28.4495</v>
      </c>
      <c r="HF88">
        <v>999.9</v>
      </c>
      <c r="HG88">
        <v>60.3</v>
      </c>
      <c r="HH88">
        <v>32.6</v>
      </c>
      <c r="HI88">
        <v>29.9541</v>
      </c>
      <c r="HJ88">
        <v>61.1335</v>
      </c>
      <c r="HK88">
        <v>26.855</v>
      </c>
      <c r="HL88">
        <v>1</v>
      </c>
      <c r="HM88">
        <v>0.153999</v>
      </c>
      <c r="HN88">
        <v>0.285561</v>
      </c>
      <c r="HO88">
        <v>20.3065</v>
      </c>
      <c r="HP88">
        <v>5.21459</v>
      </c>
      <c r="HQ88">
        <v>11.9796</v>
      </c>
      <c r="HR88">
        <v>4.9645</v>
      </c>
      <c r="HS88">
        <v>3.2743</v>
      </c>
      <c r="HT88">
        <v>9999</v>
      </c>
      <c r="HU88">
        <v>9999</v>
      </c>
      <c r="HV88">
        <v>9999</v>
      </c>
      <c r="HW88">
        <v>30.1</v>
      </c>
      <c r="HX88">
        <v>1.86386</v>
      </c>
      <c r="HY88">
        <v>1.85997</v>
      </c>
      <c r="HZ88">
        <v>1.85822</v>
      </c>
      <c r="IA88">
        <v>1.85961</v>
      </c>
      <c r="IB88">
        <v>1.85973</v>
      </c>
      <c r="IC88">
        <v>1.8582</v>
      </c>
      <c r="ID88">
        <v>1.8573</v>
      </c>
      <c r="IE88">
        <v>1.8522</v>
      </c>
      <c r="IF88">
        <v>0</v>
      </c>
      <c r="IG88">
        <v>0</v>
      </c>
      <c r="IH88">
        <v>0</v>
      </c>
      <c r="II88">
        <v>0</v>
      </c>
      <c r="IJ88" t="s">
        <v>433</v>
      </c>
      <c r="IK88" t="s">
        <v>434</v>
      </c>
      <c r="IL88" t="s">
        <v>435</v>
      </c>
      <c r="IM88" t="s">
        <v>435</v>
      </c>
      <c r="IN88" t="s">
        <v>435</v>
      </c>
      <c r="IO88" t="s">
        <v>435</v>
      </c>
      <c r="IP88">
        <v>0</v>
      </c>
      <c r="IQ88">
        <v>100</v>
      </c>
      <c r="IR88">
        <v>100</v>
      </c>
      <c r="IS88">
        <v>0.39</v>
      </c>
      <c r="IT88">
        <v>0.1079</v>
      </c>
      <c r="IU88">
        <v>0.3650839946752427</v>
      </c>
      <c r="IV88">
        <v>0.0002756662941723101</v>
      </c>
      <c r="IW88">
        <v>-1.706736700235475E-07</v>
      </c>
      <c r="IX88">
        <v>-7.648352192670159E-11</v>
      </c>
      <c r="IY88">
        <v>-0.08921519773046478</v>
      </c>
      <c r="IZ88">
        <v>0.001712106514585134</v>
      </c>
      <c r="JA88">
        <v>0.0004201690128959496</v>
      </c>
      <c r="JB88">
        <v>-1.212774764375344E-06</v>
      </c>
      <c r="JC88">
        <v>3</v>
      </c>
      <c r="JD88">
        <v>1949</v>
      </c>
      <c r="JE88">
        <v>1</v>
      </c>
      <c r="JF88">
        <v>28</v>
      </c>
      <c r="JG88">
        <v>73.09999999999999</v>
      </c>
      <c r="JH88">
        <v>72.8</v>
      </c>
      <c r="JI88">
        <v>2.50854</v>
      </c>
      <c r="JJ88">
        <v>2.60132</v>
      </c>
      <c r="JK88">
        <v>1.49658</v>
      </c>
      <c r="JL88">
        <v>2.35474</v>
      </c>
      <c r="JM88">
        <v>1.54907</v>
      </c>
      <c r="JN88">
        <v>2.32666</v>
      </c>
      <c r="JO88">
        <v>36.1754</v>
      </c>
      <c r="JP88">
        <v>14.2984</v>
      </c>
      <c r="JQ88">
        <v>18</v>
      </c>
      <c r="JR88">
        <v>486.799</v>
      </c>
      <c r="JS88">
        <v>557.364</v>
      </c>
      <c r="JT88">
        <v>27.9992</v>
      </c>
      <c r="JU88">
        <v>29.215</v>
      </c>
      <c r="JV88">
        <v>30.0003</v>
      </c>
      <c r="JW88">
        <v>29.2129</v>
      </c>
      <c r="JX88">
        <v>29.1517</v>
      </c>
      <c r="JY88">
        <v>50.4486</v>
      </c>
      <c r="JZ88">
        <v>52.9719</v>
      </c>
      <c r="KA88">
        <v>0</v>
      </c>
      <c r="KB88">
        <v>28</v>
      </c>
      <c r="KC88">
        <v>1142.64</v>
      </c>
      <c r="KD88">
        <v>13.0301</v>
      </c>
      <c r="KE88">
        <v>100.2</v>
      </c>
      <c r="KF88">
        <v>100.594</v>
      </c>
    </row>
    <row r="89" spans="1:292">
      <c r="A89">
        <v>69</v>
      </c>
      <c r="B89">
        <v>1685027030.6</v>
      </c>
      <c r="C89">
        <v>431.5</v>
      </c>
      <c r="D89" t="s">
        <v>572</v>
      </c>
      <c r="E89" t="s">
        <v>573</v>
      </c>
      <c r="F89">
        <v>5</v>
      </c>
      <c r="G89" t="s">
        <v>428</v>
      </c>
      <c r="H89">
        <v>1685027023.1</v>
      </c>
      <c r="I89">
        <f>(J89)/1000</f>
        <v>0</v>
      </c>
      <c r="J89">
        <f>IF(DO89, AM89, AG89)</f>
        <v>0</v>
      </c>
      <c r="K89">
        <f>IF(DO89, AH89, AF89)</f>
        <v>0</v>
      </c>
      <c r="L89">
        <f>DQ89 - IF(AT89&gt;1, K89*DK89*100.0/(AV89*EE89), 0)</f>
        <v>0</v>
      </c>
      <c r="M89">
        <f>((S89-I89/2)*L89-K89)/(S89+I89/2)</f>
        <v>0</v>
      </c>
      <c r="N89">
        <f>M89*(DX89+DY89)/1000.0</f>
        <v>0</v>
      </c>
      <c r="O89">
        <f>(DQ89 - IF(AT89&gt;1, K89*DK89*100.0/(AV89*EE89), 0))*(DX89+DY89)/1000.0</f>
        <v>0</v>
      </c>
      <c r="P89">
        <f>2.0/((1/R89-1/Q89)+SIGN(R89)*SQRT((1/R89-1/Q89)*(1/R89-1/Q89) + 4*DL89/((DL89+1)*(DL89+1))*(2*1/R89*1/Q89-1/Q89*1/Q89)))</f>
        <v>0</v>
      </c>
      <c r="Q89">
        <f>IF(LEFT(DM89,1)&lt;&gt;"0",IF(LEFT(DM89,1)="1",3.0,DN89),$D$5+$E$5*(EE89*DX89/($K$5*1000))+$F$5*(EE89*DX89/($K$5*1000))*MAX(MIN(DK89,$J$5),$I$5)*MAX(MIN(DK89,$J$5),$I$5)+$G$5*MAX(MIN(DK89,$J$5),$I$5)*(EE89*DX89/($K$5*1000))+$H$5*(EE89*DX89/($K$5*1000))*(EE89*DX89/($K$5*1000)))</f>
        <v>0</v>
      </c>
      <c r="R89">
        <f>I89*(1000-(1000*0.61365*exp(17.502*V89/(240.97+V89))/(DX89+DY89)+DS89)/2)/(1000*0.61365*exp(17.502*V89/(240.97+V89))/(DX89+DY89)-DS89)</f>
        <v>0</v>
      </c>
      <c r="S89">
        <f>1/((DL89+1)/(P89/1.6)+1/(Q89/1.37)) + DL89/((DL89+1)/(P89/1.6) + DL89/(Q89/1.37))</f>
        <v>0</v>
      </c>
      <c r="T89">
        <f>(DG89*DJ89)</f>
        <v>0</v>
      </c>
      <c r="U89">
        <f>(DZ89+(T89+2*0.95*5.67E-8*(((DZ89+$B$9)+273)^4-(DZ89+273)^4)-44100*I89)/(1.84*29.3*Q89+8*0.95*5.67E-8*(DZ89+273)^3))</f>
        <v>0</v>
      </c>
      <c r="V89">
        <f>($C$9*EA89+$D$9*EB89+$E$9*U89)</f>
        <v>0</v>
      </c>
      <c r="W89">
        <f>0.61365*exp(17.502*V89/(240.97+V89))</f>
        <v>0</v>
      </c>
      <c r="X89">
        <f>(Y89/Z89*100)</f>
        <v>0</v>
      </c>
      <c r="Y89">
        <f>DS89*(DX89+DY89)/1000</f>
        <v>0</v>
      </c>
      <c r="Z89">
        <f>0.61365*exp(17.502*DZ89/(240.97+DZ89))</f>
        <v>0</v>
      </c>
      <c r="AA89">
        <f>(W89-DS89*(DX89+DY89)/1000)</f>
        <v>0</v>
      </c>
      <c r="AB89">
        <f>(-I89*44100)</f>
        <v>0</v>
      </c>
      <c r="AC89">
        <f>2*29.3*Q89*0.92*(DZ89-V89)</f>
        <v>0</v>
      </c>
      <c r="AD89">
        <f>2*0.95*5.67E-8*(((DZ89+$B$9)+273)^4-(V89+273)^4)</f>
        <v>0</v>
      </c>
      <c r="AE89">
        <f>T89+AD89+AB89+AC89</f>
        <v>0</v>
      </c>
      <c r="AF89">
        <f>DW89*AT89*(DR89-DQ89*(1000-AT89*DT89)/(1000-AT89*DS89))/(100*DK89)</f>
        <v>0</v>
      </c>
      <c r="AG89">
        <f>1000*DW89*AT89*(DS89-DT89)/(100*DK89*(1000-AT89*DS89))</f>
        <v>0</v>
      </c>
      <c r="AH89">
        <f>(AI89 - AJ89 - DX89*1E3/(8.314*(DZ89+273.15)) * AL89/DW89 * AK89) * DW89/(100*DK89) * (1000 - DT89)/1000</f>
        <v>0</v>
      </c>
      <c r="AI89">
        <v>1138.75155629615</v>
      </c>
      <c r="AJ89">
        <v>1063.000484848484</v>
      </c>
      <c r="AK89">
        <v>3.404865821802328</v>
      </c>
      <c r="AL89">
        <v>66.87544694377274</v>
      </c>
      <c r="AM89">
        <f>(AO89 - AN89 + DX89*1E3/(8.314*(DZ89+273.15)) * AQ89/DW89 * AP89) * DW89/(100*DK89) * 1000/(1000 - AO89)</f>
        <v>0</v>
      </c>
      <c r="AN89">
        <v>12.88154143858194</v>
      </c>
      <c r="AO89">
        <v>20.37875604395605</v>
      </c>
      <c r="AP89">
        <v>4.915938432282536E-05</v>
      </c>
      <c r="AQ89">
        <v>110.1298601296173</v>
      </c>
      <c r="AR89">
        <v>0</v>
      </c>
      <c r="AS89">
        <v>0</v>
      </c>
      <c r="AT89">
        <f>IF(AR89*$H$15&gt;=AV89,1.0,(AV89/(AV89-AR89*$H$15)))</f>
        <v>0</v>
      </c>
      <c r="AU89">
        <f>(AT89-1)*100</f>
        <v>0</v>
      </c>
      <c r="AV89">
        <f>MAX(0,($B$15+$C$15*EE89)/(1+$D$15*EE89)*DX89/(DZ89+273)*$E$15)</f>
        <v>0</v>
      </c>
      <c r="AW89" t="s">
        <v>429</v>
      </c>
      <c r="AX89" t="s">
        <v>429</v>
      </c>
      <c r="AY89">
        <v>0</v>
      </c>
      <c r="AZ89">
        <v>0</v>
      </c>
      <c r="BA89">
        <f>1-AY89/AZ89</f>
        <v>0</v>
      </c>
      <c r="BB89">
        <v>0</v>
      </c>
      <c r="BC89" t="s">
        <v>429</v>
      </c>
      <c r="BD89" t="s">
        <v>429</v>
      </c>
      <c r="BE89">
        <v>0</v>
      </c>
      <c r="BF89">
        <v>0</v>
      </c>
      <c r="BG89">
        <f>1-BE89/BF89</f>
        <v>0</v>
      </c>
      <c r="BH89">
        <v>0.5</v>
      </c>
      <c r="BI89">
        <f>DH89</f>
        <v>0</v>
      </c>
      <c r="BJ89">
        <f>K89</f>
        <v>0</v>
      </c>
      <c r="BK89">
        <f>BG89*BH89*BI89</f>
        <v>0</v>
      </c>
      <c r="BL89">
        <f>(BJ89-BB89)/BI89</f>
        <v>0</v>
      </c>
      <c r="BM89">
        <f>(AZ89-BF89)/BF89</f>
        <v>0</v>
      </c>
      <c r="BN89">
        <f>AY89/(BA89+AY89/BF89)</f>
        <v>0</v>
      </c>
      <c r="BO89" t="s">
        <v>429</v>
      </c>
      <c r="BP89">
        <v>0</v>
      </c>
      <c r="BQ89">
        <f>IF(BP89&lt;&gt;0, BP89, BN89)</f>
        <v>0</v>
      </c>
      <c r="BR89">
        <f>1-BQ89/BF89</f>
        <v>0</v>
      </c>
      <c r="BS89">
        <f>(BF89-BE89)/(BF89-BQ89)</f>
        <v>0</v>
      </c>
      <c r="BT89">
        <f>(AZ89-BF89)/(AZ89-BQ89)</f>
        <v>0</v>
      </c>
      <c r="BU89">
        <f>(BF89-BE89)/(BF89-AY89)</f>
        <v>0</v>
      </c>
      <c r="BV89">
        <f>(AZ89-BF89)/(AZ89-AY89)</f>
        <v>0</v>
      </c>
      <c r="BW89">
        <f>(BS89*BQ89/BE89)</f>
        <v>0</v>
      </c>
      <c r="BX89">
        <f>(1-BW89)</f>
        <v>0</v>
      </c>
      <c r="DG89">
        <f>$B$13*EF89+$C$13*EG89+$F$13*ER89*(1-EU89)</f>
        <v>0</v>
      </c>
      <c r="DH89">
        <f>DG89*DI89</f>
        <v>0</v>
      </c>
      <c r="DI89">
        <f>($B$13*$D$11+$C$13*$D$11+$F$13*((FE89+EW89)/MAX(FE89+EW89+FF89, 0.1)*$I$11+FF89/MAX(FE89+EW89+FF89, 0.1)*$J$11))/($B$13+$C$13+$F$13)</f>
        <v>0</v>
      </c>
      <c r="DJ89">
        <f>($B$13*$K$11+$C$13*$K$11+$F$13*((FE89+EW89)/MAX(FE89+EW89+FF89, 0.1)*$P$11+FF89/MAX(FE89+EW89+FF89, 0.1)*$Q$11))/($B$13+$C$13+$F$13)</f>
        <v>0</v>
      </c>
      <c r="DK89">
        <v>2.7</v>
      </c>
      <c r="DL89">
        <v>0.5</v>
      </c>
      <c r="DM89" t="s">
        <v>430</v>
      </c>
      <c r="DN89">
        <v>2</v>
      </c>
      <c r="DO89" t="b">
        <v>1</v>
      </c>
      <c r="DP89">
        <v>1685027023.1</v>
      </c>
      <c r="DQ89">
        <v>1017.957962962963</v>
      </c>
      <c r="DR89">
        <v>1110.517777777778</v>
      </c>
      <c r="DS89">
        <v>20.37884074074074</v>
      </c>
      <c r="DT89">
        <v>12.79825555555556</v>
      </c>
      <c r="DU89">
        <v>1017.570592592593</v>
      </c>
      <c r="DV89">
        <v>20.2708</v>
      </c>
      <c r="DW89">
        <v>500.0541481481482</v>
      </c>
      <c r="DX89">
        <v>99.44254814814815</v>
      </c>
      <c r="DY89">
        <v>0.100066037037037</v>
      </c>
      <c r="DZ89">
        <v>29.41053333333333</v>
      </c>
      <c r="EA89">
        <v>29.31748888888889</v>
      </c>
      <c r="EB89">
        <v>999.9000000000001</v>
      </c>
      <c r="EC89">
        <v>0</v>
      </c>
      <c r="ED89">
        <v>0</v>
      </c>
      <c r="EE89">
        <v>9981.27185185185</v>
      </c>
      <c r="EF89">
        <v>0</v>
      </c>
      <c r="EG89">
        <v>318.2219259259259</v>
      </c>
      <c r="EH89">
        <v>-92.5594962962963</v>
      </c>
      <c r="EI89">
        <v>1039.134444444444</v>
      </c>
      <c r="EJ89">
        <v>1124.916296296296</v>
      </c>
      <c r="EK89">
        <v>7.580586666666666</v>
      </c>
      <c r="EL89">
        <v>1110.517777777778</v>
      </c>
      <c r="EM89">
        <v>12.79825555555556</v>
      </c>
      <c r="EN89">
        <v>2.026523703703703</v>
      </c>
      <c r="EO89">
        <v>1.272690740740741</v>
      </c>
      <c r="EP89">
        <v>17.6531037037037</v>
      </c>
      <c r="EQ89">
        <v>10.47978148148148</v>
      </c>
      <c r="ER89">
        <v>1999.998148148148</v>
      </c>
      <c r="ES89">
        <v>0.9800045555555554</v>
      </c>
      <c r="ET89">
        <v>0.01999534444444444</v>
      </c>
      <c r="EU89">
        <v>0</v>
      </c>
      <c r="EV89">
        <v>784.5815185185186</v>
      </c>
      <c r="EW89">
        <v>5.00078</v>
      </c>
      <c r="EX89">
        <v>18119.66296296296</v>
      </c>
      <c r="EY89">
        <v>16379.65185185185</v>
      </c>
      <c r="EZ89">
        <v>39.31681481481481</v>
      </c>
      <c r="FA89">
        <v>41.14566666666666</v>
      </c>
      <c r="FB89">
        <v>39.73592592592592</v>
      </c>
      <c r="FC89">
        <v>40.04599999999999</v>
      </c>
      <c r="FD89">
        <v>40.64099999999999</v>
      </c>
      <c r="FE89">
        <v>1955.108148148148</v>
      </c>
      <c r="FF89">
        <v>39.89000000000001</v>
      </c>
      <c r="FG89">
        <v>0</v>
      </c>
      <c r="FH89">
        <v>1685027029.3</v>
      </c>
      <c r="FI89">
        <v>0</v>
      </c>
      <c r="FJ89">
        <v>784.5987600000001</v>
      </c>
      <c r="FK89">
        <v>-4.451307684356676</v>
      </c>
      <c r="FL89">
        <v>6401.784628527605</v>
      </c>
      <c r="FM89">
        <v>18103.972</v>
      </c>
      <c r="FN89">
        <v>15</v>
      </c>
      <c r="FO89">
        <v>1685022659.5</v>
      </c>
      <c r="FP89" t="s">
        <v>431</v>
      </c>
      <c r="FQ89">
        <v>1685022641</v>
      </c>
      <c r="FR89">
        <v>1685022659.5</v>
      </c>
      <c r="FS89">
        <v>1</v>
      </c>
      <c r="FT89">
        <v>0.44</v>
      </c>
      <c r="FU89">
        <v>-0.025</v>
      </c>
      <c r="FV89">
        <v>0.445</v>
      </c>
      <c r="FW89">
        <v>-0.025</v>
      </c>
      <c r="FX89">
        <v>420</v>
      </c>
      <c r="FY89">
        <v>11</v>
      </c>
      <c r="FZ89">
        <v>0.08</v>
      </c>
      <c r="GA89">
        <v>0.02</v>
      </c>
      <c r="GB89">
        <v>-92.48876585365855</v>
      </c>
      <c r="GC89">
        <v>-0.8491421602789644</v>
      </c>
      <c r="GD89">
        <v>0.1216229090457827</v>
      </c>
      <c r="GE89">
        <v>0</v>
      </c>
      <c r="GF89">
        <v>7.662078292682927</v>
      </c>
      <c r="GG89">
        <v>-1.42842271777003</v>
      </c>
      <c r="GH89">
        <v>0.1415701105959809</v>
      </c>
      <c r="GI89">
        <v>0</v>
      </c>
      <c r="GJ89">
        <v>0</v>
      </c>
      <c r="GK89">
        <v>2</v>
      </c>
      <c r="GL89" t="s">
        <v>485</v>
      </c>
      <c r="GM89">
        <v>3.09782</v>
      </c>
      <c r="GN89">
        <v>2.75788</v>
      </c>
      <c r="GO89">
        <v>0.180633</v>
      </c>
      <c r="GP89">
        <v>0.190534</v>
      </c>
      <c r="GQ89">
        <v>0.105765</v>
      </c>
      <c r="GR89">
        <v>0.07677929999999999</v>
      </c>
      <c r="GS89">
        <v>21035.8</v>
      </c>
      <c r="GT89">
        <v>20524.4</v>
      </c>
      <c r="GU89">
        <v>26220</v>
      </c>
      <c r="GV89">
        <v>25696.7</v>
      </c>
      <c r="GW89">
        <v>37630.2</v>
      </c>
      <c r="GX89">
        <v>36170.1</v>
      </c>
      <c r="GY89">
        <v>45851.6</v>
      </c>
      <c r="GZ89">
        <v>42379.9</v>
      </c>
      <c r="HA89">
        <v>1.87552</v>
      </c>
      <c r="HB89">
        <v>1.95535</v>
      </c>
      <c r="HC89">
        <v>0.0533983</v>
      </c>
      <c r="HD89">
        <v>0</v>
      </c>
      <c r="HE89">
        <v>28.4324</v>
      </c>
      <c r="HF89">
        <v>999.9</v>
      </c>
      <c r="HG89">
        <v>60.3</v>
      </c>
      <c r="HH89">
        <v>32.6</v>
      </c>
      <c r="HI89">
        <v>29.9519</v>
      </c>
      <c r="HJ89">
        <v>61.3535</v>
      </c>
      <c r="HK89">
        <v>26.7989</v>
      </c>
      <c r="HL89">
        <v>1</v>
      </c>
      <c r="HM89">
        <v>0.154233</v>
      </c>
      <c r="HN89">
        <v>0.282879</v>
      </c>
      <c r="HO89">
        <v>20.3064</v>
      </c>
      <c r="HP89">
        <v>5.21415</v>
      </c>
      <c r="HQ89">
        <v>11.9798</v>
      </c>
      <c r="HR89">
        <v>4.9642</v>
      </c>
      <c r="HS89">
        <v>3.27408</v>
      </c>
      <c r="HT89">
        <v>9999</v>
      </c>
      <c r="HU89">
        <v>9999</v>
      </c>
      <c r="HV89">
        <v>9999</v>
      </c>
      <c r="HW89">
        <v>30.1</v>
      </c>
      <c r="HX89">
        <v>1.86386</v>
      </c>
      <c r="HY89">
        <v>1.85997</v>
      </c>
      <c r="HZ89">
        <v>1.85822</v>
      </c>
      <c r="IA89">
        <v>1.85968</v>
      </c>
      <c r="IB89">
        <v>1.85974</v>
      </c>
      <c r="IC89">
        <v>1.85822</v>
      </c>
      <c r="ID89">
        <v>1.85729</v>
      </c>
      <c r="IE89">
        <v>1.8522</v>
      </c>
      <c r="IF89">
        <v>0</v>
      </c>
      <c r="IG89">
        <v>0</v>
      </c>
      <c r="IH89">
        <v>0</v>
      </c>
      <c r="II89">
        <v>0</v>
      </c>
      <c r="IJ89" t="s">
        <v>433</v>
      </c>
      <c r="IK89" t="s">
        <v>434</v>
      </c>
      <c r="IL89" t="s">
        <v>435</v>
      </c>
      <c r="IM89" t="s">
        <v>435</v>
      </c>
      <c r="IN89" t="s">
        <v>435</v>
      </c>
      <c r="IO89" t="s">
        <v>435</v>
      </c>
      <c r="IP89">
        <v>0</v>
      </c>
      <c r="IQ89">
        <v>100</v>
      </c>
      <c r="IR89">
        <v>100</v>
      </c>
      <c r="IS89">
        <v>0.38</v>
      </c>
      <c r="IT89">
        <v>0.1081</v>
      </c>
      <c r="IU89">
        <v>0.3650839946752427</v>
      </c>
      <c r="IV89">
        <v>0.0002756662941723101</v>
      </c>
      <c r="IW89">
        <v>-1.706736700235475E-07</v>
      </c>
      <c r="IX89">
        <v>-7.648352192670159E-11</v>
      </c>
      <c r="IY89">
        <v>-0.08921519773046478</v>
      </c>
      <c r="IZ89">
        <v>0.001712106514585134</v>
      </c>
      <c r="JA89">
        <v>0.0004201690128959496</v>
      </c>
      <c r="JB89">
        <v>-1.212774764375344E-06</v>
      </c>
      <c r="JC89">
        <v>3</v>
      </c>
      <c r="JD89">
        <v>1949</v>
      </c>
      <c r="JE89">
        <v>1</v>
      </c>
      <c r="JF89">
        <v>28</v>
      </c>
      <c r="JG89">
        <v>73.2</v>
      </c>
      <c r="JH89">
        <v>72.90000000000001</v>
      </c>
      <c r="JI89">
        <v>2.54028</v>
      </c>
      <c r="JJ89">
        <v>2.60254</v>
      </c>
      <c r="JK89">
        <v>1.49658</v>
      </c>
      <c r="JL89">
        <v>2.35474</v>
      </c>
      <c r="JM89">
        <v>1.54907</v>
      </c>
      <c r="JN89">
        <v>2.32422</v>
      </c>
      <c r="JO89">
        <v>36.1754</v>
      </c>
      <c r="JP89">
        <v>14.2896</v>
      </c>
      <c r="JQ89">
        <v>18</v>
      </c>
      <c r="JR89">
        <v>486.827</v>
      </c>
      <c r="JS89">
        <v>557.52</v>
      </c>
      <c r="JT89">
        <v>27.9993</v>
      </c>
      <c r="JU89">
        <v>29.2182</v>
      </c>
      <c r="JV89">
        <v>30.0003</v>
      </c>
      <c r="JW89">
        <v>29.2167</v>
      </c>
      <c r="JX89">
        <v>29.1548</v>
      </c>
      <c r="JY89">
        <v>51.0345</v>
      </c>
      <c r="JZ89">
        <v>52.4035</v>
      </c>
      <c r="KA89">
        <v>0</v>
      </c>
      <c r="KB89">
        <v>28</v>
      </c>
      <c r="KC89">
        <v>1156.02</v>
      </c>
      <c r="KD89">
        <v>13.1408</v>
      </c>
      <c r="KE89">
        <v>100.198</v>
      </c>
      <c r="KF89">
        <v>100.593</v>
      </c>
    </row>
    <row r="90" spans="1:292">
      <c r="A90">
        <v>70</v>
      </c>
      <c r="B90">
        <v>1685027035.6</v>
      </c>
      <c r="C90">
        <v>436.5</v>
      </c>
      <c r="D90" t="s">
        <v>574</v>
      </c>
      <c r="E90" t="s">
        <v>575</v>
      </c>
      <c r="F90">
        <v>5</v>
      </c>
      <c r="G90" t="s">
        <v>428</v>
      </c>
      <c r="H90">
        <v>1685027027.814285</v>
      </c>
      <c r="I90">
        <f>(J90)/1000</f>
        <v>0</v>
      </c>
      <c r="J90">
        <f>IF(DO90, AM90, AG90)</f>
        <v>0</v>
      </c>
      <c r="K90">
        <f>IF(DO90, AH90, AF90)</f>
        <v>0</v>
      </c>
      <c r="L90">
        <f>DQ90 - IF(AT90&gt;1, K90*DK90*100.0/(AV90*EE90), 0)</f>
        <v>0</v>
      </c>
      <c r="M90">
        <f>((S90-I90/2)*L90-K90)/(S90+I90/2)</f>
        <v>0</v>
      </c>
      <c r="N90">
        <f>M90*(DX90+DY90)/1000.0</f>
        <v>0</v>
      </c>
      <c r="O90">
        <f>(DQ90 - IF(AT90&gt;1, K90*DK90*100.0/(AV90*EE90), 0))*(DX90+DY90)/1000.0</f>
        <v>0</v>
      </c>
      <c r="P90">
        <f>2.0/((1/R90-1/Q90)+SIGN(R90)*SQRT((1/R90-1/Q90)*(1/R90-1/Q90) + 4*DL90/((DL90+1)*(DL90+1))*(2*1/R90*1/Q90-1/Q90*1/Q90)))</f>
        <v>0</v>
      </c>
      <c r="Q90">
        <f>IF(LEFT(DM90,1)&lt;&gt;"0",IF(LEFT(DM90,1)="1",3.0,DN90),$D$5+$E$5*(EE90*DX90/($K$5*1000))+$F$5*(EE90*DX90/($K$5*1000))*MAX(MIN(DK90,$J$5),$I$5)*MAX(MIN(DK90,$J$5),$I$5)+$G$5*MAX(MIN(DK90,$J$5),$I$5)*(EE90*DX90/($K$5*1000))+$H$5*(EE90*DX90/($K$5*1000))*(EE90*DX90/($K$5*1000)))</f>
        <v>0</v>
      </c>
      <c r="R90">
        <f>I90*(1000-(1000*0.61365*exp(17.502*V90/(240.97+V90))/(DX90+DY90)+DS90)/2)/(1000*0.61365*exp(17.502*V90/(240.97+V90))/(DX90+DY90)-DS90)</f>
        <v>0</v>
      </c>
      <c r="S90">
        <f>1/((DL90+1)/(P90/1.6)+1/(Q90/1.37)) + DL90/((DL90+1)/(P90/1.6) + DL90/(Q90/1.37))</f>
        <v>0</v>
      </c>
      <c r="T90">
        <f>(DG90*DJ90)</f>
        <v>0</v>
      </c>
      <c r="U90">
        <f>(DZ90+(T90+2*0.95*5.67E-8*(((DZ90+$B$9)+273)^4-(DZ90+273)^4)-44100*I90)/(1.84*29.3*Q90+8*0.95*5.67E-8*(DZ90+273)^3))</f>
        <v>0</v>
      </c>
      <c r="V90">
        <f>($C$9*EA90+$D$9*EB90+$E$9*U90)</f>
        <v>0</v>
      </c>
      <c r="W90">
        <f>0.61365*exp(17.502*V90/(240.97+V90))</f>
        <v>0</v>
      </c>
      <c r="X90">
        <f>(Y90/Z90*100)</f>
        <v>0</v>
      </c>
      <c r="Y90">
        <f>DS90*(DX90+DY90)/1000</f>
        <v>0</v>
      </c>
      <c r="Z90">
        <f>0.61365*exp(17.502*DZ90/(240.97+DZ90))</f>
        <v>0</v>
      </c>
      <c r="AA90">
        <f>(W90-DS90*(DX90+DY90)/1000)</f>
        <v>0</v>
      </c>
      <c r="AB90">
        <f>(-I90*44100)</f>
        <v>0</v>
      </c>
      <c r="AC90">
        <f>2*29.3*Q90*0.92*(DZ90-V90)</f>
        <v>0</v>
      </c>
      <c r="AD90">
        <f>2*0.95*5.67E-8*(((DZ90+$B$9)+273)^4-(V90+273)^4)</f>
        <v>0</v>
      </c>
      <c r="AE90">
        <f>T90+AD90+AB90+AC90</f>
        <v>0</v>
      </c>
      <c r="AF90">
        <f>DW90*AT90*(DR90-DQ90*(1000-AT90*DT90)/(1000-AT90*DS90))/(100*DK90)</f>
        <v>0</v>
      </c>
      <c r="AG90">
        <f>1000*DW90*AT90*(DS90-DT90)/(100*DK90*(1000-AT90*DS90))</f>
        <v>0</v>
      </c>
      <c r="AH90">
        <f>(AI90 - AJ90 - DX90*1E3/(8.314*(DZ90+273.15)) * AL90/DW90 * AK90) * DW90/(100*DK90) * (1000 - DT90)/1000</f>
        <v>0</v>
      </c>
      <c r="AI90">
        <v>1155.786347184595</v>
      </c>
      <c r="AJ90">
        <v>1079.873151515151</v>
      </c>
      <c r="AK90">
        <v>3.384364131674056</v>
      </c>
      <c r="AL90">
        <v>66.87544694377274</v>
      </c>
      <c r="AM90">
        <f>(AO90 - AN90 + DX90*1E3/(8.314*(DZ90+273.15)) * AQ90/DW90 * AP90) * DW90/(100*DK90) * 1000/(1000 - AO90)</f>
        <v>0</v>
      </c>
      <c r="AN90">
        <v>12.96101602893209</v>
      </c>
      <c r="AO90">
        <v>20.37380549450551</v>
      </c>
      <c r="AP90">
        <v>-9.86459246421235E-05</v>
      </c>
      <c r="AQ90">
        <v>110.1298601296173</v>
      </c>
      <c r="AR90">
        <v>0</v>
      </c>
      <c r="AS90">
        <v>0</v>
      </c>
      <c r="AT90">
        <f>IF(AR90*$H$15&gt;=AV90,1.0,(AV90/(AV90-AR90*$H$15)))</f>
        <v>0</v>
      </c>
      <c r="AU90">
        <f>(AT90-1)*100</f>
        <v>0</v>
      </c>
      <c r="AV90">
        <f>MAX(0,($B$15+$C$15*EE90)/(1+$D$15*EE90)*DX90/(DZ90+273)*$E$15)</f>
        <v>0</v>
      </c>
      <c r="AW90" t="s">
        <v>429</v>
      </c>
      <c r="AX90" t="s">
        <v>429</v>
      </c>
      <c r="AY90">
        <v>0</v>
      </c>
      <c r="AZ90">
        <v>0</v>
      </c>
      <c r="BA90">
        <f>1-AY90/AZ90</f>
        <v>0</v>
      </c>
      <c r="BB90">
        <v>0</v>
      </c>
      <c r="BC90" t="s">
        <v>429</v>
      </c>
      <c r="BD90" t="s">
        <v>429</v>
      </c>
      <c r="BE90">
        <v>0</v>
      </c>
      <c r="BF90">
        <v>0</v>
      </c>
      <c r="BG90">
        <f>1-BE90/BF90</f>
        <v>0</v>
      </c>
      <c r="BH90">
        <v>0.5</v>
      </c>
      <c r="BI90">
        <f>DH90</f>
        <v>0</v>
      </c>
      <c r="BJ90">
        <f>K90</f>
        <v>0</v>
      </c>
      <c r="BK90">
        <f>BG90*BH90*BI90</f>
        <v>0</v>
      </c>
      <c r="BL90">
        <f>(BJ90-BB90)/BI90</f>
        <v>0</v>
      </c>
      <c r="BM90">
        <f>(AZ90-BF90)/BF90</f>
        <v>0</v>
      </c>
      <c r="BN90">
        <f>AY90/(BA90+AY90/BF90)</f>
        <v>0</v>
      </c>
      <c r="BO90" t="s">
        <v>429</v>
      </c>
      <c r="BP90">
        <v>0</v>
      </c>
      <c r="BQ90">
        <f>IF(BP90&lt;&gt;0, BP90, BN90)</f>
        <v>0</v>
      </c>
      <c r="BR90">
        <f>1-BQ90/BF90</f>
        <v>0</v>
      </c>
      <c r="BS90">
        <f>(BF90-BE90)/(BF90-BQ90)</f>
        <v>0</v>
      </c>
      <c r="BT90">
        <f>(AZ90-BF90)/(AZ90-BQ90)</f>
        <v>0</v>
      </c>
      <c r="BU90">
        <f>(BF90-BE90)/(BF90-AY90)</f>
        <v>0</v>
      </c>
      <c r="BV90">
        <f>(AZ90-BF90)/(AZ90-AY90)</f>
        <v>0</v>
      </c>
      <c r="BW90">
        <f>(BS90*BQ90/BE90)</f>
        <v>0</v>
      </c>
      <c r="BX90">
        <f>(1-BW90)</f>
        <v>0</v>
      </c>
      <c r="DG90">
        <f>$B$13*EF90+$C$13*EG90+$F$13*ER90*(1-EU90)</f>
        <v>0</v>
      </c>
      <c r="DH90">
        <f>DG90*DI90</f>
        <v>0</v>
      </c>
      <c r="DI90">
        <f>($B$13*$D$11+$C$13*$D$11+$F$13*((FE90+EW90)/MAX(FE90+EW90+FF90, 0.1)*$I$11+FF90/MAX(FE90+EW90+FF90, 0.1)*$J$11))/($B$13+$C$13+$F$13)</f>
        <v>0</v>
      </c>
      <c r="DJ90">
        <f>($B$13*$K$11+$C$13*$K$11+$F$13*((FE90+EW90)/MAX(FE90+EW90+FF90, 0.1)*$P$11+FF90/MAX(FE90+EW90+FF90, 0.1)*$Q$11))/($B$13+$C$13+$F$13)</f>
        <v>0</v>
      </c>
      <c r="DK90">
        <v>2.7</v>
      </c>
      <c r="DL90">
        <v>0.5</v>
      </c>
      <c r="DM90" t="s">
        <v>430</v>
      </c>
      <c r="DN90">
        <v>2</v>
      </c>
      <c r="DO90" t="b">
        <v>1</v>
      </c>
      <c r="DP90">
        <v>1685027027.814285</v>
      </c>
      <c r="DQ90">
        <v>1033.6725</v>
      </c>
      <c r="DR90">
        <v>1126.281785714286</v>
      </c>
      <c r="DS90">
        <v>20.37503214285714</v>
      </c>
      <c r="DT90">
        <v>12.89506428571429</v>
      </c>
      <c r="DU90">
        <v>1033.29</v>
      </c>
      <c r="DV90">
        <v>20.26705</v>
      </c>
      <c r="DW90">
        <v>500.0041071428572</v>
      </c>
      <c r="DX90">
        <v>99.44262857142857</v>
      </c>
      <c r="DY90">
        <v>0.09989481071428571</v>
      </c>
      <c r="DZ90">
        <v>29.40266071428571</v>
      </c>
      <c r="EA90">
        <v>29.31197857142857</v>
      </c>
      <c r="EB90">
        <v>999.9000000000002</v>
      </c>
      <c r="EC90">
        <v>0</v>
      </c>
      <c r="ED90">
        <v>0</v>
      </c>
      <c r="EE90">
        <v>10001.83321428571</v>
      </c>
      <c r="EF90">
        <v>0</v>
      </c>
      <c r="EG90">
        <v>718.1253928571429</v>
      </c>
      <c r="EH90">
        <v>-92.60898928571429</v>
      </c>
      <c r="EI90">
        <v>1055.171785714286</v>
      </c>
      <c r="EJ90">
        <v>1140.996071428571</v>
      </c>
      <c r="EK90">
        <v>7.479966428571428</v>
      </c>
      <c r="EL90">
        <v>1126.281785714286</v>
      </c>
      <c r="EM90">
        <v>12.89506428571429</v>
      </c>
      <c r="EN90">
        <v>2.026146428571429</v>
      </c>
      <c r="EO90">
        <v>1.282319285714286</v>
      </c>
      <c r="EP90">
        <v>17.65015357142857</v>
      </c>
      <c r="EQ90">
        <v>10.59283571428571</v>
      </c>
      <c r="ER90">
        <v>2000.035</v>
      </c>
      <c r="ES90">
        <v>0.9800043571428569</v>
      </c>
      <c r="ET90">
        <v>0.01999555</v>
      </c>
      <c r="EU90">
        <v>0</v>
      </c>
      <c r="EV90">
        <v>784.2415714285715</v>
      </c>
      <c r="EW90">
        <v>5.00078</v>
      </c>
      <c r="EX90">
        <v>18687.10714285714</v>
      </c>
      <c r="EY90">
        <v>16379.95</v>
      </c>
      <c r="EZ90">
        <v>39.32782142857143</v>
      </c>
      <c r="FA90">
        <v>41.13607142857143</v>
      </c>
      <c r="FB90">
        <v>39.72521428571428</v>
      </c>
      <c r="FC90">
        <v>40.06442857142856</v>
      </c>
      <c r="FD90">
        <v>40.66942857142857</v>
      </c>
      <c r="FE90">
        <v>1955.143571428571</v>
      </c>
      <c r="FF90">
        <v>39.89000000000001</v>
      </c>
      <c r="FG90">
        <v>0</v>
      </c>
      <c r="FH90">
        <v>1685027034.7</v>
      </c>
      <c r="FI90">
        <v>0</v>
      </c>
      <c r="FJ90">
        <v>784.2539615384615</v>
      </c>
      <c r="FK90">
        <v>-4.067111094943722</v>
      </c>
      <c r="FL90">
        <v>11518.78633376058</v>
      </c>
      <c r="FM90">
        <v>18730.61153846154</v>
      </c>
      <c r="FN90">
        <v>15</v>
      </c>
      <c r="FO90">
        <v>1685022659.5</v>
      </c>
      <c r="FP90" t="s">
        <v>431</v>
      </c>
      <c r="FQ90">
        <v>1685022641</v>
      </c>
      <c r="FR90">
        <v>1685022659.5</v>
      </c>
      <c r="FS90">
        <v>1</v>
      </c>
      <c r="FT90">
        <v>0.44</v>
      </c>
      <c r="FU90">
        <v>-0.025</v>
      </c>
      <c r="FV90">
        <v>0.445</v>
      </c>
      <c r="FW90">
        <v>-0.025</v>
      </c>
      <c r="FX90">
        <v>420</v>
      </c>
      <c r="FY90">
        <v>11</v>
      </c>
      <c r="FZ90">
        <v>0.08</v>
      </c>
      <c r="GA90">
        <v>0.02</v>
      </c>
      <c r="GB90">
        <v>-92.5991875</v>
      </c>
      <c r="GC90">
        <v>-0.7993947467164449</v>
      </c>
      <c r="GD90">
        <v>0.1158355087775335</v>
      </c>
      <c r="GE90">
        <v>0</v>
      </c>
      <c r="GF90">
        <v>7.53398775</v>
      </c>
      <c r="GG90">
        <v>-1.299410093808637</v>
      </c>
      <c r="GH90">
        <v>0.1259770260501394</v>
      </c>
      <c r="GI90">
        <v>0</v>
      </c>
      <c r="GJ90">
        <v>0</v>
      </c>
      <c r="GK90">
        <v>2</v>
      </c>
      <c r="GL90" t="s">
        <v>485</v>
      </c>
      <c r="GM90">
        <v>3.09791</v>
      </c>
      <c r="GN90">
        <v>2.75815</v>
      </c>
      <c r="GO90">
        <v>0.182456</v>
      </c>
      <c r="GP90">
        <v>0.192268</v>
      </c>
      <c r="GQ90">
        <v>0.105755</v>
      </c>
      <c r="GR90">
        <v>0.07720059999999999</v>
      </c>
      <c r="GS90">
        <v>20988.9</v>
      </c>
      <c r="GT90">
        <v>20480.5</v>
      </c>
      <c r="GU90">
        <v>26219.8</v>
      </c>
      <c r="GV90">
        <v>25696.8</v>
      </c>
      <c r="GW90">
        <v>37630.8</v>
      </c>
      <c r="GX90">
        <v>36153.7</v>
      </c>
      <c r="GY90">
        <v>45851.5</v>
      </c>
      <c r="GZ90">
        <v>42379.9</v>
      </c>
      <c r="HA90">
        <v>1.87545</v>
      </c>
      <c r="HB90">
        <v>1.9554</v>
      </c>
      <c r="HC90">
        <v>0.0551417</v>
      </c>
      <c r="HD90">
        <v>0</v>
      </c>
      <c r="HE90">
        <v>28.4112</v>
      </c>
      <c r="HF90">
        <v>999.9</v>
      </c>
      <c r="HG90">
        <v>60.3</v>
      </c>
      <c r="HH90">
        <v>32.6</v>
      </c>
      <c r="HI90">
        <v>29.9533</v>
      </c>
      <c r="HJ90">
        <v>61.5135</v>
      </c>
      <c r="HK90">
        <v>26.8109</v>
      </c>
      <c r="HL90">
        <v>1</v>
      </c>
      <c r="HM90">
        <v>0.154497</v>
      </c>
      <c r="HN90">
        <v>0.281035</v>
      </c>
      <c r="HO90">
        <v>20.3063</v>
      </c>
      <c r="HP90">
        <v>5.214</v>
      </c>
      <c r="HQ90">
        <v>11.9794</v>
      </c>
      <c r="HR90">
        <v>4.96415</v>
      </c>
      <c r="HS90">
        <v>3.2741</v>
      </c>
      <c r="HT90">
        <v>9999</v>
      </c>
      <c r="HU90">
        <v>9999</v>
      </c>
      <c r="HV90">
        <v>9999</v>
      </c>
      <c r="HW90">
        <v>30.1</v>
      </c>
      <c r="HX90">
        <v>1.86386</v>
      </c>
      <c r="HY90">
        <v>1.85997</v>
      </c>
      <c r="HZ90">
        <v>1.85822</v>
      </c>
      <c r="IA90">
        <v>1.85966</v>
      </c>
      <c r="IB90">
        <v>1.85974</v>
      </c>
      <c r="IC90">
        <v>1.85822</v>
      </c>
      <c r="ID90">
        <v>1.8573</v>
      </c>
      <c r="IE90">
        <v>1.85222</v>
      </c>
      <c r="IF90">
        <v>0</v>
      </c>
      <c r="IG90">
        <v>0</v>
      </c>
      <c r="IH90">
        <v>0</v>
      </c>
      <c r="II90">
        <v>0</v>
      </c>
      <c r="IJ90" t="s">
        <v>433</v>
      </c>
      <c r="IK90" t="s">
        <v>434</v>
      </c>
      <c r="IL90" t="s">
        <v>435</v>
      </c>
      <c r="IM90" t="s">
        <v>435</v>
      </c>
      <c r="IN90" t="s">
        <v>435</v>
      </c>
      <c r="IO90" t="s">
        <v>435</v>
      </c>
      <c r="IP90">
        <v>0</v>
      </c>
      <c r="IQ90">
        <v>100</v>
      </c>
      <c r="IR90">
        <v>100</v>
      </c>
      <c r="IS90">
        <v>0.38</v>
      </c>
      <c r="IT90">
        <v>0.108</v>
      </c>
      <c r="IU90">
        <v>0.3650839946752427</v>
      </c>
      <c r="IV90">
        <v>0.0002756662941723101</v>
      </c>
      <c r="IW90">
        <v>-1.706736700235475E-07</v>
      </c>
      <c r="IX90">
        <v>-7.648352192670159E-11</v>
      </c>
      <c r="IY90">
        <v>-0.08921519773046478</v>
      </c>
      <c r="IZ90">
        <v>0.001712106514585134</v>
      </c>
      <c r="JA90">
        <v>0.0004201690128959496</v>
      </c>
      <c r="JB90">
        <v>-1.212774764375344E-06</v>
      </c>
      <c r="JC90">
        <v>3</v>
      </c>
      <c r="JD90">
        <v>1949</v>
      </c>
      <c r="JE90">
        <v>1</v>
      </c>
      <c r="JF90">
        <v>28</v>
      </c>
      <c r="JG90">
        <v>73.2</v>
      </c>
      <c r="JH90">
        <v>72.90000000000001</v>
      </c>
      <c r="JI90">
        <v>2.56958</v>
      </c>
      <c r="JJ90">
        <v>2.59766</v>
      </c>
      <c r="JK90">
        <v>1.49658</v>
      </c>
      <c r="JL90">
        <v>2.35474</v>
      </c>
      <c r="JM90">
        <v>1.54907</v>
      </c>
      <c r="JN90">
        <v>2.32544</v>
      </c>
      <c r="JO90">
        <v>36.1754</v>
      </c>
      <c r="JP90">
        <v>14.2896</v>
      </c>
      <c r="JQ90">
        <v>18</v>
      </c>
      <c r="JR90">
        <v>486.807</v>
      </c>
      <c r="JS90">
        <v>557.58</v>
      </c>
      <c r="JT90">
        <v>27.9995</v>
      </c>
      <c r="JU90">
        <v>29.2213</v>
      </c>
      <c r="JV90">
        <v>30.0002</v>
      </c>
      <c r="JW90">
        <v>29.2198</v>
      </c>
      <c r="JX90">
        <v>29.1572</v>
      </c>
      <c r="JY90">
        <v>51.6062</v>
      </c>
      <c r="JZ90">
        <v>52.1099</v>
      </c>
      <c r="KA90">
        <v>0</v>
      </c>
      <c r="KB90">
        <v>28</v>
      </c>
      <c r="KC90">
        <v>1169.37</v>
      </c>
      <c r="KD90">
        <v>13.2552</v>
      </c>
      <c r="KE90">
        <v>100.198</v>
      </c>
      <c r="KF90">
        <v>100.594</v>
      </c>
    </row>
    <row r="91" spans="1:292">
      <c r="A91">
        <v>71</v>
      </c>
      <c r="B91">
        <v>1685027040.6</v>
      </c>
      <c r="C91">
        <v>441.5</v>
      </c>
      <c r="D91" t="s">
        <v>576</v>
      </c>
      <c r="E91" t="s">
        <v>577</v>
      </c>
      <c r="F91">
        <v>5</v>
      </c>
      <c r="G91" t="s">
        <v>428</v>
      </c>
      <c r="H91">
        <v>1685027033.1</v>
      </c>
      <c r="I91">
        <f>(J91)/1000</f>
        <v>0</v>
      </c>
      <c r="J91">
        <f>IF(DO91, AM91, AG91)</f>
        <v>0</v>
      </c>
      <c r="K91">
        <f>IF(DO91, AH91, AF91)</f>
        <v>0</v>
      </c>
      <c r="L91">
        <f>DQ91 - IF(AT91&gt;1, K91*DK91*100.0/(AV91*EE91), 0)</f>
        <v>0</v>
      </c>
      <c r="M91">
        <f>((S91-I91/2)*L91-K91)/(S91+I91/2)</f>
        <v>0</v>
      </c>
      <c r="N91">
        <f>M91*(DX91+DY91)/1000.0</f>
        <v>0</v>
      </c>
      <c r="O91">
        <f>(DQ91 - IF(AT91&gt;1, K91*DK91*100.0/(AV91*EE91), 0))*(DX91+DY91)/1000.0</f>
        <v>0</v>
      </c>
      <c r="P91">
        <f>2.0/((1/R91-1/Q91)+SIGN(R91)*SQRT((1/R91-1/Q91)*(1/R91-1/Q91) + 4*DL91/((DL91+1)*(DL91+1))*(2*1/R91*1/Q91-1/Q91*1/Q91)))</f>
        <v>0</v>
      </c>
      <c r="Q91">
        <f>IF(LEFT(DM91,1)&lt;&gt;"0",IF(LEFT(DM91,1)="1",3.0,DN91),$D$5+$E$5*(EE91*DX91/($K$5*1000))+$F$5*(EE91*DX91/($K$5*1000))*MAX(MIN(DK91,$J$5),$I$5)*MAX(MIN(DK91,$J$5),$I$5)+$G$5*MAX(MIN(DK91,$J$5),$I$5)*(EE91*DX91/($K$5*1000))+$H$5*(EE91*DX91/($K$5*1000))*(EE91*DX91/($K$5*1000)))</f>
        <v>0</v>
      </c>
      <c r="R91">
        <f>I91*(1000-(1000*0.61365*exp(17.502*V91/(240.97+V91))/(DX91+DY91)+DS91)/2)/(1000*0.61365*exp(17.502*V91/(240.97+V91))/(DX91+DY91)-DS91)</f>
        <v>0</v>
      </c>
      <c r="S91">
        <f>1/((DL91+1)/(P91/1.6)+1/(Q91/1.37)) + DL91/((DL91+1)/(P91/1.6) + DL91/(Q91/1.37))</f>
        <v>0</v>
      </c>
      <c r="T91">
        <f>(DG91*DJ91)</f>
        <v>0</v>
      </c>
      <c r="U91">
        <f>(DZ91+(T91+2*0.95*5.67E-8*(((DZ91+$B$9)+273)^4-(DZ91+273)^4)-44100*I91)/(1.84*29.3*Q91+8*0.95*5.67E-8*(DZ91+273)^3))</f>
        <v>0</v>
      </c>
      <c r="V91">
        <f>($C$9*EA91+$D$9*EB91+$E$9*U91)</f>
        <v>0</v>
      </c>
      <c r="W91">
        <f>0.61365*exp(17.502*V91/(240.97+V91))</f>
        <v>0</v>
      </c>
      <c r="X91">
        <f>(Y91/Z91*100)</f>
        <v>0</v>
      </c>
      <c r="Y91">
        <f>DS91*(DX91+DY91)/1000</f>
        <v>0</v>
      </c>
      <c r="Z91">
        <f>0.61365*exp(17.502*DZ91/(240.97+DZ91))</f>
        <v>0</v>
      </c>
      <c r="AA91">
        <f>(W91-DS91*(DX91+DY91)/1000)</f>
        <v>0</v>
      </c>
      <c r="AB91">
        <f>(-I91*44100)</f>
        <v>0</v>
      </c>
      <c r="AC91">
        <f>2*29.3*Q91*0.92*(DZ91-V91)</f>
        <v>0</v>
      </c>
      <c r="AD91">
        <f>2*0.95*5.67E-8*(((DZ91+$B$9)+273)^4-(V91+273)^4)</f>
        <v>0</v>
      </c>
      <c r="AE91">
        <f>T91+AD91+AB91+AC91</f>
        <v>0</v>
      </c>
      <c r="AF91">
        <f>DW91*AT91*(DR91-DQ91*(1000-AT91*DT91)/(1000-AT91*DS91))/(100*DK91)</f>
        <v>0</v>
      </c>
      <c r="AG91">
        <f>1000*DW91*AT91*(DS91-DT91)/(100*DK91*(1000-AT91*DS91))</f>
        <v>0</v>
      </c>
      <c r="AH91">
        <f>(AI91 - AJ91 - DX91*1E3/(8.314*(DZ91+273.15)) * AL91/DW91 * AK91) * DW91/(100*DK91) * (1000 - DT91)/1000</f>
        <v>0</v>
      </c>
      <c r="AI91">
        <v>1172.806063657086</v>
      </c>
      <c r="AJ91">
        <v>1096.942181818181</v>
      </c>
      <c r="AK91">
        <v>3.407780563322799</v>
      </c>
      <c r="AL91">
        <v>66.87544694377274</v>
      </c>
      <c r="AM91">
        <f>(AO91 - AN91 + DX91*1E3/(8.314*(DZ91+273.15)) * AQ91/DW91 * AP91) * DW91/(100*DK91) * 1000/(1000 - AO91)</f>
        <v>0</v>
      </c>
      <c r="AN91">
        <v>13.06164384936012</v>
      </c>
      <c r="AO91">
        <v>20.37533956043957</v>
      </c>
      <c r="AP91">
        <v>-0.000106419139776691</v>
      </c>
      <c r="AQ91">
        <v>110.1298601296173</v>
      </c>
      <c r="AR91">
        <v>0</v>
      </c>
      <c r="AS91">
        <v>0</v>
      </c>
      <c r="AT91">
        <f>IF(AR91*$H$15&gt;=AV91,1.0,(AV91/(AV91-AR91*$H$15)))</f>
        <v>0</v>
      </c>
      <c r="AU91">
        <f>(AT91-1)*100</f>
        <v>0</v>
      </c>
      <c r="AV91">
        <f>MAX(0,($B$15+$C$15*EE91)/(1+$D$15*EE91)*DX91/(DZ91+273)*$E$15)</f>
        <v>0</v>
      </c>
      <c r="AW91" t="s">
        <v>429</v>
      </c>
      <c r="AX91" t="s">
        <v>429</v>
      </c>
      <c r="AY91">
        <v>0</v>
      </c>
      <c r="AZ91">
        <v>0</v>
      </c>
      <c r="BA91">
        <f>1-AY91/AZ91</f>
        <v>0</v>
      </c>
      <c r="BB91">
        <v>0</v>
      </c>
      <c r="BC91" t="s">
        <v>429</v>
      </c>
      <c r="BD91" t="s">
        <v>429</v>
      </c>
      <c r="BE91">
        <v>0</v>
      </c>
      <c r="BF91">
        <v>0</v>
      </c>
      <c r="BG91">
        <f>1-BE91/BF91</f>
        <v>0</v>
      </c>
      <c r="BH91">
        <v>0.5</v>
      </c>
      <c r="BI91">
        <f>DH91</f>
        <v>0</v>
      </c>
      <c r="BJ91">
        <f>K91</f>
        <v>0</v>
      </c>
      <c r="BK91">
        <f>BG91*BH91*BI91</f>
        <v>0</v>
      </c>
      <c r="BL91">
        <f>(BJ91-BB91)/BI91</f>
        <v>0</v>
      </c>
      <c r="BM91">
        <f>(AZ91-BF91)/BF91</f>
        <v>0</v>
      </c>
      <c r="BN91">
        <f>AY91/(BA91+AY91/BF91)</f>
        <v>0</v>
      </c>
      <c r="BO91" t="s">
        <v>429</v>
      </c>
      <c r="BP91">
        <v>0</v>
      </c>
      <c r="BQ91">
        <f>IF(BP91&lt;&gt;0, BP91, BN91)</f>
        <v>0</v>
      </c>
      <c r="BR91">
        <f>1-BQ91/BF91</f>
        <v>0</v>
      </c>
      <c r="BS91">
        <f>(BF91-BE91)/(BF91-BQ91)</f>
        <v>0</v>
      </c>
      <c r="BT91">
        <f>(AZ91-BF91)/(AZ91-BQ91)</f>
        <v>0</v>
      </c>
      <c r="BU91">
        <f>(BF91-BE91)/(BF91-AY91)</f>
        <v>0</v>
      </c>
      <c r="BV91">
        <f>(AZ91-BF91)/(AZ91-AY91)</f>
        <v>0</v>
      </c>
      <c r="BW91">
        <f>(BS91*BQ91/BE91)</f>
        <v>0</v>
      </c>
      <c r="BX91">
        <f>(1-BW91)</f>
        <v>0</v>
      </c>
      <c r="DG91">
        <f>$B$13*EF91+$C$13*EG91+$F$13*ER91*(1-EU91)</f>
        <v>0</v>
      </c>
      <c r="DH91">
        <f>DG91*DI91</f>
        <v>0</v>
      </c>
      <c r="DI91">
        <f>($B$13*$D$11+$C$13*$D$11+$F$13*((FE91+EW91)/MAX(FE91+EW91+FF91, 0.1)*$I$11+FF91/MAX(FE91+EW91+FF91, 0.1)*$J$11))/($B$13+$C$13+$F$13)</f>
        <v>0</v>
      </c>
      <c r="DJ91">
        <f>($B$13*$K$11+$C$13*$K$11+$F$13*((FE91+EW91)/MAX(FE91+EW91+FF91, 0.1)*$P$11+FF91/MAX(FE91+EW91+FF91, 0.1)*$Q$11))/($B$13+$C$13+$F$13)</f>
        <v>0</v>
      </c>
      <c r="DK91">
        <v>2.7</v>
      </c>
      <c r="DL91">
        <v>0.5</v>
      </c>
      <c r="DM91" t="s">
        <v>430</v>
      </c>
      <c r="DN91">
        <v>2</v>
      </c>
      <c r="DO91" t="b">
        <v>1</v>
      </c>
      <c r="DP91">
        <v>1685027033.1</v>
      </c>
      <c r="DQ91">
        <v>1051.262962962963</v>
      </c>
      <c r="DR91">
        <v>1143.937407407407</v>
      </c>
      <c r="DS91">
        <v>20.37415555555555</v>
      </c>
      <c r="DT91">
        <v>13.01425555555555</v>
      </c>
      <c r="DU91">
        <v>1050.885555555556</v>
      </c>
      <c r="DV91">
        <v>20.2661925925926</v>
      </c>
      <c r="DW91">
        <v>500.0260740740741</v>
      </c>
      <c r="DX91">
        <v>99.44254444444444</v>
      </c>
      <c r="DY91">
        <v>0.1000154703703704</v>
      </c>
      <c r="DZ91">
        <v>29.39291481481482</v>
      </c>
      <c r="EA91">
        <v>29.30932592592593</v>
      </c>
      <c r="EB91">
        <v>999.9000000000001</v>
      </c>
      <c r="EC91">
        <v>0</v>
      </c>
      <c r="ED91">
        <v>0</v>
      </c>
      <c r="EE91">
        <v>9994.841481481481</v>
      </c>
      <c r="EF91">
        <v>0</v>
      </c>
      <c r="EG91">
        <v>1197.165851851852</v>
      </c>
      <c r="EH91">
        <v>-92.67434814814817</v>
      </c>
      <c r="EI91">
        <v>1073.126296296296</v>
      </c>
      <c r="EJ91">
        <v>1159.021851851852</v>
      </c>
      <c r="EK91">
        <v>7.359899259259258</v>
      </c>
      <c r="EL91">
        <v>1143.937407407407</v>
      </c>
      <c r="EM91">
        <v>13.01425555555555</v>
      </c>
      <c r="EN91">
        <v>2.026057777777778</v>
      </c>
      <c r="EO91">
        <v>1.294170740740741</v>
      </c>
      <c r="EP91">
        <v>17.64946296296296</v>
      </c>
      <c r="EQ91">
        <v>10.731</v>
      </c>
      <c r="ER91">
        <v>2000.028888888889</v>
      </c>
      <c r="ES91">
        <v>0.9800033333333332</v>
      </c>
      <c r="ET91">
        <v>0.01999657407407407</v>
      </c>
      <c r="EU91">
        <v>0</v>
      </c>
      <c r="EV91">
        <v>783.9557777777779</v>
      </c>
      <c r="EW91">
        <v>5.00078</v>
      </c>
      <c r="EX91">
        <v>19473.9</v>
      </c>
      <c r="EY91">
        <v>16379.89629629629</v>
      </c>
      <c r="EZ91">
        <v>39.3354074074074</v>
      </c>
      <c r="FA91">
        <v>41.13648148148148</v>
      </c>
      <c r="FB91">
        <v>39.71962962962962</v>
      </c>
      <c r="FC91">
        <v>40.05751851851851</v>
      </c>
      <c r="FD91">
        <v>40.67562962962963</v>
      </c>
      <c r="FE91">
        <v>1955.134074074074</v>
      </c>
      <c r="FF91">
        <v>39.89222222222223</v>
      </c>
      <c r="FG91">
        <v>0</v>
      </c>
      <c r="FH91">
        <v>1685027039.5</v>
      </c>
      <c r="FI91">
        <v>0</v>
      </c>
      <c r="FJ91">
        <v>783.9699230769231</v>
      </c>
      <c r="FK91">
        <v>-3.528410236707163</v>
      </c>
      <c r="FL91">
        <v>7304.112809998801</v>
      </c>
      <c r="FM91">
        <v>19417.72692307692</v>
      </c>
      <c r="FN91">
        <v>15</v>
      </c>
      <c r="FO91">
        <v>1685022659.5</v>
      </c>
      <c r="FP91" t="s">
        <v>431</v>
      </c>
      <c r="FQ91">
        <v>1685022641</v>
      </c>
      <c r="FR91">
        <v>1685022659.5</v>
      </c>
      <c r="FS91">
        <v>1</v>
      </c>
      <c r="FT91">
        <v>0.44</v>
      </c>
      <c r="FU91">
        <v>-0.025</v>
      </c>
      <c r="FV91">
        <v>0.445</v>
      </c>
      <c r="FW91">
        <v>-0.025</v>
      </c>
      <c r="FX91">
        <v>420</v>
      </c>
      <c r="FY91">
        <v>11</v>
      </c>
      <c r="FZ91">
        <v>0.08</v>
      </c>
      <c r="GA91">
        <v>0.02</v>
      </c>
      <c r="GB91">
        <v>-92.6200525</v>
      </c>
      <c r="GC91">
        <v>-1.009793245778527</v>
      </c>
      <c r="GD91">
        <v>0.1211214823792628</v>
      </c>
      <c r="GE91">
        <v>0</v>
      </c>
      <c r="GF91">
        <v>7.446251000000001</v>
      </c>
      <c r="GG91">
        <v>-1.320037598499082</v>
      </c>
      <c r="GH91">
        <v>0.1279514398473108</v>
      </c>
      <c r="GI91">
        <v>0</v>
      </c>
      <c r="GJ91">
        <v>0</v>
      </c>
      <c r="GK91">
        <v>2</v>
      </c>
      <c r="GL91" t="s">
        <v>485</v>
      </c>
      <c r="GM91">
        <v>3.09794</v>
      </c>
      <c r="GN91">
        <v>2.75802</v>
      </c>
      <c r="GO91">
        <v>0.184257</v>
      </c>
      <c r="GP91">
        <v>0.193945</v>
      </c>
      <c r="GQ91">
        <v>0.105774</v>
      </c>
      <c r="GR91">
        <v>0.0778734</v>
      </c>
      <c r="GS91">
        <v>20942.5</v>
      </c>
      <c r="GT91">
        <v>20437.8</v>
      </c>
      <c r="GU91">
        <v>26219.5</v>
      </c>
      <c r="GV91">
        <v>25696.5</v>
      </c>
      <c r="GW91">
        <v>37630</v>
      </c>
      <c r="GX91">
        <v>36127.2</v>
      </c>
      <c r="GY91">
        <v>45851.2</v>
      </c>
      <c r="GZ91">
        <v>42379.6</v>
      </c>
      <c r="HA91">
        <v>1.8751</v>
      </c>
      <c r="HB91">
        <v>1.95575</v>
      </c>
      <c r="HC91">
        <v>0.0565797</v>
      </c>
      <c r="HD91">
        <v>0</v>
      </c>
      <c r="HE91">
        <v>28.3924</v>
      </c>
      <c r="HF91">
        <v>999.9</v>
      </c>
      <c r="HG91">
        <v>60.3</v>
      </c>
      <c r="HH91">
        <v>32.6</v>
      </c>
      <c r="HI91">
        <v>29.951</v>
      </c>
      <c r="HJ91">
        <v>61.8235</v>
      </c>
      <c r="HK91">
        <v>26.7708</v>
      </c>
      <c r="HL91">
        <v>1</v>
      </c>
      <c r="HM91">
        <v>0.154563</v>
      </c>
      <c r="HN91">
        <v>0.278747</v>
      </c>
      <c r="HO91">
        <v>20.3062</v>
      </c>
      <c r="HP91">
        <v>5.21474</v>
      </c>
      <c r="HQ91">
        <v>11.9793</v>
      </c>
      <c r="HR91">
        <v>4.9644</v>
      </c>
      <c r="HS91">
        <v>3.2742</v>
      </c>
      <c r="HT91">
        <v>9999</v>
      </c>
      <c r="HU91">
        <v>9999</v>
      </c>
      <c r="HV91">
        <v>9999</v>
      </c>
      <c r="HW91">
        <v>30.1</v>
      </c>
      <c r="HX91">
        <v>1.86386</v>
      </c>
      <c r="HY91">
        <v>1.85998</v>
      </c>
      <c r="HZ91">
        <v>1.85822</v>
      </c>
      <c r="IA91">
        <v>1.85965</v>
      </c>
      <c r="IB91">
        <v>1.85974</v>
      </c>
      <c r="IC91">
        <v>1.85821</v>
      </c>
      <c r="ID91">
        <v>1.85728</v>
      </c>
      <c r="IE91">
        <v>1.85222</v>
      </c>
      <c r="IF91">
        <v>0</v>
      </c>
      <c r="IG91">
        <v>0</v>
      </c>
      <c r="IH91">
        <v>0</v>
      </c>
      <c r="II91">
        <v>0</v>
      </c>
      <c r="IJ91" t="s">
        <v>433</v>
      </c>
      <c r="IK91" t="s">
        <v>434</v>
      </c>
      <c r="IL91" t="s">
        <v>435</v>
      </c>
      <c r="IM91" t="s">
        <v>435</v>
      </c>
      <c r="IN91" t="s">
        <v>435</v>
      </c>
      <c r="IO91" t="s">
        <v>435</v>
      </c>
      <c r="IP91">
        <v>0</v>
      </c>
      <c r="IQ91">
        <v>100</v>
      </c>
      <c r="IR91">
        <v>100</v>
      </c>
      <c r="IS91">
        <v>0.37</v>
      </c>
      <c r="IT91">
        <v>0.108</v>
      </c>
      <c r="IU91">
        <v>0.3650839946752427</v>
      </c>
      <c r="IV91">
        <v>0.0002756662941723101</v>
      </c>
      <c r="IW91">
        <v>-1.706736700235475E-07</v>
      </c>
      <c r="IX91">
        <v>-7.648352192670159E-11</v>
      </c>
      <c r="IY91">
        <v>-0.08921519773046478</v>
      </c>
      <c r="IZ91">
        <v>0.001712106514585134</v>
      </c>
      <c r="JA91">
        <v>0.0004201690128959496</v>
      </c>
      <c r="JB91">
        <v>-1.212774764375344E-06</v>
      </c>
      <c r="JC91">
        <v>3</v>
      </c>
      <c r="JD91">
        <v>1949</v>
      </c>
      <c r="JE91">
        <v>1</v>
      </c>
      <c r="JF91">
        <v>28</v>
      </c>
      <c r="JG91">
        <v>73.3</v>
      </c>
      <c r="JH91">
        <v>73</v>
      </c>
      <c r="JI91">
        <v>2.6001</v>
      </c>
      <c r="JJ91">
        <v>2.60254</v>
      </c>
      <c r="JK91">
        <v>1.49658</v>
      </c>
      <c r="JL91">
        <v>2.35474</v>
      </c>
      <c r="JM91">
        <v>1.54907</v>
      </c>
      <c r="JN91">
        <v>2.32422</v>
      </c>
      <c r="JO91">
        <v>36.1754</v>
      </c>
      <c r="JP91">
        <v>14.2809</v>
      </c>
      <c r="JQ91">
        <v>18</v>
      </c>
      <c r="JR91">
        <v>486.625</v>
      </c>
      <c r="JS91">
        <v>557.87</v>
      </c>
      <c r="JT91">
        <v>27.9994</v>
      </c>
      <c r="JU91">
        <v>29.2238</v>
      </c>
      <c r="JV91">
        <v>30.0003</v>
      </c>
      <c r="JW91">
        <v>29.2229</v>
      </c>
      <c r="JX91">
        <v>29.161</v>
      </c>
      <c r="JY91">
        <v>52.2146</v>
      </c>
      <c r="JZ91">
        <v>51.8159</v>
      </c>
      <c r="KA91">
        <v>0</v>
      </c>
      <c r="KB91">
        <v>28</v>
      </c>
      <c r="KC91">
        <v>1189.41</v>
      </c>
      <c r="KD91">
        <v>13.3539</v>
      </c>
      <c r="KE91">
        <v>100.197</v>
      </c>
      <c r="KF91">
        <v>100.593</v>
      </c>
    </row>
    <row r="92" spans="1:292">
      <c r="A92">
        <v>72</v>
      </c>
      <c r="B92">
        <v>1685027045.6</v>
      </c>
      <c r="C92">
        <v>446.5</v>
      </c>
      <c r="D92" t="s">
        <v>578</v>
      </c>
      <c r="E92" t="s">
        <v>579</v>
      </c>
      <c r="F92">
        <v>5</v>
      </c>
      <c r="G92" t="s">
        <v>428</v>
      </c>
      <c r="H92">
        <v>1685027037.814285</v>
      </c>
      <c r="I92">
        <f>(J92)/1000</f>
        <v>0</v>
      </c>
      <c r="J92">
        <f>IF(DO92, AM92, AG92)</f>
        <v>0</v>
      </c>
      <c r="K92">
        <f>IF(DO92, AH92, AF92)</f>
        <v>0</v>
      </c>
      <c r="L92">
        <f>DQ92 - IF(AT92&gt;1, K92*DK92*100.0/(AV92*EE92), 0)</f>
        <v>0</v>
      </c>
      <c r="M92">
        <f>((S92-I92/2)*L92-K92)/(S92+I92/2)</f>
        <v>0</v>
      </c>
      <c r="N92">
        <f>M92*(DX92+DY92)/1000.0</f>
        <v>0</v>
      </c>
      <c r="O92">
        <f>(DQ92 - IF(AT92&gt;1, K92*DK92*100.0/(AV92*EE92), 0))*(DX92+DY92)/1000.0</f>
        <v>0</v>
      </c>
      <c r="P92">
        <f>2.0/((1/R92-1/Q92)+SIGN(R92)*SQRT((1/R92-1/Q92)*(1/R92-1/Q92) + 4*DL92/((DL92+1)*(DL92+1))*(2*1/R92*1/Q92-1/Q92*1/Q92)))</f>
        <v>0</v>
      </c>
      <c r="Q92">
        <f>IF(LEFT(DM92,1)&lt;&gt;"0",IF(LEFT(DM92,1)="1",3.0,DN92),$D$5+$E$5*(EE92*DX92/($K$5*1000))+$F$5*(EE92*DX92/($K$5*1000))*MAX(MIN(DK92,$J$5),$I$5)*MAX(MIN(DK92,$J$5),$I$5)+$G$5*MAX(MIN(DK92,$J$5),$I$5)*(EE92*DX92/($K$5*1000))+$H$5*(EE92*DX92/($K$5*1000))*(EE92*DX92/($K$5*1000)))</f>
        <v>0</v>
      </c>
      <c r="R92">
        <f>I92*(1000-(1000*0.61365*exp(17.502*V92/(240.97+V92))/(DX92+DY92)+DS92)/2)/(1000*0.61365*exp(17.502*V92/(240.97+V92))/(DX92+DY92)-DS92)</f>
        <v>0</v>
      </c>
      <c r="S92">
        <f>1/((DL92+1)/(P92/1.6)+1/(Q92/1.37)) + DL92/((DL92+1)/(P92/1.6) + DL92/(Q92/1.37))</f>
        <v>0</v>
      </c>
      <c r="T92">
        <f>(DG92*DJ92)</f>
        <v>0</v>
      </c>
      <c r="U92">
        <f>(DZ92+(T92+2*0.95*5.67E-8*(((DZ92+$B$9)+273)^4-(DZ92+273)^4)-44100*I92)/(1.84*29.3*Q92+8*0.95*5.67E-8*(DZ92+273)^3))</f>
        <v>0</v>
      </c>
      <c r="V92">
        <f>($C$9*EA92+$D$9*EB92+$E$9*U92)</f>
        <v>0</v>
      </c>
      <c r="W92">
        <f>0.61365*exp(17.502*V92/(240.97+V92))</f>
        <v>0</v>
      </c>
      <c r="X92">
        <f>(Y92/Z92*100)</f>
        <v>0</v>
      </c>
      <c r="Y92">
        <f>DS92*(DX92+DY92)/1000</f>
        <v>0</v>
      </c>
      <c r="Z92">
        <f>0.61365*exp(17.502*DZ92/(240.97+DZ92))</f>
        <v>0</v>
      </c>
      <c r="AA92">
        <f>(W92-DS92*(DX92+DY92)/1000)</f>
        <v>0</v>
      </c>
      <c r="AB92">
        <f>(-I92*44100)</f>
        <v>0</v>
      </c>
      <c r="AC92">
        <f>2*29.3*Q92*0.92*(DZ92-V92)</f>
        <v>0</v>
      </c>
      <c r="AD92">
        <f>2*0.95*5.67E-8*(((DZ92+$B$9)+273)^4-(V92+273)^4)</f>
        <v>0</v>
      </c>
      <c r="AE92">
        <f>T92+AD92+AB92+AC92</f>
        <v>0</v>
      </c>
      <c r="AF92">
        <f>DW92*AT92*(DR92-DQ92*(1000-AT92*DT92)/(1000-AT92*DS92))/(100*DK92)</f>
        <v>0</v>
      </c>
      <c r="AG92">
        <f>1000*DW92*AT92*(DS92-DT92)/(100*DK92*(1000-AT92*DS92))</f>
        <v>0</v>
      </c>
      <c r="AH92">
        <f>(AI92 - AJ92 - DX92*1E3/(8.314*(DZ92+273.15)) * AL92/DW92 * AK92) * DW92/(100*DK92) * (1000 - DT92)/1000</f>
        <v>0</v>
      </c>
      <c r="AI92">
        <v>1188.910005051614</v>
      </c>
      <c r="AJ92">
        <v>1113.409575757575</v>
      </c>
      <c r="AK92">
        <v>3.295424788284178</v>
      </c>
      <c r="AL92">
        <v>66.87544694377274</v>
      </c>
      <c r="AM92">
        <f>(AO92 - AN92 + DX92*1E3/(8.314*(DZ92+273.15)) * AQ92/DW92 * AP92) * DW92/(100*DK92) * 1000/(1000 - AO92)</f>
        <v>0</v>
      </c>
      <c r="AN92">
        <v>13.20665170770904</v>
      </c>
      <c r="AO92">
        <v>20.39714835164837</v>
      </c>
      <c r="AP92">
        <v>0.006373078617945795</v>
      </c>
      <c r="AQ92">
        <v>110.1298601296173</v>
      </c>
      <c r="AR92">
        <v>0</v>
      </c>
      <c r="AS92">
        <v>0</v>
      </c>
      <c r="AT92">
        <f>IF(AR92*$H$15&gt;=AV92,1.0,(AV92/(AV92-AR92*$H$15)))</f>
        <v>0</v>
      </c>
      <c r="AU92">
        <f>(AT92-1)*100</f>
        <v>0</v>
      </c>
      <c r="AV92">
        <f>MAX(0,($B$15+$C$15*EE92)/(1+$D$15*EE92)*DX92/(DZ92+273)*$E$15)</f>
        <v>0</v>
      </c>
      <c r="AW92" t="s">
        <v>429</v>
      </c>
      <c r="AX92" t="s">
        <v>429</v>
      </c>
      <c r="AY92">
        <v>0</v>
      </c>
      <c r="AZ92">
        <v>0</v>
      </c>
      <c r="BA92">
        <f>1-AY92/AZ92</f>
        <v>0</v>
      </c>
      <c r="BB92">
        <v>0</v>
      </c>
      <c r="BC92" t="s">
        <v>429</v>
      </c>
      <c r="BD92" t="s">
        <v>429</v>
      </c>
      <c r="BE92">
        <v>0</v>
      </c>
      <c r="BF92">
        <v>0</v>
      </c>
      <c r="BG92">
        <f>1-BE92/BF92</f>
        <v>0</v>
      </c>
      <c r="BH92">
        <v>0.5</v>
      </c>
      <c r="BI92">
        <f>DH92</f>
        <v>0</v>
      </c>
      <c r="BJ92">
        <f>K92</f>
        <v>0</v>
      </c>
      <c r="BK92">
        <f>BG92*BH92*BI92</f>
        <v>0</v>
      </c>
      <c r="BL92">
        <f>(BJ92-BB92)/BI92</f>
        <v>0</v>
      </c>
      <c r="BM92">
        <f>(AZ92-BF92)/BF92</f>
        <v>0</v>
      </c>
      <c r="BN92">
        <f>AY92/(BA92+AY92/BF92)</f>
        <v>0</v>
      </c>
      <c r="BO92" t="s">
        <v>429</v>
      </c>
      <c r="BP92">
        <v>0</v>
      </c>
      <c r="BQ92">
        <f>IF(BP92&lt;&gt;0, BP92, BN92)</f>
        <v>0</v>
      </c>
      <c r="BR92">
        <f>1-BQ92/BF92</f>
        <v>0</v>
      </c>
      <c r="BS92">
        <f>(BF92-BE92)/(BF92-BQ92)</f>
        <v>0</v>
      </c>
      <c r="BT92">
        <f>(AZ92-BF92)/(AZ92-BQ92)</f>
        <v>0</v>
      </c>
      <c r="BU92">
        <f>(BF92-BE92)/(BF92-AY92)</f>
        <v>0</v>
      </c>
      <c r="BV92">
        <f>(AZ92-BF92)/(AZ92-AY92)</f>
        <v>0</v>
      </c>
      <c r="BW92">
        <f>(BS92*BQ92/BE92)</f>
        <v>0</v>
      </c>
      <c r="BX92">
        <f>(1-BW92)</f>
        <v>0</v>
      </c>
      <c r="DG92">
        <f>$B$13*EF92+$C$13*EG92+$F$13*ER92*(1-EU92)</f>
        <v>0</v>
      </c>
      <c r="DH92">
        <f>DG92*DI92</f>
        <v>0</v>
      </c>
      <c r="DI92">
        <f>($B$13*$D$11+$C$13*$D$11+$F$13*((FE92+EW92)/MAX(FE92+EW92+FF92, 0.1)*$I$11+FF92/MAX(FE92+EW92+FF92, 0.1)*$J$11))/($B$13+$C$13+$F$13)</f>
        <v>0</v>
      </c>
      <c r="DJ92">
        <f>($B$13*$K$11+$C$13*$K$11+$F$13*((FE92+EW92)/MAX(FE92+EW92+FF92, 0.1)*$P$11+FF92/MAX(FE92+EW92+FF92, 0.1)*$Q$11))/($B$13+$C$13+$F$13)</f>
        <v>0</v>
      </c>
      <c r="DK92">
        <v>2.7</v>
      </c>
      <c r="DL92">
        <v>0.5</v>
      </c>
      <c r="DM92" t="s">
        <v>430</v>
      </c>
      <c r="DN92">
        <v>2</v>
      </c>
      <c r="DO92" t="b">
        <v>1</v>
      </c>
      <c r="DP92">
        <v>1685027037.814285</v>
      </c>
      <c r="DQ92">
        <v>1066.868571428571</v>
      </c>
      <c r="DR92">
        <v>1159.348571428571</v>
      </c>
      <c r="DS92">
        <v>20.37939642857143</v>
      </c>
      <c r="DT92">
        <v>13.1163</v>
      </c>
      <c r="DU92">
        <v>1066.496071428571</v>
      </c>
      <c r="DV92">
        <v>20.27134285714286</v>
      </c>
      <c r="DW92">
        <v>500.0286071428571</v>
      </c>
      <c r="DX92">
        <v>99.44321071428571</v>
      </c>
      <c r="DY92">
        <v>0.09994521071428573</v>
      </c>
      <c r="DZ92">
        <v>29.38761785714286</v>
      </c>
      <c r="EA92">
        <v>29.30938571428571</v>
      </c>
      <c r="EB92">
        <v>999.9000000000002</v>
      </c>
      <c r="EC92">
        <v>0</v>
      </c>
      <c r="ED92">
        <v>0</v>
      </c>
      <c r="EE92">
        <v>9996.052500000002</v>
      </c>
      <c r="EF92">
        <v>0</v>
      </c>
      <c r="EG92">
        <v>1559.167535714286</v>
      </c>
      <c r="EH92">
        <v>-92.48097857142855</v>
      </c>
      <c r="EI92">
        <v>1089.062142857143</v>
      </c>
      <c r="EJ92">
        <v>1174.758214285714</v>
      </c>
      <c r="EK92">
        <v>7.263093571428572</v>
      </c>
      <c r="EL92">
        <v>1159.348571428571</v>
      </c>
      <c r="EM92">
        <v>13.1163</v>
      </c>
      <c r="EN92">
        <v>2.0265925</v>
      </c>
      <c r="EO92">
        <v>1.304327142857143</v>
      </c>
      <c r="EP92">
        <v>17.65364285714286</v>
      </c>
      <c r="EQ92">
        <v>10.84836785714286</v>
      </c>
      <c r="ER92">
        <v>2000.009642857143</v>
      </c>
      <c r="ES92">
        <v>0.9800026428571427</v>
      </c>
      <c r="ET92">
        <v>0.01999726428571428</v>
      </c>
      <c r="EU92">
        <v>0</v>
      </c>
      <c r="EV92">
        <v>783.6018571428571</v>
      </c>
      <c r="EW92">
        <v>5.00078</v>
      </c>
      <c r="EX92">
        <v>19798.53928571429</v>
      </c>
      <c r="EY92">
        <v>16379.73214285714</v>
      </c>
      <c r="EZ92">
        <v>39.33235714285714</v>
      </c>
      <c r="FA92">
        <v>41.13164285714286</v>
      </c>
      <c r="FB92">
        <v>39.74089285714285</v>
      </c>
      <c r="FC92">
        <v>40.04428571428571</v>
      </c>
      <c r="FD92">
        <v>40.66928571428571</v>
      </c>
      <c r="FE92">
        <v>1955.111785714286</v>
      </c>
      <c r="FF92">
        <v>39.89357142857143</v>
      </c>
      <c r="FG92">
        <v>0</v>
      </c>
      <c r="FH92">
        <v>1685027044.3</v>
      </c>
      <c r="FI92">
        <v>0</v>
      </c>
      <c r="FJ92">
        <v>783.5938846153846</v>
      </c>
      <c r="FK92">
        <v>-4.873743581504454</v>
      </c>
      <c r="FL92">
        <v>1622.331625378313</v>
      </c>
      <c r="FM92">
        <v>19792.74615384615</v>
      </c>
      <c r="FN92">
        <v>15</v>
      </c>
      <c r="FO92">
        <v>1685022659.5</v>
      </c>
      <c r="FP92" t="s">
        <v>431</v>
      </c>
      <c r="FQ92">
        <v>1685022641</v>
      </c>
      <c r="FR92">
        <v>1685022659.5</v>
      </c>
      <c r="FS92">
        <v>1</v>
      </c>
      <c r="FT92">
        <v>0.44</v>
      </c>
      <c r="FU92">
        <v>-0.025</v>
      </c>
      <c r="FV92">
        <v>0.445</v>
      </c>
      <c r="FW92">
        <v>-0.025</v>
      </c>
      <c r="FX92">
        <v>420</v>
      </c>
      <c r="FY92">
        <v>11</v>
      </c>
      <c r="FZ92">
        <v>0.08</v>
      </c>
      <c r="GA92">
        <v>0.02</v>
      </c>
      <c r="GB92">
        <v>-92.52636097560976</v>
      </c>
      <c r="GC92">
        <v>1.772067595818612</v>
      </c>
      <c r="GD92">
        <v>0.2718858511178401</v>
      </c>
      <c r="GE92">
        <v>0</v>
      </c>
      <c r="GF92">
        <v>7.327401463414634</v>
      </c>
      <c r="GG92">
        <v>-1.261857909407654</v>
      </c>
      <c r="GH92">
        <v>0.1252903797829311</v>
      </c>
      <c r="GI92">
        <v>0</v>
      </c>
      <c r="GJ92">
        <v>0</v>
      </c>
      <c r="GK92">
        <v>2</v>
      </c>
      <c r="GL92" t="s">
        <v>485</v>
      </c>
      <c r="GM92">
        <v>3.09788</v>
      </c>
      <c r="GN92">
        <v>2.75798</v>
      </c>
      <c r="GO92">
        <v>0.185988</v>
      </c>
      <c r="GP92">
        <v>0.195591</v>
      </c>
      <c r="GQ92">
        <v>0.105841</v>
      </c>
      <c r="GR92">
        <v>0.0782308</v>
      </c>
      <c r="GS92">
        <v>20898</v>
      </c>
      <c r="GT92">
        <v>20396.2</v>
      </c>
      <c r="GU92">
        <v>26219.5</v>
      </c>
      <c r="GV92">
        <v>25696.7</v>
      </c>
      <c r="GW92">
        <v>37627.4</v>
      </c>
      <c r="GX92">
        <v>36113.1</v>
      </c>
      <c r="GY92">
        <v>45851.3</v>
      </c>
      <c r="GZ92">
        <v>42379.3</v>
      </c>
      <c r="HA92">
        <v>1.8752</v>
      </c>
      <c r="HB92">
        <v>1.9559</v>
      </c>
      <c r="HC92">
        <v>0.0567585</v>
      </c>
      <c r="HD92">
        <v>0</v>
      </c>
      <c r="HE92">
        <v>28.3766</v>
      </c>
      <c r="HF92">
        <v>999.9</v>
      </c>
      <c r="HG92">
        <v>60.3</v>
      </c>
      <c r="HH92">
        <v>32.6</v>
      </c>
      <c r="HI92">
        <v>29.9553</v>
      </c>
      <c r="HJ92">
        <v>61.3235</v>
      </c>
      <c r="HK92">
        <v>26.7829</v>
      </c>
      <c r="HL92">
        <v>1</v>
      </c>
      <c r="HM92">
        <v>0.154797</v>
      </c>
      <c r="HN92">
        <v>0.277685</v>
      </c>
      <c r="HO92">
        <v>20.3062</v>
      </c>
      <c r="HP92">
        <v>5.21355</v>
      </c>
      <c r="HQ92">
        <v>11.9796</v>
      </c>
      <c r="HR92">
        <v>4.9642</v>
      </c>
      <c r="HS92">
        <v>3.274</v>
      </c>
      <c r="HT92">
        <v>9999</v>
      </c>
      <c r="HU92">
        <v>9999</v>
      </c>
      <c r="HV92">
        <v>9999</v>
      </c>
      <c r="HW92">
        <v>30.1</v>
      </c>
      <c r="HX92">
        <v>1.86386</v>
      </c>
      <c r="HY92">
        <v>1.85998</v>
      </c>
      <c r="HZ92">
        <v>1.85822</v>
      </c>
      <c r="IA92">
        <v>1.85966</v>
      </c>
      <c r="IB92">
        <v>1.85974</v>
      </c>
      <c r="IC92">
        <v>1.8582</v>
      </c>
      <c r="ID92">
        <v>1.8573</v>
      </c>
      <c r="IE92">
        <v>1.85222</v>
      </c>
      <c r="IF92">
        <v>0</v>
      </c>
      <c r="IG92">
        <v>0</v>
      </c>
      <c r="IH92">
        <v>0</v>
      </c>
      <c r="II92">
        <v>0</v>
      </c>
      <c r="IJ92" t="s">
        <v>433</v>
      </c>
      <c r="IK92" t="s">
        <v>434</v>
      </c>
      <c r="IL92" t="s">
        <v>435</v>
      </c>
      <c r="IM92" t="s">
        <v>435</v>
      </c>
      <c r="IN92" t="s">
        <v>435</v>
      </c>
      <c r="IO92" t="s">
        <v>435</v>
      </c>
      <c r="IP92">
        <v>0</v>
      </c>
      <c r="IQ92">
        <v>100</v>
      </c>
      <c r="IR92">
        <v>100</v>
      </c>
      <c r="IS92">
        <v>0.37</v>
      </c>
      <c r="IT92">
        <v>0.1084</v>
      </c>
      <c r="IU92">
        <v>0.3650839946752427</v>
      </c>
      <c r="IV92">
        <v>0.0002756662941723101</v>
      </c>
      <c r="IW92">
        <v>-1.706736700235475E-07</v>
      </c>
      <c r="IX92">
        <v>-7.648352192670159E-11</v>
      </c>
      <c r="IY92">
        <v>-0.08921519773046478</v>
      </c>
      <c r="IZ92">
        <v>0.001712106514585134</v>
      </c>
      <c r="JA92">
        <v>0.0004201690128959496</v>
      </c>
      <c r="JB92">
        <v>-1.212774764375344E-06</v>
      </c>
      <c r="JC92">
        <v>3</v>
      </c>
      <c r="JD92">
        <v>1949</v>
      </c>
      <c r="JE92">
        <v>1</v>
      </c>
      <c r="JF92">
        <v>28</v>
      </c>
      <c r="JG92">
        <v>73.40000000000001</v>
      </c>
      <c r="JH92">
        <v>73.09999999999999</v>
      </c>
      <c r="JI92">
        <v>2.62817</v>
      </c>
      <c r="JJ92">
        <v>2.60132</v>
      </c>
      <c r="JK92">
        <v>1.49658</v>
      </c>
      <c r="JL92">
        <v>2.35474</v>
      </c>
      <c r="JM92">
        <v>1.54907</v>
      </c>
      <c r="JN92">
        <v>2.34009</v>
      </c>
      <c r="JO92">
        <v>36.1754</v>
      </c>
      <c r="JP92">
        <v>14.2809</v>
      </c>
      <c r="JQ92">
        <v>18</v>
      </c>
      <c r="JR92">
        <v>486.708</v>
      </c>
      <c r="JS92">
        <v>558.003</v>
      </c>
      <c r="JT92">
        <v>27.9996</v>
      </c>
      <c r="JU92">
        <v>29.2263</v>
      </c>
      <c r="JV92">
        <v>30.0004</v>
      </c>
      <c r="JW92">
        <v>29.2262</v>
      </c>
      <c r="JX92">
        <v>29.1634</v>
      </c>
      <c r="JY92">
        <v>52.7798</v>
      </c>
      <c r="JZ92">
        <v>51.5288</v>
      </c>
      <c r="KA92">
        <v>0</v>
      </c>
      <c r="KB92">
        <v>28</v>
      </c>
      <c r="KC92">
        <v>1202.77</v>
      </c>
      <c r="KD92">
        <v>13.4484</v>
      </c>
      <c r="KE92">
        <v>100.197</v>
      </c>
      <c r="KF92">
        <v>100.592</v>
      </c>
    </row>
    <row r="93" spans="1:292">
      <c r="A93">
        <v>73</v>
      </c>
      <c r="B93">
        <v>1685027050.6</v>
      </c>
      <c r="C93">
        <v>451.5</v>
      </c>
      <c r="D93" t="s">
        <v>580</v>
      </c>
      <c r="E93" t="s">
        <v>581</v>
      </c>
      <c r="F93">
        <v>5</v>
      </c>
      <c r="G93" t="s">
        <v>428</v>
      </c>
      <c r="H93">
        <v>1685027043.1</v>
      </c>
      <c r="I93">
        <f>(J93)/1000</f>
        <v>0</v>
      </c>
      <c r="J93">
        <f>IF(DO93, AM93, AG93)</f>
        <v>0</v>
      </c>
      <c r="K93">
        <f>IF(DO93, AH93, AF93)</f>
        <v>0</v>
      </c>
      <c r="L93">
        <f>DQ93 - IF(AT93&gt;1, K93*DK93*100.0/(AV93*EE93), 0)</f>
        <v>0</v>
      </c>
      <c r="M93">
        <f>((S93-I93/2)*L93-K93)/(S93+I93/2)</f>
        <v>0</v>
      </c>
      <c r="N93">
        <f>M93*(DX93+DY93)/1000.0</f>
        <v>0</v>
      </c>
      <c r="O93">
        <f>(DQ93 - IF(AT93&gt;1, K93*DK93*100.0/(AV93*EE93), 0))*(DX93+DY93)/1000.0</f>
        <v>0</v>
      </c>
      <c r="P93">
        <f>2.0/((1/R93-1/Q93)+SIGN(R93)*SQRT((1/R93-1/Q93)*(1/R93-1/Q93) + 4*DL93/((DL93+1)*(DL93+1))*(2*1/R93*1/Q93-1/Q93*1/Q93)))</f>
        <v>0</v>
      </c>
      <c r="Q93">
        <f>IF(LEFT(DM93,1)&lt;&gt;"0",IF(LEFT(DM93,1)="1",3.0,DN93),$D$5+$E$5*(EE93*DX93/($K$5*1000))+$F$5*(EE93*DX93/($K$5*1000))*MAX(MIN(DK93,$J$5),$I$5)*MAX(MIN(DK93,$J$5),$I$5)+$G$5*MAX(MIN(DK93,$J$5),$I$5)*(EE93*DX93/($K$5*1000))+$H$5*(EE93*DX93/($K$5*1000))*(EE93*DX93/($K$5*1000)))</f>
        <v>0</v>
      </c>
      <c r="R93">
        <f>I93*(1000-(1000*0.61365*exp(17.502*V93/(240.97+V93))/(DX93+DY93)+DS93)/2)/(1000*0.61365*exp(17.502*V93/(240.97+V93))/(DX93+DY93)-DS93)</f>
        <v>0</v>
      </c>
      <c r="S93">
        <f>1/((DL93+1)/(P93/1.6)+1/(Q93/1.37)) + DL93/((DL93+1)/(P93/1.6) + DL93/(Q93/1.37))</f>
        <v>0</v>
      </c>
      <c r="T93">
        <f>(DG93*DJ93)</f>
        <v>0</v>
      </c>
      <c r="U93">
        <f>(DZ93+(T93+2*0.95*5.67E-8*(((DZ93+$B$9)+273)^4-(DZ93+273)^4)-44100*I93)/(1.84*29.3*Q93+8*0.95*5.67E-8*(DZ93+273)^3))</f>
        <v>0</v>
      </c>
      <c r="V93">
        <f>($C$9*EA93+$D$9*EB93+$E$9*U93)</f>
        <v>0</v>
      </c>
      <c r="W93">
        <f>0.61365*exp(17.502*V93/(240.97+V93))</f>
        <v>0</v>
      </c>
      <c r="X93">
        <f>(Y93/Z93*100)</f>
        <v>0</v>
      </c>
      <c r="Y93">
        <f>DS93*(DX93+DY93)/1000</f>
        <v>0</v>
      </c>
      <c r="Z93">
        <f>0.61365*exp(17.502*DZ93/(240.97+DZ93))</f>
        <v>0</v>
      </c>
      <c r="AA93">
        <f>(W93-DS93*(DX93+DY93)/1000)</f>
        <v>0</v>
      </c>
      <c r="AB93">
        <f>(-I93*44100)</f>
        <v>0</v>
      </c>
      <c r="AC93">
        <f>2*29.3*Q93*0.92*(DZ93-V93)</f>
        <v>0</v>
      </c>
      <c r="AD93">
        <f>2*0.95*5.67E-8*(((DZ93+$B$9)+273)^4-(V93+273)^4)</f>
        <v>0</v>
      </c>
      <c r="AE93">
        <f>T93+AD93+AB93+AC93</f>
        <v>0</v>
      </c>
      <c r="AF93">
        <f>DW93*AT93*(DR93-DQ93*(1000-AT93*DT93)/(1000-AT93*DS93))/(100*DK93)</f>
        <v>0</v>
      </c>
      <c r="AG93">
        <f>1000*DW93*AT93*(DS93-DT93)/(100*DK93*(1000-AT93*DS93))</f>
        <v>0</v>
      </c>
      <c r="AH93">
        <f>(AI93 - AJ93 - DX93*1E3/(8.314*(DZ93+273.15)) * AL93/DW93 * AK93) * DW93/(100*DK93) * (1000 - DT93)/1000</f>
        <v>0</v>
      </c>
      <c r="AI93">
        <v>1205.435954503893</v>
      </c>
      <c r="AJ93">
        <v>1129.771212121212</v>
      </c>
      <c r="AK93">
        <v>3.273974554065685</v>
      </c>
      <c r="AL93">
        <v>66.87544694377274</v>
      </c>
      <c r="AM93">
        <f>(AO93 - AN93 + DX93*1E3/(8.314*(DZ93+273.15)) * AQ93/DW93 * AP93) * DW93/(100*DK93) * 1000/(1000 - AO93)</f>
        <v>0</v>
      </c>
      <c r="AN93">
        <v>13.28905226544643</v>
      </c>
      <c r="AO93">
        <v>20.40768791208793</v>
      </c>
      <c r="AP93">
        <v>0.0008297202027843925</v>
      </c>
      <c r="AQ93">
        <v>110.1298601296173</v>
      </c>
      <c r="AR93">
        <v>0</v>
      </c>
      <c r="AS93">
        <v>0</v>
      </c>
      <c r="AT93">
        <f>IF(AR93*$H$15&gt;=AV93,1.0,(AV93/(AV93-AR93*$H$15)))</f>
        <v>0</v>
      </c>
      <c r="AU93">
        <f>(AT93-1)*100</f>
        <v>0</v>
      </c>
      <c r="AV93">
        <f>MAX(0,($B$15+$C$15*EE93)/(1+$D$15*EE93)*DX93/(DZ93+273)*$E$15)</f>
        <v>0</v>
      </c>
      <c r="AW93" t="s">
        <v>429</v>
      </c>
      <c r="AX93" t="s">
        <v>429</v>
      </c>
      <c r="AY93">
        <v>0</v>
      </c>
      <c r="AZ93">
        <v>0</v>
      </c>
      <c r="BA93">
        <f>1-AY93/AZ93</f>
        <v>0</v>
      </c>
      <c r="BB93">
        <v>0</v>
      </c>
      <c r="BC93" t="s">
        <v>429</v>
      </c>
      <c r="BD93" t="s">
        <v>429</v>
      </c>
      <c r="BE93">
        <v>0</v>
      </c>
      <c r="BF93">
        <v>0</v>
      </c>
      <c r="BG93">
        <f>1-BE93/BF93</f>
        <v>0</v>
      </c>
      <c r="BH93">
        <v>0.5</v>
      </c>
      <c r="BI93">
        <f>DH93</f>
        <v>0</v>
      </c>
      <c r="BJ93">
        <f>K93</f>
        <v>0</v>
      </c>
      <c r="BK93">
        <f>BG93*BH93*BI93</f>
        <v>0</v>
      </c>
      <c r="BL93">
        <f>(BJ93-BB93)/BI93</f>
        <v>0</v>
      </c>
      <c r="BM93">
        <f>(AZ93-BF93)/BF93</f>
        <v>0</v>
      </c>
      <c r="BN93">
        <f>AY93/(BA93+AY93/BF93)</f>
        <v>0</v>
      </c>
      <c r="BO93" t="s">
        <v>429</v>
      </c>
      <c r="BP93">
        <v>0</v>
      </c>
      <c r="BQ93">
        <f>IF(BP93&lt;&gt;0, BP93, BN93)</f>
        <v>0</v>
      </c>
      <c r="BR93">
        <f>1-BQ93/BF93</f>
        <v>0</v>
      </c>
      <c r="BS93">
        <f>(BF93-BE93)/(BF93-BQ93)</f>
        <v>0</v>
      </c>
      <c r="BT93">
        <f>(AZ93-BF93)/(AZ93-BQ93)</f>
        <v>0</v>
      </c>
      <c r="BU93">
        <f>(BF93-BE93)/(BF93-AY93)</f>
        <v>0</v>
      </c>
      <c r="BV93">
        <f>(AZ93-BF93)/(AZ93-AY93)</f>
        <v>0</v>
      </c>
      <c r="BW93">
        <f>(BS93*BQ93/BE93)</f>
        <v>0</v>
      </c>
      <c r="BX93">
        <f>(1-BW93)</f>
        <v>0</v>
      </c>
      <c r="DG93">
        <f>$B$13*EF93+$C$13*EG93+$F$13*ER93*(1-EU93)</f>
        <v>0</v>
      </c>
      <c r="DH93">
        <f>DG93*DI93</f>
        <v>0</v>
      </c>
      <c r="DI93">
        <f>($B$13*$D$11+$C$13*$D$11+$F$13*((FE93+EW93)/MAX(FE93+EW93+FF93, 0.1)*$I$11+FF93/MAX(FE93+EW93+FF93, 0.1)*$J$11))/($B$13+$C$13+$F$13)</f>
        <v>0</v>
      </c>
      <c r="DJ93">
        <f>($B$13*$K$11+$C$13*$K$11+$F$13*((FE93+EW93)/MAX(FE93+EW93+FF93, 0.1)*$P$11+FF93/MAX(FE93+EW93+FF93, 0.1)*$Q$11))/($B$13+$C$13+$F$13)</f>
        <v>0</v>
      </c>
      <c r="DK93">
        <v>2.7</v>
      </c>
      <c r="DL93">
        <v>0.5</v>
      </c>
      <c r="DM93" t="s">
        <v>430</v>
      </c>
      <c r="DN93">
        <v>2</v>
      </c>
      <c r="DO93" t="b">
        <v>1</v>
      </c>
      <c r="DP93">
        <v>1685027043.1</v>
      </c>
      <c r="DQ93">
        <v>1084.174814814815</v>
      </c>
      <c r="DR93">
        <v>1176.514074074074</v>
      </c>
      <c r="DS93">
        <v>20.38922222222222</v>
      </c>
      <c r="DT93">
        <v>13.23649629629629</v>
      </c>
      <c r="DU93">
        <v>1083.808888888889</v>
      </c>
      <c r="DV93">
        <v>20.2810074074074</v>
      </c>
      <c r="DW93">
        <v>500.0204444444444</v>
      </c>
      <c r="DX93">
        <v>99.44323333333334</v>
      </c>
      <c r="DY93">
        <v>0.09995512222222221</v>
      </c>
      <c r="DZ93">
        <v>29.38666666666667</v>
      </c>
      <c r="EA93">
        <v>29.31198518518518</v>
      </c>
      <c r="EB93">
        <v>999.9000000000001</v>
      </c>
      <c r="EC93">
        <v>0</v>
      </c>
      <c r="ED93">
        <v>0</v>
      </c>
      <c r="EE93">
        <v>9996.363703703704</v>
      </c>
      <c r="EF93">
        <v>0</v>
      </c>
      <c r="EG93">
        <v>1655.751481481482</v>
      </c>
      <c r="EH93">
        <v>-92.34005555555554</v>
      </c>
      <c r="EI93">
        <v>1106.739629629629</v>
      </c>
      <c r="EJ93">
        <v>1192.296666666667</v>
      </c>
      <c r="EK93">
        <v>7.152728518518519</v>
      </c>
      <c r="EL93">
        <v>1176.514074074074</v>
      </c>
      <c r="EM93">
        <v>13.23649629629629</v>
      </c>
      <c r="EN93">
        <v>2.02757037037037</v>
      </c>
      <c r="EO93">
        <v>1.316279259259259</v>
      </c>
      <c r="EP93">
        <v>17.66128888888889</v>
      </c>
      <c r="EQ93">
        <v>10.98571111111111</v>
      </c>
      <c r="ER93">
        <v>1999.983703703703</v>
      </c>
      <c r="ES93">
        <v>0.9800022222222222</v>
      </c>
      <c r="ET93">
        <v>0.01999768148148148</v>
      </c>
      <c r="EU93">
        <v>0</v>
      </c>
      <c r="EV93">
        <v>783.164814814815</v>
      </c>
      <c r="EW93">
        <v>5.00078</v>
      </c>
      <c r="EX93">
        <v>19878.50740740741</v>
      </c>
      <c r="EY93">
        <v>16379.51111111111</v>
      </c>
      <c r="EZ93">
        <v>39.33085185185185</v>
      </c>
      <c r="FA93">
        <v>41.12959259259259</v>
      </c>
      <c r="FB93">
        <v>39.74981481481481</v>
      </c>
      <c r="FC93">
        <v>40.03903703703703</v>
      </c>
      <c r="FD93">
        <v>40.65003703703704</v>
      </c>
      <c r="FE93">
        <v>1955.083703703704</v>
      </c>
      <c r="FF93">
        <v>39.89444444444445</v>
      </c>
      <c r="FG93">
        <v>0</v>
      </c>
      <c r="FH93">
        <v>1685027049.7</v>
      </c>
      <c r="FI93">
        <v>0</v>
      </c>
      <c r="FJ93">
        <v>783.1252399999998</v>
      </c>
      <c r="FK93">
        <v>-6.092769227119856</v>
      </c>
      <c r="FL93">
        <v>-380.9615372969344</v>
      </c>
      <c r="FM93">
        <v>19874.516</v>
      </c>
      <c r="FN93">
        <v>15</v>
      </c>
      <c r="FO93">
        <v>1685022659.5</v>
      </c>
      <c r="FP93" t="s">
        <v>431</v>
      </c>
      <c r="FQ93">
        <v>1685022641</v>
      </c>
      <c r="FR93">
        <v>1685022659.5</v>
      </c>
      <c r="FS93">
        <v>1</v>
      </c>
      <c r="FT93">
        <v>0.44</v>
      </c>
      <c r="FU93">
        <v>-0.025</v>
      </c>
      <c r="FV93">
        <v>0.445</v>
      </c>
      <c r="FW93">
        <v>-0.025</v>
      </c>
      <c r="FX93">
        <v>420</v>
      </c>
      <c r="FY93">
        <v>11</v>
      </c>
      <c r="FZ93">
        <v>0.08</v>
      </c>
      <c r="GA93">
        <v>0.02</v>
      </c>
      <c r="GB93">
        <v>-92.44184634146342</v>
      </c>
      <c r="GC93">
        <v>2.113664111498198</v>
      </c>
      <c r="GD93">
        <v>0.2943154124384416</v>
      </c>
      <c r="GE93">
        <v>0</v>
      </c>
      <c r="GF93">
        <v>7.22948268292683</v>
      </c>
      <c r="GG93">
        <v>-1.252990034843193</v>
      </c>
      <c r="GH93">
        <v>0.1244448282107845</v>
      </c>
      <c r="GI93">
        <v>0</v>
      </c>
      <c r="GJ93">
        <v>0</v>
      </c>
      <c r="GK93">
        <v>2</v>
      </c>
      <c r="GL93" t="s">
        <v>485</v>
      </c>
      <c r="GM93">
        <v>3.09805</v>
      </c>
      <c r="GN93">
        <v>2.75811</v>
      </c>
      <c r="GO93">
        <v>0.187699</v>
      </c>
      <c r="GP93">
        <v>0.19729</v>
      </c>
      <c r="GQ93">
        <v>0.105881</v>
      </c>
      <c r="GR93">
        <v>0.07879410000000001</v>
      </c>
      <c r="GS93">
        <v>20853.8</v>
      </c>
      <c r="GT93">
        <v>20352.9</v>
      </c>
      <c r="GU93">
        <v>26219.2</v>
      </c>
      <c r="GV93">
        <v>25696.4</v>
      </c>
      <c r="GW93">
        <v>37625.6</v>
      </c>
      <c r="GX93">
        <v>36090.9</v>
      </c>
      <c r="GY93">
        <v>45850.9</v>
      </c>
      <c r="GZ93">
        <v>42379.1</v>
      </c>
      <c r="HA93">
        <v>1.8754</v>
      </c>
      <c r="HB93">
        <v>1.95573</v>
      </c>
      <c r="HC93">
        <v>0.0591502</v>
      </c>
      <c r="HD93">
        <v>0</v>
      </c>
      <c r="HE93">
        <v>28.3651</v>
      </c>
      <c r="HF93">
        <v>999.9</v>
      </c>
      <c r="HG93">
        <v>60.3</v>
      </c>
      <c r="HH93">
        <v>32.6</v>
      </c>
      <c r="HI93">
        <v>29.9526</v>
      </c>
      <c r="HJ93">
        <v>61.4535</v>
      </c>
      <c r="HK93">
        <v>26.8429</v>
      </c>
      <c r="HL93">
        <v>1</v>
      </c>
      <c r="HM93">
        <v>0.155086</v>
      </c>
      <c r="HN93">
        <v>0.27847</v>
      </c>
      <c r="HO93">
        <v>20.3062</v>
      </c>
      <c r="HP93">
        <v>5.21429</v>
      </c>
      <c r="HQ93">
        <v>11.9798</v>
      </c>
      <c r="HR93">
        <v>4.96435</v>
      </c>
      <c r="HS93">
        <v>3.2741</v>
      </c>
      <c r="HT93">
        <v>9999</v>
      </c>
      <c r="HU93">
        <v>9999</v>
      </c>
      <c r="HV93">
        <v>9999</v>
      </c>
      <c r="HW93">
        <v>30.1</v>
      </c>
      <c r="HX93">
        <v>1.86386</v>
      </c>
      <c r="HY93">
        <v>1.85994</v>
      </c>
      <c r="HZ93">
        <v>1.85822</v>
      </c>
      <c r="IA93">
        <v>1.85963</v>
      </c>
      <c r="IB93">
        <v>1.85974</v>
      </c>
      <c r="IC93">
        <v>1.8582</v>
      </c>
      <c r="ID93">
        <v>1.85728</v>
      </c>
      <c r="IE93">
        <v>1.85224</v>
      </c>
      <c r="IF93">
        <v>0</v>
      </c>
      <c r="IG93">
        <v>0</v>
      </c>
      <c r="IH93">
        <v>0</v>
      </c>
      <c r="II93">
        <v>0</v>
      </c>
      <c r="IJ93" t="s">
        <v>433</v>
      </c>
      <c r="IK93" t="s">
        <v>434</v>
      </c>
      <c r="IL93" t="s">
        <v>435</v>
      </c>
      <c r="IM93" t="s">
        <v>435</v>
      </c>
      <c r="IN93" t="s">
        <v>435</v>
      </c>
      <c r="IO93" t="s">
        <v>435</v>
      </c>
      <c r="IP93">
        <v>0</v>
      </c>
      <c r="IQ93">
        <v>100</v>
      </c>
      <c r="IR93">
        <v>100</v>
      </c>
      <c r="IS93">
        <v>0.36</v>
      </c>
      <c r="IT93">
        <v>0.1086</v>
      </c>
      <c r="IU93">
        <v>0.3650839946752427</v>
      </c>
      <c r="IV93">
        <v>0.0002756662941723101</v>
      </c>
      <c r="IW93">
        <v>-1.706736700235475E-07</v>
      </c>
      <c r="IX93">
        <v>-7.648352192670159E-11</v>
      </c>
      <c r="IY93">
        <v>-0.08921519773046478</v>
      </c>
      <c r="IZ93">
        <v>0.001712106514585134</v>
      </c>
      <c r="JA93">
        <v>0.0004201690128959496</v>
      </c>
      <c r="JB93">
        <v>-1.212774764375344E-06</v>
      </c>
      <c r="JC93">
        <v>3</v>
      </c>
      <c r="JD93">
        <v>1949</v>
      </c>
      <c r="JE93">
        <v>1</v>
      </c>
      <c r="JF93">
        <v>28</v>
      </c>
      <c r="JG93">
        <v>73.5</v>
      </c>
      <c r="JH93">
        <v>73.2</v>
      </c>
      <c r="JI93">
        <v>2.65991</v>
      </c>
      <c r="JJ93">
        <v>2.59766</v>
      </c>
      <c r="JK93">
        <v>1.49658</v>
      </c>
      <c r="JL93">
        <v>2.35474</v>
      </c>
      <c r="JM93">
        <v>1.54907</v>
      </c>
      <c r="JN93">
        <v>2.35107</v>
      </c>
      <c r="JO93">
        <v>36.1754</v>
      </c>
      <c r="JP93">
        <v>14.2809</v>
      </c>
      <c r="JQ93">
        <v>18</v>
      </c>
      <c r="JR93">
        <v>486.853</v>
      </c>
      <c r="JS93">
        <v>557.9109999999999</v>
      </c>
      <c r="JT93">
        <v>28</v>
      </c>
      <c r="JU93">
        <v>29.2295</v>
      </c>
      <c r="JV93">
        <v>30.0003</v>
      </c>
      <c r="JW93">
        <v>29.2298</v>
      </c>
      <c r="JX93">
        <v>29.1672</v>
      </c>
      <c r="JY93">
        <v>53.4208</v>
      </c>
      <c r="JZ93">
        <v>51.2571</v>
      </c>
      <c r="KA93">
        <v>0</v>
      </c>
      <c r="KB93">
        <v>28</v>
      </c>
      <c r="KC93">
        <v>1222.8</v>
      </c>
      <c r="KD93">
        <v>13.546</v>
      </c>
      <c r="KE93">
        <v>100.196</v>
      </c>
      <c r="KF93">
        <v>100.592</v>
      </c>
    </row>
    <row r="94" spans="1:292">
      <c r="A94">
        <v>74</v>
      </c>
      <c r="B94">
        <v>1685027055.6</v>
      </c>
      <c r="C94">
        <v>456.5</v>
      </c>
      <c r="D94" t="s">
        <v>582</v>
      </c>
      <c r="E94" t="s">
        <v>583</v>
      </c>
      <c r="F94">
        <v>5</v>
      </c>
      <c r="G94" t="s">
        <v>428</v>
      </c>
      <c r="H94">
        <v>1685027047.814285</v>
      </c>
      <c r="I94">
        <f>(J94)/1000</f>
        <v>0</v>
      </c>
      <c r="J94">
        <f>IF(DO94, AM94, AG94)</f>
        <v>0</v>
      </c>
      <c r="K94">
        <f>IF(DO94, AH94, AF94)</f>
        <v>0</v>
      </c>
      <c r="L94">
        <f>DQ94 - IF(AT94&gt;1, K94*DK94*100.0/(AV94*EE94), 0)</f>
        <v>0</v>
      </c>
      <c r="M94">
        <f>((S94-I94/2)*L94-K94)/(S94+I94/2)</f>
        <v>0</v>
      </c>
      <c r="N94">
        <f>M94*(DX94+DY94)/1000.0</f>
        <v>0</v>
      </c>
      <c r="O94">
        <f>(DQ94 - IF(AT94&gt;1, K94*DK94*100.0/(AV94*EE94), 0))*(DX94+DY94)/1000.0</f>
        <v>0</v>
      </c>
      <c r="P94">
        <f>2.0/((1/R94-1/Q94)+SIGN(R94)*SQRT((1/R94-1/Q94)*(1/R94-1/Q94) + 4*DL94/((DL94+1)*(DL94+1))*(2*1/R94*1/Q94-1/Q94*1/Q94)))</f>
        <v>0</v>
      </c>
      <c r="Q94">
        <f>IF(LEFT(DM94,1)&lt;&gt;"0",IF(LEFT(DM94,1)="1",3.0,DN94),$D$5+$E$5*(EE94*DX94/($K$5*1000))+$F$5*(EE94*DX94/($K$5*1000))*MAX(MIN(DK94,$J$5),$I$5)*MAX(MIN(DK94,$J$5),$I$5)+$G$5*MAX(MIN(DK94,$J$5),$I$5)*(EE94*DX94/($K$5*1000))+$H$5*(EE94*DX94/($K$5*1000))*(EE94*DX94/($K$5*1000)))</f>
        <v>0</v>
      </c>
      <c r="R94">
        <f>I94*(1000-(1000*0.61365*exp(17.502*V94/(240.97+V94))/(DX94+DY94)+DS94)/2)/(1000*0.61365*exp(17.502*V94/(240.97+V94))/(DX94+DY94)-DS94)</f>
        <v>0</v>
      </c>
      <c r="S94">
        <f>1/((DL94+1)/(P94/1.6)+1/(Q94/1.37)) + DL94/((DL94+1)/(P94/1.6) + DL94/(Q94/1.37))</f>
        <v>0</v>
      </c>
      <c r="T94">
        <f>(DG94*DJ94)</f>
        <v>0</v>
      </c>
      <c r="U94">
        <f>(DZ94+(T94+2*0.95*5.67E-8*(((DZ94+$B$9)+273)^4-(DZ94+273)^4)-44100*I94)/(1.84*29.3*Q94+8*0.95*5.67E-8*(DZ94+273)^3))</f>
        <v>0</v>
      </c>
      <c r="V94">
        <f>($C$9*EA94+$D$9*EB94+$E$9*U94)</f>
        <v>0</v>
      </c>
      <c r="W94">
        <f>0.61365*exp(17.502*V94/(240.97+V94))</f>
        <v>0</v>
      </c>
      <c r="X94">
        <f>(Y94/Z94*100)</f>
        <v>0</v>
      </c>
      <c r="Y94">
        <f>DS94*(DX94+DY94)/1000</f>
        <v>0</v>
      </c>
      <c r="Z94">
        <f>0.61365*exp(17.502*DZ94/(240.97+DZ94))</f>
        <v>0</v>
      </c>
      <c r="AA94">
        <f>(W94-DS94*(DX94+DY94)/1000)</f>
        <v>0</v>
      </c>
      <c r="AB94">
        <f>(-I94*44100)</f>
        <v>0</v>
      </c>
      <c r="AC94">
        <f>2*29.3*Q94*0.92*(DZ94-V94)</f>
        <v>0</v>
      </c>
      <c r="AD94">
        <f>2*0.95*5.67E-8*(((DZ94+$B$9)+273)^4-(V94+273)^4)</f>
        <v>0</v>
      </c>
      <c r="AE94">
        <f>T94+AD94+AB94+AC94</f>
        <v>0</v>
      </c>
      <c r="AF94">
        <f>DW94*AT94*(DR94-DQ94*(1000-AT94*DT94)/(1000-AT94*DS94))/(100*DK94)</f>
        <v>0</v>
      </c>
      <c r="AG94">
        <f>1000*DW94*AT94*(DS94-DT94)/(100*DK94*(1000-AT94*DS94))</f>
        <v>0</v>
      </c>
      <c r="AH94">
        <f>(AI94 - AJ94 - DX94*1E3/(8.314*(DZ94+273.15)) * AL94/DW94 * AK94) * DW94/(100*DK94) * (1000 - DT94)/1000</f>
        <v>0</v>
      </c>
      <c r="AI94">
        <v>1222.671750620327</v>
      </c>
      <c r="AJ94">
        <v>1146.494606060606</v>
      </c>
      <c r="AK94">
        <v>3.355392957864657</v>
      </c>
      <c r="AL94">
        <v>66.87544694377274</v>
      </c>
      <c r="AM94">
        <f>(AO94 - AN94 + DX94*1E3/(8.314*(DZ94+273.15)) * AQ94/DW94 * AP94) * DW94/(100*DK94) * 1000/(1000 - AO94)</f>
        <v>0</v>
      </c>
      <c r="AN94">
        <v>13.41391458425792</v>
      </c>
      <c r="AO94">
        <v>20.41567472527473</v>
      </c>
      <c r="AP94">
        <v>0.0008542910684823363</v>
      </c>
      <c r="AQ94">
        <v>110.1298601296173</v>
      </c>
      <c r="AR94">
        <v>0</v>
      </c>
      <c r="AS94">
        <v>0</v>
      </c>
      <c r="AT94">
        <f>IF(AR94*$H$15&gt;=AV94,1.0,(AV94/(AV94-AR94*$H$15)))</f>
        <v>0</v>
      </c>
      <c r="AU94">
        <f>(AT94-1)*100</f>
        <v>0</v>
      </c>
      <c r="AV94">
        <f>MAX(0,($B$15+$C$15*EE94)/(1+$D$15*EE94)*DX94/(DZ94+273)*$E$15)</f>
        <v>0</v>
      </c>
      <c r="AW94" t="s">
        <v>429</v>
      </c>
      <c r="AX94" t="s">
        <v>429</v>
      </c>
      <c r="AY94">
        <v>0</v>
      </c>
      <c r="AZ94">
        <v>0</v>
      </c>
      <c r="BA94">
        <f>1-AY94/AZ94</f>
        <v>0</v>
      </c>
      <c r="BB94">
        <v>0</v>
      </c>
      <c r="BC94" t="s">
        <v>429</v>
      </c>
      <c r="BD94" t="s">
        <v>429</v>
      </c>
      <c r="BE94">
        <v>0</v>
      </c>
      <c r="BF94">
        <v>0</v>
      </c>
      <c r="BG94">
        <f>1-BE94/BF94</f>
        <v>0</v>
      </c>
      <c r="BH94">
        <v>0.5</v>
      </c>
      <c r="BI94">
        <f>DH94</f>
        <v>0</v>
      </c>
      <c r="BJ94">
        <f>K94</f>
        <v>0</v>
      </c>
      <c r="BK94">
        <f>BG94*BH94*BI94</f>
        <v>0</v>
      </c>
      <c r="BL94">
        <f>(BJ94-BB94)/BI94</f>
        <v>0</v>
      </c>
      <c r="BM94">
        <f>(AZ94-BF94)/BF94</f>
        <v>0</v>
      </c>
      <c r="BN94">
        <f>AY94/(BA94+AY94/BF94)</f>
        <v>0</v>
      </c>
      <c r="BO94" t="s">
        <v>429</v>
      </c>
      <c r="BP94">
        <v>0</v>
      </c>
      <c r="BQ94">
        <f>IF(BP94&lt;&gt;0, BP94, BN94)</f>
        <v>0</v>
      </c>
      <c r="BR94">
        <f>1-BQ94/BF94</f>
        <v>0</v>
      </c>
      <c r="BS94">
        <f>(BF94-BE94)/(BF94-BQ94)</f>
        <v>0</v>
      </c>
      <c r="BT94">
        <f>(AZ94-BF94)/(AZ94-BQ94)</f>
        <v>0</v>
      </c>
      <c r="BU94">
        <f>(BF94-BE94)/(BF94-AY94)</f>
        <v>0</v>
      </c>
      <c r="BV94">
        <f>(AZ94-BF94)/(AZ94-AY94)</f>
        <v>0</v>
      </c>
      <c r="BW94">
        <f>(BS94*BQ94/BE94)</f>
        <v>0</v>
      </c>
      <c r="BX94">
        <f>(1-BW94)</f>
        <v>0</v>
      </c>
      <c r="DG94">
        <f>$B$13*EF94+$C$13*EG94+$F$13*ER94*(1-EU94)</f>
        <v>0</v>
      </c>
      <c r="DH94">
        <f>DG94*DI94</f>
        <v>0</v>
      </c>
      <c r="DI94">
        <f>($B$13*$D$11+$C$13*$D$11+$F$13*((FE94+EW94)/MAX(FE94+EW94+FF94, 0.1)*$I$11+FF94/MAX(FE94+EW94+FF94, 0.1)*$J$11))/($B$13+$C$13+$F$13)</f>
        <v>0</v>
      </c>
      <c r="DJ94">
        <f>($B$13*$K$11+$C$13*$K$11+$F$13*((FE94+EW94)/MAX(FE94+EW94+FF94, 0.1)*$P$11+FF94/MAX(FE94+EW94+FF94, 0.1)*$Q$11))/($B$13+$C$13+$F$13)</f>
        <v>0</v>
      </c>
      <c r="DK94">
        <v>2.7</v>
      </c>
      <c r="DL94">
        <v>0.5</v>
      </c>
      <c r="DM94" t="s">
        <v>430</v>
      </c>
      <c r="DN94">
        <v>2</v>
      </c>
      <c r="DO94" t="b">
        <v>1</v>
      </c>
      <c r="DP94">
        <v>1685027047.814285</v>
      </c>
      <c r="DQ94">
        <v>1099.446428571429</v>
      </c>
      <c r="DR94">
        <v>1191.890357142857</v>
      </c>
      <c r="DS94">
        <v>20.40225</v>
      </c>
      <c r="DT94">
        <v>13.33484285714286</v>
      </c>
      <c r="DU94">
        <v>1099.087142857143</v>
      </c>
      <c r="DV94">
        <v>20.29381071428572</v>
      </c>
      <c r="DW94">
        <v>500.009</v>
      </c>
      <c r="DX94">
        <v>99.44321071428571</v>
      </c>
      <c r="DY94">
        <v>0.09994862857142857</v>
      </c>
      <c r="DZ94">
        <v>29.39166785714286</v>
      </c>
      <c r="EA94">
        <v>29.319</v>
      </c>
      <c r="EB94">
        <v>999.9000000000002</v>
      </c>
      <c r="EC94">
        <v>0</v>
      </c>
      <c r="ED94">
        <v>0</v>
      </c>
      <c r="EE94">
        <v>10000.24178571429</v>
      </c>
      <c r="EF94">
        <v>0</v>
      </c>
      <c r="EG94">
        <v>1679.979642857143</v>
      </c>
      <c r="EH94">
        <v>-92.44422142857141</v>
      </c>
      <c r="EI94">
        <v>1122.343928571429</v>
      </c>
      <c r="EJ94">
        <v>1207.999285714286</v>
      </c>
      <c r="EK94">
        <v>7.067409285714286</v>
      </c>
      <c r="EL94">
        <v>1191.890357142857</v>
      </c>
      <c r="EM94">
        <v>13.33484285714286</v>
      </c>
      <c r="EN94">
        <v>2.028865714285714</v>
      </c>
      <c r="EO94">
        <v>1.326058928571429</v>
      </c>
      <c r="EP94">
        <v>17.67141428571428</v>
      </c>
      <c r="EQ94">
        <v>11.097225</v>
      </c>
      <c r="ER94">
        <v>2000.002142857143</v>
      </c>
      <c r="ES94">
        <v>0.9800024285714285</v>
      </c>
      <c r="ET94">
        <v>0.019997475</v>
      </c>
      <c r="EU94">
        <v>0</v>
      </c>
      <c r="EV94">
        <v>782.6371071428572</v>
      </c>
      <c r="EW94">
        <v>5.00078</v>
      </c>
      <c r="EX94">
        <v>19851.78928571428</v>
      </c>
      <c r="EY94">
        <v>16379.66071428572</v>
      </c>
      <c r="EZ94">
        <v>39.33021428571429</v>
      </c>
      <c r="FA94">
        <v>41.125</v>
      </c>
      <c r="FB94">
        <v>39.75432142857143</v>
      </c>
      <c r="FC94">
        <v>40.03539285714285</v>
      </c>
      <c r="FD94">
        <v>40.62685714285714</v>
      </c>
      <c r="FE94">
        <v>1955.102142857143</v>
      </c>
      <c r="FF94">
        <v>39.89392857142858</v>
      </c>
      <c r="FG94">
        <v>0</v>
      </c>
      <c r="FH94">
        <v>1685027054.5</v>
      </c>
      <c r="FI94">
        <v>0</v>
      </c>
      <c r="FJ94">
        <v>782.5798800000001</v>
      </c>
      <c r="FK94">
        <v>-6.712692288292556</v>
      </c>
      <c r="FL94">
        <v>-333.0769204920289</v>
      </c>
      <c r="FM94">
        <v>19847.108</v>
      </c>
      <c r="FN94">
        <v>15</v>
      </c>
      <c r="FO94">
        <v>1685022659.5</v>
      </c>
      <c r="FP94" t="s">
        <v>431</v>
      </c>
      <c r="FQ94">
        <v>1685022641</v>
      </c>
      <c r="FR94">
        <v>1685022659.5</v>
      </c>
      <c r="FS94">
        <v>1</v>
      </c>
      <c r="FT94">
        <v>0.44</v>
      </c>
      <c r="FU94">
        <v>-0.025</v>
      </c>
      <c r="FV94">
        <v>0.445</v>
      </c>
      <c r="FW94">
        <v>-0.025</v>
      </c>
      <c r="FX94">
        <v>420</v>
      </c>
      <c r="FY94">
        <v>11</v>
      </c>
      <c r="FZ94">
        <v>0.08</v>
      </c>
      <c r="GA94">
        <v>0.02</v>
      </c>
      <c r="GB94">
        <v>-92.4874325</v>
      </c>
      <c r="GC94">
        <v>-1.423579362101079</v>
      </c>
      <c r="GD94">
        <v>0.3570073846487639</v>
      </c>
      <c r="GE94">
        <v>0</v>
      </c>
      <c r="GF94">
        <v>7.113238749999999</v>
      </c>
      <c r="GG94">
        <v>-1.099239287054414</v>
      </c>
      <c r="GH94">
        <v>0.1066784316107877</v>
      </c>
      <c r="GI94">
        <v>0</v>
      </c>
      <c r="GJ94">
        <v>0</v>
      </c>
      <c r="GK94">
        <v>2</v>
      </c>
      <c r="GL94" t="s">
        <v>485</v>
      </c>
      <c r="GM94">
        <v>3.09812</v>
      </c>
      <c r="GN94">
        <v>2.75802</v>
      </c>
      <c r="GO94">
        <v>0.189429</v>
      </c>
      <c r="GP94">
        <v>0.198972</v>
      </c>
      <c r="GQ94">
        <v>0.105899</v>
      </c>
      <c r="GR94">
        <v>0.079065</v>
      </c>
      <c r="GS94">
        <v>20809.4</v>
      </c>
      <c r="GT94">
        <v>20310.1</v>
      </c>
      <c r="GU94">
        <v>26219.2</v>
      </c>
      <c r="GV94">
        <v>25696.2</v>
      </c>
      <c r="GW94">
        <v>37625.2</v>
      </c>
      <c r="GX94">
        <v>36080.4</v>
      </c>
      <c r="GY94">
        <v>45851</v>
      </c>
      <c r="GZ94">
        <v>42379</v>
      </c>
      <c r="HA94">
        <v>1.87532</v>
      </c>
      <c r="HB94">
        <v>1.95602</v>
      </c>
      <c r="HC94">
        <v>0.0598133</v>
      </c>
      <c r="HD94">
        <v>0</v>
      </c>
      <c r="HE94">
        <v>28.3572</v>
      </c>
      <c r="HF94">
        <v>999.9</v>
      </c>
      <c r="HG94">
        <v>60.3</v>
      </c>
      <c r="HH94">
        <v>32.6</v>
      </c>
      <c r="HI94">
        <v>29.955</v>
      </c>
      <c r="HJ94">
        <v>61.1635</v>
      </c>
      <c r="HK94">
        <v>26.8029</v>
      </c>
      <c r="HL94">
        <v>1</v>
      </c>
      <c r="HM94">
        <v>0.155152</v>
      </c>
      <c r="HN94">
        <v>0.27963</v>
      </c>
      <c r="HO94">
        <v>20.3064</v>
      </c>
      <c r="HP94">
        <v>5.2134</v>
      </c>
      <c r="HQ94">
        <v>11.9797</v>
      </c>
      <c r="HR94">
        <v>4.96415</v>
      </c>
      <c r="HS94">
        <v>3.274</v>
      </c>
      <c r="HT94">
        <v>9999</v>
      </c>
      <c r="HU94">
        <v>9999</v>
      </c>
      <c r="HV94">
        <v>9999</v>
      </c>
      <c r="HW94">
        <v>30.1</v>
      </c>
      <c r="HX94">
        <v>1.86386</v>
      </c>
      <c r="HY94">
        <v>1.85991</v>
      </c>
      <c r="HZ94">
        <v>1.85822</v>
      </c>
      <c r="IA94">
        <v>1.85967</v>
      </c>
      <c r="IB94">
        <v>1.85974</v>
      </c>
      <c r="IC94">
        <v>1.85821</v>
      </c>
      <c r="ID94">
        <v>1.85727</v>
      </c>
      <c r="IE94">
        <v>1.85223</v>
      </c>
      <c r="IF94">
        <v>0</v>
      </c>
      <c r="IG94">
        <v>0</v>
      </c>
      <c r="IH94">
        <v>0</v>
      </c>
      <c r="II94">
        <v>0</v>
      </c>
      <c r="IJ94" t="s">
        <v>433</v>
      </c>
      <c r="IK94" t="s">
        <v>434</v>
      </c>
      <c r="IL94" t="s">
        <v>435</v>
      </c>
      <c r="IM94" t="s">
        <v>435</v>
      </c>
      <c r="IN94" t="s">
        <v>435</v>
      </c>
      <c r="IO94" t="s">
        <v>435</v>
      </c>
      <c r="IP94">
        <v>0</v>
      </c>
      <c r="IQ94">
        <v>100</v>
      </c>
      <c r="IR94">
        <v>100</v>
      </c>
      <c r="IS94">
        <v>0.35</v>
      </c>
      <c r="IT94">
        <v>0.1087</v>
      </c>
      <c r="IU94">
        <v>0.3650839946752427</v>
      </c>
      <c r="IV94">
        <v>0.0002756662941723101</v>
      </c>
      <c r="IW94">
        <v>-1.706736700235475E-07</v>
      </c>
      <c r="IX94">
        <v>-7.648352192670159E-11</v>
      </c>
      <c r="IY94">
        <v>-0.08921519773046478</v>
      </c>
      <c r="IZ94">
        <v>0.001712106514585134</v>
      </c>
      <c r="JA94">
        <v>0.0004201690128959496</v>
      </c>
      <c r="JB94">
        <v>-1.212774764375344E-06</v>
      </c>
      <c r="JC94">
        <v>3</v>
      </c>
      <c r="JD94">
        <v>1949</v>
      </c>
      <c r="JE94">
        <v>1</v>
      </c>
      <c r="JF94">
        <v>28</v>
      </c>
      <c r="JG94">
        <v>73.59999999999999</v>
      </c>
      <c r="JH94">
        <v>73.3</v>
      </c>
      <c r="JI94">
        <v>2.68921</v>
      </c>
      <c r="JJ94">
        <v>2.59644</v>
      </c>
      <c r="JK94">
        <v>1.49658</v>
      </c>
      <c r="JL94">
        <v>2.35474</v>
      </c>
      <c r="JM94">
        <v>1.54907</v>
      </c>
      <c r="JN94">
        <v>2.36084</v>
      </c>
      <c r="JO94">
        <v>36.1989</v>
      </c>
      <c r="JP94">
        <v>14.2809</v>
      </c>
      <c r="JQ94">
        <v>18</v>
      </c>
      <c r="JR94">
        <v>486.833</v>
      </c>
      <c r="JS94">
        <v>558.159</v>
      </c>
      <c r="JT94">
        <v>28</v>
      </c>
      <c r="JU94">
        <v>29.2326</v>
      </c>
      <c r="JV94">
        <v>30.0002</v>
      </c>
      <c r="JW94">
        <v>29.2329</v>
      </c>
      <c r="JX94">
        <v>29.1703</v>
      </c>
      <c r="JY94">
        <v>53.991</v>
      </c>
      <c r="JZ94">
        <v>50.9708</v>
      </c>
      <c r="KA94">
        <v>0</v>
      </c>
      <c r="KB94">
        <v>28</v>
      </c>
      <c r="KC94">
        <v>1236.16</v>
      </c>
      <c r="KD94">
        <v>13.6434</v>
      </c>
      <c r="KE94">
        <v>100.197</v>
      </c>
      <c r="KF94">
        <v>100.591</v>
      </c>
    </row>
    <row r="95" spans="1:292">
      <c r="A95">
        <v>75</v>
      </c>
      <c r="B95">
        <v>1685027060.6</v>
      </c>
      <c r="C95">
        <v>461.5</v>
      </c>
      <c r="D95" t="s">
        <v>584</v>
      </c>
      <c r="E95" t="s">
        <v>585</v>
      </c>
      <c r="F95">
        <v>5</v>
      </c>
      <c r="G95" t="s">
        <v>428</v>
      </c>
      <c r="H95">
        <v>1685027053.1</v>
      </c>
      <c r="I95">
        <f>(J95)/1000</f>
        <v>0</v>
      </c>
      <c r="J95">
        <f>IF(DO95, AM95, AG95)</f>
        <v>0</v>
      </c>
      <c r="K95">
        <f>IF(DO95, AH95, AF95)</f>
        <v>0</v>
      </c>
      <c r="L95">
        <f>DQ95 - IF(AT95&gt;1, K95*DK95*100.0/(AV95*EE95), 0)</f>
        <v>0</v>
      </c>
      <c r="M95">
        <f>((S95-I95/2)*L95-K95)/(S95+I95/2)</f>
        <v>0</v>
      </c>
      <c r="N95">
        <f>M95*(DX95+DY95)/1000.0</f>
        <v>0</v>
      </c>
      <c r="O95">
        <f>(DQ95 - IF(AT95&gt;1, K95*DK95*100.0/(AV95*EE95), 0))*(DX95+DY95)/1000.0</f>
        <v>0</v>
      </c>
      <c r="P95">
        <f>2.0/((1/R95-1/Q95)+SIGN(R95)*SQRT((1/R95-1/Q95)*(1/R95-1/Q95) + 4*DL95/((DL95+1)*(DL95+1))*(2*1/R95*1/Q95-1/Q95*1/Q95)))</f>
        <v>0</v>
      </c>
      <c r="Q95">
        <f>IF(LEFT(DM95,1)&lt;&gt;"0",IF(LEFT(DM95,1)="1",3.0,DN95),$D$5+$E$5*(EE95*DX95/($K$5*1000))+$F$5*(EE95*DX95/($K$5*1000))*MAX(MIN(DK95,$J$5),$I$5)*MAX(MIN(DK95,$J$5),$I$5)+$G$5*MAX(MIN(DK95,$J$5),$I$5)*(EE95*DX95/($K$5*1000))+$H$5*(EE95*DX95/($K$5*1000))*(EE95*DX95/($K$5*1000)))</f>
        <v>0</v>
      </c>
      <c r="R95">
        <f>I95*(1000-(1000*0.61365*exp(17.502*V95/(240.97+V95))/(DX95+DY95)+DS95)/2)/(1000*0.61365*exp(17.502*V95/(240.97+V95))/(DX95+DY95)-DS95)</f>
        <v>0</v>
      </c>
      <c r="S95">
        <f>1/((DL95+1)/(P95/1.6)+1/(Q95/1.37)) + DL95/((DL95+1)/(P95/1.6) + DL95/(Q95/1.37))</f>
        <v>0</v>
      </c>
      <c r="T95">
        <f>(DG95*DJ95)</f>
        <v>0</v>
      </c>
      <c r="U95">
        <f>(DZ95+(T95+2*0.95*5.67E-8*(((DZ95+$B$9)+273)^4-(DZ95+273)^4)-44100*I95)/(1.84*29.3*Q95+8*0.95*5.67E-8*(DZ95+273)^3))</f>
        <v>0</v>
      </c>
      <c r="V95">
        <f>($C$9*EA95+$D$9*EB95+$E$9*U95)</f>
        <v>0</v>
      </c>
      <c r="W95">
        <f>0.61365*exp(17.502*V95/(240.97+V95))</f>
        <v>0</v>
      </c>
      <c r="X95">
        <f>(Y95/Z95*100)</f>
        <v>0</v>
      </c>
      <c r="Y95">
        <f>DS95*(DX95+DY95)/1000</f>
        <v>0</v>
      </c>
      <c r="Z95">
        <f>0.61365*exp(17.502*DZ95/(240.97+DZ95))</f>
        <v>0</v>
      </c>
      <c r="AA95">
        <f>(W95-DS95*(DX95+DY95)/1000)</f>
        <v>0</v>
      </c>
      <c r="AB95">
        <f>(-I95*44100)</f>
        <v>0</v>
      </c>
      <c r="AC95">
        <f>2*29.3*Q95*0.92*(DZ95-V95)</f>
        <v>0</v>
      </c>
      <c r="AD95">
        <f>2*0.95*5.67E-8*(((DZ95+$B$9)+273)^4-(V95+273)^4)</f>
        <v>0</v>
      </c>
      <c r="AE95">
        <f>T95+AD95+AB95+AC95</f>
        <v>0</v>
      </c>
      <c r="AF95">
        <f>DW95*AT95*(DR95-DQ95*(1000-AT95*DT95)/(1000-AT95*DS95))/(100*DK95)</f>
        <v>0</v>
      </c>
      <c r="AG95">
        <f>1000*DW95*AT95*(DS95-DT95)/(100*DK95*(1000-AT95*DS95))</f>
        <v>0</v>
      </c>
      <c r="AH95">
        <f>(AI95 - AJ95 - DX95*1E3/(8.314*(DZ95+273.15)) * AL95/DW95 * AK95) * DW95/(100*DK95) * (1000 - DT95)/1000</f>
        <v>0</v>
      </c>
      <c r="AI95">
        <v>1239.336506267576</v>
      </c>
      <c r="AJ95">
        <v>1163.220727272727</v>
      </c>
      <c r="AK95">
        <v>3.345068169180336</v>
      </c>
      <c r="AL95">
        <v>66.87544694377274</v>
      </c>
      <c r="AM95">
        <f>(AO95 - AN95 + DX95*1E3/(8.314*(DZ95+273.15)) * AQ95/DW95 * AP95) * DW95/(100*DK95) * 1000/(1000 - AO95)</f>
        <v>0</v>
      </c>
      <c r="AN95">
        <v>13.47944993050637</v>
      </c>
      <c r="AO95">
        <v>20.40765604395606</v>
      </c>
      <c r="AP95">
        <v>-0.0003172005141740159</v>
      </c>
      <c r="AQ95">
        <v>110.1298601296173</v>
      </c>
      <c r="AR95">
        <v>0</v>
      </c>
      <c r="AS95">
        <v>0</v>
      </c>
      <c r="AT95">
        <f>IF(AR95*$H$15&gt;=AV95,1.0,(AV95/(AV95-AR95*$H$15)))</f>
        <v>0</v>
      </c>
      <c r="AU95">
        <f>(AT95-1)*100</f>
        <v>0</v>
      </c>
      <c r="AV95">
        <f>MAX(0,($B$15+$C$15*EE95)/(1+$D$15*EE95)*DX95/(DZ95+273)*$E$15)</f>
        <v>0</v>
      </c>
      <c r="AW95" t="s">
        <v>429</v>
      </c>
      <c r="AX95" t="s">
        <v>429</v>
      </c>
      <c r="AY95">
        <v>0</v>
      </c>
      <c r="AZ95">
        <v>0</v>
      </c>
      <c r="BA95">
        <f>1-AY95/AZ95</f>
        <v>0</v>
      </c>
      <c r="BB95">
        <v>0</v>
      </c>
      <c r="BC95" t="s">
        <v>429</v>
      </c>
      <c r="BD95" t="s">
        <v>429</v>
      </c>
      <c r="BE95">
        <v>0</v>
      </c>
      <c r="BF95">
        <v>0</v>
      </c>
      <c r="BG95">
        <f>1-BE95/BF95</f>
        <v>0</v>
      </c>
      <c r="BH95">
        <v>0.5</v>
      </c>
      <c r="BI95">
        <f>DH95</f>
        <v>0</v>
      </c>
      <c r="BJ95">
        <f>K95</f>
        <v>0</v>
      </c>
      <c r="BK95">
        <f>BG95*BH95*BI95</f>
        <v>0</v>
      </c>
      <c r="BL95">
        <f>(BJ95-BB95)/BI95</f>
        <v>0</v>
      </c>
      <c r="BM95">
        <f>(AZ95-BF95)/BF95</f>
        <v>0</v>
      </c>
      <c r="BN95">
        <f>AY95/(BA95+AY95/BF95)</f>
        <v>0</v>
      </c>
      <c r="BO95" t="s">
        <v>429</v>
      </c>
      <c r="BP95">
        <v>0</v>
      </c>
      <c r="BQ95">
        <f>IF(BP95&lt;&gt;0, BP95, BN95)</f>
        <v>0</v>
      </c>
      <c r="BR95">
        <f>1-BQ95/BF95</f>
        <v>0</v>
      </c>
      <c r="BS95">
        <f>(BF95-BE95)/(BF95-BQ95)</f>
        <v>0</v>
      </c>
      <c r="BT95">
        <f>(AZ95-BF95)/(AZ95-BQ95)</f>
        <v>0</v>
      </c>
      <c r="BU95">
        <f>(BF95-BE95)/(BF95-AY95)</f>
        <v>0</v>
      </c>
      <c r="BV95">
        <f>(AZ95-BF95)/(AZ95-AY95)</f>
        <v>0</v>
      </c>
      <c r="BW95">
        <f>(BS95*BQ95/BE95)</f>
        <v>0</v>
      </c>
      <c r="BX95">
        <f>(1-BW95)</f>
        <v>0</v>
      </c>
      <c r="DG95">
        <f>$B$13*EF95+$C$13*EG95+$F$13*ER95*(1-EU95)</f>
        <v>0</v>
      </c>
      <c r="DH95">
        <f>DG95*DI95</f>
        <v>0</v>
      </c>
      <c r="DI95">
        <f>($B$13*$D$11+$C$13*$D$11+$F$13*((FE95+EW95)/MAX(FE95+EW95+FF95, 0.1)*$I$11+FF95/MAX(FE95+EW95+FF95, 0.1)*$J$11))/($B$13+$C$13+$F$13)</f>
        <v>0</v>
      </c>
      <c r="DJ95">
        <f>($B$13*$K$11+$C$13*$K$11+$F$13*((FE95+EW95)/MAX(FE95+EW95+FF95, 0.1)*$P$11+FF95/MAX(FE95+EW95+FF95, 0.1)*$Q$11))/($B$13+$C$13+$F$13)</f>
        <v>0</v>
      </c>
      <c r="DK95">
        <v>2.7</v>
      </c>
      <c r="DL95">
        <v>0.5</v>
      </c>
      <c r="DM95" t="s">
        <v>430</v>
      </c>
      <c r="DN95">
        <v>2</v>
      </c>
      <c r="DO95" t="b">
        <v>1</v>
      </c>
      <c r="DP95">
        <v>1685027053.1</v>
      </c>
      <c r="DQ95">
        <v>1116.568518518518</v>
      </c>
      <c r="DR95">
        <v>1209.349259259259</v>
      </c>
      <c r="DS95">
        <v>20.40939259259259</v>
      </c>
      <c r="DT95">
        <v>13.43428888888889</v>
      </c>
      <c r="DU95">
        <v>1116.216296296296</v>
      </c>
      <c r="DV95">
        <v>20.30084074074074</v>
      </c>
      <c r="DW95">
        <v>500.0075555555555</v>
      </c>
      <c r="DX95">
        <v>99.44314074074074</v>
      </c>
      <c r="DY95">
        <v>0.1000266814814815</v>
      </c>
      <c r="DZ95">
        <v>29.39878148148148</v>
      </c>
      <c r="EA95">
        <v>29.32882592592593</v>
      </c>
      <c r="EB95">
        <v>999.9000000000001</v>
      </c>
      <c r="EC95">
        <v>0</v>
      </c>
      <c r="ED95">
        <v>0</v>
      </c>
      <c r="EE95">
        <v>9989.647037037035</v>
      </c>
      <c r="EF95">
        <v>0</v>
      </c>
      <c r="EG95">
        <v>1710.02962962963</v>
      </c>
      <c r="EH95">
        <v>-92.77975185185186</v>
      </c>
      <c r="EI95">
        <v>1139.831851851852</v>
      </c>
      <c r="EJ95">
        <v>1225.816666666667</v>
      </c>
      <c r="EK95">
        <v>6.97511</v>
      </c>
      <c r="EL95">
        <v>1209.349259259259</v>
      </c>
      <c r="EM95">
        <v>13.43428888888889</v>
      </c>
      <c r="EN95">
        <v>2.029574074074074</v>
      </c>
      <c r="EO95">
        <v>1.335947037037037</v>
      </c>
      <c r="EP95">
        <v>17.67696296296296</v>
      </c>
      <c r="EQ95">
        <v>11.20924444444444</v>
      </c>
      <c r="ER95">
        <v>2000.014074074074</v>
      </c>
      <c r="ES95">
        <v>0.9800024444444444</v>
      </c>
      <c r="ET95">
        <v>0.01999745925925926</v>
      </c>
      <c r="EU95">
        <v>0</v>
      </c>
      <c r="EV95">
        <v>782.0932962962963</v>
      </c>
      <c r="EW95">
        <v>5.00078</v>
      </c>
      <c r="EX95">
        <v>19898.33703703704</v>
      </c>
      <c r="EY95">
        <v>16379.75925925926</v>
      </c>
      <c r="EZ95">
        <v>39.34014814814815</v>
      </c>
      <c r="FA95">
        <v>41.125</v>
      </c>
      <c r="FB95">
        <v>39.75214814814814</v>
      </c>
      <c r="FC95">
        <v>40.04833333333332</v>
      </c>
      <c r="FD95">
        <v>40.64088888888888</v>
      </c>
      <c r="FE95">
        <v>1955.114074074074</v>
      </c>
      <c r="FF95">
        <v>39.89555555555556</v>
      </c>
      <c r="FG95">
        <v>0</v>
      </c>
      <c r="FH95">
        <v>1685027059.3</v>
      </c>
      <c r="FI95">
        <v>0</v>
      </c>
      <c r="FJ95">
        <v>782.0913600000001</v>
      </c>
      <c r="FK95">
        <v>-6.943769241019027</v>
      </c>
      <c r="FL95">
        <v>883.4307727404598</v>
      </c>
      <c r="FM95">
        <v>19889.108</v>
      </c>
      <c r="FN95">
        <v>15</v>
      </c>
      <c r="FO95">
        <v>1685022659.5</v>
      </c>
      <c r="FP95" t="s">
        <v>431</v>
      </c>
      <c r="FQ95">
        <v>1685022641</v>
      </c>
      <c r="FR95">
        <v>1685022659.5</v>
      </c>
      <c r="FS95">
        <v>1</v>
      </c>
      <c r="FT95">
        <v>0.44</v>
      </c>
      <c r="FU95">
        <v>-0.025</v>
      </c>
      <c r="FV95">
        <v>0.445</v>
      </c>
      <c r="FW95">
        <v>-0.025</v>
      </c>
      <c r="FX95">
        <v>420</v>
      </c>
      <c r="FY95">
        <v>11</v>
      </c>
      <c r="FZ95">
        <v>0.08</v>
      </c>
      <c r="GA95">
        <v>0.02</v>
      </c>
      <c r="GB95">
        <v>-92.58462249999999</v>
      </c>
      <c r="GC95">
        <v>-4.236964727954807</v>
      </c>
      <c r="GD95">
        <v>0.4333884807464901</v>
      </c>
      <c r="GE95">
        <v>0</v>
      </c>
      <c r="GF95">
        <v>7.022719499999999</v>
      </c>
      <c r="GG95">
        <v>-1.050943339587249</v>
      </c>
      <c r="GH95">
        <v>0.1016066782241699</v>
      </c>
      <c r="GI95">
        <v>0</v>
      </c>
      <c r="GJ95">
        <v>0</v>
      </c>
      <c r="GK95">
        <v>2</v>
      </c>
      <c r="GL95" t="s">
        <v>485</v>
      </c>
      <c r="GM95">
        <v>3.09803</v>
      </c>
      <c r="GN95">
        <v>2.75784</v>
      </c>
      <c r="GO95">
        <v>0.191155</v>
      </c>
      <c r="GP95">
        <v>0.200665</v>
      </c>
      <c r="GQ95">
        <v>0.105882</v>
      </c>
      <c r="GR95">
        <v>0.0795824</v>
      </c>
      <c r="GS95">
        <v>20765.1</v>
      </c>
      <c r="GT95">
        <v>20267.2</v>
      </c>
      <c r="GU95">
        <v>26219.2</v>
      </c>
      <c r="GV95">
        <v>25696.3</v>
      </c>
      <c r="GW95">
        <v>37625.7</v>
      </c>
      <c r="GX95">
        <v>36060.1</v>
      </c>
      <c r="GY95">
        <v>45850.5</v>
      </c>
      <c r="GZ95">
        <v>42378.9</v>
      </c>
      <c r="HA95">
        <v>1.87518</v>
      </c>
      <c r="HB95">
        <v>1.95613</v>
      </c>
      <c r="HC95">
        <v>0.0611842</v>
      </c>
      <c r="HD95">
        <v>0</v>
      </c>
      <c r="HE95">
        <v>28.3524</v>
      </c>
      <c r="HF95">
        <v>999.9</v>
      </c>
      <c r="HG95">
        <v>60.3</v>
      </c>
      <c r="HH95">
        <v>32.6</v>
      </c>
      <c r="HI95">
        <v>29.9529</v>
      </c>
      <c r="HJ95">
        <v>61.5035</v>
      </c>
      <c r="HK95">
        <v>26.871</v>
      </c>
      <c r="HL95">
        <v>1</v>
      </c>
      <c r="HM95">
        <v>0.155307</v>
      </c>
      <c r="HN95">
        <v>0.281206</v>
      </c>
      <c r="HO95">
        <v>20.3064</v>
      </c>
      <c r="HP95">
        <v>5.21265</v>
      </c>
      <c r="HQ95">
        <v>11.9796</v>
      </c>
      <c r="HR95">
        <v>4.96405</v>
      </c>
      <c r="HS95">
        <v>3.27398</v>
      </c>
      <c r="HT95">
        <v>9999</v>
      </c>
      <c r="HU95">
        <v>9999</v>
      </c>
      <c r="HV95">
        <v>9999</v>
      </c>
      <c r="HW95">
        <v>30.1</v>
      </c>
      <c r="HX95">
        <v>1.86386</v>
      </c>
      <c r="HY95">
        <v>1.85997</v>
      </c>
      <c r="HZ95">
        <v>1.85822</v>
      </c>
      <c r="IA95">
        <v>1.85965</v>
      </c>
      <c r="IB95">
        <v>1.85974</v>
      </c>
      <c r="IC95">
        <v>1.85818</v>
      </c>
      <c r="ID95">
        <v>1.85728</v>
      </c>
      <c r="IE95">
        <v>1.85224</v>
      </c>
      <c r="IF95">
        <v>0</v>
      </c>
      <c r="IG95">
        <v>0</v>
      </c>
      <c r="IH95">
        <v>0</v>
      </c>
      <c r="II95">
        <v>0</v>
      </c>
      <c r="IJ95" t="s">
        <v>433</v>
      </c>
      <c r="IK95" t="s">
        <v>434</v>
      </c>
      <c r="IL95" t="s">
        <v>435</v>
      </c>
      <c r="IM95" t="s">
        <v>435</v>
      </c>
      <c r="IN95" t="s">
        <v>435</v>
      </c>
      <c r="IO95" t="s">
        <v>435</v>
      </c>
      <c r="IP95">
        <v>0</v>
      </c>
      <c r="IQ95">
        <v>100</v>
      </c>
      <c r="IR95">
        <v>100</v>
      </c>
      <c r="IS95">
        <v>0.35</v>
      </c>
      <c r="IT95">
        <v>0.1085</v>
      </c>
      <c r="IU95">
        <v>0.3650839946752427</v>
      </c>
      <c r="IV95">
        <v>0.0002756662941723101</v>
      </c>
      <c r="IW95">
        <v>-1.706736700235475E-07</v>
      </c>
      <c r="IX95">
        <v>-7.648352192670159E-11</v>
      </c>
      <c r="IY95">
        <v>-0.08921519773046478</v>
      </c>
      <c r="IZ95">
        <v>0.001712106514585134</v>
      </c>
      <c r="JA95">
        <v>0.0004201690128959496</v>
      </c>
      <c r="JB95">
        <v>-1.212774764375344E-06</v>
      </c>
      <c r="JC95">
        <v>3</v>
      </c>
      <c r="JD95">
        <v>1949</v>
      </c>
      <c r="JE95">
        <v>1</v>
      </c>
      <c r="JF95">
        <v>28</v>
      </c>
      <c r="JG95">
        <v>73.7</v>
      </c>
      <c r="JH95">
        <v>73.40000000000001</v>
      </c>
      <c r="JI95">
        <v>2.72095</v>
      </c>
      <c r="JJ95">
        <v>2.59766</v>
      </c>
      <c r="JK95">
        <v>1.49658</v>
      </c>
      <c r="JL95">
        <v>2.35474</v>
      </c>
      <c r="JM95">
        <v>1.54907</v>
      </c>
      <c r="JN95">
        <v>2.37427</v>
      </c>
      <c r="JO95">
        <v>36.1989</v>
      </c>
      <c r="JP95">
        <v>14.2809</v>
      </c>
      <c r="JQ95">
        <v>18</v>
      </c>
      <c r="JR95">
        <v>486.768</v>
      </c>
      <c r="JS95">
        <v>558.2619999999999</v>
      </c>
      <c r="JT95">
        <v>28.0001</v>
      </c>
      <c r="JU95">
        <v>29.2357</v>
      </c>
      <c r="JV95">
        <v>30.0003</v>
      </c>
      <c r="JW95">
        <v>29.2362</v>
      </c>
      <c r="JX95">
        <v>29.1734</v>
      </c>
      <c r="JY95">
        <v>54.6287</v>
      </c>
      <c r="JZ95">
        <v>50.9708</v>
      </c>
      <c r="KA95">
        <v>0</v>
      </c>
      <c r="KB95">
        <v>28</v>
      </c>
      <c r="KC95">
        <v>1256.28</v>
      </c>
      <c r="KD95">
        <v>13.7427</v>
      </c>
      <c r="KE95">
        <v>100.196</v>
      </c>
      <c r="KF95">
        <v>100.591</v>
      </c>
    </row>
    <row r="96" spans="1:292">
      <c r="A96">
        <v>76</v>
      </c>
      <c r="B96">
        <v>1685027065.6</v>
      </c>
      <c r="C96">
        <v>466.5</v>
      </c>
      <c r="D96" t="s">
        <v>586</v>
      </c>
      <c r="E96" t="s">
        <v>587</v>
      </c>
      <c r="F96">
        <v>5</v>
      </c>
      <c r="G96" t="s">
        <v>428</v>
      </c>
      <c r="H96">
        <v>1685027057.814285</v>
      </c>
      <c r="I96">
        <f>(J96)/1000</f>
        <v>0</v>
      </c>
      <c r="J96">
        <f>IF(DO96, AM96, AG96)</f>
        <v>0</v>
      </c>
      <c r="K96">
        <f>IF(DO96, AH96, AF96)</f>
        <v>0</v>
      </c>
      <c r="L96">
        <f>DQ96 - IF(AT96&gt;1, K96*DK96*100.0/(AV96*EE96), 0)</f>
        <v>0</v>
      </c>
      <c r="M96">
        <f>((S96-I96/2)*L96-K96)/(S96+I96/2)</f>
        <v>0</v>
      </c>
      <c r="N96">
        <f>M96*(DX96+DY96)/1000.0</f>
        <v>0</v>
      </c>
      <c r="O96">
        <f>(DQ96 - IF(AT96&gt;1, K96*DK96*100.0/(AV96*EE96), 0))*(DX96+DY96)/1000.0</f>
        <v>0</v>
      </c>
      <c r="P96">
        <f>2.0/((1/R96-1/Q96)+SIGN(R96)*SQRT((1/R96-1/Q96)*(1/R96-1/Q96) + 4*DL96/((DL96+1)*(DL96+1))*(2*1/R96*1/Q96-1/Q96*1/Q96)))</f>
        <v>0</v>
      </c>
      <c r="Q96">
        <f>IF(LEFT(DM96,1)&lt;&gt;"0",IF(LEFT(DM96,1)="1",3.0,DN96),$D$5+$E$5*(EE96*DX96/($K$5*1000))+$F$5*(EE96*DX96/($K$5*1000))*MAX(MIN(DK96,$J$5),$I$5)*MAX(MIN(DK96,$J$5),$I$5)+$G$5*MAX(MIN(DK96,$J$5),$I$5)*(EE96*DX96/($K$5*1000))+$H$5*(EE96*DX96/($K$5*1000))*(EE96*DX96/($K$5*1000)))</f>
        <v>0</v>
      </c>
      <c r="R96">
        <f>I96*(1000-(1000*0.61365*exp(17.502*V96/(240.97+V96))/(DX96+DY96)+DS96)/2)/(1000*0.61365*exp(17.502*V96/(240.97+V96))/(DX96+DY96)-DS96)</f>
        <v>0</v>
      </c>
      <c r="S96">
        <f>1/((DL96+1)/(P96/1.6)+1/(Q96/1.37)) + DL96/((DL96+1)/(P96/1.6) + DL96/(Q96/1.37))</f>
        <v>0</v>
      </c>
      <c r="T96">
        <f>(DG96*DJ96)</f>
        <v>0</v>
      </c>
      <c r="U96">
        <f>(DZ96+(T96+2*0.95*5.67E-8*(((DZ96+$B$9)+273)^4-(DZ96+273)^4)-44100*I96)/(1.84*29.3*Q96+8*0.95*5.67E-8*(DZ96+273)^3))</f>
        <v>0</v>
      </c>
      <c r="V96">
        <f>($C$9*EA96+$D$9*EB96+$E$9*U96)</f>
        <v>0</v>
      </c>
      <c r="W96">
        <f>0.61365*exp(17.502*V96/(240.97+V96))</f>
        <v>0</v>
      </c>
      <c r="X96">
        <f>(Y96/Z96*100)</f>
        <v>0</v>
      </c>
      <c r="Y96">
        <f>DS96*(DX96+DY96)/1000</f>
        <v>0</v>
      </c>
      <c r="Z96">
        <f>0.61365*exp(17.502*DZ96/(240.97+DZ96))</f>
        <v>0</v>
      </c>
      <c r="AA96">
        <f>(W96-DS96*(DX96+DY96)/1000)</f>
        <v>0</v>
      </c>
      <c r="AB96">
        <f>(-I96*44100)</f>
        <v>0</v>
      </c>
      <c r="AC96">
        <f>2*29.3*Q96*0.92*(DZ96-V96)</f>
        <v>0</v>
      </c>
      <c r="AD96">
        <f>2*0.95*5.67E-8*(((DZ96+$B$9)+273)^4-(V96+273)^4)</f>
        <v>0</v>
      </c>
      <c r="AE96">
        <f>T96+AD96+AB96+AC96</f>
        <v>0</v>
      </c>
      <c r="AF96">
        <f>DW96*AT96*(DR96-DQ96*(1000-AT96*DT96)/(1000-AT96*DS96))/(100*DK96)</f>
        <v>0</v>
      </c>
      <c r="AG96">
        <f>1000*DW96*AT96*(DS96-DT96)/(100*DK96*(1000-AT96*DS96))</f>
        <v>0</v>
      </c>
      <c r="AH96">
        <f>(AI96 - AJ96 - DX96*1E3/(8.314*(DZ96+273.15)) * AL96/DW96 * AK96) * DW96/(100*DK96) * (1000 - DT96)/1000</f>
        <v>0</v>
      </c>
      <c r="AI96">
        <v>1256.895637567102</v>
      </c>
      <c r="AJ96">
        <v>1180.152727272727</v>
      </c>
      <c r="AK96">
        <v>3.376051267895962</v>
      </c>
      <c r="AL96">
        <v>66.87544694377274</v>
      </c>
      <c r="AM96">
        <f>(AO96 - AN96 + DX96*1E3/(8.314*(DZ96+273.15)) * AQ96/DW96 * AP96) * DW96/(100*DK96) * 1000/(1000 - AO96)</f>
        <v>0</v>
      </c>
      <c r="AN96">
        <v>13.60187111494638</v>
      </c>
      <c r="AO96">
        <v>20.41909450549451</v>
      </c>
      <c r="AP96">
        <v>0.0002019585003738454</v>
      </c>
      <c r="AQ96">
        <v>110.1298601296173</v>
      </c>
      <c r="AR96">
        <v>0</v>
      </c>
      <c r="AS96">
        <v>0</v>
      </c>
      <c r="AT96">
        <f>IF(AR96*$H$15&gt;=AV96,1.0,(AV96/(AV96-AR96*$H$15)))</f>
        <v>0</v>
      </c>
      <c r="AU96">
        <f>(AT96-1)*100</f>
        <v>0</v>
      </c>
      <c r="AV96">
        <f>MAX(0,($B$15+$C$15*EE96)/(1+$D$15*EE96)*DX96/(DZ96+273)*$E$15)</f>
        <v>0</v>
      </c>
      <c r="AW96" t="s">
        <v>429</v>
      </c>
      <c r="AX96" t="s">
        <v>429</v>
      </c>
      <c r="AY96">
        <v>0</v>
      </c>
      <c r="AZ96">
        <v>0</v>
      </c>
      <c r="BA96">
        <f>1-AY96/AZ96</f>
        <v>0</v>
      </c>
      <c r="BB96">
        <v>0</v>
      </c>
      <c r="BC96" t="s">
        <v>429</v>
      </c>
      <c r="BD96" t="s">
        <v>429</v>
      </c>
      <c r="BE96">
        <v>0</v>
      </c>
      <c r="BF96">
        <v>0</v>
      </c>
      <c r="BG96">
        <f>1-BE96/BF96</f>
        <v>0</v>
      </c>
      <c r="BH96">
        <v>0.5</v>
      </c>
      <c r="BI96">
        <f>DH96</f>
        <v>0</v>
      </c>
      <c r="BJ96">
        <f>K96</f>
        <v>0</v>
      </c>
      <c r="BK96">
        <f>BG96*BH96*BI96</f>
        <v>0</v>
      </c>
      <c r="BL96">
        <f>(BJ96-BB96)/BI96</f>
        <v>0</v>
      </c>
      <c r="BM96">
        <f>(AZ96-BF96)/BF96</f>
        <v>0</v>
      </c>
      <c r="BN96">
        <f>AY96/(BA96+AY96/BF96)</f>
        <v>0</v>
      </c>
      <c r="BO96" t="s">
        <v>429</v>
      </c>
      <c r="BP96">
        <v>0</v>
      </c>
      <c r="BQ96">
        <f>IF(BP96&lt;&gt;0, BP96, BN96)</f>
        <v>0</v>
      </c>
      <c r="BR96">
        <f>1-BQ96/BF96</f>
        <v>0</v>
      </c>
      <c r="BS96">
        <f>(BF96-BE96)/(BF96-BQ96)</f>
        <v>0</v>
      </c>
      <c r="BT96">
        <f>(AZ96-BF96)/(AZ96-BQ96)</f>
        <v>0</v>
      </c>
      <c r="BU96">
        <f>(BF96-BE96)/(BF96-AY96)</f>
        <v>0</v>
      </c>
      <c r="BV96">
        <f>(AZ96-BF96)/(AZ96-AY96)</f>
        <v>0</v>
      </c>
      <c r="BW96">
        <f>(BS96*BQ96/BE96)</f>
        <v>0</v>
      </c>
      <c r="BX96">
        <f>(1-BW96)</f>
        <v>0</v>
      </c>
      <c r="DG96">
        <f>$B$13*EF96+$C$13*EG96+$F$13*ER96*(1-EU96)</f>
        <v>0</v>
      </c>
      <c r="DH96">
        <f>DG96*DI96</f>
        <v>0</v>
      </c>
      <c r="DI96">
        <f>($B$13*$D$11+$C$13*$D$11+$F$13*((FE96+EW96)/MAX(FE96+EW96+FF96, 0.1)*$I$11+FF96/MAX(FE96+EW96+FF96, 0.1)*$J$11))/($B$13+$C$13+$F$13)</f>
        <v>0</v>
      </c>
      <c r="DJ96">
        <f>($B$13*$K$11+$C$13*$K$11+$F$13*((FE96+EW96)/MAX(FE96+EW96+FF96, 0.1)*$P$11+FF96/MAX(FE96+EW96+FF96, 0.1)*$Q$11))/($B$13+$C$13+$F$13)</f>
        <v>0</v>
      </c>
      <c r="DK96">
        <v>2.7</v>
      </c>
      <c r="DL96">
        <v>0.5</v>
      </c>
      <c r="DM96" t="s">
        <v>430</v>
      </c>
      <c r="DN96">
        <v>2</v>
      </c>
      <c r="DO96" t="b">
        <v>1</v>
      </c>
      <c r="DP96">
        <v>1685027057.814285</v>
      </c>
      <c r="DQ96">
        <v>1132.003928571429</v>
      </c>
      <c r="DR96">
        <v>1225.166428571429</v>
      </c>
      <c r="DS96">
        <v>20.41312857142857</v>
      </c>
      <c r="DT96">
        <v>13.52773571428571</v>
      </c>
      <c r="DU96">
        <v>1131.657142857143</v>
      </c>
      <c r="DV96">
        <v>20.30451071428572</v>
      </c>
      <c r="DW96">
        <v>500.0125714285714</v>
      </c>
      <c r="DX96">
        <v>99.4435285714286</v>
      </c>
      <c r="DY96">
        <v>0.100015625</v>
      </c>
      <c r="DZ96">
        <v>29.40493571428572</v>
      </c>
      <c r="EA96">
        <v>29.34346785714285</v>
      </c>
      <c r="EB96">
        <v>999.9000000000002</v>
      </c>
      <c r="EC96">
        <v>0</v>
      </c>
      <c r="ED96">
        <v>0</v>
      </c>
      <c r="EE96">
        <v>9990.509642857141</v>
      </c>
      <c r="EF96">
        <v>0</v>
      </c>
      <c r="EG96">
        <v>1718.97</v>
      </c>
      <c r="EH96">
        <v>-93.16198928571427</v>
      </c>
      <c r="EI96">
        <v>1155.592857142857</v>
      </c>
      <c r="EJ96">
        <v>1241.9675</v>
      </c>
      <c r="EK96">
        <v>6.885398214285715</v>
      </c>
      <c r="EL96">
        <v>1225.166428571429</v>
      </c>
      <c r="EM96">
        <v>13.52773571428571</v>
      </c>
      <c r="EN96">
        <v>2.029952857142857</v>
      </c>
      <c r="EO96">
        <v>1.345244642857143</v>
      </c>
      <c r="EP96">
        <v>17.679925</v>
      </c>
      <c r="EQ96">
        <v>11.31384285714286</v>
      </c>
      <c r="ER96">
        <v>2000.011428571428</v>
      </c>
      <c r="ES96">
        <v>0.9800023214285714</v>
      </c>
      <c r="ET96">
        <v>0.01999757857142857</v>
      </c>
      <c r="EU96">
        <v>0</v>
      </c>
      <c r="EV96">
        <v>781.6620357142856</v>
      </c>
      <c r="EW96">
        <v>5.00078</v>
      </c>
      <c r="EX96">
        <v>19905.10357142857</v>
      </c>
      <c r="EY96">
        <v>16379.73571428572</v>
      </c>
      <c r="EZ96">
        <v>39.34582142857143</v>
      </c>
      <c r="FA96">
        <v>41.12942857142857</v>
      </c>
      <c r="FB96">
        <v>39.74757142857142</v>
      </c>
      <c r="FC96">
        <v>40.05996428571428</v>
      </c>
      <c r="FD96">
        <v>40.64253571428571</v>
      </c>
      <c r="FE96">
        <v>1955.111428571429</v>
      </c>
      <c r="FF96">
        <v>39.89785714285715</v>
      </c>
      <c r="FG96">
        <v>0</v>
      </c>
      <c r="FH96">
        <v>1685027064.7</v>
      </c>
      <c r="FI96">
        <v>0</v>
      </c>
      <c r="FJ96">
        <v>781.633576923077</v>
      </c>
      <c r="FK96">
        <v>-4.685230774767476</v>
      </c>
      <c r="FL96">
        <v>126.0136767308755</v>
      </c>
      <c r="FM96">
        <v>19896.30384615385</v>
      </c>
      <c r="FN96">
        <v>15</v>
      </c>
      <c r="FO96">
        <v>1685022659.5</v>
      </c>
      <c r="FP96" t="s">
        <v>431</v>
      </c>
      <c r="FQ96">
        <v>1685022641</v>
      </c>
      <c r="FR96">
        <v>1685022659.5</v>
      </c>
      <c r="FS96">
        <v>1</v>
      </c>
      <c r="FT96">
        <v>0.44</v>
      </c>
      <c r="FU96">
        <v>-0.025</v>
      </c>
      <c r="FV96">
        <v>0.445</v>
      </c>
      <c r="FW96">
        <v>-0.025</v>
      </c>
      <c r="FX96">
        <v>420</v>
      </c>
      <c r="FY96">
        <v>11</v>
      </c>
      <c r="FZ96">
        <v>0.08</v>
      </c>
      <c r="GA96">
        <v>0.02</v>
      </c>
      <c r="GB96">
        <v>-92.89921707317073</v>
      </c>
      <c r="GC96">
        <v>-4.610429268292742</v>
      </c>
      <c r="GD96">
        <v>0.4742831761426094</v>
      </c>
      <c r="GE96">
        <v>0</v>
      </c>
      <c r="GF96">
        <v>6.944187073170732</v>
      </c>
      <c r="GG96">
        <v>-1.12541017421601</v>
      </c>
      <c r="GH96">
        <v>0.1115724901018671</v>
      </c>
      <c r="GI96">
        <v>0</v>
      </c>
      <c r="GJ96">
        <v>0</v>
      </c>
      <c r="GK96">
        <v>2</v>
      </c>
      <c r="GL96" t="s">
        <v>485</v>
      </c>
      <c r="GM96">
        <v>3.09815</v>
      </c>
      <c r="GN96">
        <v>2.75818</v>
      </c>
      <c r="GO96">
        <v>0.192883</v>
      </c>
      <c r="GP96">
        <v>0.202331</v>
      </c>
      <c r="GQ96">
        <v>0.105917</v>
      </c>
      <c r="GR96">
        <v>0.0799262</v>
      </c>
      <c r="GS96">
        <v>20720.7</v>
      </c>
      <c r="GT96">
        <v>20224.8</v>
      </c>
      <c r="GU96">
        <v>26219.1</v>
      </c>
      <c r="GV96">
        <v>25696.1</v>
      </c>
      <c r="GW96">
        <v>37624.4</v>
      </c>
      <c r="GX96">
        <v>36046.8</v>
      </c>
      <c r="GY96">
        <v>45850.6</v>
      </c>
      <c r="GZ96">
        <v>42378.9</v>
      </c>
      <c r="HA96">
        <v>1.87503</v>
      </c>
      <c r="HB96">
        <v>1.9561</v>
      </c>
      <c r="HC96">
        <v>0.0624061</v>
      </c>
      <c r="HD96">
        <v>0</v>
      </c>
      <c r="HE96">
        <v>28.3493</v>
      </c>
      <c r="HF96">
        <v>999.9</v>
      </c>
      <c r="HG96">
        <v>60.3</v>
      </c>
      <c r="HH96">
        <v>32.6</v>
      </c>
      <c r="HI96">
        <v>29.953</v>
      </c>
      <c r="HJ96">
        <v>61.1235</v>
      </c>
      <c r="HK96">
        <v>26.855</v>
      </c>
      <c r="HL96">
        <v>1</v>
      </c>
      <c r="HM96">
        <v>0.155579</v>
      </c>
      <c r="HN96">
        <v>0.281754</v>
      </c>
      <c r="HO96">
        <v>20.3065</v>
      </c>
      <c r="HP96">
        <v>5.21235</v>
      </c>
      <c r="HQ96">
        <v>11.9798</v>
      </c>
      <c r="HR96">
        <v>4.96415</v>
      </c>
      <c r="HS96">
        <v>3.27408</v>
      </c>
      <c r="HT96">
        <v>9999</v>
      </c>
      <c r="HU96">
        <v>9999</v>
      </c>
      <c r="HV96">
        <v>9999</v>
      </c>
      <c r="HW96">
        <v>30.1</v>
      </c>
      <c r="HX96">
        <v>1.86386</v>
      </c>
      <c r="HY96">
        <v>1.85997</v>
      </c>
      <c r="HZ96">
        <v>1.85822</v>
      </c>
      <c r="IA96">
        <v>1.85963</v>
      </c>
      <c r="IB96">
        <v>1.85974</v>
      </c>
      <c r="IC96">
        <v>1.85819</v>
      </c>
      <c r="ID96">
        <v>1.85729</v>
      </c>
      <c r="IE96">
        <v>1.85224</v>
      </c>
      <c r="IF96">
        <v>0</v>
      </c>
      <c r="IG96">
        <v>0</v>
      </c>
      <c r="IH96">
        <v>0</v>
      </c>
      <c r="II96">
        <v>0</v>
      </c>
      <c r="IJ96" t="s">
        <v>433</v>
      </c>
      <c r="IK96" t="s">
        <v>434</v>
      </c>
      <c r="IL96" t="s">
        <v>435</v>
      </c>
      <c r="IM96" t="s">
        <v>435</v>
      </c>
      <c r="IN96" t="s">
        <v>435</v>
      </c>
      <c r="IO96" t="s">
        <v>435</v>
      </c>
      <c r="IP96">
        <v>0</v>
      </c>
      <c r="IQ96">
        <v>100</v>
      </c>
      <c r="IR96">
        <v>100</v>
      </c>
      <c r="IS96">
        <v>0.34</v>
      </c>
      <c r="IT96">
        <v>0.1087</v>
      </c>
      <c r="IU96">
        <v>0.3650839946752427</v>
      </c>
      <c r="IV96">
        <v>0.0002756662941723101</v>
      </c>
      <c r="IW96">
        <v>-1.706736700235475E-07</v>
      </c>
      <c r="IX96">
        <v>-7.648352192670159E-11</v>
      </c>
      <c r="IY96">
        <v>-0.08921519773046478</v>
      </c>
      <c r="IZ96">
        <v>0.001712106514585134</v>
      </c>
      <c r="JA96">
        <v>0.0004201690128959496</v>
      </c>
      <c r="JB96">
        <v>-1.212774764375344E-06</v>
      </c>
      <c r="JC96">
        <v>3</v>
      </c>
      <c r="JD96">
        <v>1949</v>
      </c>
      <c r="JE96">
        <v>1</v>
      </c>
      <c r="JF96">
        <v>28</v>
      </c>
      <c r="JG96">
        <v>73.7</v>
      </c>
      <c r="JH96">
        <v>73.40000000000001</v>
      </c>
      <c r="JI96">
        <v>2.74902</v>
      </c>
      <c r="JJ96">
        <v>2.59644</v>
      </c>
      <c r="JK96">
        <v>1.49658</v>
      </c>
      <c r="JL96">
        <v>2.35474</v>
      </c>
      <c r="JM96">
        <v>1.54907</v>
      </c>
      <c r="JN96">
        <v>2.3938</v>
      </c>
      <c r="JO96">
        <v>36.1989</v>
      </c>
      <c r="JP96">
        <v>14.2809</v>
      </c>
      <c r="JQ96">
        <v>18</v>
      </c>
      <c r="JR96">
        <v>486.708</v>
      </c>
      <c r="JS96">
        <v>558.279</v>
      </c>
      <c r="JT96">
        <v>28.0001</v>
      </c>
      <c r="JU96">
        <v>29.2389</v>
      </c>
      <c r="JV96">
        <v>30.0003</v>
      </c>
      <c r="JW96">
        <v>29.2398</v>
      </c>
      <c r="JX96">
        <v>29.1771</v>
      </c>
      <c r="JY96">
        <v>55.1895</v>
      </c>
      <c r="JZ96">
        <v>50.4164</v>
      </c>
      <c r="KA96">
        <v>0</v>
      </c>
      <c r="KB96">
        <v>28</v>
      </c>
      <c r="KC96">
        <v>1269.67</v>
      </c>
      <c r="KD96">
        <v>13.8403</v>
      </c>
      <c r="KE96">
        <v>100.196</v>
      </c>
      <c r="KF96">
        <v>100.591</v>
      </c>
    </row>
    <row r="97" spans="1:292">
      <c r="A97">
        <v>77</v>
      </c>
      <c r="B97">
        <v>1685027070.6</v>
      </c>
      <c r="C97">
        <v>471.5</v>
      </c>
      <c r="D97" t="s">
        <v>588</v>
      </c>
      <c r="E97" t="s">
        <v>589</v>
      </c>
      <c r="F97">
        <v>5</v>
      </c>
      <c r="G97" t="s">
        <v>428</v>
      </c>
      <c r="H97">
        <v>1685027063.1</v>
      </c>
      <c r="I97">
        <f>(J97)/1000</f>
        <v>0</v>
      </c>
      <c r="J97">
        <f>IF(DO97, AM97, AG97)</f>
        <v>0</v>
      </c>
      <c r="K97">
        <f>IF(DO97, AH97, AF97)</f>
        <v>0</v>
      </c>
      <c r="L97">
        <f>DQ97 - IF(AT97&gt;1, K97*DK97*100.0/(AV97*EE97), 0)</f>
        <v>0</v>
      </c>
      <c r="M97">
        <f>((S97-I97/2)*L97-K97)/(S97+I97/2)</f>
        <v>0</v>
      </c>
      <c r="N97">
        <f>M97*(DX97+DY97)/1000.0</f>
        <v>0</v>
      </c>
      <c r="O97">
        <f>(DQ97 - IF(AT97&gt;1, K97*DK97*100.0/(AV97*EE97), 0))*(DX97+DY97)/1000.0</f>
        <v>0</v>
      </c>
      <c r="P97">
        <f>2.0/((1/R97-1/Q97)+SIGN(R97)*SQRT((1/R97-1/Q97)*(1/R97-1/Q97) + 4*DL97/((DL97+1)*(DL97+1))*(2*1/R97*1/Q97-1/Q97*1/Q97)))</f>
        <v>0</v>
      </c>
      <c r="Q97">
        <f>IF(LEFT(DM97,1)&lt;&gt;"0",IF(LEFT(DM97,1)="1",3.0,DN97),$D$5+$E$5*(EE97*DX97/($K$5*1000))+$F$5*(EE97*DX97/($K$5*1000))*MAX(MIN(DK97,$J$5),$I$5)*MAX(MIN(DK97,$J$5),$I$5)+$G$5*MAX(MIN(DK97,$J$5),$I$5)*(EE97*DX97/($K$5*1000))+$H$5*(EE97*DX97/($K$5*1000))*(EE97*DX97/($K$5*1000)))</f>
        <v>0</v>
      </c>
      <c r="R97">
        <f>I97*(1000-(1000*0.61365*exp(17.502*V97/(240.97+V97))/(DX97+DY97)+DS97)/2)/(1000*0.61365*exp(17.502*V97/(240.97+V97))/(DX97+DY97)-DS97)</f>
        <v>0</v>
      </c>
      <c r="S97">
        <f>1/((DL97+1)/(P97/1.6)+1/(Q97/1.37)) + DL97/((DL97+1)/(P97/1.6) + DL97/(Q97/1.37))</f>
        <v>0</v>
      </c>
      <c r="T97">
        <f>(DG97*DJ97)</f>
        <v>0</v>
      </c>
      <c r="U97">
        <f>(DZ97+(T97+2*0.95*5.67E-8*(((DZ97+$B$9)+273)^4-(DZ97+273)^4)-44100*I97)/(1.84*29.3*Q97+8*0.95*5.67E-8*(DZ97+273)^3))</f>
        <v>0</v>
      </c>
      <c r="V97">
        <f>($C$9*EA97+$D$9*EB97+$E$9*U97)</f>
        <v>0</v>
      </c>
      <c r="W97">
        <f>0.61365*exp(17.502*V97/(240.97+V97))</f>
        <v>0</v>
      </c>
      <c r="X97">
        <f>(Y97/Z97*100)</f>
        <v>0</v>
      </c>
      <c r="Y97">
        <f>DS97*(DX97+DY97)/1000</f>
        <v>0</v>
      </c>
      <c r="Z97">
        <f>0.61365*exp(17.502*DZ97/(240.97+DZ97))</f>
        <v>0</v>
      </c>
      <c r="AA97">
        <f>(W97-DS97*(DX97+DY97)/1000)</f>
        <v>0</v>
      </c>
      <c r="AB97">
        <f>(-I97*44100)</f>
        <v>0</v>
      </c>
      <c r="AC97">
        <f>2*29.3*Q97*0.92*(DZ97-V97)</f>
        <v>0</v>
      </c>
      <c r="AD97">
        <f>2*0.95*5.67E-8*(((DZ97+$B$9)+273)^4-(V97+273)^4)</f>
        <v>0</v>
      </c>
      <c r="AE97">
        <f>T97+AD97+AB97+AC97</f>
        <v>0</v>
      </c>
      <c r="AF97">
        <f>DW97*AT97*(DR97-DQ97*(1000-AT97*DT97)/(1000-AT97*DS97))/(100*DK97)</f>
        <v>0</v>
      </c>
      <c r="AG97">
        <f>1000*DW97*AT97*(DS97-DT97)/(100*DK97*(1000-AT97*DS97))</f>
        <v>0</v>
      </c>
      <c r="AH97">
        <f>(AI97 - AJ97 - DX97*1E3/(8.314*(DZ97+273.15)) * AL97/DW97 * AK97) * DW97/(100*DK97) * (1000 - DT97)/1000</f>
        <v>0</v>
      </c>
      <c r="AI97">
        <v>1273.802668777013</v>
      </c>
      <c r="AJ97">
        <v>1197.126</v>
      </c>
      <c r="AK97">
        <v>3.390508450642091</v>
      </c>
      <c r="AL97">
        <v>66.87544694377274</v>
      </c>
      <c r="AM97">
        <f>(AO97 - AN97 + DX97*1E3/(8.314*(DZ97+273.15)) * AQ97/DW97 * AP97) * DW97/(100*DK97) * 1000/(1000 - AO97)</f>
        <v>0</v>
      </c>
      <c r="AN97">
        <v>13.67769679431049</v>
      </c>
      <c r="AO97">
        <v>20.41436043956044</v>
      </c>
      <c r="AP97">
        <v>7.035349172950229E-05</v>
      </c>
      <c r="AQ97">
        <v>110.1298601296173</v>
      </c>
      <c r="AR97">
        <v>0</v>
      </c>
      <c r="AS97">
        <v>0</v>
      </c>
      <c r="AT97">
        <f>IF(AR97*$H$15&gt;=AV97,1.0,(AV97/(AV97-AR97*$H$15)))</f>
        <v>0</v>
      </c>
      <c r="AU97">
        <f>(AT97-1)*100</f>
        <v>0</v>
      </c>
      <c r="AV97">
        <f>MAX(0,($B$15+$C$15*EE97)/(1+$D$15*EE97)*DX97/(DZ97+273)*$E$15)</f>
        <v>0</v>
      </c>
      <c r="AW97" t="s">
        <v>429</v>
      </c>
      <c r="AX97" t="s">
        <v>429</v>
      </c>
      <c r="AY97">
        <v>0</v>
      </c>
      <c r="AZ97">
        <v>0</v>
      </c>
      <c r="BA97">
        <f>1-AY97/AZ97</f>
        <v>0</v>
      </c>
      <c r="BB97">
        <v>0</v>
      </c>
      <c r="BC97" t="s">
        <v>429</v>
      </c>
      <c r="BD97" t="s">
        <v>429</v>
      </c>
      <c r="BE97">
        <v>0</v>
      </c>
      <c r="BF97">
        <v>0</v>
      </c>
      <c r="BG97">
        <f>1-BE97/BF97</f>
        <v>0</v>
      </c>
      <c r="BH97">
        <v>0.5</v>
      </c>
      <c r="BI97">
        <f>DH97</f>
        <v>0</v>
      </c>
      <c r="BJ97">
        <f>K97</f>
        <v>0</v>
      </c>
      <c r="BK97">
        <f>BG97*BH97*BI97</f>
        <v>0</v>
      </c>
      <c r="BL97">
        <f>(BJ97-BB97)/BI97</f>
        <v>0</v>
      </c>
      <c r="BM97">
        <f>(AZ97-BF97)/BF97</f>
        <v>0</v>
      </c>
      <c r="BN97">
        <f>AY97/(BA97+AY97/BF97)</f>
        <v>0</v>
      </c>
      <c r="BO97" t="s">
        <v>429</v>
      </c>
      <c r="BP97">
        <v>0</v>
      </c>
      <c r="BQ97">
        <f>IF(BP97&lt;&gt;0, BP97, BN97)</f>
        <v>0</v>
      </c>
      <c r="BR97">
        <f>1-BQ97/BF97</f>
        <v>0</v>
      </c>
      <c r="BS97">
        <f>(BF97-BE97)/(BF97-BQ97)</f>
        <v>0</v>
      </c>
      <c r="BT97">
        <f>(AZ97-BF97)/(AZ97-BQ97)</f>
        <v>0</v>
      </c>
      <c r="BU97">
        <f>(BF97-BE97)/(BF97-AY97)</f>
        <v>0</v>
      </c>
      <c r="BV97">
        <f>(AZ97-BF97)/(AZ97-AY97)</f>
        <v>0</v>
      </c>
      <c r="BW97">
        <f>(BS97*BQ97/BE97)</f>
        <v>0</v>
      </c>
      <c r="BX97">
        <f>(1-BW97)</f>
        <v>0</v>
      </c>
      <c r="DG97">
        <f>$B$13*EF97+$C$13*EG97+$F$13*ER97*(1-EU97)</f>
        <v>0</v>
      </c>
      <c r="DH97">
        <f>DG97*DI97</f>
        <v>0</v>
      </c>
      <c r="DI97">
        <f>($B$13*$D$11+$C$13*$D$11+$F$13*((FE97+EW97)/MAX(FE97+EW97+FF97, 0.1)*$I$11+FF97/MAX(FE97+EW97+FF97, 0.1)*$J$11))/($B$13+$C$13+$F$13)</f>
        <v>0</v>
      </c>
      <c r="DJ97">
        <f>($B$13*$K$11+$C$13*$K$11+$F$13*((FE97+EW97)/MAX(FE97+EW97+FF97, 0.1)*$P$11+FF97/MAX(FE97+EW97+FF97, 0.1)*$Q$11))/($B$13+$C$13+$F$13)</f>
        <v>0</v>
      </c>
      <c r="DK97">
        <v>2.7</v>
      </c>
      <c r="DL97">
        <v>0.5</v>
      </c>
      <c r="DM97" t="s">
        <v>430</v>
      </c>
      <c r="DN97">
        <v>2</v>
      </c>
      <c r="DO97" t="b">
        <v>1</v>
      </c>
      <c r="DP97">
        <v>1685027063.1</v>
      </c>
      <c r="DQ97">
        <v>1149.455555555556</v>
      </c>
      <c r="DR97">
        <v>1242.819259259259</v>
      </c>
      <c r="DS97">
        <v>20.41405185185185</v>
      </c>
      <c r="DT97">
        <v>13.62621851851852</v>
      </c>
      <c r="DU97">
        <v>1149.115925925926</v>
      </c>
      <c r="DV97">
        <v>20.30541851851851</v>
      </c>
      <c r="DW97">
        <v>500.0098888888888</v>
      </c>
      <c r="DX97">
        <v>99.44410000000001</v>
      </c>
      <c r="DY97">
        <v>0.09997047777777779</v>
      </c>
      <c r="DZ97">
        <v>29.41149259259259</v>
      </c>
      <c r="EA97">
        <v>29.35621851851852</v>
      </c>
      <c r="EB97">
        <v>999.9000000000001</v>
      </c>
      <c r="EC97">
        <v>0</v>
      </c>
      <c r="ED97">
        <v>0</v>
      </c>
      <c r="EE97">
        <v>9996.294814814815</v>
      </c>
      <c r="EF97">
        <v>0</v>
      </c>
      <c r="EG97">
        <v>1731.298518518518</v>
      </c>
      <c r="EH97">
        <v>-93.36272592592591</v>
      </c>
      <c r="EI97">
        <v>1173.41</v>
      </c>
      <c r="EJ97">
        <v>1259.987777777778</v>
      </c>
      <c r="EK97">
        <v>6.787833333333333</v>
      </c>
      <c r="EL97">
        <v>1242.819259259259</v>
      </c>
      <c r="EM97">
        <v>13.62621851851852</v>
      </c>
      <c r="EN97">
        <v>2.030055925925926</v>
      </c>
      <c r="EO97">
        <v>1.355047407407407</v>
      </c>
      <c r="EP97">
        <v>17.68072962962963</v>
      </c>
      <c r="EQ97">
        <v>11.42345555555556</v>
      </c>
      <c r="ER97">
        <v>1999.998148148148</v>
      </c>
      <c r="ES97">
        <v>0.9800021111111111</v>
      </c>
      <c r="ET97">
        <v>0.01999778888888889</v>
      </c>
      <c r="EU97">
        <v>0</v>
      </c>
      <c r="EV97">
        <v>781.3481851851852</v>
      </c>
      <c r="EW97">
        <v>5.00078</v>
      </c>
      <c r="EX97">
        <v>19894.6074074074</v>
      </c>
      <c r="EY97">
        <v>16379.62222222222</v>
      </c>
      <c r="EZ97">
        <v>39.34233333333333</v>
      </c>
      <c r="FA97">
        <v>41.12959259259259</v>
      </c>
      <c r="FB97">
        <v>39.72896296296296</v>
      </c>
      <c r="FC97">
        <v>40.07148148148148</v>
      </c>
      <c r="FD97">
        <v>40.65477777777777</v>
      </c>
      <c r="FE97">
        <v>1955.098148148148</v>
      </c>
      <c r="FF97">
        <v>39.89962962962963</v>
      </c>
      <c r="FG97">
        <v>0</v>
      </c>
      <c r="FH97">
        <v>1685027069.5</v>
      </c>
      <c r="FI97">
        <v>0</v>
      </c>
      <c r="FJ97">
        <v>781.3096923076923</v>
      </c>
      <c r="FK97">
        <v>-2.08779488441567</v>
      </c>
      <c r="FL97">
        <v>-796.8034154510659</v>
      </c>
      <c r="FM97">
        <v>19887.81923076923</v>
      </c>
      <c r="FN97">
        <v>15</v>
      </c>
      <c r="FO97">
        <v>1685022659.5</v>
      </c>
      <c r="FP97" t="s">
        <v>431</v>
      </c>
      <c r="FQ97">
        <v>1685022641</v>
      </c>
      <c r="FR97">
        <v>1685022659.5</v>
      </c>
      <c r="FS97">
        <v>1</v>
      </c>
      <c r="FT97">
        <v>0.44</v>
      </c>
      <c r="FU97">
        <v>-0.025</v>
      </c>
      <c r="FV97">
        <v>0.445</v>
      </c>
      <c r="FW97">
        <v>-0.025</v>
      </c>
      <c r="FX97">
        <v>420</v>
      </c>
      <c r="FY97">
        <v>11</v>
      </c>
      <c r="FZ97">
        <v>0.08</v>
      </c>
      <c r="GA97">
        <v>0.02</v>
      </c>
      <c r="GB97">
        <v>-93.25048000000001</v>
      </c>
      <c r="GC97">
        <v>-2.633344840525035</v>
      </c>
      <c r="GD97">
        <v>0.2887881673476241</v>
      </c>
      <c r="GE97">
        <v>0</v>
      </c>
      <c r="GF97">
        <v>6.83907325</v>
      </c>
      <c r="GG97">
        <v>-1.118189380863055</v>
      </c>
      <c r="GH97">
        <v>0.1081473975735778</v>
      </c>
      <c r="GI97">
        <v>0</v>
      </c>
      <c r="GJ97">
        <v>0</v>
      </c>
      <c r="GK97">
        <v>2</v>
      </c>
      <c r="GL97" t="s">
        <v>485</v>
      </c>
      <c r="GM97">
        <v>3.09808</v>
      </c>
      <c r="GN97">
        <v>2.75825</v>
      </c>
      <c r="GO97">
        <v>0.194596</v>
      </c>
      <c r="GP97">
        <v>0.203979</v>
      </c>
      <c r="GQ97">
        <v>0.105904</v>
      </c>
      <c r="GR97">
        <v>0.08041710000000001</v>
      </c>
      <c r="GS97">
        <v>20676.5</v>
      </c>
      <c r="GT97">
        <v>20182.8</v>
      </c>
      <c r="GU97">
        <v>26218.9</v>
      </c>
      <c r="GV97">
        <v>25695.8</v>
      </c>
      <c r="GW97">
        <v>37625.5</v>
      </c>
      <c r="GX97">
        <v>36027.2</v>
      </c>
      <c r="GY97">
        <v>45850.9</v>
      </c>
      <c r="GZ97">
        <v>42378.4</v>
      </c>
      <c r="HA97">
        <v>1.87488</v>
      </c>
      <c r="HB97">
        <v>1.95645</v>
      </c>
      <c r="HC97">
        <v>0.06266679999999999</v>
      </c>
      <c r="HD97">
        <v>0</v>
      </c>
      <c r="HE97">
        <v>28.3511</v>
      </c>
      <c r="HF97">
        <v>999.9</v>
      </c>
      <c r="HG97">
        <v>60.3</v>
      </c>
      <c r="HH97">
        <v>32.6</v>
      </c>
      <c r="HI97">
        <v>29.9565</v>
      </c>
      <c r="HJ97">
        <v>60.5635</v>
      </c>
      <c r="HK97">
        <v>26.855</v>
      </c>
      <c r="HL97">
        <v>1</v>
      </c>
      <c r="HM97">
        <v>0.155742</v>
      </c>
      <c r="HN97">
        <v>0.282982</v>
      </c>
      <c r="HO97">
        <v>20.3063</v>
      </c>
      <c r="HP97">
        <v>5.21235</v>
      </c>
      <c r="HQ97">
        <v>11.9793</v>
      </c>
      <c r="HR97">
        <v>4.96395</v>
      </c>
      <c r="HS97">
        <v>3.27405</v>
      </c>
      <c r="HT97">
        <v>9999</v>
      </c>
      <c r="HU97">
        <v>9999</v>
      </c>
      <c r="HV97">
        <v>9999</v>
      </c>
      <c r="HW97">
        <v>30.1</v>
      </c>
      <c r="HX97">
        <v>1.86386</v>
      </c>
      <c r="HY97">
        <v>1.85993</v>
      </c>
      <c r="HZ97">
        <v>1.85822</v>
      </c>
      <c r="IA97">
        <v>1.85963</v>
      </c>
      <c r="IB97">
        <v>1.85974</v>
      </c>
      <c r="IC97">
        <v>1.8582</v>
      </c>
      <c r="ID97">
        <v>1.85728</v>
      </c>
      <c r="IE97">
        <v>1.85224</v>
      </c>
      <c r="IF97">
        <v>0</v>
      </c>
      <c r="IG97">
        <v>0</v>
      </c>
      <c r="IH97">
        <v>0</v>
      </c>
      <c r="II97">
        <v>0</v>
      </c>
      <c r="IJ97" t="s">
        <v>433</v>
      </c>
      <c r="IK97" t="s">
        <v>434</v>
      </c>
      <c r="IL97" t="s">
        <v>435</v>
      </c>
      <c r="IM97" t="s">
        <v>435</v>
      </c>
      <c r="IN97" t="s">
        <v>435</v>
      </c>
      <c r="IO97" t="s">
        <v>435</v>
      </c>
      <c r="IP97">
        <v>0</v>
      </c>
      <c r="IQ97">
        <v>100</v>
      </c>
      <c r="IR97">
        <v>100</v>
      </c>
      <c r="IS97">
        <v>0.33</v>
      </c>
      <c r="IT97">
        <v>0.1087</v>
      </c>
      <c r="IU97">
        <v>0.3650839946752427</v>
      </c>
      <c r="IV97">
        <v>0.0002756662941723101</v>
      </c>
      <c r="IW97">
        <v>-1.706736700235475E-07</v>
      </c>
      <c r="IX97">
        <v>-7.648352192670159E-11</v>
      </c>
      <c r="IY97">
        <v>-0.08921519773046478</v>
      </c>
      <c r="IZ97">
        <v>0.001712106514585134</v>
      </c>
      <c r="JA97">
        <v>0.0004201690128959496</v>
      </c>
      <c r="JB97">
        <v>-1.212774764375344E-06</v>
      </c>
      <c r="JC97">
        <v>3</v>
      </c>
      <c r="JD97">
        <v>1949</v>
      </c>
      <c r="JE97">
        <v>1</v>
      </c>
      <c r="JF97">
        <v>28</v>
      </c>
      <c r="JG97">
        <v>73.8</v>
      </c>
      <c r="JH97">
        <v>73.5</v>
      </c>
      <c r="JI97">
        <v>2.78076</v>
      </c>
      <c r="JJ97">
        <v>2.59399</v>
      </c>
      <c r="JK97">
        <v>1.49658</v>
      </c>
      <c r="JL97">
        <v>2.35474</v>
      </c>
      <c r="JM97">
        <v>1.54907</v>
      </c>
      <c r="JN97">
        <v>2.37915</v>
      </c>
      <c r="JO97">
        <v>36.1989</v>
      </c>
      <c r="JP97">
        <v>14.2896</v>
      </c>
      <c r="JQ97">
        <v>18</v>
      </c>
      <c r="JR97">
        <v>486.644</v>
      </c>
      <c r="JS97">
        <v>558.569</v>
      </c>
      <c r="JT97">
        <v>28.0002</v>
      </c>
      <c r="JU97">
        <v>29.242</v>
      </c>
      <c r="JV97">
        <v>30.0002</v>
      </c>
      <c r="JW97">
        <v>29.2429</v>
      </c>
      <c r="JX97">
        <v>29.1808</v>
      </c>
      <c r="JY97">
        <v>55.8411</v>
      </c>
      <c r="JZ97">
        <v>50.4164</v>
      </c>
      <c r="KA97">
        <v>0</v>
      </c>
      <c r="KB97">
        <v>28</v>
      </c>
      <c r="KC97">
        <v>1289.97</v>
      </c>
      <c r="KD97">
        <v>13.9357</v>
      </c>
      <c r="KE97">
        <v>100.196</v>
      </c>
      <c r="KF97">
        <v>100.59</v>
      </c>
    </row>
    <row r="98" spans="1:292">
      <c r="A98">
        <v>78</v>
      </c>
      <c r="B98">
        <v>1685027075.6</v>
      </c>
      <c r="C98">
        <v>476.5</v>
      </c>
      <c r="D98" t="s">
        <v>590</v>
      </c>
      <c r="E98" t="s">
        <v>591</v>
      </c>
      <c r="F98">
        <v>5</v>
      </c>
      <c r="G98" t="s">
        <v>428</v>
      </c>
      <c r="H98">
        <v>1685027067.814285</v>
      </c>
      <c r="I98">
        <f>(J98)/1000</f>
        <v>0</v>
      </c>
      <c r="J98">
        <f>IF(DO98, AM98, AG98)</f>
        <v>0</v>
      </c>
      <c r="K98">
        <f>IF(DO98, AH98, AF98)</f>
        <v>0</v>
      </c>
      <c r="L98">
        <f>DQ98 - IF(AT98&gt;1, K98*DK98*100.0/(AV98*EE98), 0)</f>
        <v>0</v>
      </c>
      <c r="M98">
        <f>((S98-I98/2)*L98-K98)/(S98+I98/2)</f>
        <v>0</v>
      </c>
      <c r="N98">
        <f>M98*(DX98+DY98)/1000.0</f>
        <v>0</v>
      </c>
      <c r="O98">
        <f>(DQ98 - IF(AT98&gt;1, K98*DK98*100.0/(AV98*EE98), 0))*(DX98+DY98)/1000.0</f>
        <v>0</v>
      </c>
      <c r="P98">
        <f>2.0/((1/R98-1/Q98)+SIGN(R98)*SQRT((1/R98-1/Q98)*(1/R98-1/Q98) + 4*DL98/((DL98+1)*(DL98+1))*(2*1/R98*1/Q98-1/Q98*1/Q98)))</f>
        <v>0</v>
      </c>
      <c r="Q98">
        <f>IF(LEFT(DM98,1)&lt;&gt;"0",IF(LEFT(DM98,1)="1",3.0,DN98),$D$5+$E$5*(EE98*DX98/($K$5*1000))+$F$5*(EE98*DX98/($K$5*1000))*MAX(MIN(DK98,$J$5),$I$5)*MAX(MIN(DK98,$J$5),$I$5)+$G$5*MAX(MIN(DK98,$J$5),$I$5)*(EE98*DX98/($K$5*1000))+$H$5*(EE98*DX98/($K$5*1000))*(EE98*DX98/($K$5*1000)))</f>
        <v>0</v>
      </c>
      <c r="R98">
        <f>I98*(1000-(1000*0.61365*exp(17.502*V98/(240.97+V98))/(DX98+DY98)+DS98)/2)/(1000*0.61365*exp(17.502*V98/(240.97+V98))/(DX98+DY98)-DS98)</f>
        <v>0</v>
      </c>
      <c r="S98">
        <f>1/((DL98+1)/(P98/1.6)+1/(Q98/1.37)) + DL98/((DL98+1)/(P98/1.6) + DL98/(Q98/1.37))</f>
        <v>0</v>
      </c>
      <c r="T98">
        <f>(DG98*DJ98)</f>
        <v>0</v>
      </c>
      <c r="U98">
        <f>(DZ98+(T98+2*0.95*5.67E-8*(((DZ98+$B$9)+273)^4-(DZ98+273)^4)-44100*I98)/(1.84*29.3*Q98+8*0.95*5.67E-8*(DZ98+273)^3))</f>
        <v>0</v>
      </c>
      <c r="V98">
        <f>($C$9*EA98+$D$9*EB98+$E$9*U98)</f>
        <v>0</v>
      </c>
      <c r="W98">
        <f>0.61365*exp(17.502*V98/(240.97+V98))</f>
        <v>0</v>
      </c>
      <c r="X98">
        <f>(Y98/Z98*100)</f>
        <v>0</v>
      </c>
      <c r="Y98">
        <f>DS98*(DX98+DY98)/1000</f>
        <v>0</v>
      </c>
      <c r="Z98">
        <f>0.61365*exp(17.502*DZ98/(240.97+DZ98))</f>
        <v>0</v>
      </c>
      <c r="AA98">
        <f>(W98-DS98*(DX98+DY98)/1000)</f>
        <v>0</v>
      </c>
      <c r="AB98">
        <f>(-I98*44100)</f>
        <v>0</v>
      </c>
      <c r="AC98">
        <f>2*29.3*Q98*0.92*(DZ98-V98)</f>
        <v>0</v>
      </c>
      <c r="AD98">
        <f>2*0.95*5.67E-8*(((DZ98+$B$9)+273)^4-(V98+273)^4)</f>
        <v>0</v>
      </c>
      <c r="AE98">
        <f>T98+AD98+AB98+AC98</f>
        <v>0</v>
      </c>
      <c r="AF98">
        <f>DW98*AT98*(DR98-DQ98*(1000-AT98*DT98)/(1000-AT98*DS98))/(100*DK98)</f>
        <v>0</v>
      </c>
      <c r="AG98">
        <f>1000*DW98*AT98*(DS98-DT98)/(100*DK98*(1000-AT98*DS98))</f>
        <v>0</v>
      </c>
      <c r="AH98">
        <f>(AI98 - AJ98 - DX98*1E3/(8.314*(DZ98+273.15)) * AL98/DW98 * AK98) * DW98/(100*DK98) * (1000 - DT98)/1000</f>
        <v>0</v>
      </c>
      <c r="AI98">
        <v>1291.192160673683</v>
      </c>
      <c r="AJ98">
        <v>1214.353393939394</v>
      </c>
      <c r="AK98">
        <v>3.46089643212874</v>
      </c>
      <c r="AL98">
        <v>66.87544694377274</v>
      </c>
      <c r="AM98">
        <f>(AO98 - AN98 + DX98*1E3/(8.314*(DZ98+273.15)) * AQ98/DW98 * AP98) * DW98/(100*DK98) * 1000/(1000 - AO98)</f>
        <v>0</v>
      </c>
      <c r="AN98">
        <v>13.79846326969276</v>
      </c>
      <c r="AO98">
        <v>20.43069230769233</v>
      </c>
      <c r="AP98">
        <v>0.0001439922538956439</v>
      </c>
      <c r="AQ98">
        <v>110.1298601296173</v>
      </c>
      <c r="AR98">
        <v>0</v>
      </c>
      <c r="AS98">
        <v>0</v>
      </c>
      <c r="AT98">
        <f>IF(AR98*$H$15&gt;=AV98,1.0,(AV98/(AV98-AR98*$H$15)))</f>
        <v>0</v>
      </c>
      <c r="AU98">
        <f>(AT98-1)*100</f>
        <v>0</v>
      </c>
      <c r="AV98">
        <f>MAX(0,($B$15+$C$15*EE98)/(1+$D$15*EE98)*DX98/(DZ98+273)*$E$15)</f>
        <v>0</v>
      </c>
      <c r="AW98" t="s">
        <v>429</v>
      </c>
      <c r="AX98" t="s">
        <v>429</v>
      </c>
      <c r="AY98">
        <v>0</v>
      </c>
      <c r="AZ98">
        <v>0</v>
      </c>
      <c r="BA98">
        <f>1-AY98/AZ98</f>
        <v>0</v>
      </c>
      <c r="BB98">
        <v>0</v>
      </c>
      <c r="BC98" t="s">
        <v>429</v>
      </c>
      <c r="BD98" t="s">
        <v>429</v>
      </c>
      <c r="BE98">
        <v>0</v>
      </c>
      <c r="BF98">
        <v>0</v>
      </c>
      <c r="BG98">
        <f>1-BE98/BF98</f>
        <v>0</v>
      </c>
      <c r="BH98">
        <v>0.5</v>
      </c>
      <c r="BI98">
        <f>DH98</f>
        <v>0</v>
      </c>
      <c r="BJ98">
        <f>K98</f>
        <v>0</v>
      </c>
      <c r="BK98">
        <f>BG98*BH98*BI98</f>
        <v>0</v>
      </c>
      <c r="BL98">
        <f>(BJ98-BB98)/BI98</f>
        <v>0</v>
      </c>
      <c r="BM98">
        <f>(AZ98-BF98)/BF98</f>
        <v>0</v>
      </c>
      <c r="BN98">
        <f>AY98/(BA98+AY98/BF98)</f>
        <v>0</v>
      </c>
      <c r="BO98" t="s">
        <v>429</v>
      </c>
      <c r="BP98">
        <v>0</v>
      </c>
      <c r="BQ98">
        <f>IF(BP98&lt;&gt;0, BP98, BN98)</f>
        <v>0</v>
      </c>
      <c r="BR98">
        <f>1-BQ98/BF98</f>
        <v>0</v>
      </c>
      <c r="BS98">
        <f>(BF98-BE98)/(BF98-BQ98)</f>
        <v>0</v>
      </c>
      <c r="BT98">
        <f>(AZ98-BF98)/(AZ98-BQ98)</f>
        <v>0</v>
      </c>
      <c r="BU98">
        <f>(BF98-BE98)/(BF98-AY98)</f>
        <v>0</v>
      </c>
      <c r="BV98">
        <f>(AZ98-BF98)/(AZ98-AY98)</f>
        <v>0</v>
      </c>
      <c r="BW98">
        <f>(BS98*BQ98/BE98)</f>
        <v>0</v>
      </c>
      <c r="BX98">
        <f>(1-BW98)</f>
        <v>0</v>
      </c>
      <c r="DG98">
        <f>$B$13*EF98+$C$13*EG98+$F$13*ER98*(1-EU98)</f>
        <v>0</v>
      </c>
      <c r="DH98">
        <f>DG98*DI98</f>
        <v>0</v>
      </c>
      <c r="DI98">
        <f>($B$13*$D$11+$C$13*$D$11+$F$13*((FE98+EW98)/MAX(FE98+EW98+FF98, 0.1)*$I$11+FF98/MAX(FE98+EW98+FF98, 0.1)*$J$11))/($B$13+$C$13+$F$13)</f>
        <v>0</v>
      </c>
      <c r="DJ98">
        <f>($B$13*$K$11+$C$13*$K$11+$F$13*((FE98+EW98)/MAX(FE98+EW98+FF98, 0.1)*$P$11+FF98/MAX(FE98+EW98+FF98, 0.1)*$Q$11))/($B$13+$C$13+$F$13)</f>
        <v>0</v>
      </c>
      <c r="DK98">
        <v>2.7</v>
      </c>
      <c r="DL98">
        <v>0.5</v>
      </c>
      <c r="DM98" t="s">
        <v>430</v>
      </c>
      <c r="DN98">
        <v>2</v>
      </c>
      <c r="DO98" t="b">
        <v>1</v>
      </c>
      <c r="DP98">
        <v>1685027067.814285</v>
      </c>
      <c r="DQ98">
        <v>1165.119285714286</v>
      </c>
      <c r="DR98">
        <v>1258.761428571428</v>
      </c>
      <c r="DS98">
        <v>20.41861428571429</v>
      </c>
      <c r="DT98">
        <v>13.723875</v>
      </c>
      <c r="DU98">
        <v>1164.785357142857</v>
      </c>
      <c r="DV98">
        <v>20.30990357142857</v>
      </c>
      <c r="DW98">
        <v>500.0329285714285</v>
      </c>
      <c r="DX98">
        <v>99.44386785714286</v>
      </c>
      <c r="DY98">
        <v>0.09996627142857142</v>
      </c>
      <c r="DZ98">
        <v>29.41916071428571</v>
      </c>
      <c r="EA98">
        <v>29.3691</v>
      </c>
      <c r="EB98">
        <v>999.9000000000002</v>
      </c>
      <c r="EC98">
        <v>0</v>
      </c>
      <c r="ED98">
        <v>0</v>
      </c>
      <c r="EE98">
        <v>10007.49857142857</v>
      </c>
      <c r="EF98">
        <v>0</v>
      </c>
      <c r="EG98">
        <v>1742.983928571428</v>
      </c>
      <c r="EH98">
        <v>-93.64168214285715</v>
      </c>
      <c r="EI98">
        <v>1189.405357142857</v>
      </c>
      <c r="EJ98">
        <v>1276.2775</v>
      </c>
      <c r="EK98">
        <v>6.694735714285715</v>
      </c>
      <c r="EL98">
        <v>1258.761428571428</v>
      </c>
      <c r="EM98">
        <v>13.723875</v>
      </c>
      <c r="EN98">
        <v>2.030505</v>
      </c>
      <c r="EO98">
        <v>1.364755</v>
      </c>
      <c r="EP98">
        <v>17.68423214285714</v>
      </c>
      <c r="EQ98">
        <v>11.53132142857143</v>
      </c>
      <c r="ER98">
        <v>1999.998571428571</v>
      </c>
      <c r="ES98">
        <v>0.9800022142857142</v>
      </c>
      <c r="ET98">
        <v>0.01999768571428571</v>
      </c>
      <c r="EU98">
        <v>0</v>
      </c>
      <c r="EV98">
        <v>781.0459642857144</v>
      </c>
      <c r="EW98">
        <v>5.00078</v>
      </c>
      <c r="EX98">
        <v>19839.13928571428</v>
      </c>
      <c r="EY98">
        <v>16379.625</v>
      </c>
      <c r="EZ98">
        <v>39.34125</v>
      </c>
      <c r="FA98">
        <v>41.12942857142857</v>
      </c>
      <c r="FB98">
        <v>39.72514285714284</v>
      </c>
      <c r="FC98">
        <v>40.07332142857142</v>
      </c>
      <c r="FD98">
        <v>40.66039285714286</v>
      </c>
      <c r="FE98">
        <v>1955.098571428571</v>
      </c>
      <c r="FF98">
        <v>39.8975</v>
      </c>
      <c r="FG98">
        <v>0</v>
      </c>
      <c r="FH98">
        <v>1685027074.3</v>
      </c>
      <c r="FI98">
        <v>0</v>
      </c>
      <c r="FJ98">
        <v>781.0281153846154</v>
      </c>
      <c r="FK98">
        <v>-3.431350438756179</v>
      </c>
      <c r="FL98">
        <v>-602.0717962062988</v>
      </c>
      <c r="FM98">
        <v>19843.24615384615</v>
      </c>
      <c r="FN98">
        <v>15</v>
      </c>
      <c r="FO98">
        <v>1685022659.5</v>
      </c>
      <c r="FP98" t="s">
        <v>431</v>
      </c>
      <c r="FQ98">
        <v>1685022641</v>
      </c>
      <c r="FR98">
        <v>1685022659.5</v>
      </c>
      <c r="FS98">
        <v>1</v>
      </c>
      <c r="FT98">
        <v>0.44</v>
      </c>
      <c r="FU98">
        <v>-0.025</v>
      </c>
      <c r="FV98">
        <v>0.445</v>
      </c>
      <c r="FW98">
        <v>-0.025</v>
      </c>
      <c r="FX98">
        <v>420</v>
      </c>
      <c r="FY98">
        <v>11</v>
      </c>
      <c r="FZ98">
        <v>0.08</v>
      </c>
      <c r="GA98">
        <v>0.02</v>
      </c>
      <c r="GB98">
        <v>-93.45056097560976</v>
      </c>
      <c r="GC98">
        <v>-2.992898257839959</v>
      </c>
      <c r="GD98">
        <v>0.3283531329841562</v>
      </c>
      <c r="GE98">
        <v>0</v>
      </c>
      <c r="GF98">
        <v>6.757676829268293</v>
      </c>
      <c r="GG98">
        <v>-1.170673797909403</v>
      </c>
      <c r="GH98">
        <v>0.1159728078607964</v>
      </c>
      <c r="GI98">
        <v>0</v>
      </c>
      <c r="GJ98">
        <v>0</v>
      </c>
      <c r="GK98">
        <v>2</v>
      </c>
      <c r="GL98" t="s">
        <v>485</v>
      </c>
      <c r="GM98">
        <v>3.0982</v>
      </c>
      <c r="GN98">
        <v>2.75799</v>
      </c>
      <c r="GO98">
        <v>0.196325</v>
      </c>
      <c r="GP98">
        <v>0.205659</v>
      </c>
      <c r="GQ98">
        <v>0.105944</v>
      </c>
      <c r="GR98">
        <v>0.0807462</v>
      </c>
      <c r="GS98">
        <v>20632</v>
      </c>
      <c r="GT98">
        <v>20140.2</v>
      </c>
      <c r="GU98">
        <v>26218.8</v>
      </c>
      <c r="GV98">
        <v>25695.7</v>
      </c>
      <c r="GW98">
        <v>37623.5</v>
      </c>
      <c r="GX98">
        <v>36014.1</v>
      </c>
      <c r="GY98">
        <v>45850.3</v>
      </c>
      <c r="GZ98">
        <v>42378</v>
      </c>
      <c r="HA98">
        <v>1.87497</v>
      </c>
      <c r="HB98">
        <v>1.95665</v>
      </c>
      <c r="HC98">
        <v>0.06354600000000001</v>
      </c>
      <c r="HD98">
        <v>0</v>
      </c>
      <c r="HE98">
        <v>28.3517</v>
      </c>
      <c r="HF98">
        <v>999.9</v>
      </c>
      <c r="HG98">
        <v>60.3</v>
      </c>
      <c r="HH98">
        <v>32.6</v>
      </c>
      <c r="HI98">
        <v>29.9535</v>
      </c>
      <c r="HJ98">
        <v>60.9935</v>
      </c>
      <c r="HK98">
        <v>26.7989</v>
      </c>
      <c r="HL98">
        <v>1</v>
      </c>
      <c r="HM98">
        <v>0.15591</v>
      </c>
      <c r="HN98">
        <v>0.28445</v>
      </c>
      <c r="HO98">
        <v>20.3065</v>
      </c>
      <c r="HP98">
        <v>5.21265</v>
      </c>
      <c r="HQ98">
        <v>11.9797</v>
      </c>
      <c r="HR98">
        <v>4.9643</v>
      </c>
      <c r="HS98">
        <v>3.27408</v>
      </c>
      <c r="HT98">
        <v>9999</v>
      </c>
      <c r="HU98">
        <v>9999</v>
      </c>
      <c r="HV98">
        <v>9999</v>
      </c>
      <c r="HW98">
        <v>30.1</v>
      </c>
      <c r="HX98">
        <v>1.86386</v>
      </c>
      <c r="HY98">
        <v>1.85994</v>
      </c>
      <c r="HZ98">
        <v>1.85822</v>
      </c>
      <c r="IA98">
        <v>1.85962</v>
      </c>
      <c r="IB98">
        <v>1.85974</v>
      </c>
      <c r="IC98">
        <v>1.85819</v>
      </c>
      <c r="ID98">
        <v>1.85729</v>
      </c>
      <c r="IE98">
        <v>1.85223</v>
      </c>
      <c r="IF98">
        <v>0</v>
      </c>
      <c r="IG98">
        <v>0</v>
      </c>
      <c r="IH98">
        <v>0</v>
      </c>
      <c r="II98">
        <v>0</v>
      </c>
      <c r="IJ98" t="s">
        <v>433</v>
      </c>
      <c r="IK98" t="s">
        <v>434</v>
      </c>
      <c r="IL98" t="s">
        <v>435</v>
      </c>
      <c r="IM98" t="s">
        <v>435</v>
      </c>
      <c r="IN98" t="s">
        <v>435</v>
      </c>
      <c r="IO98" t="s">
        <v>435</v>
      </c>
      <c r="IP98">
        <v>0</v>
      </c>
      <c r="IQ98">
        <v>100</v>
      </c>
      <c r="IR98">
        <v>100</v>
      </c>
      <c r="IS98">
        <v>0.32</v>
      </c>
      <c r="IT98">
        <v>0.1089</v>
      </c>
      <c r="IU98">
        <v>0.3650839946752427</v>
      </c>
      <c r="IV98">
        <v>0.0002756662941723101</v>
      </c>
      <c r="IW98">
        <v>-1.706736700235475E-07</v>
      </c>
      <c r="IX98">
        <v>-7.648352192670159E-11</v>
      </c>
      <c r="IY98">
        <v>-0.08921519773046478</v>
      </c>
      <c r="IZ98">
        <v>0.001712106514585134</v>
      </c>
      <c r="JA98">
        <v>0.0004201690128959496</v>
      </c>
      <c r="JB98">
        <v>-1.212774764375344E-06</v>
      </c>
      <c r="JC98">
        <v>3</v>
      </c>
      <c r="JD98">
        <v>1949</v>
      </c>
      <c r="JE98">
        <v>1</v>
      </c>
      <c r="JF98">
        <v>28</v>
      </c>
      <c r="JG98">
        <v>73.90000000000001</v>
      </c>
      <c r="JH98">
        <v>73.59999999999999</v>
      </c>
      <c r="JI98">
        <v>2.80884</v>
      </c>
      <c r="JJ98">
        <v>2.59399</v>
      </c>
      <c r="JK98">
        <v>1.49658</v>
      </c>
      <c r="JL98">
        <v>2.35352</v>
      </c>
      <c r="JM98">
        <v>1.54907</v>
      </c>
      <c r="JN98">
        <v>2.39868</v>
      </c>
      <c r="JO98">
        <v>36.1989</v>
      </c>
      <c r="JP98">
        <v>14.2896</v>
      </c>
      <c r="JQ98">
        <v>18</v>
      </c>
      <c r="JR98">
        <v>486.731</v>
      </c>
      <c r="JS98">
        <v>558.75</v>
      </c>
      <c r="JT98">
        <v>28.0002</v>
      </c>
      <c r="JU98">
        <v>29.2451</v>
      </c>
      <c r="JV98">
        <v>30.0003</v>
      </c>
      <c r="JW98">
        <v>29.2466</v>
      </c>
      <c r="JX98">
        <v>29.1845</v>
      </c>
      <c r="JY98">
        <v>56.4019</v>
      </c>
      <c r="JZ98">
        <v>50.1208</v>
      </c>
      <c r="KA98">
        <v>0</v>
      </c>
      <c r="KB98">
        <v>28</v>
      </c>
      <c r="KC98">
        <v>1303.35</v>
      </c>
      <c r="KD98">
        <v>14.0318</v>
      </c>
      <c r="KE98">
        <v>100.195</v>
      </c>
      <c r="KF98">
        <v>100.589</v>
      </c>
    </row>
    <row r="99" spans="1:292">
      <c r="A99">
        <v>79</v>
      </c>
      <c r="B99">
        <v>1685027080.6</v>
      </c>
      <c r="C99">
        <v>481.5</v>
      </c>
      <c r="D99" t="s">
        <v>592</v>
      </c>
      <c r="E99" t="s">
        <v>593</v>
      </c>
      <c r="F99">
        <v>5</v>
      </c>
      <c r="G99" t="s">
        <v>428</v>
      </c>
      <c r="H99">
        <v>1685027073.1</v>
      </c>
      <c r="I99">
        <f>(J99)/1000</f>
        <v>0</v>
      </c>
      <c r="J99">
        <f>IF(DO99, AM99, AG99)</f>
        <v>0</v>
      </c>
      <c r="K99">
        <f>IF(DO99, AH99, AF99)</f>
        <v>0</v>
      </c>
      <c r="L99">
        <f>DQ99 - IF(AT99&gt;1, K99*DK99*100.0/(AV99*EE99), 0)</f>
        <v>0</v>
      </c>
      <c r="M99">
        <f>((S99-I99/2)*L99-K99)/(S99+I99/2)</f>
        <v>0</v>
      </c>
      <c r="N99">
        <f>M99*(DX99+DY99)/1000.0</f>
        <v>0</v>
      </c>
      <c r="O99">
        <f>(DQ99 - IF(AT99&gt;1, K99*DK99*100.0/(AV99*EE99), 0))*(DX99+DY99)/1000.0</f>
        <v>0</v>
      </c>
      <c r="P99">
        <f>2.0/((1/R99-1/Q99)+SIGN(R99)*SQRT((1/R99-1/Q99)*(1/R99-1/Q99) + 4*DL99/((DL99+1)*(DL99+1))*(2*1/R99*1/Q99-1/Q99*1/Q99)))</f>
        <v>0</v>
      </c>
      <c r="Q99">
        <f>IF(LEFT(DM99,1)&lt;&gt;"0",IF(LEFT(DM99,1)="1",3.0,DN99),$D$5+$E$5*(EE99*DX99/($K$5*1000))+$F$5*(EE99*DX99/($K$5*1000))*MAX(MIN(DK99,$J$5),$I$5)*MAX(MIN(DK99,$J$5),$I$5)+$G$5*MAX(MIN(DK99,$J$5),$I$5)*(EE99*DX99/($K$5*1000))+$H$5*(EE99*DX99/($K$5*1000))*(EE99*DX99/($K$5*1000)))</f>
        <v>0</v>
      </c>
      <c r="R99">
        <f>I99*(1000-(1000*0.61365*exp(17.502*V99/(240.97+V99))/(DX99+DY99)+DS99)/2)/(1000*0.61365*exp(17.502*V99/(240.97+V99))/(DX99+DY99)-DS99)</f>
        <v>0</v>
      </c>
      <c r="S99">
        <f>1/((DL99+1)/(P99/1.6)+1/(Q99/1.37)) + DL99/((DL99+1)/(P99/1.6) + DL99/(Q99/1.37))</f>
        <v>0</v>
      </c>
      <c r="T99">
        <f>(DG99*DJ99)</f>
        <v>0</v>
      </c>
      <c r="U99">
        <f>(DZ99+(T99+2*0.95*5.67E-8*(((DZ99+$B$9)+273)^4-(DZ99+273)^4)-44100*I99)/(1.84*29.3*Q99+8*0.95*5.67E-8*(DZ99+273)^3))</f>
        <v>0</v>
      </c>
      <c r="V99">
        <f>($C$9*EA99+$D$9*EB99+$E$9*U99)</f>
        <v>0</v>
      </c>
      <c r="W99">
        <f>0.61365*exp(17.502*V99/(240.97+V99))</f>
        <v>0</v>
      </c>
      <c r="X99">
        <f>(Y99/Z99*100)</f>
        <v>0</v>
      </c>
      <c r="Y99">
        <f>DS99*(DX99+DY99)/1000</f>
        <v>0</v>
      </c>
      <c r="Z99">
        <f>0.61365*exp(17.502*DZ99/(240.97+DZ99))</f>
        <v>0</v>
      </c>
      <c r="AA99">
        <f>(W99-DS99*(DX99+DY99)/1000)</f>
        <v>0</v>
      </c>
      <c r="AB99">
        <f>(-I99*44100)</f>
        <v>0</v>
      </c>
      <c r="AC99">
        <f>2*29.3*Q99*0.92*(DZ99-V99)</f>
        <v>0</v>
      </c>
      <c r="AD99">
        <f>2*0.95*5.67E-8*(((DZ99+$B$9)+273)^4-(V99+273)^4)</f>
        <v>0</v>
      </c>
      <c r="AE99">
        <f>T99+AD99+AB99+AC99</f>
        <v>0</v>
      </c>
      <c r="AF99">
        <f>DW99*AT99*(DR99-DQ99*(1000-AT99*DT99)/(1000-AT99*DS99))/(100*DK99)</f>
        <v>0</v>
      </c>
      <c r="AG99">
        <f>1000*DW99*AT99*(DS99-DT99)/(100*DK99*(1000-AT99*DS99))</f>
        <v>0</v>
      </c>
      <c r="AH99">
        <f>(AI99 - AJ99 - DX99*1E3/(8.314*(DZ99+273.15)) * AL99/DW99 * AK99) * DW99/(100*DK99) * (1000 - DT99)/1000</f>
        <v>0</v>
      </c>
      <c r="AI99">
        <v>1308.232096711835</v>
      </c>
      <c r="AJ99">
        <v>1231.435272727273</v>
      </c>
      <c r="AK99">
        <v>3.412224601069373</v>
      </c>
      <c r="AL99">
        <v>66.87544694377274</v>
      </c>
      <c r="AM99">
        <f>(AO99 - AN99 + DX99*1E3/(8.314*(DZ99+273.15)) * AQ99/DW99 * AP99) * DW99/(100*DK99) * 1000/(1000 - AO99)</f>
        <v>0</v>
      </c>
      <c r="AN99">
        <v>13.86942662102055</v>
      </c>
      <c r="AO99">
        <v>20.42349120879123</v>
      </c>
      <c r="AP99">
        <v>-0.00055421519170542</v>
      </c>
      <c r="AQ99">
        <v>110.1298601296173</v>
      </c>
      <c r="AR99">
        <v>0</v>
      </c>
      <c r="AS99">
        <v>0</v>
      </c>
      <c r="AT99">
        <f>IF(AR99*$H$15&gt;=AV99,1.0,(AV99/(AV99-AR99*$H$15)))</f>
        <v>0</v>
      </c>
      <c r="AU99">
        <f>(AT99-1)*100</f>
        <v>0</v>
      </c>
      <c r="AV99">
        <f>MAX(0,($B$15+$C$15*EE99)/(1+$D$15*EE99)*DX99/(DZ99+273)*$E$15)</f>
        <v>0</v>
      </c>
      <c r="AW99" t="s">
        <v>429</v>
      </c>
      <c r="AX99" t="s">
        <v>429</v>
      </c>
      <c r="AY99">
        <v>0</v>
      </c>
      <c r="AZ99">
        <v>0</v>
      </c>
      <c r="BA99">
        <f>1-AY99/AZ99</f>
        <v>0</v>
      </c>
      <c r="BB99">
        <v>0</v>
      </c>
      <c r="BC99" t="s">
        <v>429</v>
      </c>
      <c r="BD99" t="s">
        <v>429</v>
      </c>
      <c r="BE99">
        <v>0</v>
      </c>
      <c r="BF99">
        <v>0</v>
      </c>
      <c r="BG99">
        <f>1-BE99/BF99</f>
        <v>0</v>
      </c>
      <c r="BH99">
        <v>0.5</v>
      </c>
      <c r="BI99">
        <f>DH99</f>
        <v>0</v>
      </c>
      <c r="BJ99">
        <f>K99</f>
        <v>0</v>
      </c>
      <c r="BK99">
        <f>BG99*BH99*BI99</f>
        <v>0</v>
      </c>
      <c r="BL99">
        <f>(BJ99-BB99)/BI99</f>
        <v>0</v>
      </c>
      <c r="BM99">
        <f>(AZ99-BF99)/BF99</f>
        <v>0</v>
      </c>
      <c r="BN99">
        <f>AY99/(BA99+AY99/BF99)</f>
        <v>0</v>
      </c>
      <c r="BO99" t="s">
        <v>429</v>
      </c>
      <c r="BP99">
        <v>0</v>
      </c>
      <c r="BQ99">
        <f>IF(BP99&lt;&gt;0, BP99, BN99)</f>
        <v>0</v>
      </c>
      <c r="BR99">
        <f>1-BQ99/BF99</f>
        <v>0</v>
      </c>
      <c r="BS99">
        <f>(BF99-BE99)/(BF99-BQ99)</f>
        <v>0</v>
      </c>
      <c r="BT99">
        <f>(AZ99-BF99)/(AZ99-BQ99)</f>
        <v>0</v>
      </c>
      <c r="BU99">
        <f>(BF99-BE99)/(BF99-AY99)</f>
        <v>0</v>
      </c>
      <c r="BV99">
        <f>(AZ99-BF99)/(AZ99-AY99)</f>
        <v>0</v>
      </c>
      <c r="BW99">
        <f>(BS99*BQ99/BE99)</f>
        <v>0</v>
      </c>
      <c r="BX99">
        <f>(1-BW99)</f>
        <v>0</v>
      </c>
      <c r="DG99">
        <f>$B$13*EF99+$C$13*EG99+$F$13*ER99*(1-EU99)</f>
        <v>0</v>
      </c>
      <c r="DH99">
        <f>DG99*DI99</f>
        <v>0</v>
      </c>
      <c r="DI99">
        <f>($B$13*$D$11+$C$13*$D$11+$F$13*((FE99+EW99)/MAX(FE99+EW99+FF99, 0.1)*$I$11+FF99/MAX(FE99+EW99+FF99, 0.1)*$J$11))/($B$13+$C$13+$F$13)</f>
        <v>0</v>
      </c>
      <c r="DJ99">
        <f>($B$13*$K$11+$C$13*$K$11+$F$13*((FE99+EW99)/MAX(FE99+EW99+FF99, 0.1)*$P$11+FF99/MAX(FE99+EW99+FF99, 0.1)*$Q$11))/($B$13+$C$13+$F$13)</f>
        <v>0</v>
      </c>
      <c r="DK99">
        <v>2.7</v>
      </c>
      <c r="DL99">
        <v>0.5</v>
      </c>
      <c r="DM99" t="s">
        <v>430</v>
      </c>
      <c r="DN99">
        <v>2</v>
      </c>
      <c r="DO99" t="b">
        <v>1</v>
      </c>
      <c r="DP99">
        <v>1685027073.1</v>
      </c>
      <c r="DQ99">
        <v>1182.792222222222</v>
      </c>
      <c r="DR99">
        <v>1276.504444444445</v>
      </c>
      <c r="DS99">
        <v>20.42227777777778</v>
      </c>
      <c r="DT99">
        <v>13.81797777777778</v>
      </c>
      <c r="DU99">
        <v>1182.465925925926</v>
      </c>
      <c r="DV99">
        <v>20.31350740740741</v>
      </c>
      <c r="DW99">
        <v>500.0404074074074</v>
      </c>
      <c r="DX99">
        <v>99.44354814814814</v>
      </c>
      <c r="DY99">
        <v>0.09998631851851851</v>
      </c>
      <c r="DZ99">
        <v>29.4284925925926</v>
      </c>
      <c r="EA99">
        <v>29.37910000000001</v>
      </c>
      <c r="EB99">
        <v>999.9000000000001</v>
      </c>
      <c r="EC99">
        <v>0</v>
      </c>
      <c r="ED99">
        <v>0</v>
      </c>
      <c r="EE99">
        <v>9997.822222222221</v>
      </c>
      <c r="EF99">
        <v>0</v>
      </c>
      <c r="EG99">
        <v>1747.122962962963</v>
      </c>
      <c r="EH99">
        <v>-93.71162592592593</v>
      </c>
      <c r="EI99">
        <v>1207.451851851852</v>
      </c>
      <c r="EJ99">
        <v>1294.390740740741</v>
      </c>
      <c r="EK99">
        <v>6.604295925925926</v>
      </c>
      <c r="EL99">
        <v>1276.504444444445</v>
      </c>
      <c r="EM99">
        <v>13.81797777777778</v>
      </c>
      <c r="EN99">
        <v>2.030863333333333</v>
      </c>
      <c r="EO99">
        <v>1.374109259259259</v>
      </c>
      <c r="EP99">
        <v>17.68702592592593</v>
      </c>
      <c r="EQ99">
        <v>11.63467407407408</v>
      </c>
      <c r="ER99">
        <v>1999.986666666667</v>
      </c>
      <c r="ES99">
        <v>0.9800022222222222</v>
      </c>
      <c r="ET99">
        <v>0.01999767777777777</v>
      </c>
      <c r="EU99">
        <v>0</v>
      </c>
      <c r="EV99">
        <v>780.7205925925927</v>
      </c>
      <c r="EW99">
        <v>5.00078</v>
      </c>
      <c r="EX99">
        <v>19805.55185185185</v>
      </c>
      <c r="EY99">
        <v>16379.53333333333</v>
      </c>
      <c r="EZ99">
        <v>39.34455555555555</v>
      </c>
      <c r="FA99">
        <v>41.125</v>
      </c>
      <c r="FB99">
        <v>39.72655555555556</v>
      </c>
      <c r="FC99">
        <v>40.06914814814814</v>
      </c>
      <c r="FD99">
        <v>40.67792592592593</v>
      </c>
      <c r="FE99">
        <v>1955.086666666667</v>
      </c>
      <c r="FF99">
        <v>39.89444444444445</v>
      </c>
      <c r="FG99">
        <v>0</v>
      </c>
      <c r="FH99">
        <v>1685027079.7</v>
      </c>
      <c r="FI99">
        <v>0</v>
      </c>
      <c r="FJ99">
        <v>780.7030399999999</v>
      </c>
      <c r="FK99">
        <v>-4.182461536175119</v>
      </c>
      <c r="FL99">
        <v>-110.7846157153122</v>
      </c>
      <c r="FM99">
        <v>19805.348</v>
      </c>
      <c r="FN99">
        <v>15</v>
      </c>
      <c r="FO99">
        <v>1685022659.5</v>
      </c>
      <c r="FP99" t="s">
        <v>431</v>
      </c>
      <c r="FQ99">
        <v>1685022641</v>
      </c>
      <c r="FR99">
        <v>1685022659.5</v>
      </c>
      <c r="FS99">
        <v>1</v>
      </c>
      <c r="FT99">
        <v>0.44</v>
      </c>
      <c r="FU99">
        <v>-0.025</v>
      </c>
      <c r="FV99">
        <v>0.445</v>
      </c>
      <c r="FW99">
        <v>-0.025</v>
      </c>
      <c r="FX99">
        <v>420</v>
      </c>
      <c r="FY99">
        <v>11</v>
      </c>
      <c r="FZ99">
        <v>0.08</v>
      </c>
      <c r="GA99">
        <v>0.02</v>
      </c>
      <c r="GB99">
        <v>-93.6588375</v>
      </c>
      <c r="GC99">
        <v>-1.162918198874359</v>
      </c>
      <c r="GD99">
        <v>0.1743947314105272</v>
      </c>
      <c r="GE99">
        <v>0</v>
      </c>
      <c r="GF99">
        <v>6.6524215</v>
      </c>
      <c r="GG99">
        <v>-1.040724202626659</v>
      </c>
      <c r="GH99">
        <v>0.1007733680728693</v>
      </c>
      <c r="GI99">
        <v>0</v>
      </c>
      <c r="GJ99">
        <v>0</v>
      </c>
      <c r="GK99">
        <v>2</v>
      </c>
      <c r="GL99" t="s">
        <v>485</v>
      </c>
      <c r="GM99">
        <v>3.09809</v>
      </c>
      <c r="GN99">
        <v>2.75789</v>
      </c>
      <c r="GO99">
        <v>0.198019</v>
      </c>
      <c r="GP99">
        <v>0.207282</v>
      </c>
      <c r="GQ99">
        <v>0.105921</v>
      </c>
      <c r="GR99">
        <v>0.081109</v>
      </c>
      <c r="GS99">
        <v>20588.4</v>
      </c>
      <c r="GT99">
        <v>20098.8</v>
      </c>
      <c r="GU99">
        <v>26218.6</v>
      </c>
      <c r="GV99">
        <v>25695.5</v>
      </c>
      <c r="GW99">
        <v>37624.4</v>
      </c>
      <c r="GX99">
        <v>35999.6</v>
      </c>
      <c r="GY99">
        <v>45850</v>
      </c>
      <c r="GZ99">
        <v>42377.5</v>
      </c>
      <c r="HA99">
        <v>1.87462</v>
      </c>
      <c r="HB99">
        <v>1.9569</v>
      </c>
      <c r="HC99">
        <v>0.0638962</v>
      </c>
      <c r="HD99">
        <v>0</v>
      </c>
      <c r="HE99">
        <v>28.3548</v>
      </c>
      <c r="HF99">
        <v>999.9</v>
      </c>
      <c r="HG99">
        <v>60.3</v>
      </c>
      <c r="HH99">
        <v>32.6</v>
      </c>
      <c r="HI99">
        <v>29.9529</v>
      </c>
      <c r="HJ99">
        <v>61.4535</v>
      </c>
      <c r="HK99">
        <v>26.8389</v>
      </c>
      <c r="HL99">
        <v>1</v>
      </c>
      <c r="HM99">
        <v>0.156059</v>
      </c>
      <c r="HN99">
        <v>0.285517</v>
      </c>
      <c r="HO99">
        <v>20.3064</v>
      </c>
      <c r="HP99">
        <v>5.2119</v>
      </c>
      <c r="HQ99">
        <v>11.979</v>
      </c>
      <c r="HR99">
        <v>4.96435</v>
      </c>
      <c r="HS99">
        <v>3.27405</v>
      </c>
      <c r="HT99">
        <v>9999</v>
      </c>
      <c r="HU99">
        <v>9999</v>
      </c>
      <c r="HV99">
        <v>9999</v>
      </c>
      <c r="HW99">
        <v>30.1</v>
      </c>
      <c r="HX99">
        <v>1.86386</v>
      </c>
      <c r="HY99">
        <v>1.85995</v>
      </c>
      <c r="HZ99">
        <v>1.85822</v>
      </c>
      <c r="IA99">
        <v>1.85965</v>
      </c>
      <c r="IB99">
        <v>1.85974</v>
      </c>
      <c r="IC99">
        <v>1.85821</v>
      </c>
      <c r="ID99">
        <v>1.85729</v>
      </c>
      <c r="IE99">
        <v>1.85222</v>
      </c>
      <c r="IF99">
        <v>0</v>
      </c>
      <c r="IG99">
        <v>0</v>
      </c>
      <c r="IH99">
        <v>0</v>
      </c>
      <c r="II99">
        <v>0</v>
      </c>
      <c r="IJ99" t="s">
        <v>433</v>
      </c>
      <c r="IK99" t="s">
        <v>434</v>
      </c>
      <c r="IL99" t="s">
        <v>435</v>
      </c>
      <c r="IM99" t="s">
        <v>435</v>
      </c>
      <c r="IN99" t="s">
        <v>435</v>
      </c>
      <c r="IO99" t="s">
        <v>435</v>
      </c>
      <c r="IP99">
        <v>0</v>
      </c>
      <c r="IQ99">
        <v>100</v>
      </c>
      <c r="IR99">
        <v>100</v>
      </c>
      <c r="IS99">
        <v>0.31</v>
      </c>
      <c r="IT99">
        <v>0.1088</v>
      </c>
      <c r="IU99">
        <v>0.3650839946752427</v>
      </c>
      <c r="IV99">
        <v>0.0002756662941723101</v>
      </c>
      <c r="IW99">
        <v>-1.706736700235475E-07</v>
      </c>
      <c r="IX99">
        <v>-7.648352192670159E-11</v>
      </c>
      <c r="IY99">
        <v>-0.08921519773046478</v>
      </c>
      <c r="IZ99">
        <v>0.001712106514585134</v>
      </c>
      <c r="JA99">
        <v>0.0004201690128959496</v>
      </c>
      <c r="JB99">
        <v>-1.212774764375344E-06</v>
      </c>
      <c r="JC99">
        <v>3</v>
      </c>
      <c r="JD99">
        <v>1949</v>
      </c>
      <c r="JE99">
        <v>1</v>
      </c>
      <c r="JF99">
        <v>28</v>
      </c>
      <c r="JG99">
        <v>74</v>
      </c>
      <c r="JH99">
        <v>73.7</v>
      </c>
      <c r="JI99">
        <v>2.84058</v>
      </c>
      <c r="JJ99">
        <v>2.59399</v>
      </c>
      <c r="JK99">
        <v>1.49658</v>
      </c>
      <c r="JL99">
        <v>2.35474</v>
      </c>
      <c r="JM99">
        <v>1.54907</v>
      </c>
      <c r="JN99">
        <v>2.3938</v>
      </c>
      <c r="JO99">
        <v>36.2224</v>
      </c>
      <c r="JP99">
        <v>14.2896</v>
      </c>
      <c r="JQ99">
        <v>18</v>
      </c>
      <c r="JR99">
        <v>486.549</v>
      </c>
      <c r="JS99">
        <v>558.956</v>
      </c>
      <c r="JT99">
        <v>28.0002</v>
      </c>
      <c r="JU99">
        <v>29.2489</v>
      </c>
      <c r="JV99">
        <v>30.0004</v>
      </c>
      <c r="JW99">
        <v>29.2498</v>
      </c>
      <c r="JX99">
        <v>29.187</v>
      </c>
      <c r="JY99">
        <v>57.0386</v>
      </c>
      <c r="JZ99">
        <v>49.8092</v>
      </c>
      <c r="KA99">
        <v>0</v>
      </c>
      <c r="KB99">
        <v>28</v>
      </c>
      <c r="KC99">
        <v>1323.42</v>
      </c>
      <c r="KD99">
        <v>14.1344</v>
      </c>
      <c r="KE99">
        <v>100.194</v>
      </c>
      <c r="KF99">
        <v>100.588</v>
      </c>
    </row>
    <row r="100" spans="1:292">
      <c r="A100">
        <v>80</v>
      </c>
      <c r="B100">
        <v>1685027085.6</v>
      </c>
      <c r="C100">
        <v>486.5</v>
      </c>
      <c r="D100" t="s">
        <v>594</v>
      </c>
      <c r="E100" t="s">
        <v>595</v>
      </c>
      <c r="F100">
        <v>5</v>
      </c>
      <c r="G100" t="s">
        <v>428</v>
      </c>
      <c r="H100">
        <v>1685027077.814285</v>
      </c>
      <c r="I100">
        <f>(J100)/1000</f>
        <v>0</v>
      </c>
      <c r="J100">
        <f>IF(DO100, AM100, AG100)</f>
        <v>0</v>
      </c>
      <c r="K100">
        <f>IF(DO100, AH100, AF100)</f>
        <v>0</v>
      </c>
      <c r="L100">
        <f>DQ100 - IF(AT100&gt;1, K100*DK100*100.0/(AV100*EE100), 0)</f>
        <v>0</v>
      </c>
      <c r="M100">
        <f>((S100-I100/2)*L100-K100)/(S100+I100/2)</f>
        <v>0</v>
      </c>
      <c r="N100">
        <f>M100*(DX100+DY100)/1000.0</f>
        <v>0</v>
      </c>
      <c r="O100">
        <f>(DQ100 - IF(AT100&gt;1, K100*DK100*100.0/(AV100*EE100), 0))*(DX100+DY100)/1000.0</f>
        <v>0</v>
      </c>
      <c r="P100">
        <f>2.0/((1/R100-1/Q100)+SIGN(R100)*SQRT((1/R100-1/Q100)*(1/R100-1/Q100) + 4*DL100/((DL100+1)*(DL100+1))*(2*1/R100*1/Q100-1/Q100*1/Q100)))</f>
        <v>0</v>
      </c>
      <c r="Q100">
        <f>IF(LEFT(DM100,1)&lt;&gt;"0",IF(LEFT(DM100,1)="1",3.0,DN100),$D$5+$E$5*(EE100*DX100/($K$5*1000))+$F$5*(EE100*DX100/($K$5*1000))*MAX(MIN(DK100,$J$5),$I$5)*MAX(MIN(DK100,$J$5),$I$5)+$G$5*MAX(MIN(DK100,$J$5),$I$5)*(EE100*DX100/($K$5*1000))+$H$5*(EE100*DX100/($K$5*1000))*(EE100*DX100/($K$5*1000)))</f>
        <v>0</v>
      </c>
      <c r="R100">
        <f>I100*(1000-(1000*0.61365*exp(17.502*V100/(240.97+V100))/(DX100+DY100)+DS100)/2)/(1000*0.61365*exp(17.502*V100/(240.97+V100))/(DX100+DY100)-DS100)</f>
        <v>0</v>
      </c>
      <c r="S100">
        <f>1/((DL100+1)/(P100/1.6)+1/(Q100/1.37)) + DL100/((DL100+1)/(P100/1.6) + DL100/(Q100/1.37))</f>
        <v>0</v>
      </c>
      <c r="T100">
        <f>(DG100*DJ100)</f>
        <v>0</v>
      </c>
      <c r="U100">
        <f>(DZ100+(T100+2*0.95*5.67E-8*(((DZ100+$B$9)+273)^4-(DZ100+273)^4)-44100*I100)/(1.84*29.3*Q100+8*0.95*5.67E-8*(DZ100+273)^3))</f>
        <v>0</v>
      </c>
      <c r="V100">
        <f>($C$9*EA100+$D$9*EB100+$E$9*U100)</f>
        <v>0</v>
      </c>
      <c r="W100">
        <f>0.61365*exp(17.502*V100/(240.97+V100))</f>
        <v>0</v>
      </c>
      <c r="X100">
        <f>(Y100/Z100*100)</f>
        <v>0</v>
      </c>
      <c r="Y100">
        <f>DS100*(DX100+DY100)/1000</f>
        <v>0</v>
      </c>
      <c r="Z100">
        <f>0.61365*exp(17.502*DZ100/(240.97+DZ100))</f>
        <v>0</v>
      </c>
      <c r="AA100">
        <f>(W100-DS100*(DX100+DY100)/1000)</f>
        <v>0</v>
      </c>
      <c r="AB100">
        <f>(-I100*44100)</f>
        <v>0</v>
      </c>
      <c r="AC100">
        <f>2*29.3*Q100*0.92*(DZ100-V100)</f>
        <v>0</v>
      </c>
      <c r="AD100">
        <f>2*0.95*5.67E-8*(((DZ100+$B$9)+273)^4-(V100+273)^4)</f>
        <v>0</v>
      </c>
      <c r="AE100">
        <f>T100+AD100+AB100+AC100</f>
        <v>0</v>
      </c>
      <c r="AF100">
        <f>DW100*AT100*(DR100-DQ100*(1000-AT100*DT100)/(1000-AT100*DS100))/(100*DK100)</f>
        <v>0</v>
      </c>
      <c r="AG100">
        <f>1000*DW100*AT100*(DS100-DT100)/(100*DK100*(1000-AT100*DS100))</f>
        <v>0</v>
      </c>
      <c r="AH100">
        <f>(AI100 - AJ100 - DX100*1E3/(8.314*(DZ100+273.15)) * AL100/DW100 * AK100) * DW100/(100*DK100) * (1000 - DT100)/1000</f>
        <v>0</v>
      </c>
      <c r="AI100">
        <v>1325.504822050577</v>
      </c>
      <c r="AJ100">
        <v>1248.407030303031</v>
      </c>
      <c r="AK100">
        <v>3.388813333813146</v>
      </c>
      <c r="AL100">
        <v>66.87544694377274</v>
      </c>
      <c r="AM100">
        <f>(AO100 - AN100 + DX100*1E3/(8.314*(DZ100+273.15)) * AQ100/DW100 * AP100) * DW100/(100*DK100) * 1000/(1000 - AO100)</f>
        <v>0</v>
      </c>
      <c r="AN100">
        <v>13.96202341562949</v>
      </c>
      <c r="AO100">
        <v>20.43176593406594</v>
      </c>
      <c r="AP100">
        <v>-0.0008374349387565479</v>
      </c>
      <c r="AQ100">
        <v>110.1298601296173</v>
      </c>
      <c r="AR100">
        <v>0</v>
      </c>
      <c r="AS100">
        <v>0</v>
      </c>
      <c r="AT100">
        <f>IF(AR100*$H$15&gt;=AV100,1.0,(AV100/(AV100-AR100*$H$15)))</f>
        <v>0</v>
      </c>
      <c r="AU100">
        <f>(AT100-1)*100</f>
        <v>0</v>
      </c>
      <c r="AV100">
        <f>MAX(0,($B$15+$C$15*EE100)/(1+$D$15*EE100)*DX100/(DZ100+273)*$E$15)</f>
        <v>0</v>
      </c>
      <c r="AW100" t="s">
        <v>429</v>
      </c>
      <c r="AX100" t="s">
        <v>429</v>
      </c>
      <c r="AY100">
        <v>0</v>
      </c>
      <c r="AZ100">
        <v>0</v>
      </c>
      <c r="BA100">
        <f>1-AY100/AZ100</f>
        <v>0</v>
      </c>
      <c r="BB100">
        <v>0</v>
      </c>
      <c r="BC100" t="s">
        <v>429</v>
      </c>
      <c r="BD100" t="s">
        <v>429</v>
      </c>
      <c r="BE100">
        <v>0</v>
      </c>
      <c r="BF100">
        <v>0</v>
      </c>
      <c r="BG100">
        <f>1-BE100/BF100</f>
        <v>0</v>
      </c>
      <c r="BH100">
        <v>0.5</v>
      </c>
      <c r="BI100">
        <f>DH100</f>
        <v>0</v>
      </c>
      <c r="BJ100">
        <f>K100</f>
        <v>0</v>
      </c>
      <c r="BK100">
        <f>BG100*BH100*BI100</f>
        <v>0</v>
      </c>
      <c r="BL100">
        <f>(BJ100-BB100)/BI100</f>
        <v>0</v>
      </c>
      <c r="BM100">
        <f>(AZ100-BF100)/BF100</f>
        <v>0</v>
      </c>
      <c r="BN100">
        <f>AY100/(BA100+AY100/BF100)</f>
        <v>0</v>
      </c>
      <c r="BO100" t="s">
        <v>429</v>
      </c>
      <c r="BP100">
        <v>0</v>
      </c>
      <c r="BQ100">
        <f>IF(BP100&lt;&gt;0, BP100, BN100)</f>
        <v>0</v>
      </c>
      <c r="BR100">
        <f>1-BQ100/BF100</f>
        <v>0</v>
      </c>
      <c r="BS100">
        <f>(BF100-BE100)/(BF100-BQ100)</f>
        <v>0</v>
      </c>
      <c r="BT100">
        <f>(AZ100-BF100)/(AZ100-BQ100)</f>
        <v>0</v>
      </c>
      <c r="BU100">
        <f>(BF100-BE100)/(BF100-AY100)</f>
        <v>0</v>
      </c>
      <c r="BV100">
        <f>(AZ100-BF100)/(AZ100-AY100)</f>
        <v>0</v>
      </c>
      <c r="BW100">
        <f>(BS100*BQ100/BE100)</f>
        <v>0</v>
      </c>
      <c r="BX100">
        <f>(1-BW100)</f>
        <v>0</v>
      </c>
      <c r="DG100">
        <f>$B$13*EF100+$C$13*EG100+$F$13*ER100*(1-EU100)</f>
        <v>0</v>
      </c>
      <c r="DH100">
        <f>DG100*DI100</f>
        <v>0</v>
      </c>
      <c r="DI100">
        <f>($B$13*$D$11+$C$13*$D$11+$F$13*((FE100+EW100)/MAX(FE100+EW100+FF100, 0.1)*$I$11+FF100/MAX(FE100+EW100+FF100, 0.1)*$J$11))/($B$13+$C$13+$F$13)</f>
        <v>0</v>
      </c>
      <c r="DJ100">
        <f>($B$13*$K$11+$C$13*$K$11+$F$13*((FE100+EW100)/MAX(FE100+EW100+FF100, 0.1)*$P$11+FF100/MAX(FE100+EW100+FF100, 0.1)*$Q$11))/($B$13+$C$13+$F$13)</f>
        <v>0</v>
      </c>
      <c r="DK100">
        <v>2.7</v>
      </c>
      <c r="DL100">
        <v>0.5</v>
      </c>
      <c r="DM100" t="s">
        <v>430</v>
      </c>
      <c r="DN100">
        <v>2</v>
      </c>
      <c r="DO100" t="b">
        <v>1</v>
      </c>
      <c r="DP100">
        <v>1685027077.814285</v>
      </c>
      <c r="DQ100">
        <v>1198.557142857143</v>
      </c>
      <c r="DR100">
        <v>1292.431071428572</v>
      </c>
      <c r="DS100">
        <v>20.42407857142857</v>
      </c>
      <c r="DT100">
        <v>13.91123928571429</v>
      </c>
      <c r="DU100">
        <v>1198.238214285714</v>
      </c>
      <c r="DV100">
        <v>20.31527142857143</v>
      </c>
      <c r="DW100">
        <v>500.0153571428571</v>
      </c>
      <c r="DX100">
        <v>99.44333928571429</v>
      </c>
      <c r="DY100">
        <v>0.1000201785714286</v>
      </c>
      <c r="DZ100">
        <v>29.43562857142857</v>
      </c>
      <c r="EA100">
        <v>29.39161428571428</v>
      </c>
      <c r="EB100">
        <v>999.9000000000002</v>
      </c>
      <c r="EC100">
        <v>0</v>
      </c>
      <c r="ED100">
        <v>0</v>
      </c>
      <c r="EE100">
        <v>9985.935357142856</v>
      </c>
      <c r="EF100">
        <v>0</v>
      </c>
      <c r="EG100">
        <v>1751.645714285715</v>
      </c>
      <c r="EH100">
        <v>-93.87377499999999</v>
      </c>
      <c r="EI100">
        <v>1223.5475</v>
      </c>
      <c r="EJ100">
        <v>1310.665714285714</v>
      </c>
      <c r="EK100">
        <v>6.512835000000001</v>
      </c>
      <c r="EL100">
        <v>1292.431071428572</v>
      </c>
      <c r="EM100">
        <v>13.91123928571429</v>
      </c>
      <c r="EN100">
        <v>2.0310375</v>
      </c>
      <c r="EO100">
        <v>1.383379285714286</v>
      </c>
      <c r="EP100">
        <v>17.68839285714286</v>
      </c>
      <c r="EQ100">
        <v>11.73643571428572</v>
      </c>
      <c r="ER100">
        <v>1999.9875</v>
      </c>
      <c r="ES100">
        <v>0.9800023214285714</v>
      </c>
      <c r="ET100">
        <v>0.01999757857142857</v>
      </c>
      <c r="EU100">
        <v>0</v>
      </c>
      <c r="EV100">
        <v>780.3399285714285</v>
      </c>
      <c r="EW100">
        <v>5.00078</v>
      </c>
      <c r="EX100">
        <v>19789.79642857143</v>
      </c>
      <c r="EY100">
        <v>16379.53928571429</v>
      </c>
      <c r="EZ100">
        <v>39.35692857142857</v>
      </c>
      <c r="FA100">
        <v>41.13385714285714</v>
      </c>
      <c r="FB100">
        <v>39.73846428571427</v>
      </c>
      <c r="FC100">
        <v>40.07335714285714</v>
      </c>
      <c r="FD100">
        <v>40.68721428571428</v>
      </c>
      <c r="FE100">
        <v>1955.0875</v>
      </c>
      <c r="FF100">
        <v>39.89178571428572</v>
      </c>
      <c r="FG100">
        <v>0</v>
      </c>
      <c r="FH100">
        <v>1685027084.5</v>
      </c>
      <c r="FI100">
        <v>0</v>
      </c>
      <c r="FJ100">
        <v>780.3423200000001</v>
      </c>
      <c r="FK100">
        <v>-3.674230767255399</v>
      </c>
      <c r="FL100">
        <v>-384.7153840918421</v>
      </c>
      <c r="FM100">
        <v>19786.772</v>
      </c>
      <c r="FN100">
        <v>15</v>
      </c>
      <c r="FO100">
        <v>1685022659.5</v>
      </c>
      <c r="FP100" t="s">
        <v>431</v>
      </c>
      <c r="FQ100">
        <v>1685022641</v>
      </c>
      <c r="FR100">
        <v>1685022659.5</v>
      </c>
      <c r="FS100">
        <v>1</v>
      </c>
      <c r="FT100">
        <v>0.44</v>
      </c>
      <c r="FU100">
        <v>-0.025</v>
      </c>
      <c r="FV100">
        <v>0.445</v>
      </c>
      <c r="FW100">
        <v>-0.025</v>
      </c>
      <c r="FX100">
        <v>420</v>
      </c>
      <c r="FY100">
        <v>11</v>
      </c>
      <c r="FZ100">
        <v>0.08</v>
      </c>
      <c r="GA100">
        <v>0.02</v>
      </c>
      <c r="GB100">
        <v>-93.75638780487805</v>
      </c>
      <c r="GC100">
        <v>-1.623006271776914</v>
      </c>
      <c r="GD100">
        <v>0.2109416543942804</v>
      </c>
      <c r="GE100">
        <v>0</v>
      </c>
      <c r="GF100">
        <v>6.574406097560975</v>
      </c>
      <c r="GG100">
        <v>-1.115217909407658</v>
      </c>
      <c r="GH100">
        <v>0.1107155849711443</v>
      </c>
      <c r="GI100">
        <v>0</v>
      </c>
      <c r="GJ100">
        <v>0</v>
      </c>
      <c r="GK100">
        <v>2</v>
      </c>
      <c r="GL100" t="s">
        <v>485</v>
      </c>
      <c r="GM100">
        <v>3.09811</v>
      </c>
      <c r="GN100">
        <v>2.75799</v>
      </c>
      <c r="GO100">
        <v>0.199696</v>
      </c>
      <c r="GP100">
        <v>0.208926</v>
      </c>
      <c r="GQ100">
        <v>0.105967</v>
      </c>
      <c r="GR100">
        <v>0.081605</v>
      </c>
      <c r="GS100">
        <v>20545.1</v>
      </c>
      <c r="GT100">
        <v>20057</v>
      </c>
      <c r="GU100">
        <v>26218.3</v>
      </c>
      <c r="GV100">
        <v>25695.3</v>
      </c>
      <c r="GW100">
        <v>37622.5</v>
      </c>
      <c r="GX100">
        <v>35980.1</v>
      </c>
      <c r="GY100">
        <v>45849.7</v>
      </c>
      <c r="GZ100">
        <v>42377.2</v>
      </c>
      <c r="HA100">
        <v>1.8746</v>
      </c>
      <c r="HB100">
        <v>1.95688</v>
      </c>
      <c r="HC100">
        <v>0.0645667</v>
      </c>
      <c r="HD100">
        <v>0</v>
      </c>
      <c r="HE100">
        <v>28.3578</v>
      </c>
      <c r="HF100">
        <v>999.9</v>
      </c>
      <c r="HG100">
        <v>60.3</v>
      </c>
      <c r="HH100">
        <v>32.6</v>
      </c>
      <c r="HI100">
        <v>29.9523</v>
      </c>
      <c r="HJ100">
        <v>61.5835</v>
      </c>
      <c r="HK100">
        <v>26.863</v>
      </c>
      <c r="HL100">
        <v>1</v>
      </c>
      <c r="HM100">
        <v>0.156392</v>
      </c>
      <c r="HN100">
        <v>0.287407</v>
      </c>
      <c r="HO100">
        <v>20.3063</v>
      </c>
      <c r="HP100">
        <v>5.21175</v>
      </c>
      <c r="HQ100">
        <v>11.9787</v>
      </c>
      <c r="HR100">
        <v>4.96415</v>
      </c>
      <c r="HS100">
        <v>3.27415</v>
      </c>
      <c r="HT100">
        <v>9999</v>
      </c>
      <c r="HU100">
        <v>9999</v>
      </c>
      <c r="HV100">
        <v>9999</v>
      </c>
      <c r="HW100">
        <v>30.1</v>
      </c>
      <c r="HX100">
        <v>1.86386</v>
      </c>
      <c r="HY100">
        <v>1.85997</v>
      </c>
      <c r="HZ100">
        <v>1.85822</v>
      </c>
      <c r="IA100">
        <v>1.85964</v>
      </c>
      <c r="IB100">
        <v>1.85974</v>
      </c>
      <c r="IC100">
        <v>1.85822</v>
      </c>
      <c r="ID100">
        <v>1.85729</v>
      </c>
      <c r="IE100">
        <v>1.85223</v>
      </c>
      <c r="IF100">
        <v>0</v>
      </c>
      <c r="IG100">
        <v>0</v>
      </c>
      <c r="IH100">
        <v>0</v>
      </c>
      <c r="II100">
        <v>0</v>
      </c>
      <c r="IJ100" t="s">
        <v>433</v>
      </c>
      <c r="IK100" t="s">
        <v>434</v>
      </c>
      <c r="IL100" t="s">
        <v>435</v>
      </c>
      <c r="IM100" t="s">
        <v>435</v>
      </c>
      <c r="IN100" t="s">
        <v>435</v>
      </c>
      <c r="IO100" t="s">
        <v>435</v>
      </c>
      <c r="IP100">
        <v>0</v>
      </c>
      <c r="IQ100">
        <v>100</v>
      </c>
      <c r="IR100">
        <v>100</v>
      </c>
      <c r="IS100">
        <v>0.31</v>
      </c>
      <c r="IT100">
        <v>0.109</v>
      </c>
      <c r="IU100">
        <v>0.3650839946752427</v>
      </c>
      <c r="IV100">
        <v>0.0002756662941723101</v>
      </c>
      <c r="IW100">
        <v>-1.706736700235475E-07</v>
      </c>
      <c r="IX100">
        <v>-7.648352192670159E-11</v>
      </c>
      <c r="IY100">
        <v>-0.08921519773046478</v>
      </c>
      <c r="IZ100">
        <v>0.001712106514585134</v>
      </c>
      <c r="JA100">
        <v>0.0004201690128959496</v>
      </c>
      <c r="JB100">
        <v>-1.212774764375344E-06</v>
      </c>
      <c r="JC100">
        <v>3</v>
      </c>
      <c r="JD100">
        <v>1949</v>
      </c>
      <c r="JE100">
        <v>1</v>
      </c>
      <c r="JF100">
        <v>28</v>
      </c>
      <c r="JG100">
        <v>74.09999999999999</v>
      </c>
      <c r="JH100">
        <v>73.8</v>
      </c>
      <c r="JI100">
        <v>2.86865</v>
      </c>
      <c r="JJ100">
        <v>2.59521</v>
      </c>
      <c r="JK100">
        <v>1.49658</v>
      </c>
      <c r="JL100">
        <v>2.35352</v>
      </c>
      <c r="JM100">
        <v>1.54907</v>
      </c>
      <c r="JN100">
        <v>2.3938</v>
      </c>
      <c r="JO100">
        <v>36.2224</v>
      </c>
      <c r="JP100">
        <v>14.2896</v>
      </c>
      <c r="JQ100">
        <v>18</v>
      </c>
      <c r="JR100">
        <v>486.558</v>
      </c>
      <c r="JS100">
        <v>558.979</v>
      </c>
      <c r="JT100">
        <v>28.0003</v>
      </c>
      <c r="JU100">
        <v>29.252</v>
      </c>
      <c r="JV100">
        <v>30.0003</v>
      </c>
      <c r="JW100">
        <v>29.2529</v>
      </c>
      <c r="JX100">
        <v>29.1914</v>
      </c>
      <c r="JY100">
        <v>57.5893</v>
      </c>
      <c r="JZ100">
        <v>49.5223</v>
      </c>
      <c r="KA100">
        <v>0</v>
      </c>
      <c r="KB100">
        <v>28</v>
      </c>
      <c r="KC100">
        <v>1336.78</v>
      </c>
      <c r="KD100">
        <v>14.2114</v>
      </c>
      <c r="KE100">
        <v>100.193</v>
      </c>
      <c r="KF100">
        <v>100.587</v>
      </c>
    </row>
    <row r="101" spans="1:292">
      <c r="A101">
        <v>81</v>
      </c>
      <c r="B101">
        <v>1685027090.6</v>
      </c>
      <c r="C101">
        <v>491.5</v>
      </c>
      <c r="D101" t="s">
        <v>596</v>
      </c>
      <c r="E101" t="s">
        <v>597</v>
      </c>
      <c r="F101">
        <v>5</v>
      </c>
      <c r="G101" t="s">
        <v>428</v>
      </c>
      <c r="H101">
        <v>1685027083.1</v>
      </c>
      <c r="I101">
        <f>(J101)/1000</f>
        <v>0</v>
      </c>
      <c r="J101">
        <f>IF(DO101, AM101, AG101)</f>
        <v>0</v>
      </c>
      <c r="K101">
        <f>IF(DO101, AH101, AF101)</f>
        <v>0</v>
      </c>
      <c r="L101">
        <f>DQ101 - IF(AT101&gt;1, K101*DK101*100.0/(AV101*EE101), 0)</f>
        <v>0</v>
      </c>
      <c r="M101">
        <f>((S101-I101/2)*L101-K101)/(S101+I101/2)</f>
        <v>0</v>
      </c>
      <c r="N101">
        <f>M101*(DX101+DY101)/1000.0</f>
        <v>0</v>
      </c>
      <c r="O101">
        <f>(DQ101 - IF(AT101&gt;1, K101*DK101*100.0/(AV101*EE101), 0))*(DX101+DY101)/1000.0</f>
        <v>0</v>
      </c>
      <c r="P101">
        <f>2.0/((1/R101-1/Q101)+SIGN(R101)*SQRT((1/R101-1/Q101)*(1/R101-1/Q101) + 4*DL101/((DL101+1)*(DL101+1))*(2*1/R101*1/Q101-1/Q101*1/Q101)))</f>
        <v>0</v>
      </c>
      <c r="Q101">
        <f>IF(LEFT(DM101,1)&lt;&gt;"0",IF(LEFT(DM101,1)="1",3.0,DN101),$D$5+$E$5*(EE101*DX101/($K$5*1000))+$F$5*(EE101*DX101/($K$5*1000))*MAX(MIN(DK101,$J$5),$I$5)*MAX(MIN(DK101,$J$5),$I$5)+$G$5*MAX(MIN(DK101,$J$5),$I$5)*(EE101*DX101/($K$5*1000))+$H$5*(EE101*DX101/($K$5*1000))*(EE101*DX101/($K$5*1000)))</f>
        <v>0</v>
      </c>
      <c r="R101">
        <f>I101*(1000-(1000*0.61365*exp(17.502*V101/(240.97+V101))/(DX101+DY101)+DS101)/2)/(1000*0.61365*exp(17.502*V101/(240.97+V101))/(DX101+DY101)-DS101)</f>
        <v>0</v>
      </c>
      <c r="S101">
        <f>1/((DL101+1)/(P101/1.6)+1/(Q101/1.37)) + DL101/((DL101+1)/(P101/1.6) + DL101/(Q101/1.37))</f>
        <v>0</v>
      </c>
      <c r="T101">
        <f>(DG101*DJ101)</f>
        <v>0</v>
      </c>
      <c r="U101">
        <f>(DZ101+(T101+2*0.95*5.67E-8*(((DZ101+$B$9)+273)^4-(DZ101+273)^4)-44100*I101)/(1.84*29.3*Q101+8*0.95*5.67E-8*(DZ101+273)^3))</f>
        <v>0</v>
      </c>
      <c r="V101">
        <f>($C$9*EA101+$D$9*EB101+$E$9*U101)</f>
        <v>0</v>
      </c>
      <c r="W101">
        <f>0.61365*exp(17.502*V101/(240.97+V101))</f>
        <v>0</v>
      </c>
      <c r="X101">
        <f>(Y101/Z101*100)</f>
        <v>0</v>
      </c>
      <c r="Y101">
        <f>DS101*(DX101+DY101)/1000</f>
        <v>0</v>
      </c>
      <c r="Z101">
        <f>0.61365*exp(17.502*DZ101/(240.97+DZ101))</f>
        <v>0</v>
      </c>
      <c r="AA101">
        <f>(W101-DS101*(DX101+DY101)/1000)</f>
        <v>0</v>
      </c>
      <c r="AB101">
        <f>(-I101*44100)</f>
        <v>0</v>
      </c>
      <c r="AC101">
        <f>2*29.3*Q101*0.92*(DZ101-V101)</f>
        <v>0</v>
      </c>
      <c r="AD101">
        <f>2*0.95*5.67E-8*(((DZ101+$B$9)+273)^4-(V101+273)^4)</f>
        <v>0</v>
      </c>
      <c r="AE101">
        <f>T101+AD101+AB101+AC101</f>
        <v>0</v>
      </c>
      <c r="AF101">
        <f>DW101*AT101*(DR101-DQ101*(1000-AT101*DT101)/(1000-AT101*DS101))/(100*DK101)</f>
        <v>0</v>
      </c>
      <c r="AG101">
        <f>1000*DW101*AT101*(DS101-DT101)/(100*DK101*(1000-AT101*DS101))</f>
        <v>0</v>
      </c>
      <c r="AH101">
        <f>(AI101 - AJ101 - DX101*1E3/(8.314*(DZ101+273.15)) * AL101/DW101 * AK101) * DW101/(100*DK101) * (1000 - DT101)/1000</f>
        <v>0</v>
      </c>
      <c r="AI101">
        <v>1342.734226414659</v>
      </c>
      <c r="AJ101">
        <v>1265.477393939394</v>
      </c>
      <c r="AK101">
        <v>3.415253427260512</v>
      </c>
      <c r="AL101">
        <v>66.87544694377274</v>
      </c>
      <c r="AM101">
        <f>(AO101 - AN101 + DX101*1E3/(8.314*(DZ101+273.15)) * AQ101/DW101 * AP101) * DW101/(100*DK101) * 1000/(1000 - AO101)</f>
        <v>0</v>
      </c>
      <c r="AN101">
        <v>14.07123805513079</v>
      </c>
      <c r="AO101">
        <v>20.45336043956044</v>
      </c>
      <c r="AP101">
        <v>0.0005928282452014412</v>
      </c>
      <c r="AQ101">
        <v>110.1298601296173</v>
      </c>
      <c r="AR101">
        <v>0</v>
      </c>
      <c r="AS101">
        <v>0</v>
      </c>
      <c r="AT101">
        <f>IF(AR101*$H$15&gt;=AV101,1.0,(AV101/(AV101-AR101*$H$15)))</f>
        <v>0</v>
      </c>
      <c r="AU101">
        <f>(AT101-1)*100</f>
        <v>0</v>
      </c>
      <c r="AV101">
        <f>MAX(0,($B$15+$C$15*EE101)/(1+$D$15*EE101)*DX101/(DZ101+273)*$E$15)</f>
        <v>0</v>
      </c>
      <c r="AW101" t="s">
        <v>429</v>
      </c>
      <c r="AX101" t="s">
        <v>429</v>
      </c>
      <c r="AY101">
        <v>0</v>
      </c>
      <c r="AZ101">
        <v>0</v>
      </c>
      <c r="BA101">
        <f>1-AY101/AZ101</f>
        <v>0</v>
      </c>
      <c r="BB101">
        <v>0</v>
      </c>
      <c r="BC101" t="s">
        <v>429</v>
      </c>
      <c r="BD101" t="s">
        <v>429</v>
      </c>
      <c r="BE101">
        <v>0</v>
      </c>
      <c r="BF101">
        <v>0</v>
      </c>
      <c r="BG101">
        <f>1-BE101/BF101</f>
        <v>0</v>
      </c>
      <c r="BH101">
        <v>0.5</v>
      </c>
      <c r="BI101">
        <f>DH101</f>
        <v>0</v>
      </c>
      <c r="BJ101">
        <f>K101</f>
        <v>0</v>
      </c>
      <c r="BK101">
        <f>BG101*BH101*BI101</f>
        <v>0</v>
      </c>
      <c r="BL101">
        <f>(BJ101-BB101)/BI101</f>
        <v>0</v>
      </c>
      <c r="BM101">
        <f>(AZ101-BF101)/BF101</f>
        <v>0</v>
      </c>
      <c r="BN101">
        <f>AY101/(BA101+AY101/BF101)</f>
        <v>0</v>
      </c>
      <c r="BO101" t="s">
        <v>429</v>
      </c>
      <c r="BP101">
        <v>0</v>
      </c>
      <c r="BQ101">
        <f>IF(BP101&lt;&gt;0, BP101, BN101)</f>
        <v>0</v>
      </c>
      <c r="BR101">
        <f>1-BQ101/BF101</f>
        <v>0</v>
      </c>
      <c r="BS101">
        <f>(BF101-BE101)/(BF101-BQ101)</f>
        <v>0</v>
      </c>
      <c r="BT101">
        <f>(AZ101-BF101)/(AZ101-BQ101)</f>
        <v>0</v>
      </c>
      <c r="BU101">
        <f>(BF101-BE101)/(BF101-AY101)</f>
        <v>0</v>
      </c>
      <c r="BV101">
        <f>(AZ101-BF101)/(AZ101-AY101)</f>
        <v>0</v>
      </c>
      <c r="BW101">
        <f>(BS101*BQ101/BE101)</f>
        <v>0</v>
      </c>
      <c r="BX101">
        <f>(1-BW101)</f>
        <v>0</v>
      </c>
      <c r="DG101">
        <f>$B$13*EF101+$C$13*EG101+$F$13*ER101*(1-EU101)</f>
        <v>0</v>
      </c>
      <c r="DH101">
        <f>DG101*DI101</f>
        <v>0</v>
      </c>
      <c r="DI101">
        <f>($B$13*$D$11+$C$13*$D$11+$F$13*((FE101+EW101)/MAX(FE101+EW101+FF101, 0.1)*$I$11+FF101/MAX(FE101+EW101+FF101, 0.1)*$J$11))/($B$13+$C$13+$F$13)</f>
        <v>0</v>
      </c>
      <c r="DJ101">
        <f>($B$13*$K$11+$C$13*$K$11+$F$13*((FE101+EW101)/MAX(FE101+EW101+FF101, 0.1)*$P$11+FF101/MAX(FE101+EW101+FF101, 0.1)*$Q$11))/($B$13+$C$13+$F$13)</f>
        <v>0</v>
      </c>
      <c r="DK101">
        <v>2.7</v>
      </c>
      <c r="DL101">
        <v>0.5</v>
      </c>
      <c r="DM101" t="s">
        <v>430</v>
      </c>
      <c r="DN101">
        <v>2</v>
      </c>
      <c r="DO101" t="b">
        <v>1</v>
      </c>
      <c r="DP101">
        <v>1685027083.1</v>
      </c>
      <c r="DQ101">
        <v>1216.237407407407</v>
      </c>
      <c r="DR101">
        <v>1310.181481481482</v>
      </c>
      <c r="DS101">
        <v>20.43104074074074</v>
      </c>
      <c r="DT101">
        <v>14.00733333333334</v>
      </c>
      <c r="DU101">
        <v>1215.926296296296</v>
      </c>
      <c r="DV101">
        <v>20.32211481481482</v>
      </c>
      <c r="DW101">
        <v>499.9793333333333</v>
      </c>
      <c r="DX101">
        <v>99.44372962962963</v>
      </c>
      <c r="DY101">
        <v>0.09998011111111112</v>
      </c>
      <c r="DZ101">
        <v>29.44405925925926</v>
      </c>
      <c r="EA101">
        <v>29.40298888888889</v>
      </c>
      <c r="EB101">
        <v>999.9000000000001</v>
      </c>
      <c r="EC101">
        <v>0</v>
      </c>
      <c r="ED101">
        <v>0</v>
      </c>
      <c r="EE101">
        <v>9980.341481481482</v>
      </c>
      <c r="EF101">
        <v>0</v>
      </c>
      <c r="EG101">
        <v>1751.882962962963</v>
      </c>
      <c r="EH101">
        <v>-93.94507407407407</v>
      </c>
      <c r="EI101">
        <v>1241.604074074074</v>
      </c>
      <c r="EJ101">
        <v>1328.796666666667</v>
      </c>
      <c r="EK101">
        <v>6.423694814814814</v>
      </c>
      <c r="EL101">
        <v>1310.181481481482</v>
      </c>
      <c r="EM101">
        <v>14.00733333333334</v>
      </c>
      <c r="EN101">
        <v>2.031738518518519</v>
      </c>
      <c r="EO101">
        <v>1.392941851851852</v>
      </c>
      <c r="EP101">
        <v>17.69386666666666</v>
      </c>
      <c r="EQ101">
        <v>11.84075555555556</v>
      </c>
      <c r="ER101">
        <v>1999.974074074074</v>
      </c>
      <c r="ES101">
        <v>0.9800023333333333</v>
      </c>
      <c r="ET101">
        <v>0.01999756666666666</v>
      </c>
      <c r="EU101">
        <v>0</v>
      </c>
      <c r="EV101">
        <v>780.0410370370369</v>
      </c>
      <c r="EW101">
        <v>5.00078</v>
      </c>
      <c r="EX101">
        <v>19760.36666666666</v>
      </c>
      <c r="EY101">
        <v>16379.43703703704</v>
      </c>
      <c r="EZ101">
        <v>39.36096296296297</v>
      </c>
      <c r="FA101">
        <v>41.15485185185184</v>
      </c>
      <c r="FB101">
        <v>39.70566666666667</v>
      </c>
      <c r="FC101">
        <v>40.07844444444444</v>
      </c>
      <c r="FD101">
        <v>40.71722222222221</v>
      </c>
      <c r="FE101">
        <v>1955.075185185185</v>
      </c>
      <c r="FF101">
        <v>39.89074074074075</v>
      </c>
      <c r="FG101">
        <v>0</v>
      </c>
      <c r="FH101">
        <v>1685027089.9</v>
      </c>
      <c r="FI101">
        <v>0</v>
      </c>
      <c r="FJ101">
        <v>780.0188846153846</v>
      </c>
      <c r="FK101">
        <v>-4.505401713000868</v>
      </c>
      <c r="FL101">
        <v>-473.3846159482628</v>
      </c>
      <c r="FM101">
        <v>19754.26538461538</v>
      </c>
      <c r="FN101">
        <v>15</v>
      </c>
      <c r="FO101">
        <v>1685022659.5</v>
      </c>
      <c r="FP101" t="s">
        <v>431</v>
      </c>
      <c r="FQ101">
        <v>1685022641</v>
      </c>
      <c r="FR101">
        <v>1685022659.5</v>
      </c>
      <c r="FS101">
        <v>1</v>
      </c>
      <c r="FT101">
        <v>0.44</v>
      </c>
      <c r="FU101">
        <v>-0.025</v>
      </c>
      <c r="FV101">
        <v>0.445</v>
      </c>
      <c r="FW101">
        <v>-0.025</v>
      </c>
      <c r="FX101">
        <v>420</v>
      </c>
      <c r="FY101">
        <v>11</v>
      </c>
      <c r="FZ101">
        <v>0.08</v>
      </c>
      <c r="GA101">
        <v>0.02</v>
      </c>
      <c r="GB101">
        <v>-93.923135</v>
      </c>
      <c r="GC101">
        <v>-1.13750093808615</v>
      </c>
      <c r="GD101">
        <v>0.1770671024640084</v>
      </c>
      <c r="GE101">
        <v>0</v>
      </c>
      <c r="GF101">
        <v>6.47017325</v>
      </c>
      <c r="GG101">
        <v>-1.039115684803027</v>
      </c>
      <c r="GH101">
        <v>0.100811735214396</v>
      </c>
      <c r="GI101">
        <v>0</v>
      </c>
      <c r="GJ101">
        <v>0</v>
      </c>
      <c r="GK101">
        <v>2</v>
      </c>
      <c r="GL101" t="s">
        <v>485</v>
      </c>
      <c r="GM101">
        <v>3.0983</v>
      </c>
      <c r="GN101">
        <v>2.75807</v>
      </c>
      <c r="GO101">
        <v>0.201365</v>
      </c>
      <c r="GP101">
        <v>0.210515</v>
      </c>
      <c r="GQ101">
        <v>0.106042</v>
      </c>
      <c r="GR101">
        <v>0.0819119</v>
      </c>
      <c r="GS101">
        <v>20502.1</v>
      </c>
      <c r="GT101">
        <v>20016.6</v>
      </c>
      <c r="GU101">
        <v>26218.1</v>
      </c>
      <c r="GV101">
        <v>25695.1</v>
      </c>
      <c r="GW101">
        <v>37619.1</v>
      </c>
      <c r="GX101">
        <v>35968</v>
      </c>
      <c r="GY101">
        <v>45849.1</v>
      </c>
      <c r="GZ101">
        <v>42377.1</v>
      </c>
      <c r="HA101">
        <v>1.87475</v>
      </c>
      <c r="HB101">
        <v>1.95667</v>
      </c>
      <c r="HC101">
        <v>0.0645295</v>
      </c>
      <c r="HD101">
        <v>0</v>
      </c>
      <c r="HE101">
        <v>28.3633</v>
      </c>
      <c r="HF101">
        <v>999.9</v>
      </c>
      <c r="HG101">
        <v>60.3</v>
      </c>
      <c r="HH101">
        <v>32.6</v>
      </c>
      <c r="HI101">
        <v>29.952</v>
      </c>
      <c r="HJ101">
        <v>61.0535</v>
      </c>
      <c r="HK101">
        <v>26.8069</v>
      </c>
      <c r="HL101">
        <v>1</v>
      </c>
      <c r="HM101">
        <v>0.15659</v>
      </c>
      <c r="HN101">
        <v>0.29006</v>
      </c>
      <c r="HO101">
        <v>20.3061</v>
      </c>
      <c r="HP101">
        <v>5.211</v>
      </c>
      <c r="HQ101">
        <v>11.9787</v>
      </c>
      <c r="HR101">
        <v>4.9641</v>
      </c>
      <c r="HS101">
        <v>3.27395</v>
      </c>
      <c r="HT101">
        <v>9999</v>
      </c>
      <c r="HU101">
        <v>9999</v>
      </c>
      <c r="HV101">
        <v>9999</v>
      </c>
      <c r="HW101">
        <v>30.1</v>
      </c>
      <c r="HX101">
        <v>1.86387</v>
      </c>
      <c r="HY101">
        <v>1.85996</v>
      </c>
      <c r="HZ101">
        <v>1.85822</v>
      </c>
      <c r="IA101">
        <v>1.85966</v>
      </c>
      <c r="IB101">
        <v>1.85974</v>
      </c>
      <c r="IC101">
        <v>1.85821</v>
      </c>
      <c r="ID101">
        <v>1.8573</v>
      </c>
      <c r="IE101">
        <v>1.85225</v>
      </c>
      <c r="IF101">
        <v>0</v>
      </c>
      <c r="IG101">
        <v>0</v>
      </c>
      <c r="IH101">
        <v>0</v>
      </c>
      <c r="II101">
        <v>0</v>
      </c>
      <c r="IJ101" t="s">
        <v>433</v>
      </c>
      <c r="IK101" t="s">
        <v>434</v>
      </c>
      <c r="IL101" t="s">
        <v>435</v>
      </c>
      <c r="IM101" t="s">
        <v>435</v>
      </c>
      <c r="IN101" t="s">
        <v>435</v>
      </c>
      <c r="IO101" t="s">
        <v>435</v>
      </c>
      <c r="IP101">
        <v>0</v>
      </c>
      <c r="IQ101">
        <v>100</v>
      </c>
      <c r="IR101">
        <v>100</v>
      </c>
      <c r="IS101">
        <v>0.3</v>
      </c>
      <c r="IT101">
        <v>0.1094</v>
      </c>
      <c r="IU101">
        <v>0.3650839946752427</v>
      </c>
      <c r="IV101">
        <v>0.0002756662941723101</v>
      </c>
      <c r="IW101">
        <v>-1.706736700235475E-07</v>
      </c>
      <c r="IX101">
        <v>-7.648352192670159E-11</v>
      </c>
      <c r="IY101">
        <v>-0.08921519773046478</v>
      </c>
      <c r="IZ101">
        <v>0.001712106514585134</v>
      </c>
      <c r="JA101">
        <v>0.0004201690128959496</v>
      </c>
      <c r="JB101">
        <v>-1.212774764375344E-06</v>
      </c>
      <c r="JC101">
        <v>3</v>
      </c>
      <c r="JD101">
        <v>1949</v>
      </c>
      <c r="JE101">
        <v>1</v>
      </c>
      <c r="JF101">
        <v>28</v>
      </c>
      <c r="JG101">
        <v>74.2</v>
      </c>
      <c r="JH101">
        <v>73.90000000000001</v>
      </c>
      <c r="JI101">
        <v>2.90039</v>
      </c>
      <c r="JJ101">
        <v>2.59521</v>
      </c>
      <c r="JK101">
        <v>1.49658</v>
      </c>
      <c r="JL101">
        <v>2.35474</v>
      </c>
      <c r="JM101">
        <v>1.54907</v>
      </c>
      <c r="JN101">
        <v>2.38892</v>
      </c>
      <c r="JO101">
        <v>36.2224</v>
      </c>
      <c r="JP101">
        <v>14.2896</v>
      </c>
      <c r="JQ101">
        <v>18</v>
      </c>
      <c r="JR101">
        <v>486.68</v>
      </c>
      <c r="JS101">
        <v>558.869</v>
      </c>
      <c r="JT101">
        <v>28.0004</v>
      </c>
      <c r="JU101">
        <v>29.2558</v>
      </c>
      <c r="JV101">
        <v>30.0003</v>
      </c>
      <c r="JW101">
        <v>29.2573</v>
      </c>
      <c r="JX101">
        <v>29.1951</v>
      </c>
      <c r="JY101">
        <v>58.2176</v>
      </c>
      <c r="JZ101">
        <v>49.2292</v>
      </c>
      <c r="KA101">
        <v>0</v>
      </c>
      <c r="KB101">
        <v>28</v>
      </c>
      <c r="KC101">
        <v>1356.81</v>
      </c>
      <c r="KD101">
        <v>14.2867</v>
      </c>
      <c r="KE101">
        <v>100.192</v>
      </c>
      <c r="KF101">
        <v>100.587</v>
      </c>
    </row>
    <row r="102" spans="1:292">
      <c r="A102">
        <v>82</v>
      </c>
      <c r="B102">
        <v>1685027095.6</v>
      </c>
      <c r="C102">
        <v>496.5</v>
      </c>
      <c r="D102" t="s">
        <v>598</v>
      </c>
      <c r="E102" t="s">
        <v>599</v>
      </c>
      <c r="F102">
        <v>5</v>
      </c>
      <c r="G102" t="s">
        <v>428</v>
      </c>
      <c r="H102">
        <v>1685027087.814285</v>
      </c>
      <c r="I102">
        <f>(J102)/1000</f>
        <v>0</v>
      </c>
      <c r="J102">
        <f>IF(DO102, AM102, AG102)</f>
        <v>0</v>
      </c>
      <c r="K102">
        <f>IF(DO102, AH102, AF102)</f>
        <v>0</v>
      </c>
      <c r="L102">
        <f>DQ102 - IF(AT102&gt;1, K102*DK102*100.0/(AV102*EE102), 0)</f>
        <v>0</v>
      </c>
      <c r="M102">
        <f>((S102-I102/2)*L102-K102)/(S102+I102/2)</f>
        <v>0</v>
      </c>
      <c r="N102">
        <f>M102*(DX102+DY102)/1000.0</f>
        <v>0</v>
      </c>
      <c r="O102">
        <f>(DQ102 - IF(AT102&gt;1, K102*DK102*100.0/(AV102*EE102), 0))*(DX102+DY102)/1000.0</f>
        <v>0</v>
      </c>
      <c r="P102">
        <f>2.0/((1/R102-1/Q102)+SIGN(R102)*SQRT((1/R102-1/Q102)*(1/R102-1/Q102) + 4*DL102/((DL102+1)*(DL102+1))*(2*1/R102*1/Q102-1/Q102*1/Q102)))</f>
        <v>0</v>
      </c>
      <c r="Q102">
        <f>IF(LEFT(DM102,1)&lt;&gt;"0",IF(LEFT(DM102,1)="1",3.0,DN102),$D$5+$E$5*(EE102*DX102/($K$5*1000))+$F$5*(EE102*DX102/($K$5*1000))*MAX(MIN(DK102,$J$5),$I$5)*MAX(MIN(DK102,$J$5),$I$5)+$G$5*MAX(MIN(DK102,$J$5),$I$5)*(EE102*DX102/($K$5*1000))+$H$5*(EE102*DX102/($K$5*1000))*(EE102*DX102/($K$5*1000)))</f>
        <v>0</v>
      </c>
      <c r="R102">
        <f>I102*(1000-(1000*0.61365*exp(17.502*V102/(240.97+V102))/(DX102+DY102)+DS102)/2)/(1000*0.61365*exp(17.502*V102/(240.97+V102))/(DX102+DY102)-DS102)</f>
        <v>0</v>
      </c>
      <c r="S102">
        <f>1/((DL102+1)/(P102/1.6)+1/(Q102/1.37)) + DL102/((DL102+1)/(P102/1.6) + DL102/(Q102/1.37))</f>
        <v>0</v>
      </c>
      <c r="T102">
        <f>(DG102*DJ102)</f>
        <v>0</v>
      </c>
      <c r="U102">
        <f>(DZ102+(T102+2*0.95*5.67E-8*(((DZ102+$B$9)+273)^4-(DZ102+273)^4)-44100*I102)/(1.84*29.3*Q102+8*0.95*5.67E-8*(DZ102+273)^3))</f>
        <v>0</v>
      </c>
      <c r="V102">
        <f>($C$9*EA102+$D$9*EB102+$E$9*U102)</f>
        <v>0</v>
      </c>
      <c r="W102">
        <f>0.61365*exp(17.502*V102/(240.97+V102))</f>
        <v>0</v>
      </c>
      <c r="X102">
        <f>(Y102/Z102*100)</f>
        <v>0</v>
      </c>
      <c r="Y102">
        <f>DS102*(DX102+DY102)/1000</f>
        <v>0</v>
      </c>
      <c r="Z102">
        <f>0.61365*exp(17.502*DZ102/(240.97+DZ102))</f>
        <v>0</v>
      </c>
      <c r="AA102">
        <f>(W102-DS102*(DX102+DY102)/1000)</f>
        <v>0</v>
      </c>
      <c r="AB102">
        <f>(-I102*44100)</f>
        <v>0</v>
      </c>
      <c r="AC102">
        <f>2*29.3*Q102*0.92*(DZ102-V102)</f>
        <v>0</v>
      </c>
      <c r="AD102">
        <f>2*0.95*5.67E-8*(((DZ102+$B$9)+273)^4-(V102+273)^4)</f>
        <v>0</v>
      </c>
      <c r="AE102">
        <f>T102+AD102+AB102+AC102</f>
        <v>0</v>
      </c>
      <c r="AF102">
        <f>DW102*AT102*(DR102-DQ102*(1000-AT102*DT102)/(1000-AT102*DS102))/(100*DK102)</f>
        <v>0</v>
      </c>
      <c r="AG102">
        <f>1000*DW102*AT102*(DS102-DT102)/(100*DK102*(1000-AT102*DS102))</f>
        <v>0</v>
      </c>
      <c r="AH102">
        <f>(AI102 - AJ102 - DX102*1E3/(8.314*(DZ102+273.15)) * AL102/DW102 * AK102) * DW102/(100*DK102) * (1000 - DT102)/1000</f>
        <v>0</v>
      </c>
      <c r="AI102">
        <v>1359.651307337696</v>
      </c>
      <c r="AJ102">
        <v>1282.537696969696</v>
      </c>
      <c r="AK102">
        <v>3.415561126645443</v>
      </c>
      <c r="AL102">
        <v>66.87544694377274</v>
      </c>
      <c r="AM102">
        <f>(AO102 - AN102 + DX102*1E3/(8.314*(DZ102+273.15)) * AQ102/DW102 * AP102) * DW102/(100*DK102) * 1000/(1000 - AO102)</f>
        <v>0</v>
      </c>
      <c r="AN102">
        <v>14.13888182104904</v>
      </c>
      <c r="AO102">
        <v>20.45529340659343</v>
      </c>
      <c r="AP102">
        <v>0.001435902657374972</v>
      </c>
      <c r="AQ102">
        <v>110.1298601296173</v>
      </c>
      <c r="AR102">
        <v>0</v>
      </c>
      <c r="AS102">
        <v>0</v>
      </c>
      <c r="AT102">
        <f>IF(AR102*$H$15&gt;=AV102,1.0,(AV102/(AV102-AR102*$H$15)))</f>
        <v>0</v>
      </c>
      <c r="AU102">
        <f>(AT102-1)*100</f>
        <v>0</v>
      </c>
      <c r="AV102">
        <f>MAX(0,($B$15+$C$15*EE102)/(1+$D$15*EE102)*DX102/(DZ102+273)*$E$15)</f>
        <v>0</v>
      </c>
      <c r="AW102" t="s">
        <v>429</v>
      </c>
      <c r="AX102" t="s">
        <v>429</v>
      </c>
      <c r="AY102">
        <v>0</v>
      </c>
      <c r="AZ102">
        <v>0</v>
      </c>
      <c r="BA102">
        <f>1-AY102/AZ102</f>
        <v>0</v>
      </c>
      <c r="BB102">
        <v>0</v>
      </c>
      <c r="BC102" t="s">
        <v>429</v>
      </c>
      <c r="BD102" t="s">
        <v>429</v>
      </c>
      <c r="BE102">
        <v>0</v>
      </c>
      <c r="BF102">
        <v>0</v>
      </c>
      <c r="BG102">
        <f>1-BE102/BF102</f>
        <v>0</v>
      </c>
      <c r="BH102">
        <v>0.5</v>
      </c>
      <c r="BI102">
        <f>DH102</f>
        <v>0</v>
      </c>
      <c r="BJ102">
        <f>K102</f>
        <v>0</v>
      </c>
      <c r="BK102">
        <f>BG102*BH102*BI102</f>
        <v>0</v>
      </c>
      <c r="BL102">
        <f>(BJ102-BB102)/BI102</f>
        <v>0</v>
      </c>
      <c r="BM102">
        <f>(AZ102-BF102)/BF102</f>
        <v>0</v>
      </c>
      <c r="BN102">
        <f>AY102/(BA102+AY102/BF102)</f>
        <v>0</v>
      </c>
      <c r="BO102" t="s">
        <v>429</v>
      </c>
      <c r="BP102">
        <v>0</v>
      </c>
      <c r="BQ102">
        <f>IF(BP102&lt;&gt;0, BP102, BN102)</f>
        <v>0</v>
      </c>
      <c r="BR102">
        <f>1-BQ102/BF102</f>
        <v>0</v>
      </c>
      <c r="BS102">
        <f>(BF102-BE102)/(BF102-BQ102)</f>
        <v>0</v>
      </c>
      <c r="BT102">
        <f>(AZ102-BF102)/(AZ102-BQ102)</f>
        <v>0</v>
      </c>
      <c r="BU102">
        <f>(BF102-BE102)/(BF102-AY102)</f>
        <v>0</v>
      </c>
      <c r="BV102">
        <f>(AZ102-BF102)/(AZ102-AY102)</f>
        <v>0</v>
      </c>
      <c r="BW102">
        <f>(BS102*BQ102/BE102)</f>
        <v>0</v>
      </c>
      <c r="BX102">
        <f>(1-BW102)</f>
        <v>0</v>
      </c>
      <c r="DG102">
        <f>$B$13*EF102+$C$13*EG102+$F$13*ER102*(1-EU102)</f>
        <v>0</v>
      </c>
      <c r="DH102">
        <f>DG102*DI102</f>
        <v>0</v>
      </c>
      <c r="DI102">
        <f>($B$13*$D$11+$C$13*$D$11+$F$13*((FE102+EW102)/MAX(FE102+EW102+FF102, 0.1)*$I$11+FF102/MAX(FE102+EW102+FF102, 0.1)*$J$11))/($B$13+$C$13+$F$13)</f>
        <v>0</v>
      </c>
      <c r="DJ102">
        <f>($B$13*$K$11+$C$13*$K$11+$F$13*((FE102+EW102)/MAX(FE102+EW102+FF102, 0.1)*$P$11+FF102/MAX(FE102+EW102+FF102, 0.1)*$Q$11))/($B$13+$C$13+$F$13)</f>
        <v>0</v>
      </c>
      <c r="DK102">
        <v>2.7</v>
      </c>
      <c r="DL102">
        <v>0.5</v>
      </c>
      <c r="DM102" t="s">
        <v>430</v>
      </c>
      <c r="DN102">
        <v>2</v>
      </c>
      <c r="DO102" t="b">
        <v>1</v>
      </c>
      <c r="DP102">
        <v>1685027087.814285</v>
      </c>
      <c r="DQ102">
        <v>1231.966428571429</v>
      </c>
      <c r="DR102">
        <v>1325.997857142857</v>
      </c>
      <c r="DS102">
        <v>20.44047142857142</v>
      </c>
      <c r="DT102">
        <v>14.09692857142857</v>
      </c>
      <c r="DU102">
        <v>1231.6625</v>
      </c>
      <c r="DV102">
        <v>20.33137857142857</v>
      </c>
      <c r="DW102">
        <v>499.9951785714287</v>
      </c>
      <c r="DX102">
        <v>99.44438214285717</v>
      </c>
      <c r="DY102">
        <v>0.09999197142857144</v>
      </c>
      <c r="DZ102">
        <v>29.45226428571429</v>
      </c>
      <c r="EA102">
        <v>29.41288214285715</v>
      </c>
      <c r="EB102">
        <v>999.9000000000002</v>
      </c>
      <c r="EC102">
        <v>0</v>
      </c>
      <c r="ED102">
        <v>0</v>
      </c>
      <c r="EE102">
        <v>9991.425357142858</v>
      </c>
      <c r="EF102">
        <v>0</v>
      </c>
      <c r="EG102">
        <v>1743.736428571428</v>
      </c>
      <c r="EH102">
        <v>-94.03220357142858</v>
      </c>
      <c r="EI102">
        <v>1257.673928571428</v>
      </c>
      <c r="EJ102">
        <v>1344.96</v>
      </c>
      <c r="EK102">
        <v>6.343525</v>
      </c>
      <c r="EL102">
        <v>1325.997857142857</v>
      </c>
      <c r="EM102">
        <v>14.09692857142857</v>
      </c>
      <c r="EN102">
        <v>2.032689642857143</v>
      </c>
      <c r="EO102">
        <v>1.401860714285714</v>
      </c>
      <c r="EP102">
        <v>17.70128928571429</v>
      </c>
      <c r="EQ102">
        <v>11.93755357142857</v>
      </c>
      <c r="ER102">
        <v>1999.98</v>
      </c>
      <c r="ES102">
        <v>0.9800025357142855</v>
      </c>
      <c r="ET102">
        <v>0.01999736428571428</v>
      </c>
      <c r="EU102">
        <v>0</v>
      </c>
      <c r="EV102">
        <v>779.738357142857</v>
      </c>
      <c r="EW102">
        <v>5.00078</v>
      </c>
      <c r="EX102">
        <v>19731.33214285714</v>
      </c>
      <c r="EY102">
        <v>16379.48214285714</v>
      </c>
      <c r="EZ102">
        <v>39.36157142857143</v>
      </c>
      <c r="FA102">
        <v>41.16485714285714</v>
      </c>
      <c r="FB102">
        <v>39.68275</v>
      </c>
      <c r="FC102">
        <v>40.09353571428571</v>
      </c>
      <c r="FD102">
        <v>40.73635714285714</v>
      </c>
      <c r="FE102">
        <v>1955.083928571428</v>
      </c>
      <c r="FF102">
        <v>39.89035714285716</v>
      </c>
      <c r="FG102">
        <v>0</v>
      </c>
      <c r="FH102">
        <v>1685027094.7</v>
      </c>
      <c r="FI102">
        <v>0</v>
      </c>
      <c r="FJ102">
        <v>779.7281923076922</v>
      </c>
      <c r="FK102">
        <v>-3.749025657834388</v>
      </c>
      <c r="FL102">
        <v>-583.5282090525604</v>
      </c>
      <c r="FM102">
        <v>19714.5</v>
      </c>
      <c r="FN102">
        <v>15</v>
      </c>
      <c r="FO102">
        <v>1685022659.5</v>
      </c>
      <c r="FP102" t="s">
        <v>431</v>
      </c>
      <c r="FQ102">
        <v>1685022641</v>
      </c>
      <c r="FR102">
        <v>1685022659.5</v>
      </c>
      <c r="FS102">
        <v>1</v>
      </c>
      <c r="FT102">
        <v>0.44</v>
      </c>
      <c r="FU102">
        <v>-0.025</v>
      </c>
      <c r="FV102">
        <v>0.445</v>
      </c>
      <c r="FW102">
        <v>-0.025</v>
      </c>
      <c r="FX102">
        <v>420</v>
      </c>
      <c r="FY102">
        <v>11</v>
      </c>
      <c r="FZ102">
        <v>0.08</v>
      </c>
      <c r="GA102">
        <v>0.02</v>
      </c>
      <c r="GB102">
        <v>-93.95712682926829</v>
      </c>
      <c r="GC102">
        <v>-0.9968989547040717</v>
      </c>
      <c r="GD102">
        <v>0.1575598268477331</v>
      </c>
      <c r="GE102">
        <v>0</v>
      </c>
      <c r="GF102">
        <v>6.403027073170731</v>
      </c>
      <c r="GG102">
        <v>-1.017706411149828</v>
      </c>
      <c r="GH102">
        <v>0.1014863461258225</v>
      </c>
      <c r="GI102">
        <v>0</v>
      </c>
      <c r="GJ102">
        <v>0</v>
      </c>
      <c r="GK102">
        <v>2</v>
      </c>
      <c r="GL102" t="s">
        <v>485</v>
      </c>
      <c r="GM102">
        <v>3.09825</v>
      </c>
      <c r="GN102">
        <v>2.75825</v>
      </c>
      <c r="GO102">
        <v>0.20303</v>
      </c>
      <c r="GP102">
        <v>0.212114</v>
      </c>
      <c r="GQ102">
        <v>0.106057</v>
      </c>
      <c r="GR102">
        <v>0.0824524</v>
      </c>
      <c r="GS102">
        <v>20459.3</v>
      </c>
      <c r="GT102">
        <v>19976.1</v>
      </c>
      <c r="GU102">
        <v>26218</v>
      </c>
      <c r="GV102">
        <v>25695.1</v>
      </c>
      <c r="GW102">
        <v>37618.5</v>
      </c>
      <c r="GX102">
        <v>35946.9</v>
      </c>
      <c r="GY102">
        <v>45848.9</v>
      </c>
      <c r="GZ102">
        <v>42377</v>
      </c>
      <c r="HA102">
        <v>1.87445</v>
      </c>
      <c r="HB102">
        <v>1.95712</v>
      </c>
      <c r="HC102">
        <v>0.06465609999999999</v>
      </c>
      <c r="HD102">
        <v>0</v>
      </c>
      <c r="HE102">
        <v>28.3699</v>
      </c>
      <c r="HF102">
        <v>999.9</v>
      </c>
      <c r="HG102">
        <v>60.3</v>
      </c>
      <c r="HH102">
        <v>32.6</v>
      </c>
      <c r="HI102">
        <v>29.9492</v>
      </c>
      <c r="HJ102">
        <v>60.7335</v>
      </c>
      <c r="HK102">
        <v>26.7788</v>
      </c>
      <c r="HL102">
        <v>1</v>
      </c>
      <c r="HM102">
        <v>0.156898</v>
      </c>
      <c r="HN102">
        <v>0.295016</v>
      </c>
      <c r="HO102">
        <v>20.3062</v>
      </c>
      <c r="HP102">
        <v>5.211</v>
      </c>
      <c r="HQ102">
        <v>11.9796</v>
      </c>
      <c r="HR102">
        <v>4.9642</v>
      </c>
      <c r="HS102">
        <v>3.27403</v>
      </c>
      <c r="HT102">
        <v>9999</v>
      </c>
      <c r="HU102">
        <v>9999</v>
      </c>
      <c r="HV102">
        <v>9999</v>
      </c>
      <c r="HW102">
        <v>30.1</v>
      </c>
      <c r="HX102">
        <v>1.86386</v>
      </c>
      <c r="HY102">
        <v>1.85997</v>
      </c>
      <c r="HZ102">
        <v>1.85822</v>
      </c>
      <c r="IA102">
        <v>1.85964</v>
      </c>
      <c r="IB102">
        <v>1.85974</v>
      </c>
      <c r="IC102">
        <v>1.85821</v>
      </c>
      <c r="ID102">
        <v>1.85729</v>
      </c>
      <c r="IE102">
        <v>1.85224</v>
      </c>
      <c r="IF102">
        <v>0</v>
      </c>
      <c r="IG102">
        <v>0</v>
      </c>
      <c r="IH102">
        <v>0</v>
      </c>
      <c r="II102">
        <v>0</v>
      </c>
      <c r="IJ102" t="s">
        <v>433</v>
      </c>
      <c r="IK102" t="s">
        <v>434</v>
      </c>
      <c r="IL102" t="s">
        <v>435</v>
      </c>
      <c r="IM102" t="s">
        <v>435</v>
      </c>
      <c r="IN102" t="s">
        <v>435</v>
      </c>
      <c r="IO102" t="s">
        <v>435</v>
      </c>
      <c r="IP102">
        <v>0</v>
      </c>
      <c r="IQ102">
        <v>100</v>
      </c>
      <c r="IR102">
        <v>100</v>
      </c>
      <c r="IS102">
        <v>0.29</v>
      </c>
      <c r="IT102">
        <v>0.1094</v>
      </c>
      <c r="IU102">
        <v>0.3650839946752427</v>
      </c>
      <c r="IV102">
        <v>0.0002756662941723101</v>
      </c>
      <c r="IW102">
        <v>-1.706736700235475E-07</v>
      </c>
      <c r="IX102">
        <v>-7.648352192670159E-11</v>
      </c>
      <c r="IY102">
        <v>-0.08921519773046478</v>
      </c>
      <c r="IZ102">
        <v>0.001712106514585134</v>
      </c>
      <c r="JA102">
        <v>0.0004201690128959496</v>
      </c>
      <c r="JB102">
        <v>-1.212774764375344E-06</v>
      </c>
      <c r="JC102">
        <v>3</v>
      </c>
      <c r="JD102">
        <v>1949</v>
      </c>
      <c r="JE102">
        <v>1</v>
      </c>
      <c r="JF102">
        <v>28</v>
      </c>
      <c r="JG102">
        <v>74.2</v>
      </c>
      <c r="JH102">
        <v>73.90000000000001</v>
      </c>
      <c r="JI102">
        <v>2.92847</v>
      </c>
      <c r="JJ102">
        <v>2.59644</v>
      </c>
      <c r="JK102">
        <v>1.49658</v>
      </c>
      <c r="JL102">
        <v>2.35474</v>
      </c>
      <c r="JM102">
        <v>1.54907</v>
      </c>
      <c r="JN102">
        <v>2.38037</v>
      </c>
      <c r="JO102">
        <v>36.2224</v>
      </c>
      <c r="JP102">
        <v>14.2896</v>
      </c>
      <c r="JQ102">
        <v>18</v>
      </c>
      <c r="JR102">
        <v>486.527</v>
      </c>
      <c r="JS102">
        <v>559.2380000000001</v>
      </c>
      <c r="JT102">
        <v>28.0008</v>
      </c>
      <c r="JU102">
        <v>29.2596</v>
      </c>
      <c r="JV102">
        <v>30.0003</v>
      </c>
      <c r="JW102">
        <v>29.2604</v>
      </c>
      <c r="JX102">
        <v>29.1994</v>
      </c>
      <c r="JY102">
        <v>58.782</v>
      </c>
      <c r="JZ102">
        <v>49.2292</v>
      </c>
      <c r="KA102">
        <v>0</v>
      </c>
      <c r="KB102">
        <v>28</v>
      </c>
      <c r="KC102">
        <v>1370.19</v>
      </c>
      <c r="KD102">
        <v>14.3654</v>
      </c>
      <c r="KE102">
        <v>100.192</v>
      </c>
      <c r="KF102">
        <v>100.587</v>
      </c>
    </row>
    <row r="103" spans="1:292">
      <c r="A103">
        <v>83</v>
      </c>
      <c r="B103">
        <v>1685027100.6</v>
      </c>
      <c r="C103">
        <v>501.5</v>
      </c>
      <c r="D103" t="s">
        <v>600</v>
      </c>
      <c r="E103" t="s">
        <v>601</v>
      </c>
      <c r="F103">
        <v>5</v>
      </c>
      <c r="G103" t="s">
        <v>428</v>
      </c>
      <c r="H103">
        <v>1685027093.1</v>
      </c>
      <c r="I103">
        <f>(J103)/1000</f>
        <v>0</v>
      </c>
      <c r="J103">
        <f>IF(DO103, AM103, AG103)</f>
        <v>0</v>
      </c>
      <c r="K103">
        <f>IF(DO103, AH103, AF103)</f>
        <v>0</v>
      </c>
      <c r="L103">
        <f>DQ103 - IF(AT103&gt;1, K103*DK103*100.0/(AV103*EE103), 0)</f>
        <v>0</v>
      </c>
      <c r="M103">
        <f>((S103-I103/2)*L103-K103)/(S103+I103/2)</f>
        <v>0</v>
      </c>
      <c r="N103">
        <f>M103*(DX103+DY103)/1000.0</f>
        <v>0</v>
      </c>
      <c r="O103">
        <f>(DQ103 - IF(AT103&gt;1, K103*DK103*100.0/(AV103*EE103), 0))*(DX103+DY103)/1000.0</f>
        <v>0</v>
      </c>
      <c r="P103">
        <f>2.0/((1/R103-1/Q103)+SIGN(R103)*SQRT((1/R103-1/Q103)*(1/R103-1/Q103) + 4*DL103/((DL103+1)*(DL103+1))*(2*1/R103*1/Q103-1/Q103*1/Q103)))</f>
        <v>0</v>
      </c>
      <c r="Q103">
        <f>IF(LEFT(DM103,1)&lt;&gt;"0",IF(LEFT(DM103,1)="1",3.0,DN103),$D$5+$E$5*(EE103*DX103/($K$5*1000))+$F$5*(EE103*DX103/($K$5*1000))*MAX(MIN(DK103,$J$5),$I$5)*MAX(MIN(DK103,$J$5),$I$5)+$G$5*MAX(MIN(DK103,$J$5),$I$5)*(EE103*DX103/($K$5*1000))+$H$5*(EE103*DX103/($K$5*1000))*(EE103*DX103/($K$5*1000)))</f>
        <v>0</v>
      </c>
      <c r="R103">
        <f>I103*(1000-(1000*0.61365*exp(17.502*V103/(240.97+V103))/(DX103+DY103)+DS103)/2)/(1000*0.61365*exp(17.502*V103/(240.97+V103))/(DX103+DY103)-DS103)</f>
        <v>0</v>
      </c>
      <c r="S103">
        <f>1/((DL103+1)/(P103/1.6)+1/(Q103/1.37)) + DL103/((DL103+1)/(P103/1.6) + DL103/(Q103/1.37))</f>
        <v>0</v>
      </c>
      <c r="T103">
        <f>(DG103*DJ103)</f>
        <v>0</v>
      </c>
      <c r="U103">
        <f>(DZ103+(T103+2*0.95*5.67E-8*(((DZ103+$B$9)+273)^4-(DZ103+273)^4)-44100*I103)/(1.84*29.3*Q103+8*0.95*5.67E-8*(DZ103+273)^3))</f>
        <v>0</v>
      </c>
      <c r="V103">
        <f>($C$9*EA103+$D$9*EB103+$E$9*U103)</f>
        <v>0</v>
      </c>
      <c r="W103">
        <f>0.61365*exp(17.502*V103/(240.97+V103))</f>
        <v>0</v>
      </c>
      <c r="X103">
        <f>(Y103/Z103*100)</f>
        <v>0</v>
      </c>
      <c r="Y103">
        <f>DS103*(DX103+DY103)/1000</f>
        <v>0</v>
      </c>
      <c r="Z103">
        <f>0.61365*exp(17.502*DZ103/(240.97+DZ103))</f>
        <v>0</v>
      </c>
      <c r="AA103">
        <f>(W103-DS103*(DX103+DY103)/1000)</f>
        <v>0</v>
      </c>
      <c r="AB103">
        <f>(-I103*44100)</f>
        <v>0</v>
      </c>
      <c r="AC103">
        <f>2*29.3*Q103*0.92*(DZ103-V103)</f>
        <v>0</v>
      </c>
      <c r="AD103">
        <f>2*0.95*5.67E-8*(((DZ103+$B$9)+273)^4-(V103+273)^4)</f>
        <v>0</v>
      </c>
      <c r="AE103">
        <f>T103+AD103+AB103+AC103</f>
        <v>0</v>
      </c>
      <c r="AF103">
        <f>DW103*AT103*(DR103-DQ103*(1000-AT103*DT103)/(1000-AT103*DS103))/(100*DK103)</f>
        <v>0</v>
      </c>
      <c r="AG103">
        <f>1000*DW103*AT103*(DS103-DT103)/(100*DK103*(1000-AT103*DS103))</f>
        <v>0</v>
      </c>
      <c r="AH103">
        <f>(AI103 - AJ103 - DX103*1E3/(8.314*(DZ103+273.15)) * AL103/DW103 * AK103) * DW103/(100*DK103) * (1000 - DT103)/1000</f>
        <v>0</v>
      </c>
      <c r="AI103">
        <v>1376.848759318003</v>
      </c>
      <c r="AJ103">
        <v>1299.545757575757</v>
      </c>
      <c r="AK103">
        <v>3.40394234761831</v>
      </c>
      <c r="AL103">
        <v>66.87544694377274</v>
      </c>
      <c r="AM103">
        <f>(AO103 - AN103 + DX103*1E3/(8.314*(DZ103+273.15)) * AQ103/DW103 * AP103) * DW103/(100*DK103) * 1000/(1000 - AO103)</f>
        <v>0</v>
      </c>
      <c r="AN103">
        <v>14.26323192265207</v>
      </c>
      <c r="AO103">
        <v>20.47385934065936</v>
      </c>
      <c r="AP103">
        <v>0.005020031876097545</v>
      </c>
      <c r="AQ103">
        <v>110.1298601296173</v>
      </c>
      <c r="AR103">
        <v>0</v>
      </c>
      <c r="AS103">
        <v>0</v>
      </c>
      <c r="AT103">
        <f>IF(AR103*$H$15&gt;=AV103,1.0,(AV103/(AV103-AR103*$H$15)))</f>
        <v>0</v>
      </c>
      <c r="AU103">
        <f>(AT103-1)*100</f>
        <v>0</v>
      </c>
      <c r="AV103">
        <f>MAX(0,($B$15+$C$15*EE103)/(1+$D$15*EE103)*DX103/(DZ103+273)*$E$15)</f>
        <v>0</v>
      </c>
      <c r="AW103" t="s">
        <v>429</v>
      </c>
      <c r="AX103" t="s">
        <v>429</v>
      </c>
      <c r="AY103">
        <v>0</v>
      </c>
      <c r="AZ103">
        <v>0</v>
      </c>
      <c r="BA103">
        <f>1-AY103/AZ103</f>
        <v>0</v>
      </c>
      <c r="BB103">
        <v>0</v>
      </c>
      <c r="BC103" t="s">
        <v>429</v>
      </c>
      <c r="BD103" t="s">
        <v>429</v>
      </c>
      <c r="BE103">
        <v>0</v>
      </c>
      <c r="BF103">
        <v>0</v>
      </c>
      <c r="BG103">
        <f>1-BE103/BF103</f>
        <v>0</v>
      </c>
      <c r="BH103">
        <v>0.5</v>
      </c>
      <c r="BI103">
        <f>DH103</f>
        <v>0</v>
      </c>
      <c r="BJ103">
        <f>K103</f>
        <v>0</v>
      </c>
      <c r="BK103">
        <f>BG103*BH103*BI103</f>
        <v>0</v>
      </c>
      <c r="BL103">
        <f>(BJ103-BB103)/BI103</f>
        <v>0</v>
      </c>
      <c r="BM103">
        <f>(AZ103-BF103)/BF103</f>
        <v>0</v>
      </c>
      <c r="BN103">
        <f>AY103/(BA103+AY103/BF103)</f>
        <v>0</v>
      </c>
      <c r="BO103" t="s">
        <v>429</v>
      </c>
      <c r="BP103">
        <v>0</v>
      </c>
      <c r="BQ103">
        <f>IF(BP103&lt;&gt;0, BP103, BN103)</f>
        <v>0</v>
      </c>
      <c r="BR103">
        <f>1-BQ103/BF103</f>
        <v>0</v>
      </c>
      <c r="BS103">
        <f>(BF103-BE103)/(BF103-BQ103)</f>
        <v>0</v>
      </c>
      <c r="BT103">
        <f>(AZ103-BF103)/(AZ103-BQ103)</f>
        <v>0</v>
      </c>
      <c r="BU103">
        <f>(BF103-BE103)/(BF103-AY103)</f>
        <v>0</v>
      </c>
      <c r="BV103">
        <f>(AZ103-BF103)/(AZ103-AY103)</f>
        <v>0</v>
      </c>
      <c r="BW103">
        <f>(BS103*BQ103/BE103)</f>
        <v>0</v>
      </c>
      <c r="BX103">
        <f>(1-BW103)</f>
        <v>0</v>
      </c>
      <c r="DG103">
        <f>$B$13*EF103+$C$13*EG103+$F$13*ER103*(1-EU103)</f>
        <v>0</v>
      </c>
      <c r="DH103">
        <f>DG103*DI103</f>
        <v>0</v>
      </c>
      <c r="DI103">
        <f>($B$13*$D$11+$C$13*$D$11+$F$13*((FE103+EW103)/MAX(FE103+EW103+FF103, 0.1)*$I$11+FF103/MAX(FE103+EW103+FF103, 0.1)*$J$11))/($B$13+$C$13+$F$13)</f>
        <v>0</v>
      </c>
      <c r="DJ103">
        <f>($B$13*$K$11+$C$13*$K$11+$F$13*((FE103+EW103)/MAX(FE103+EW103+FF103, 0.1)*$P$11+FF103/MAX(FE103+EW103+FF103, 0.1)*$Q$11))/($B$13+$C$13+$F$13)</f>
        <v>0</v>
      </c>
      <c r="DK103">
        <v>2.7</v>
      </c>
      <c r="DL103">
        <v>0.5</v>
      </c>
      <c r="DM103" t="s">
        <v>430</v>
      </c>
      <c r="DN103">
        <v>2</v>
      </c>
      <c r="DO103" t="b">
        <v>1</v>
      </c>
      <c r="DP103">
        <v>1685027093.1</v>
      </c>
      <c r="DQ103">
        <v>1249.597777777778</v>
      </c>
      <c r="DR103">
        <v>1343.693333333333</v>
      </c>
      <c r="DS103">
        <v>20.45611851851852</v>
      </c>
      <c r="DT103">
        <v>14.19004814814815</v>
      </c>
      <c r="DU103">
        <v>1249.301851851852</v>
      </c>
      <c r="DV103">
        <v>20.34675925925926</v>
      </c>
      <c r="DW103">
        <v>500.0773333333334</v>
      </c>
      <c r="DX103">
        <v>99.44502222222221</v>
      </c>
      <c r="DY103">
        <v>0.1000817888888889</v>
      </c>
      <c r="DZ103">
        <v>29.46127407407408</v>
      </c>
      <c r="EA103">
        <v>29.42032222222222</v>
      </c>
      <c r="EB103">
        <v>999.9000000000001</v>
      </c>
      <c r="EC103">
        <v>0</v>
      </c>
      <c r="ED103">
        <v>0</v>
      </c>
      <c r="EE103">
        <v>10006.38444444444</v>
      </c>
      <c r="EF103">
        <v>0</v>
      </c>
      <c r="EG103">
        <v>1622.07</v>
      </c>
      <c r="EH103">
        <v>-94.0968222222222</v>
      </c>
      <c r="EI103">
        <v>1275.692592592593</v>
      </c>
      <c r="EJ103">
        <v>1363.036296296296</v>
      </c>
      <c r="EK103">
        <v>6.266047407407407</v>
      </c>
      <c r="EL103">
        <v>1343.693333333333</v>
      </c>
      <c r="EM103">
        <v>14.19004814814815</v>
      </c>
      <c r="EN103">
        <v>2.034258888888889</v>
      </c>
      <c r="EO103">
        <v>1.411131111111111</v>
      </c>
      <c r="EP103">
        <v>17.71352962962963</v>
      </c>
      <c r="EQ103">
        <v>12.03759259259259</v>
      </c>
      <c r="ER103">
        <v>1999.955185185185</v>
      </c>
      <c r="ES103">
        <v>0.9800026666666666</v>
      </c>
      <c r="ET103">
        <v>0.01999723333333334</v>
      </c>
      <c r="EU103">
        <v>0</v>
      </c>
      <c r="EV103">
        <v>779.4598518518516</v>
      </c>
      <c r="EW103">
        <v>5.00078</v>
      </c>
      <c r="EX103">
        <v>19566.11851851852</v>
      </c>
      <c r="EY103">
        <v>16379.28148148148</v>
      </c>
      <c r="EZ103">
        <v>39.36337037037038</v>
      </c>
      <c r="FA103">
        <v>41.17322222222221</v>
      </c>
      <c r="FB103">
        <v>39.68492592592592</v>
      </c>
      <c r="FC103">
        <v>40.09237037037036</v>
      </c>
      <c r="FD103">
        <v>40.74048148148148</v>
      </c>
      <c r="FE103">
        <v>1955.062592592593</v>
      </c>
      <c r="FF103">
        <v>39.89000000000001</v>
      </c>
      <c r="FG103">
        <v>0</v>
      </c>
      <c r="FH103">
        <v>1685027099.5</v>
      </c>
      <c r="FI103">
        <v>0</v>
      </c>
      <c r="FJ103">
        <v>779.4527692307693</v>
      </c>
      <c r="FK103">
        <v>-3.116376075940901</v>
      </c>
      <c r="FL103">
        <v>-2603.764107337941</v>
      </c>
      <c r="FM103">
        <v>19560.11153846154</v>
      </c>
      <c r="FN103">
        <v>15</v>
      </c>
      <c r="FO103">
        <v>1685022659.5</v>
      </c>
      <c r="FP103" t="s">
        <v>431</v>
      </c>
      <c r="FQ103">
        <v>1685022641</v>
      </c>
      <c r="FR103">
        <v>1685022659.5</v>
      </c>
      <c r="FS103">
        <v>1</v>
      </c>
      <c r="FT103">
        <v>0.44</v>
      </c>
      <c r="FU103">
        <v>-0.025</v>
      </c>
      <c r="FV103">
        <v>0.445</v>
      </c>
      <c r="FW103">
        <v>-0.025</v>
      </c>
      <c r="FX103">
        <v>420</v>
      </c>
      <c r="FY103">
        <v>11</v>
      </c>
      <c r="FZ103">
        <v>0.08</v>
      </c>
      <c r="GA103">
        <v>0.02</v>
      </c>
      <c r="GB103">
        <v>-94.05223414634146</v>
      </c>
      <c r="GC103">
        <v>-0.7349560975610627</v>
      </c>
      <c r="GD103">
        <v>0.1293726902416757</v>
      </c>
      <c r="GE103">
        <v>0</v>
      </c>
      <c r="GF103">
        <v>6.317800487804877</v>
      </c>
      <c r="GG103">
        <v>-0.927508641114984</v>
      </c>
      <c r="GH103">
        <v>0.09281826728196051</v>
      </c>
      <c r="GI103">
        <v>0</v>
      </c>
      <c r="GJ103">
        <v>0</v>
      </c>
      <c r="GK103">
        <v>2</v>
      </c>
      <c r="GL103" t="s">
        <v>485</v>
      </c>
      <c r="GM103">
        <v>3.09833</v>
      </c>
      <c r="GN103">
        <v>2.75845</v>
      </c>
      <c r="GO103">
        <v>0.204661</v>
      </c>
      <c r="GP103">
        <v>0.2137</v>
      </c>
      <c r="GQ103">
        <v>0.106101</v>
      </c>
      <c r="GR103">
        <v>0.082565</v>
      </c>
      <c r="GS103">
        <v>20417.3</v>
      </c>
      <c r="GT103">
        <v>19936</v>
      </c>
      <c r="GU103">
        <v>26217.9</v>
      </c>
      <c r="GV103">
        <v>25695.4</v>
      </c>
      <c r="GW103">
        <v>37616.7</v>
      </c>
      <c r="GX103">
        <v>35942.7</v>
      </c>
      <c r="GY103">
        <v>45848.9</v>
      </c>
      <c r="GZ103">
        <v>42377.1</v>
      </c>
      <c r="HA103">
        <v>1.8746</v>
      </c>
      <c r="HB103">
        <v>1.9568</v>
      </c>
      <c r="HC103">
        <v>0.0648797</v>
      </c>
      <c r="HD103">
        <v>0</v>
      </c>
      <c r="HE103">
        <v>28.3766</v>
      </c>
      <c r="HF103">
        <v>999.9</v>
      </c>
      <c r="HG103">
        <v>60.3</v>
      </c>
      <c r="HH103">
        <v>32.6</v>
      </c>
      <c r="HI103">
        <v>29.9517</v>
      </c>
      <c r="HJ103">
        <v>61.1935</v>
      </c>
      <c r="HK103">
        <v>26.6947</v>
      </c>
      <c r="HL103">
        <v>1</v>
      </c>
      <c r="HM103">
        <v>0.157027</v>
      </c>
      <c r="HN103">
        <v>0.299336</v>
      </c>
      <c r="HO103">
        <v>20.3065</v>
      </c>
      <c r="HP103">
        <v>5.21205</v>
      </c>
      <c r="HQ103">
        <v>11.9793</v>
      </c>
      <c r="HR103">
        <v>4.9641</v>
      </c>
      <c r="HS103">
        <v>3.2742</v>
      </c>
      <c r="HT103">
        <v>9999</v>
      </c>
      <c r="HU103">
        <v>9999</v>
      </c>
      <c r="HV103">
        <v>9999</v>
      </c>
      <c r="HW103">
        <v>30.1</v>
      </c>
      <c r="HX103">
        <v>1.86386</v>
      </c>
      <c r="HY103">
        <v>1.85999</v>
      </c>
      <c r="HZ103">
        <v>1.85822</v>
      </c>
      <c r="IA103">
        <v>1.85966</v>
      </c>
      <c r="IB103">
        <v>1.85974</v>
      </c>
      <c r="IC103">
        <v>1.85822</v>
      </c>
      <c r="ID103">
        <v>1.8573</v>
      </c>
      <c r="IE103">
        <v>1.85224</v>
      </c>
      <c r="IF103">
        <v>0</v>
      </c>
      <c r="IG103">
        <v>0</v>
      </c>
      <c r="IH103">
        <v>0</v>
      </c>
      <c r="II103">
        <v>0</v>
      </c>
      <c r="IJ103" t="s">
        <v>433</v>
      </c>
      <c r="IK103" t="s">
        <v>434</v>
      </c>
      <c r="IL103" t="s">
        <v>435</v>
      </c>
      <c r="IM103" t="s">
        <v>435</v>
      </c>
      <c r="IN103" t="s">
        <v>435</v>
      </c>
      <c r="IO103" t="s">
        <v>435</v>
      </c>
      <c r="IP103">
        <v>0</v>
      </c>
      <c r="IQ103">
        <v>100</v>
      </c>
      <c r="IR103">
        <v>100</v>
      </c>
      <c r="IS103">
        <v>0.28</v>
      </c>
      <c r="IT103">
        <v>0.1096</v>
      </c>
      <c r="IU103">
        <v>0.3650839946752427</v>
      </c>
      <c r="IV103">
        <v>0.0002756662941723101</v>
      </c>
      <c r="IW103">
        <v>-1.706736700235475E-07</v>
      </c>
      <c r="IX103">
        <v>-7.648352192670159E-11</v>
      </c>
      <c r="IY103">
        <v>-0.08921519773046478</v>
      </c>
      <c r="IZ103">
        <v>0.001712106514585134</v>
      </c>
      <c r="JA103">
        <v>0.0004201690128959496</v>
      </c>
      <c r="JB103">
        <v>-1.212774764375344E-06</v>
      </c>
      <c r="JC103">
        <v>3</v>
      </c>
      <c r="JD103">
        <v>1949</v>
      </c>
      <c r="JE103">
        <v>1</v>
      </c>
      <c r="JF103">
        <v>28</v>
      </c>
      <c r="JG103">
        <v>74.3</v>
      </c>
      <c r="JH103">
        <v>74</v>
      </c>
      <c r="JI103">
        <v>2.95898</v>
      </c>
      <c r="JJ103">
        <v>2.59277</v>
      </c>
      <c r="JK103">
        <v>1.49658</v>
      </c>
      <c r="JL103">
        <v>2.35474</v>
      </c>
      <c r="JM103">
        <v>1.54907</v>
      </c>
      <c r="JN103">
        <v>2.39136</v>
      </c>
      <c r="JO103">
        <v>36.2224</v>
      </c>
      <c r="JP103">
        <v>14.2809</v>
      </c>
      <c r="JQ103">
        <v>18</v>
      </c>
      <c r="JR103">
        <v>486.648</v>
      </c>
      <c r="JS103">
        <v>559.037</v>
      </c>
      <c r="JT103">
        <v>28.0008</v>
      </c>
      <c r="JU103">
        <v>29.2627</v>
      </c>
      <c r="JV103">
        <v>30.0003</v>
      </c>
      <c r="JW103">
        <v>29.2648</v>
      </c>
      <c r="JX103">
        <v>29.2032</v>
      </c>
      <c r="JY103">
        <v>59.4054</v>
      </c>
      <c r="JZ103">
        <v>48.9323</v>
      </c>
      <c r="KA103">
        <v>0</v>
      </c>
      <c r="KB103">
        <v>28</v>
      </c>
      <c r="KC103">
        <v>1390.28</v>
      </c>
      <c r="KD103">
        <v>14.4423</v>
      </c>
      <c r="KE103">
        <v>100.192</v>
      </c>
      <c r="KF103">
        <v>100.587</v>
      </c>
    </row>
    <row r="104" spans="1:292">
      <c r="A104">
        <v>84</v>
      </c>
      <c r="B104">
        <v>1685027105.6</v>
      </c>
      <c r="C104">
        <v>506.5</v>
      </c>
      <c r="D104" t="s">
        <v>602</v>
      </c>
      <c r="E104" t="s">
        <v>603</v>
      </c>
      <c r="F104">
        <v>5</v>
      </c>
      <c r="G104" t="s">
        <v>428</v>
      </c>
      <c r="H104">
        <v>1685027097.814285</v>
      </c>
      <c r="I104">
        <f>(J104)/1000</f>
        <v>0</v>
      </c>
      <c r="J104">
        <f>IF(DO104, AM104, AG104)</f>
        <v>0</v>
      </c>
      <c r="K104">
        <f>IF(DO104, AH104, AF104)</f>
        <v>0</v>
      </c>
      <c r="L104">
        <f>DQ104 - IF(AT104&gt;1, K104*DK104*100.0/(AV104*EE104), 0)</f>
        <v>0</v>
      </c>
      <c r="M104">
        <f>((S104-I104/2)*L104-K104)/(S104+I104/2)</f>
        <v>0</v>
      </c>
      <c r="N104">
        <f>M104*(DX104+DY104)/1000.0</f>
        <v>0</v>
      </c>
      <c r="O104">
        <f>(DQ104 - IF(AT104&gt;1, K104*DK104*100.0/(AV104*EE104), 0))*(DX104+DY104)/1000.0</f>
        <v>0</v>
      </c>
      <c r="P104">
        <f>2.0/((1/R104-1/Q104)+SIGN(R104)*SQRT((1/R104-1/Q104)*(1/R104-1/Q104) + 4*DL104/((DL104+1)*(DL104+1))*(2*1/R104*1/Q104-1/Q104*1/Q104)))</f>
        <v>0</v>
      </c>
      <c r="Q104">
        <f>IF(LEFT(DM104,1)&lt;&gt;"0",IF(LEFT(DM104,1)="1",3.0,DN104),$D$5+$E$5*(EE104*DX104/($K$5*1000))+$F$5*(EE104*DX104/($K$5*1000))*MAX(MIN(DK104,$J$5),$I$5)*MAX(MIN(DK104,$J$5),$I$5)+$G$5*MAX(MIN(DK104,$J$5),$I$5)*(EE104*DX104/($K$5*1000))+$H$5*(EE104*DX104/($K$5*1000))*(EE104*DX104/($K$5*1000)))</f>
        <v>0</v>
      </c>
      <c r="R104">
        <f>I104*(1000-(1000*0.61365*exp(17.502*V104/(240.97+V104))/(DX104+DY104)+DS104)/2)/(1000*0.61365*exp(17.502*V104/(240.97+V104))/(DX104+DY104)-DS104)</f>
        <v>0</v>
      </c>
      <c r="S104">
        <f>1/((DL104+1)/(P104/1.6)+1/(Q104/1.37)) + DL104/((DL104+1)/(P104/1.6) + DL104/(Q104/1.37))</f>
        <v>0</v>
      </c>
      <c r="T104">
        <f>(DG104*DJ104)</f>
        <v>0</v>
      </c>
      <c r="U104">
        <f>(DZ104+(T104+2*0.95*5.67E-8*(((DZ104+$B$9)+273)^4-(DZ104+273)^4)-44100*I104)/(1.84*29.3*Q104+8*0.95*5.67E-8*(DZ104+273)^3))</f>
        <v>0</v>
      </c>
      <c r="V104">
        <f>($C$9*EA104+$D$9*EB104+$E$9*U104)</f>
        <v>0</v>
      </c>
      <c r="W104">
        <f>0.61365*exp(17.502*V104/(240.97+V104))</f>
        <v>0</v>
      </c>
      <c r="X104">
        <f>(Y104/Z104*100)</f>
        <v>0</v>
      </c>
      <c r="Y104">
        <f>DS104*(DX104+DY104)/1000</f>
        <v>0</v>
      </c>
      <c r="Z104">
        <f>0.61365*exp(17.502*DZ104/(240.97+DZ104))</f>
        <v>0</v>
      </c>
      <c r="AA104">
        <f>(W104-DS104*(DX104+DY104)/1000)</f>
        <v>0</v>
      </c>
      <c r="AB104">
        <f>(-I104*44100)</f>
        <v>0</v>
      </c>
      <c r="AC104">
        <f>2*29.3*Q104*0.92*(DZ104-V104)</f>
        <v>0</v>
      </c>
      <c r="AD104">
        <f>2*0.95*5.67E-8*(((DZ104+$B$9)+273)^4-(V104+273)^4)</f>
        <v>0</v>
      </c>
      <c r="AE104">
        <f>T104+AD104+AB104+AC104</f>
        <v>0</v>
      </c>
      <c r="AF104">
        <f>DW104*AT104*(DR104-DQ104*(1000-AT104*DT104)/(1000-AT104*DS104))/(100*DK104)</f>
        <v>0</v>
      </c>
      <c r="AG104">
        <f>1000*DW104*AT104*(DS104-DT104)/(100*DK104*(1000-AT104*DS104))</f>
        <v>0</v>
      </c>
      <c r="AH104">
        <f>(AI104 - AJ104 - DX104*1E3/(8.314*(DZ104+273.15)) * AL104/DW104 * AK104) * DW104/(100*DK104) * (1000 - DT104)/1000</f>
        <v>0</v>
      </c>
      <c r="AI104">
        <v>1393.927373596362</v>
      </c>
      <c r="AJ104">
        <v>1316.620787878787</v>
      </c>
      <c r="AK104">
        <v>3.422328356954978</v>
      </c>
      <c r="AL104">
        <v>66.87544694377274</v>
      </c>
      <c r="AM104">
        <f>(AO104 - AN104 + DX104*1E3/(8.314*(DZ104+273.15)) * AQ104/DW104 * AP104) * DW104/(100*DK104) * 1000/(1000 - AO104)</f>
        <v>0</v>
      </c>
      <c r="AN104">
        <v>14.29392804693013</v>
      </c>
      <c r="AO104">
        <v>20.45838131868133</v>
      </c>
      <c r="AP104">
        <v>-0.001352934071726283</v>
      </c>
      <c r="AQ104">
        <v>110.1298601296173</v>
      </c>
      <c r="AR104">
        <v>0</v>
      </c>
      <c r="AS104">
        <v>0</v>
      </c>
      <c r="AT104">
        <f>IF(AR104*$H$15&gt;=AV104,1.0,(AV104/(AV104-AR104*$H$15)))</f>
        <v>0</v>
      </c>
      <c r="AU104">
        <f>(AT104-1)*100</f>
        <v>0</v>
      </c>
      <c r="AV104">
        <f>MAX(0,($B$15+$C$15*EE104)/(1+$D$15*EE104)*DX104/(DZ104+273)*$E$15)</f>
        <v>0</v>
      </c>
      <c r="AW104" t="s">
        <v>429</v>
      </c>
      <c r="AX104" t="s">
        <v>429</v>
      </c>
      <c r="AY104">
        <v>0</v>
      </c>
      <c r="AZ104">
        <v>0</v>
      </c>
      <c r="BA104">
        <f>1-AY104/AZ104</f>
        <v>0</v>
      </c>
      <c r="BB104">
        <v>0</v>
      </c>
      <c r="BC104" t="s">
        <v>429</v>
      </c>
      <c r="BD104" t="s">
        <v>429</v>
      </c>
      <c r="BE104">
        <v>0</v>
      </c>
      <c r="BF104">
        <v>0</v>
      </c>
      <c r="BG104">
        <f>1-BE104/BF104</f>
        <v>0</v>
      </c>
      <c r="BH104">
        <v>0.5</v>
      </c>
      <c r="BI104">
        <f>DH104</f>
        <v>0</v>
      </c>
      <c r="BJ104">
        <f>K104</f>
        <v>0</v>
      </c>
      <c r="BK104">
        <f>BG104*BH104*BI104</f>
        <v>0</v>
      </c>
      <c r="BL104">
        <f>(BJ104-BB104)/BI104</f>
        <v>0</v>
      </c>
      <c r="BM104">
        <f>(AZ104-BF104)/BF104</f>
        <v>0</v>
      </c>
      <c r="BN104">
        <f>AY104/(BA104+AY104/BF104)</f>
        <v>0</v>
      </c>
      <c r="BO104" t="s">
        <v>429</v>
      </c>
      <c r="BP104">
        <v>0</v>
      </c>
      <c r="BQ104">
        <f>IF(BP104&lt;&gt;0, BP104, BN104)</f>
        <v>0</v>
      </c>
      <c r="BR104">
        <f>1-BQ104/BF104</f>
        <v>0</v>
      </c>
      <c r="BS104">
        <f>(BF104-BE104)/(BF104-BQ104)</f>
        <v>0</v>
      </c>
      <c r="BT104">
        <f>(AZ104-BF104)/(AZ104-BQ104)</f>
        <v>0</v>
      </c>
      <c r="BU104">
        <f>(BF104-BE104)/(BF104-AY104)</f>
        <v>0</v>
      </c>
      <c r="BV104">
        <f>(AZ104-BF104)/(AZ104-AY104)</f>
        <v>0</v>
      </c>
      <c r="BW104">
        <f>(BS104*BQ104/BE104)</f>
        <v>0</v>
      </c>
      <c r="BX104">
        <f>(1-BW104)</f>
        <v>0</v>
      </c>
      <c r="DG104">
        <f>$B$13*EF104+$C$13*EG104+$F$13*ER104*(1-EU104)</f>
        <v>0</v>
      </c>
      <c r="DH104">
        <f>DG104*DI104</f>
        <v>0</v>
      </c>
      <c r="DI104">
        <f>($B$13*$D$11+$C$13*$D$11+$F$13*((FE104+EW104)/MAX(FE104+EW104+FF104, 0.1)*$I$11+FF104/MAX(FE104+EW104+FF104, 0.1)*$J$11))/($B$13+$C$13+$F$13)</f>
        <v>0</v>
      </c>
      <c r="DJ104">
        <f>($B$13*$K$11+$C$13*$K$11+$F$13*((FE104+EW104)/MAX(FE104+EW104+FF104, 0.1)*$P$11+FF104/MAX(FE104+EW104+FF104, 0.1)*$Q$11))/($B$13+$C$13+$F$13)</f>
        <v>0</v>
      </c>
      <c r="DK104">
        <v>2.7</v>
      </c>
      <c r="DL104">
        <v>0.5</v>
      </c>
      <c r="DM104" t="s">
        <v>430</v>
      </c>
      <c r="DN104">
        <v>2</v>
      </c>
      <c r="DO104" t="b">
        <v>1</v>
      </c>
      <c r="DP104">
        <v>1685027097.814285</v>
      </c>
      <c r="DQ104">
        <v>1265.325357142857</v>
      </c>
      <c r="DR104">
        <v>1359.483928571428</v>
      </c>
      <c r="DS104">
        <v>20.46200714285715</v>
      </c>
      <c r="DT104">
        <v>14.25854642857143</v>
      </c>
      <c r="DU104">
        <v>1265.038928571428</v>
      </c>
      <c r="DV104">
        <v>20.35254285714285</v>
      </c>
      <c r="DW104">
        <v>500.0825714285714</v>
      </c>
      <c r="DX104">
        <v>99.44549642857145</v>
      </c>
      <c r="DY104">
        <v>0.1000834642857143</v>
      </c>
      <c r="DZ104">
        <v>29.46386428571428</v>
      </c>
      <c r="EA104">
        <v>29.42604642857143</v>
      </c>
      <c r="EB104">
        <v>999.9000000000002</v>
      </c>
      <c r="EC104">
        <v>0</v>
      </c>
      <c r="ED104">
        <v>0</v>
      </c>
      <c r="EE104">
        <v>10006.65285714286</v>
      </c>
      <c r="EF104">
        <v>0</v>
      </c>
      <c r="EG104">
        <v>1353.588607142857</v>
      </c>
      <c r="EH104">
        <v>-94.15836785714286</v>
      </c>
      <c r="EI104">
        <v>1291.757857142857</v>
      </c>
      <c r="EJ104">
        <v>1379.149642857143</v>
      </c>
      <c r="EK104">
        <v>6.20344392857143</v>
      </c>
      <c r="EL104">
        <v>1359.483928571428</v>
      </c>
      <c r="EM104">
        <v>14.25854642857143</v>
      </c>
      <c r="EN104">
        <v>2.034854285714286</v>
      </c>
      <c r="EO104">
        <v>1.417948928571428</v>
      </c>
      <c r="EP104">
        <v>17.718175</v>
      </c>
      <c r="EQ104">
        <v>12.11081785714286</v>
      </c>
      <c r="ER104">
        <v>1999.9575</v>
      </c>
      <c r="ES104">
        <v>0.9800029642857141</v>
      </c>
      <c r="ET104">
        <v>0.01999693571428571</v>
      </c>
      <c r="EU104">
        <v>0</v>
      </c>
      <c r="EV104">
        <v>779.2103928571427</v>
      </c>
      <c r="EW104">
        <v>5.00078</v>
      </c>
      <c r="EX104">
        <v>19437.74642857143</v>
      </c>
      <c r="EY104">
        <v>16379.30357142857</v>
      </c>
      <c r="EZ104">
        <v>39.386</v>
      </c>
      <c r="FA104">
        <v>41.17371428571427</v>
      </c>
      <c r="FB104">
        <v>39.71621428571427</v>
      </c>
      <c r="FC104">
        <v>40.10028571428571</v>
      </c>
      <c r="FD104">
        <v>40.72749999999998</v>
      </c>
      <c r="FE104">
        <v>1955.067142857143</v>
      </c>
      <c r="FF104">
        <v>39.89000000000001</v>
      </c>
      <c r="FG104">
        <v>0</v>
      </c>
      <c r="FH104">
        <v>1685027104.3</v>
      </c>
      <c r="FI104">
        <v>0</v>
      </c>
      <c r="FJ104">
        <v>779.194346153846</v>
      </c>
      <c r="FK104">
        <v>-3.115521386858486</v>
      </c>
      <c r="FL104">
        <v>-1628.65984547175</v>
      </c>
      <c r="FM104">
        <v>19445.77307692308</v>
      </c>
      <c r="FN104">
        <v>15</v>
      </c>
      <c r="FO104">
        <v>1685022659.5</v>
      </c>
      <c r="FP104" t="s">
        <v>431</v>
      </c>
      <c r="FQ104">
        <v>1685022641</v>
      </c>
      <c r="FR104">
        <v>1685022659.5</v>
      </c>
      <c r="FS104">
        <v>1</v>
      </c>
      <c r="FT104">
        <v>0.44</v>
      </c>
      <c r="FU104">
        <v>-0.025</v>
      </c>
      <c r="FV104">
        <v>0.445</v>
      </c>
      <c r="FW104">
        <v>-0.025</v>
      </c>
      <c r="FX104">
        <v>420</v>
      </c>
      <c r="FY104">
        <v>11</v>
      </c>
      <c r="FZ104">
        <v>0.08</v>
      </c>
      <c r="GA104">
        <v>0.02</v>
      </c>
      <c r="GB104">
        <v>-94.1404125</v>
      </c>
      <c r="GC104">
        <v>-0.8419305816132849</v>
      </c>
      <c r="GD104">
        <v>0.1150666550037407</v>
      </c>
      <c r="GE104">
        <v>0</v>
      </c>
      <c r="GF104">
        <v>6.23749525</v>
      </c>
      <c r="GG104">
        <v>-0.8178325328330371</v>
      </c>
      <c r="GH104">
        <v>0.08014796129620209</v>
      </c>
      <c r="GI104">
        <v>0</v>
      </c>
      <c r="GJ104">
        <v>0</v>
      </c>
      <c r="GK104">
        <v>2</v>
      </c>
      <c r="GL104" t="s">
        <v>485</v>
      </c>
      <c r="GM104">
        <v>3.09804</v>
      </c>
      <c r="GN104">
        <v>2.75769</v>
      </c>
      <c r="GO104">
        <v>0.206304</v>
      </c>
      <c r="GP104">
        <v>0.215271</v>
      </c>
      <c r="GQ104">
        <v>0.106061</v>
      </c>
      <c r="GR104">
        <v>0.0828931</v>
      </c>
      <c r="GS104">
        <v>20375.1</v>
      </c>
      <c r="GT104">
        <v>19896</v>
      </c>
      <c r="GU104">
        <v>26217.8</v>
      </c>
      <c r="GV104">
        <v>25695.2</v>
      </c>
      <c r="GW104">
        <v>37618.4</v>
      </c>
      <c r="GX104">
        <v>35929.9</v>
      </c>
      <c r="GY104">
        <v>45848.6</v>
      </c>
      <c r="GZ104">
        <v>42377</v>
      </c>
      <c r="HA104">
        <v>1.87395</v>
      </c>
      <c r="HB104">
        <v>1.9576</v>
      </c>
      <c r="HC104">
        <v>0.06373230000000001</v>
      </c>
      <c r="HD104">
        <v>0</v>
      </c>
      <c r="HE104">
        <v>28.3814</v>
      </c>
      <c r="HF104">
        <v>999.9</v>
      </c>
      <c r="HG104">
        <v>60.3</v>
      </c>
      <c r="HH104">
        <v>32.6</v>
      </c>
      <c r="HI104">
        <v>29.9511</v>
      </c>
      <c r="HJ104">
        <v>61.1135</v>
      </c>
      <c r="HK104">
        <v>26.6747</v>
      </c>
      <c r="HL104">
        <v>1</v>
      </c>
      <c r="HM104">
        <v>0.157388</v>
      </c>
      <c r="HN104">
        <v>0.299404</v>
      </c>
      <c r="HO104">
        <v>20.3063</v>
      </c>
      <c r="HP104">
        <v>5.2122</v>
      </c>
      <c r="HQ104">
        <v>11.9788</v>
      </c>
      <c r="HR104">
        <v>4.96435</v>
      </c>
      <c r="HS104">
        <v>3.27418</v>
      </c>
      <c r="HT104">
        <v>9999</v>
      </c>
      <c r="HU104">
        <v>9999</v>
      </c>
      <c r="HV104">
        <v>9999</v>
      </c>
      <c r="HW104">
        <v>30.1</v>
      </c>
      <c r="HX104">
        <v>1.86386</v>
      </c>
      <c r="HY104">
        <v>1.85997</v>
      </c>
      <c r="HZ104">
        <v>1.85822</v>
      </c>
      <c r="IA104">
        <v>1.85971</v>
      </c>
      <c r="IB104">
        <v>1.85974</v>
      </c>
      <c r="IC104">
        <v>1.85822</v>
      </c>
      <c r="ID104">
        <v>1.8573</v>
      </c>
      <c r="IE104">
        <v>1.85224</v>
      </c>
      <c r="IF104">
        <v>0</v>
      </c>
      <c r="IG104">
        <v>0</v>
      </c>
      <c r="IH104">
        <v>0</v>
      </c>
      <c r="II104">
        <v>0</v>
      </c>
      <c r="IJ104" t="s">
        <v>433</v>
      </c>
      <c r="IK104" t="s">
        <v>434</v>
      </c>
      <c r="IL104" t="s">
        <v>435</v>
      </c>
      <c r="IM104" t="s">
        <v>435</v>
      </c>
      <c r="IN104" t="s">
        <v>435</v>
      </c>
      <c r="IO104" t="s">
        <v>435</v>
      </c>
      <c r="IP104">
        <v>0</v>
      </c>
      <c r="IQ104">
        <v>100</v>
      </c>
      <c r="IR104">
        <v>100</v>
      </c>
      <c r="IS104">
        <v>0.27</v>
      </c>
      <c r="IT104">
        <v>0.1094</v>
      </c>
      <c r="IU104">
        <v>0.3650839946752427</v>
      </c>
      <c r="IV104">
        <v>0.0002756662941723101</v>
      </c>
      <c r="IW104">
        <v>-1.706736700235475E-07</v>
      </c>
      <c r="IX104">
        <v>-7.648352192670159E-11</v>
      </c>
      <c r="IY104">
        <v>-0.08921519773046478</v>
      </c>
      <c r="IZ104">
        <v>0.001712106514585134</v>
      </c>
      <c r="JA104">
        <v>0.0004201690128959496</v>
      </c>
      <c r="JB104">
        <v>-1.212774764375344E-06</v>
      </c>
      <c r="JC104">
        <v>3</v>
      </c>
      <c r="JD104">
        <v>1949</v>
      </c>
      <c r="JE104">
        <v>1</v>
      </c>
      <c r="JF104">
        <v>28</v>
      </c>
      <c r="JG104">
        <v>74.40000000000001</v>
      </c>
      <c r="JH104">
        <v>74.09999999999999</v>
      </c>
      <c r="JI104">
        <v>2.98706</v>
      </c>
      <c r="JJ104">
        <v>2.59644</v>
      </c>
      <c r="JK104">
        <v>1.49658</v>
      </c>
      <c r="JL104">
        <v>2.35596</v>
      </c>
      <c r="JM104">
        <v>1.54907</v>
      </c>
      <c r="JN104">
        <v>2.35596</v>
      </c>
      <c r="JO104">
        <v>36.2459</v>
      </c>
      <c r="JP104">
        <v>14.2809</v>
      </c>
      <c r="JQ104">
        <v>18</v>
      </c>
      <c r="JR104">
        <v>486.29</v>
      </c>
      <c r="JS104">
        <v>559.6559999999999</v>
      </c>
      <c r="JT104">
        <v>28.0002</v>
      </c>
      <c r="JU104">
        <v>29.2665</v>
      </c>
      <c r="JV104">
        <v>30.0004</v>
      </c>
      <c r="JW104">
        <v>29.2679</v>
      </c>
      <c r="JX104">
        <v>29.2069</v>
      </c>
      <c r="JY104">
        <v>59.9601</v>
      </c>
      <c r="JZ104">
        <v>48.6257</v>
      </c>
      <c r="KA104">
        <v>0</v>
      </c>
      <c r="KB104">
        <v>28</v>
      </c>
      <c r="KC104">
        <v>1403.64</v>
      </c>
      <c r="KD104">
        <v>14.5316</v>
      </c>
      <c r="KE104">
        <v>100.191</v>
      </c>
      <c r="KF104">
        <v>100.587</v>
      </c>
    </row>
    <row r="105" spans="1:292">
      <c r="A105">
        <v>85</v>
      </c>
      <c r="B105">
        <v>1685027110.6</v>
      </c>
      <c r="C105">
        <v>511.5</v>
      </c>
      <c r="D105" t="s">
        <v>604</v>
      </c>
      <c r="E105" t="s">
        <v>605</v>
      </c>
      <c r="F105">
        <v>5</v>
      </c>
      <c r="G105" t="s">
        <v>428</v>
      </c>
      <c r="H105">
        <v>1685027103.1</v>
      </c>
      <c r="I105">
        <f>(J105)/1000</f>
        <v>0</v>
      </c>
      <c r="J105">
        <f>IF(DO105, AM105, AG105)</f>
        <v>0</v>
      </c>
      <c r="K105">
        <f>IF(DO105, AH105, AF105)</f>
        <v>0</v>
      </c>
      <c r="L105">
        <f>DQ105 - IF(AT105&gt;1, K105*DK105*100.0/(AV105*EE105), 0)</f>
        <v>0</v>
      </c>
      <c r="M105">
        <f>((S105-I105/2)*L105-K105)/(S105+I105/2)</f>
        <v>0</v>
      </c>
      <c r="N105">
        <f>M105*(DX105+DY105)/1000.0</f>
        <v>0</v>
      </c>
      <c r="O105">
        <f>(DQ105 - IF(AT105&gt;1, K105*DK105*100.0/(AV105*EE105), 0))*(DX105+DY105)/1000.0</f>
        <v>0</v>
      </c>
      <c r="P105">
        <f>2.0/((1/R105-1/Q105)+SIGN(R105)*SQRT((1/R105-1/Q105)*(1/R105-1/Q105) + 4*DL105/((DL105+1)*(DL105+1))*(2*1/R105*1/Q105-1/Q105*1/Q105)))</f>
        <v>0</v>
      </c>
      <c r="Q105">
        <f>IF(LEFT(DM105,1)&lt;&gt;"0",IF(LEFT(DM105,1)="1",3.0,DN105),$D$5+$E$5*(EE105*DX105/($K$5*1000))+$F$5*(EE105*DX105/($K$5*1000))*MAX(MIN(DK105,$J$5),$I$5)*MAX(MIN(DK105,$J$5),$I$5)+$G$5*MAX(MIN(DK105,$J$5),$I$5)*(EE105*DX105/($K$5*1000))+$H$5*(EE105*DX105/($K$5*1000))*(EE105*DX105/($K$5*1000)))</f>
        <v>0</v>
      </c>
      <c r="R105">
        <f>I105*(1000-(1000*0.61365*exp(17.502*V105/(240.97+V105))/(DX105+DY105)+DS105)/2)/(1000*0.61365*exp(17.502*V105/(240.97+V105))/(DX105+DY105)-DS105)</f>
        <v>0</v>
      </c>
      <c r="S105">
        <f>1/((DL105+1)/(P105/1.6)+1/(Q105/1.37)) + DL105/((DL105+1)/(P105/1.6) + DL105/(Q105/1.37))</f>
        <v>0</v>
      </c>
      <c r="T105">
        <f>(DG105*DJ105)</f>
        <v>0</v>
      </c>
      <c r="U105">
        <f>(DZ105+(T105+2*0.95*5.67E-8*(((DZ105+$B$9)+273)^4-(DZ105+273)^4)-44100*I105)/(1.84*29.3*Q105+8*0.95*5.67E-8*(DZ105+273)^3))</f>
        <v>0</v>
      </c>
      <c r="V105">
        <f>($C$9*EA105+$D$9*EB105+$E$9*U105)</f>
        <v>0</v>
      </c>
      <c r="W105">
        <f>0.61365*exp(17.502*V105/(240.97+V105))</f>
        <v>0</v>
      </c>
      <c r="X105">
        <f>(Y105/Z105*100)</f>
        <v>0</v>
      </c>
      <c r="Y105">
        <f>DS105*(DX105+DY105)/1000</f>
        <v>0</v>
      </c>
      <c r="Z105">
        <f>0.61365*exp(17.502*DZ105/(240.97+DZ105))</f>
        <v>0</v>
      </c>
      <c r="AA105">
        <f>(W105-DS105*(DX105+DY105)/1000)</f>
        <v>0</v>
      </c>
      <c r="AB105">
        <f>(-I105*44100)</f>
        <v>0</v>
      </c>
      <c r="AC105">
        <f>2*29.3*Q105*0.92*(DZ105-V105)</f>
        <v>0</v>
      </c>
      <c r="AD105">
        <f>2*0.95*5.67E-8*(((DZ105+$B$9)+273)^4-(V105+273)^4)</f>
        <v>0</v>
      </c>
      <c r="AE105">
        <f>T105+AD105+AB105+AC105</f>
        <v>0</v>
      </c>
      <c r="AF105">
        <f>DW105*AT105*(DR105-DQ105*(1000-AT105*DT105)/(1000-AT105*DS105))/(100*DK105)</f>
        <v>0</v>
      </c>
      <c r="AG105">
        <f>1000*DW105*AT105*(DS105-DT105)/(100*DK105*(1000-AT105*DS105))</f>
        <v>0</v>
      </c>
      <c r="AH105">
        <f>(AI105 - AJ105 - DX105*1E3/(8.314*(DZ105+273.15)) * AL105/DW105 * AK105) * DW105/(100*DK105) * (1000 - DT105)/1000</f>
        <v>0</v>
      </c>
      <c r="AI105">
        <v>1411.056818438799</v>
      </c>
      <c r="AJ105">
        <v>1333.534</v>
      </c>
      <c r="AK105">
        <v>3.382336713590152</v>
      </c>
      <c r="AL105">
        <v>66.87544694377274</v>
      </c>
      <c r="AM105">
        <f>(AO105 - AN105 + DX105*1E3/(8.314*(DZ105+273.15)) * AQ105/DW105 * AP105) * DW105/(100*DK105) * 1000/(1000 - AO105)</f>
        <v>0</v>
      </c>
      <c r="AN105">
        <v>14.37721343531972</v>
      </c>
      <c r="AO105">
        <v>20.47577362637363</v>
      </c>
      <c r="AP105">
        <v>-0.0007776122195965254</v>
      </c>
      <c r="AQ105">
        <v>110.1298601296173</v>
      </c>
      <c r="AR105">
        <v>0</v>
      </c>
      <c r="AS105">
        <v>0</v>
      </c>
      <c r="AT105">
        <f>IF(AR105*$H$15&gt;=AV105,1.0,(AV105/(AV105-AR105*$H$15)))</f>
        <v>0</v>
      </c>
      <c r="AU105">
        <f>(AT105-1)*100</f>
        <v>0</v>
      </c>
      <c r="AV105">
        <f>MAX(0,($B$15+$C$15*EE105)/(1+$D$15*EE105)*DX105/(DZ105+273)*$E$15)</f>
        <v>0</v>
      </c>
      <c r="AW105" t="s">
        <v>429</v>
      </c>
      <c r="AX105" t="s">
        <v>429</v>
      </c>
      <c r="AY105">
        <v>0</v>
      </c>
      <c r="AZ105">
        <v>0</v>
      </c>
      <c r="BA105">
        <f>1-AY105/AZ105</f>
        <v>0</v>
      </c>
      <c r="BB105">
        <v>0</v>
      </c>
      <c r="BC105" t="s">
        <v>429</v>
      </c>
      <c r="BD105" t="s">
        <v>429</v>
      </c>
      <c r="BE105">
        <v>0</v>
      </c>
      <c r="BF105">
        <v>0</v>
      </c>
      <c r="BG105">
        <f>1-BE105/BF105</f>
        <v>0</v>
      </c>
      <c r="BH105">
        <v>0.5</v>
      </c>
      <c r="BI105">
        <f>DH105</f>
        <v>0</v>
      </c>
      <c r="BJ105">
        <f>K105</f>
        <v>0</v>
      </c>
      <c r="BK105">
        <f>BG105*BH105*BI105</f>
        <v>0</v>
      </c>
      <c r="BL105">
        <f>(BJ105-BB105)/BI105</f>
        <v>0</v>
      </c>
      <c r="BM105">
        <f>(AZ105-BF105)/BF105</f>
        <v>0</v>
      </c>
      <c r="BN105">
        <f>AY105/(BA105+AY105/BF105)</f>
        <v>0</v>
      </c>
      <c r="BO105" t="s">
        <v>429</v>
      </c>
      <c r="BP105">
        <v>0</v>
      </c>
      <c r="BQ105">
        <f>IF(BP105&lt;&gt;0, BP105, BN105)</f>
        <v>0</v>
      </c>
      <c r="BR105">
        <f>1-BQ105/BF105</f>
        <v>0</v>
      </c>
      <c r="BS105">
        <f>(BF105-BE105)/(BF105-BQ105)</f>
        <v>0</v>
      </c>
      <c r="BT105">
        <f>(AZ105-BF105)/(AZ105-BQ105)</f>
        <v>0</v>
      </c>
      <c r="BU105">
        <f>(BF105-BE105)/(BF105-AY105)</f>
        <v>0</v>
      </c>
      <c r="BV105">
        <f>(AZ105-BF105)/(AZ105-AY105)</f>
        <v>0</v>
      </c>
      <c r="BW105">
        <f>(BS105*BQ105/BE105)</f>
        <v>0</v>
      </c>
      <c r="BX105">
        <f>(1-BW105)</f>
        <v>0</v>
      </c>
      <c r="DG105">
        <f>$B$13*EF105+$C$13*EG105+$F$13*ER105*(1-EU105)</f>
        <v>0</v>
      </c>
      <c r="DH105">
        <f>DG105*DI105</f>
        <v>0</v>
      </c>
      <c r="DI105">
        <f>($B$13*$D$11+$C$13*$D$11+$F$13*((FE105+EW105)/MAX(FE105+EW105+FF105, 0.1)*$I$11+FF105/MAX(FE105+EW105+FF105, 0.1)*$J$11))/($B$13+$C$13+$F$13)</f>
        <v>0</v>
      </c>
      <c r="DJ105">
        <f>($B$13*$K$11+$C$13*$K$11+$F$13*((FE105+EW105)/MAX(FE105+EW105+FF105, 0.1)*$P$11+FF105/MAX(FE105+EW105+FF105, 0.1)*$Q$11))/($B$13+$C$13+$F$13)</f>
        <v>0</v>
      </c>
      <c r="DK105">
        <v>2.7</v>
      </c>
      <c r="DL105">
        <v>0.5</v>
      </c>
      <c r="DM105" t="s">
        <v>430</v>
      </c>
      <c r="DN105">
        <v>2</v>
      </c>
      <c r="DO105" t="b">
        <v>1</v>
      </c>
      <c r="DP105">
        <v>1685027103.1</v>
      </c>
      <c r="DQ105">
        <v>1282.943703703704</v>
      </c>
      <c r="DR105">
        <v>1377.227037037037</v>
      </c>
      <c r="DS105">
        <v>20.46579259259259</v>
      </c>
      <c r="DT105">
        <v>14.34633333333333</v>
      </c>
      <c r="DU105">
        <v>1282.666666666666</v>
      </c>
      <c r="DV105">
        <v>20.35626666666666</v>
      </c>
      <c r="DW105">
        <v>500.038</v>
      </c>
      <c r="DX105">
        <v>99.44609259259259</v>
      </c>
      <c r="DY105">
        <v>0.1000637962962963</v>
      </c>
      <c r="DZ105">
        <v>29.46282222222222</v>
      </c>
      <c r="EA105">
        <v>29.42771851851852</v>
      </c>
      <c r="EB105">
        <v>999.9000000000001</v>
      </c>
      <c r="EC105">
        <v>0</v>
      </c>
      <c r="ED105">
        <v>0</v>
      </c>
      <c r="EE105">
        <v>9995.855555555558</v>
      </c>
      <c r="EF105">
        <v>0</v>
      </c>
      <c r="EG105">
        <v>1289.541148148148</v>
      </c>
      <c r="EH105">
        <v>-94.28393703703703</v>
      </c>
      <c r="EI105">
        <v>1309.748518518518</v>
      </c>
      <c r="EJ105">
        <v>1397.274074074074</v>
      </c>
      <c r="EK105">
        <v>6.119451481481481</v>
      </c>
      <c r="EL105">
        <v>1377.227037037037</v>
      </c>
      <c r="EM105">
        <v>14.34633333333333</v>
      </c>
      <c r="EN105">
        <v>2.035242962962963</v>
      </c>
      <c r="EO105">
        <v>1.426687037037037</v>
      </c>
      <c r="EP105">
        <v>17.72121111111111</v>
      </c>
      <c r="EQ105">
        <v>12.20412962962963</v>
      </c>
      <c r="ER105">
        <v>1999.950370370371</v>
      </c>
      <c r="ES105">
        <v>0.9800028888888888</v>
      </c>
      <c r="ET105">
        <v>0.01999701111111111</v>
      </c>
      <c r="EU105">
        <v>0</v>
      </c>
      <c r="EV105">
        <v>778.9281851851852</v>
      </c>
      <c r="EW105">
        <v>5.00078</v>
      </c>
      <c r="EX105">
        <v>19505.14074074074</v>
      </c>
      <c r="EY105">
        <v>16379.24814814815</v>
      </c>
      <c r="EZ105">
        <v>39.39562962962963</v>
      </c>
      <c r="FA105">
        <v>41.1824074074074</v>
      </c>
      <c r="FB105">
        <v>39.73118518518518</v>
      </c>
      <c r="FC105">
        <v>40.09937037037037</v>
      </c>
      <c r="FD105">
        <v>40.70574074074074</v>
      </c>
      <c r="FE105">
        <v>1955.059629629629</v>
      </c>
      <c r="FF105">
        <v>39.89000000000001</v>
      </c>
      <c r="FG105">
        <v>0</v>
      </c>
      <c r="FH105">
        <v>1685027109.7</v>
      </c>
      <c r="FI105">
        <v>0</v>
      </c>
      <c r="FJ105">
        <v>778.8989600000001</v>
      </c>
      <c r="FK105">
        <v>-2.761461547703043</v>
      </c>
      <c r="FL105">
        <v>3814.561525066646</v>
      </c>
      <c r="FM105">
        <v>19523.56</v>
      </c>
      <c r="FN105">
        <v>15</v>
      </c>
      <c r="FO105">
        <v>1685022659.5</v>
      </c>
      <c r="FP105" t="s">
        <v>431</v>
      </c>
      <c r="FQ105">
        <v>1685022641</v>
      </c>
      <c r="FR105">
        <v>1685022659.5</v>
      </c>
      <c r="FS105">
        <v>1</v>
      </c>
      <c r="FT105">
        <v>0.44</v>
      </c>
      <c r="FU105">
        <v>-0.025</v>
      </c>
      <c r="FV105">
        <v>0.445</v>
      </c>
      <c r="FW105">
        <v>-0.025</v>
      </c>
      <c r="FX105">
        <v>420</v>
      </c>
      <c r="FY105">
        <v>11</v>
      </c>
      <c r="FZ105">
        <v>0.08</v>
      </c>
      <c r="GA105">
        <v>0.02</v>
      </c>
      <c r="GB105">
        <v>-94.2088675</v>
      </c>
      <c r="GC105">
        <v>-1.345234896810375</v>
      </c>
      <c r="GD105">
        <v>0.1399807833016729</v>
      </c>
      <c r="GE105">
        <v>0</v>
      </c>
      <c r="GF105">
        <v>6.160752</v>
      </c>
      <c r="GG105">
        <v>-0.9259544465291046</v>
      </c>
      <c r="GH105">
        <v>0.09124741087285707</v>
      </c>
      <c r="GI105">
        <v>0</v>
      </c>
      <c r="GJ105">
        <v>0</v>
      </c>
      <c r="GK105">
        <v>2</v>
      </c>
      <c r="GL105" t="s">
        <v>485</v>
      </c>
      <c r="GM105">
        <v>3.09822</v>
      </c>
      <c r="GN105">
        <v>2.75806</v>
      </c>
      <c r="GO105">
        <v>0.207911</v>
      </c>
      <c r="GP105">
        <v>0.216841</v>
      </c>
      <c r="GQ105">
        <v>0.106139</v>
      </c>
      <c r="GR105">
        <v>0.0834473</v>
      </c>
      <c r="GS105">
        <v>20333.5</v>
      </c>
      <c r="GT105">
        <v>19856.2</v>
      </c>
      <c r="GU105">
        <v>26217.5</v>
      </c>
      <c r="GV105">
        <v>25695.1</v>
      </c>
      <c r="GW105">
        <v>37615</v>
      </c>
      <c r="GX105">
        <v>35907.9</v>
      </c>
      <c r="GY105">
        <v>45848.2</v>
      </c>
      <c r="GZ105">
        <v>42376.5</v>
      </c>
      <c r="HA105">
        <v>1.8741</v>
      </c>
      <c r="HB105">
        <v>1.95745</v>
      </c>
      <c r="HC105">
        <v>0.0643507</v>
      </c>
      <c r="HD105">
        <v>0</v>
      </c>
      <c r="HE105">
        <v>28.3802</v>
      </c>
      <c r="HF105">
        <v>999.9</v>
      </c>
      <c r="HG105">
        <v>60.3</v>
      </c>
      <c r="HH105">
        <v>32.6</v>
      </c>
      <c r="HI105">
        <v>29.9542</v>
      </c>
      <c r="HJ105">
        <v>60.7635</v>
      </c>
      <c r="HK105">
        <v>26.6667</v>
      </c>
      <c r="HL105">
        <v>1</v>
      </c>
      <c r="HM105">
        <v>0.157637</v>
      </c>
      <c r="HN105">
        <v>0.299575</v>
      </c>
      <c r="HO105">
        <v>20.3063</v>
      </c>
      <c r="HP105">
        <v>5.2116</v>
      </c>
      <c r="HQ105">
        <v>11.9787</v>
      </c>
      <c r="HR105">
        <v>4.96425</v>
      </c>
      <c r="HS105">
        <v>3.2742</v>
      </c>
      <c r="HT105">
        <v>9999</v>
      </c>
      <c r="HU105">
        <v>9999</v>
      </c>
      <c r="HV105">
        <v>9999</v>
      </c>
      <c r="HW105">
        <v>30.1</v>
      </c>
      <c r="HX105">
        <v>1.86386</v>
      </c>
      <c r="HY105">
        <v>1.85994</v>
      </c>
      <c r="HZ105">
        <v>1.85822</v>
      </c>
      <c r="IA105">
        <v>1.85965</v>
      </c>
      <c r="IB105">
        <v>1.85974</v>
      </c>
      <c r="IC105">
        <v>1.85821</v>
      </c>
      <c r="ID105">
        <v>1.8573</v>
      </c>
      <c r="IE105">
        <v>1.85224</v>
      </c>
      <c r="IF105">
        <v>0</v>
      </c>
      <c r="IG105">
        <v>0</v>
      </c>
      <c r="IH105">
        <v>0</v>
      </c>
      <c r="II105">
        <v>0</v>
      </c>
      <c r="IJ105" t="s">
        <v>433</v>
      </c>
      <c r="IK105" t="s">
        <v>434</v>
      </c>
      <c r="IL105" t="s">
        <v>435</v>
      </c>
      <c r="IM105" t="s">
        <v>435</v>
      </c>
      <c r="IN105" t="s">
        <v>435</v>
      </c>
      <c r="IO105" t="s">
        <v>435</v>
      </c>
      <c r="IP105">
        <v>0</v>
      </c>
      <c r="IQ105">
        <v>100</v>
      </c>
      <c r="IR105">
        <v>100</v>
      </c>
      <c r="IS105">
        <v>0.26</v>
      </c>
      <c r="IT105">
        <v>0.1098</v>
      </c>
      <c r="IU105">
        <v>0.3650839946752427</v>
      </c>
      <c r="IV105">
        <v>0.0002756662941723101</v>
      </c>
      <c r="IW105">
        <v>-1.706736700235475E-07</v>
      </c>
      <c r="IX105">
        <v>-7.648352192670159E-11</v>
      </c>
      <c r="IY105">
        <v>-0.08921519773046478</v>
      </c>
      <c r="IZ105">
        <v>0.001712106514585134</v>
      </c>
      <c r="JA105">
        <v>0.0004201690128959496</v>
      </c>
      <c r="JB105">
        <v>-1.212774764375344E-06</v>
      </c>
      <c r="JC105">
        <v>3</v>
      </c>
      <c r="JD105">
        <v>1949</v>
      </c>
      <c r="JE105">
        <v>1</v>
      </c>
      <c r="JF105">
        <v>28</v>
      </c>
      <c r="JG105">
        <v>74.5</v>
      </c>
      <c r="JH105">
        <v>74.2</v>
      </c>
      <c r="JI105">
        <v>3.01758</v>
      </c>
      <c r="JJ105">
        <v>2.59399</v>
      </c>
      <c r="JK105">
        <v>1.49658</v>
      </c>
      <c r="JL105">
        <v>2.35474</v>
      </c>
      <c r="JM105">
        <v>1.54907</v>
      </c>
      <c r="JN105">
        <v>2.34741</v>
      </c>
      <c r="JO105">
        <v>36.2459</v>
      </c>
      <c r="JP105">
        <v>14.2809</v>
      </c>
      <c r="JQ105">
        <v>18</v>
      </c>
      <c r="JR105">
        <v>486.411</v>
      </c>
      <c r="JS105">
        <v>559.582</v>
      </c>
      <c r="JT105">
        <v>28.0002</v>
      </c>
      <c r="JU105">
        <v>29.2703</v>
      </c>
      <c r="JV105">
        <v>30.0003</v>
      </c>
      <c r="JW105">
        <v>29.2723</v>
      </c>
      <c r="JX105">
        <v>29.2106</v>
      </c>
      <c r="JY105">
        <v>60.5796</v>
      </c>
      <c r="JZ105">
        <v>48.6257</v>
      </c>
      <c r="KA105">
        <v>0</v>
      </c>
      <c r="KB105">
        <v>28</v>
      </c>
      <c r="KC105">
        <v>1423.68</v>
      </c>
      <c r="KD105">
        <v>14.5834</v>
      </c>
      <c r="KE105">
        <v>100.19</v>
      </c>
      <c r="KF105">
        <v>100.586</v>
      </c>
    </row>
    <row r="106" spans="1:292">
      <c r="A106">
        <v>86</v>
      </c>
      <c r="B106">
        <v>1685027115.6</v>
      </c>
      <c r="C106">
        <v>516.5</v>
      </c>
      <c r="D106" t="s">
        <v>606</v>
      </c>
      <c r="E106" t="s">
        <v>607</v>
      </c>
      <c r="F106">
        <v>5</v>
      </c>
      <c r="G106" t="s">
        <v>428</v>
      </c>
      <c r="H106">
        <v>1685027107.814285</v>
      </c>
      <c r="I106">
        <f>(J106)/1000</f>
        <v>0</v>
      </c>
      <c r="J106">
        <f>IF(DO106, AM106, AG106)</f>
        <v>0</v>
      </c>
      <c r="K106">
        <f>IF(DO106, AH106, AF106)</f>
        <v>0</v>
      </c>
      <c r="L106">
        <f>DQ106 - IF(AT106&gt;1, K106*DK106*100.0/(AV106*EE106), 0)</f>
        <v>0</v>
      </c>
      <c r="M106">
        <f>((S106-I106/2)*L106-K106)/(S106+I106/2)</f>
        <v>0</v>
      </c>
      <c r="N106">
        <f>M106*(DX106+DY106)/1000.0</f>
        <v>0</v>
      </c>
      <c r="O106">
        <f>(DQ106 - IF(AT106&gt;1, K106*DK106*100.0/(AV106*EE106), 0))*(DX106+DY106)/1000.0</f>
        <v>0</v>
      </c>
      <c r="P106">
        <f>2.0/((1/R106-1/Q106)+SIGN(R106)*SQRT((1/R106-1/Q106)*(1/R106-1/Q106) + 4*DL106/((DL106+1)*(DL106+1))*(2*1/R106*1/Q106-1/Q106*1/Q106)))</f>
        <v>0</v>
      </c>
      <c r="Q106">
        <f>IF(LEFT(DM106,1)&lt;&gt;"0",IF(LEFT(DM106,1)="1",3.0,DN106),$D$5+$E$5*(EE106*DX106/($K$5*1000))+$F$5*(EE106*DX106/($K$5*1000))*MAX(MIN(DK106,$J$5),$I$5)*MAX(MIN(DK106,$J$5),$I$5)+$G$5*MAX(MIN(DK106,$J$5),$I$5)*(EE106*DX106/($K$5*1000))+$H$5*(EE106*DX106/($K$5*1000))*(EE106*DX106/($K$5*1000)))</f>
        <v>0</v>
      </c>
      <c r="R106">
        <f>I106*(1000-(1000*0.61365*exp(17.502*V106/(240.97+V106))/(DX106+DY106)+DS106)/2)/(1000*0.61365*exp(17.502*V106/(240.97+V106))/(DX106+DY106)-DS106)</f>
        <v>0</v>
      </c>
      <c r="S106">
        <f>1/((DL106+1)/(P106/1.6)+1/(Q106/1.37)) + DL106/((DL106+1)/(P106/1.6) + DL106/(Q106/1.37))</f>
        <v>0</v>
      </c>
      <c r="T106">
        <f>(DG106*DJ106)</f>
        <v>0</v>
      </c>
      <c r="U106">
        <f>(DZ106+(T106+2*0.95*5.67E-8*(((DZ106+$B$9)+273)^4-(DZ106+273)^4)-44100*I106)/(1.84*29.3*Q106+8*0.95*5.67E-8*(DZ106+273)^3))</f>
        <v>0</v>
      </c>
      <c r="V106">
        <f>($C$9*EA106+$D$9*EB106+$E$9*U106)</f>
        <v>0</v>
      </c>
      <c r="W106">
        <f>0.61365*exp(17.502*V106/(240.97+V106))</f>
        <v>0</v>
      </c>
      <c r="X106">
        <f>(Y106/Z106*100)</f>
        <v>0</v>
      </c>
      <c r="Y106">
        <f>DS106*(DX106+DY106)/1000</f>
        <v>0</v>
      </c>
      <c r="Z106">
        <f>0.61365*exp(17.502*DZ106/(240.97+DZ106))</f>
        <v>0</v>
      </c>
      <c r="AA106">
        <f>(W106-DS106*(DX106+DY106)/1000)</f>
        <v>0</v>
      </c>
      <c r="AB106">
        <f>(-I106*44100)</f>
        <v>0</v>
      </c>
      <c r="AC106">
        <f>2*29.3*Q106*0.92*(DZ106-V106)</f>
        <v>0</v>
      </c>
      <c r="AD106">
        <f>2*0.95*5.67E-8*(((DZ106+$B$9)+273)^4-(V106+273)^4)</f>
        <v>0</v>
      </c>
      <c r="AE106">
        <f>T106+AD106+AB106+AC106</f>
        <v>0</v>
      </c>
      <c r="AF106">
        <f>DW106*AT106*(DR106-DQ106*(1000-AT106*DT106)/(1000-AT106*DS106))/(100*DK106)</f>
        <v>0</v>
      </c>
      <c r="AG106">
        <f>1000*DW106*AT106*(DS106-DT106)/(100*DK106*(1000-AT106*DS106))</f>
        <v>0</v>
      </c>
      <c r="AH106">
        <f>(AI106 - AJ106 - DX106*1E3/(8.314*(DZ106+273.15)) * AL106/DW106 * AK106) * DW106/(100*DK106) * (1000 - DT106)/1000</f>
        <v>0</v>
      </c>
      <c r="AI106">
        <v>1428.250712034608</v>
      </c>
      <c r="AJ106">
        <v>1350.657030303031</v>
      </c>
      <c r="AK106">
        <v>3.4322142722846</v>
      </c>
      <c r="AL106">
        <v>66.87544694377274</v>
      </c>
      <c r="AM106">
        <f>(AO106 - AN106 + DX106*1E3/(8.314*(DZ106+273.15)) * AQ106/DW106 * AP106) * DW106/(100*DK106) * 1000/(1000 - AO106)</f>
        <v>0</v>
      </c>
      <c r="AN106">
        <v>14.49617536577643</v>
      </c>
      <c r="AO106">
        <v>20.50289120879122</v>
      </c>
      <c r="AP106">
        <v>0.01105802037348415</v>
      </c>
      <c r="AQ106">
        <v>110.1298601296173</v>
      </c>
      <c r="AR106">
        <v>0</v>
      </c>
      <c r="AS106">
        <v>0</v>
      </c>
      <c r="AT106">
        <f>IF(AR106*$H$15&gt;=AV106,1.0,(AV106/(AV106-AR106*$H$15)))</f>
        <v>0</v>
      </c>
      <c r="AU106">
        <f>(AT106-1)*100</f>
        <v>0</v>
      </c>
      <c r="AV106">
        <f>MAX(0,($B$15+$C$15*EE106)/(1+$D$15*EE106)*DX106/(DZ106+273)*$E$15)</f>
        <v>0</v>
      </c>
      <c r="AW106" t="s">
        <v>429</v>
      </c>
      <c r="AX106" t="s">
        <v>429</v>
      </c>
      <c r="AY106">
        <v>0</v>
      </c>
      <c r="AZ106">
        <v>0</v>
      </c>
      <c r="BA106">
        <f>1-AY106/AZ106</f>
        <v>0</v>
      </c>
      <c r="BB106">
        <v>0</v>
      </c>
      <c r="BC106" t="s">
        <v>429</v>
      </c>
      <c r="BD106" t="s">
        <v>429</v>
      </c>
      <c r="BE106">
        <v>0</v>
      </c>
      <c r="BF106">
        <v>0</v>
      </c>
      <c r="BG106">
        <f>1-BE106/BF106</f>
        <v>0</v>
      </c>
      <c r="BH106">
        <v>0.5</v>
      </c>
      <c r="BI106">
        <f>DH106</f>
        <v>0</v>
      </c>
      <c r="BJ106">
        <f>K106</f>
        <v>0</v>
      </c>
      <c r="BK106">
        <f>BG106*BH106*BI106</f>
        <v>0</v>
      </c>
      <c r="BL106">
        <f>(BJ106-BB106)/BI106</f>
        <v>0</v>
      </c>
      <c r="BM106">
        <f>(AZ106-BF106)/BF106</f>
        <v>0</v>
      </c>
      <c r="BN106">
        <f>AY106/(BA106+AY106/BF106)</f>
        <v>0</v>
      </c>
      <c r="BO106" t="s">
        <v>429</v>
      </c>
      <c r="BP106">
        <v>0</v>
      </c>
      <c r="BQ106">
        <f>IF(BP106&lt;&gt;0, BP106, BN106)</f>
        <v>0</v>
      </c>
      <c r="BR106">
        <f>1-BQ106/BF106</f>
        <v>0</v>
      </c>
      <c r="BS106">
        <f>(BF106-BE106)/(BF106-BQ106)</f>
        <v>0</v>
      </c>
      <c r="BT106">
        <f>(AZ106-BF106)/(AZ106-BQ106)</f>
        <v>0</v>
      </c>
      <c r="BU106">
        <f>(BF106-BE106)/(BF106-AY106)</f>
        <v>0</v>
      </c>
      <c r="BV106">
        <f>(AZ106-BF106)/(AZ106-AY106)</f>
        <v>0</v>
      </c>
      <c r="BW106">
        <f>(BS106*BQ106/BE106)</f>
        <v>0</v>
      </c>
      <c r="BX106">
        <f>(1-BW106)</f>
        <v>0</v>
      </c>
      <c r="DG106">
        <f>$B$13*EF106+$C$13*EG106+$F$13*ER106*(1-EU106)</f>
        <v>0</v>
      </c>
      <c r="DH106">
        <f>DG106*DI106</f>
        <v>0</v>
      </c>
      <c r="DI106">
        <f>($B$13*$D$11+$C$13*$D$11+$F$13*((FE106+EW106)/MAX(FE106+EW106+FF106, 0.1)*$I$11+FF106/MAX(FE106+EW106+FF106, 0.1)*$J$11))/($B$13+$C$13+$F$13)</f>
        <v>0</v>
      </c>
      <c r="DJ106">
        <f>($B$13*$K$11+$C$13*$K$11+$F$13*((FE106+EW106)/MAX(FE106+EW106+FF106, 0.1)*$P$11+FF106/MAX(FE106+EW106+FF106, 0.1)*$Q$11))/($B$13+$C$13+$F$13)</f>
        <v>0</v>
      </c>
      <c r="DK106">
        <v>2.7</v>
      </c>
      <c r="DL106">
        <v>0.5</v>
      </c>
      <c r="DM106" t="s">
        <v>430</v>
      </c>
      <c r="DN106">
        <v>2</v>
      </c>
      <c r="DO106" t="b">
        <v>1</v>
      </c>
      <c r="DP106">
        <v>1685027107.814285</v>
      </c>
      <c r="DQ106">
        <v>1298.656071428571</v>
      </c>
      <c r="DR106">
        <v>1393.056785714286</v>
      </c>
      <c r="DS106">
        <v>20.475125</v>
      </c>
      <c r="DT106">
        <v>14.41786785714286</v>
      </c>
      <c r="DU106">
        <v>1298.3875</v>
      </c>
      <c r="DV106">
        <v>20.36543928571428</v>
      </c>
      <c r="DW106">
        <v>499.9878928571429</v>
      </c>
      <c r="DX106">
        <v>99.44616071428572</v>
      </c>
      <c r="DY106">
        <v>0.09995455357142857</v>
      </c>
      <c r="DZ106">
        <v>29.46202142857143</v>
      </c>
      <c r="EA106">
        <v>29.43006785714286</v>
      </c>
      <c r="EB106">
        <v>999.9000000000002</v>
      </c>
      <c r="EC106">
        <v>0</v>
      </c>
      <c r="ED106">
        <v>0</v>
      </c>
      <c r="EE106">
        <v>9995.780357142856</v>
      </c>
      <c r="EF106">
        <v>0</v>
      </c>
      <c r="EG106">
        <v>1324.096821428571</v>
      </c>
      <c r="EH106">
        <v>-94.40205714285715</v>
      </c>
      <c r="EI106">
        <v>1325.802142857143</v>
      </c>
      <c r="EJ106">
        <v>1413.437857142857</v>
      </c>
      <c r="EK106">
        <v>6.0572475</v>
      </c>
      <c r="EL106">
        <v>1393.056785714286</v>
      </c>
      <c r="EM106">
        <v>14.41786785714286</v>
      </c>
      <c r="EN106">
        <v>2.0361725</v>
      </c>
      <c r="EO106">
        <v>1.433801785714286</v>
      </c>
      <c r="EP106">
        <v>17.72846071428571</v>
      </c>
      <c r="EQ106">
        <v>12.27971071428571</v>
      </c>
      <c r="ER106">
        <v>1999.969642857143</v>
      </c>
      <c r="ES106">
        <v>0.9800033928571426</v>
      </c>
      <c r="ET106">
        <v>0.01999651071428571</v>
      </c>
      <c r="EU106">
        <v>0</v>
      </c>
      <c r="EV106">
        <v>778.7627142857143</v>
      </c>
      <c r="EW106">
        <v>5.00078</v>
      </c>
      <c r="EX106">
        <v>19255.21071428572</v>
      </c>
      <c r="EY106">
        <v>16379.41785714285</v>
      </c>
      <c r="EZ106">
        <v>39.40149999999999</v>
      </c>
      <c r="FA106">
        <v>41.18699999999999</v>
      </c>
      <c r="FB106">
        <v>39.69385714285714</v>
      </c>
      <c r="FC106">
        <v>40.12039285714286</v>
      </c>
      <c r="FD106">
        <v>40.73635714285714</v>
      </c>
      <c r="FE106">
        <v>1955.078928571429</v>
      </c>
      <c r="FF106">
        <v>39.89000000000001</v>
      </c>
      <c r="FG106">
        <v>0</v>
      </c>
      <c r="FH106">
        <v>1685027114.5</v>
      </c>
      <c r="FI106">
        <v>0</v>
      </c>
      <c r="FJ106">
        <v>778.7274799999999</v>
      </c>
      <c r="FK106">
        <v>-1.496000005674693</v>
      </c>
      <c r="FL106">
        <v>-4893.530766770455</v>
      </c>
      <c r="FM106">
        <v>19261.884</v>
      </c>
      <c r="FN106">
        <v>15</v>
      </c>
      <c r="FO106">
        <v>1685022659.5</v>
      </c>
      <c r="FP106" t="s">
        <v>431</v>
      </c>
      <c r="FQ106">
        <v>1685022641</v>
      </c>
      <c r="FR106">
        <v>1685022659.5</v>
      </c>
      <c r="FS106">
        <v>1</v>
      </c>
      <c r="FT106">
        <v>0.44</v>
      </c>
      <c r="FU106">
        <v>-0.025</v>
      </c>
      <c r="FV106">
        <v>0.445</v>
      </c>
      <c r="FW106">
        <v>-0.025</v>
      </c>
      <c r="FX106">
        <v>420</v>
      </c>
      <c r="FY106">
        <v>11</v>
      </c>
      <c r="FZ106">
        <v>0.08</v>
      </c>
      <c r="GA106">
        <v>0.02</v>
      </c>
      <c r="GB106">
        <v>-94.31296999999999</v>
      </c>
      <c r="GC106">
        <v>-1.505810881801024</v>
      </c>
      <c r="GD106">
        <v>0.1555520607385191</v>
      </c>
      <c r="GE106">
        <v>0</v>
      </c>
      <c r="GF106">
        <v>6.101544000000001</v>
      </c>
      <c r="GG106">
        <v>-0.8585972983114519</v>
      </c>
      <c r="GH106">
        <v>0.08515034306448795</v>
      </c>
      <c r="GI106">
        <v>0</v>
      </c>
      <c r="GJ106">
        <v>0</v>
      </c>
      <c r="GK106">
        <v>2</v>
      </c>
      <c r="GL106" t="s">
        <v>485</v>
      </c>
      <c r="GM106">
        <v>3.09831</v>
      </c>
      <c r="GN106">
        <v>2.75802</v>
      </c>
      <c r="GO106">
        <v>0.209526</v>
      </c>
      <c r="GP106">
        <v>0.218404</v>
      </c>
      <c r="GQ106">
        <v>0.106222</v>
      </c>
      <c r="GR106">
        <v>0.0835398</v>
      </c>
      <c r="GS106">
        <v>20292.1</v>
      </c>
      <c r="GT106">
        <v>19816.5</v>
      </c>
      <c r="GU106">
        <v>26217.4</v>
      </c>
      <c r="GV106">
        <v>25695</v>
      </c>
      <c r="GW106">
        <v>37611.6</v>
      </c>
      <c r="GX106">
        <v>35904.4</v>
      </c>
      <c r="GY106">
        <v>45848.1</v>
      </c>
      <c r="GZ106">
        <v>42376.4</v>
      </c>
      <c r="HA106">
        <v>1.87415</v>
      </c>
      <c r="HB106">
        <v>1.95735</v>
      </c>
      <c r="HC106">
        <v>0.06485730000000001</v>
      </c>
      <c r="HD106">
        <v>0</v>
      </c>
      <c r="HE106">
        <v>28.382</v>
      </c>
      <c r="HF106">
        <v>999.9</v>
      </c>
      <c r="HG106">
        <v>60.3</v>
      </c>
      <c r="HH106">
        <v>32.6</v>
      </c>
      <c r="HI106">
        <v>29.9511</v>
      </c>
      <c r="HJ106">
        <v>60.7435</v>
      </c>
      <c r="HK106">
        <v>26.5865</v>
      </c>
      <c r="HL106">
        <v>1</v>
      </c>
      <c r="HM106">
        <v>0.157978</v>
      </c>
      <c r="HN106">
        <v>0.301253</v>
      </c>
      <c r="HO106">
        <v>20.3063</v>
      </c>
      <c r="HP106">
        <v>5.21115</v>
      </c>
      <c r="HQ106">
        <v>11.9782</v>
      </c>
      <c r="HR106">
        <v>4.9641</v>
      </c>
      <c r="HS106">
        <v>3.27413</v>
      </c>
      <c r="HT106">
        <v>9999</v>
      </c>
      <c r="HU106">
        <v>9999</v>
      </c>
      <c r="HV106">
        <v>9999</v>
      </c>
      <c r="HW106">
        <v>30.1</v>
      </c>
      <c r="HX106">
        <v>1.86386</v>
      </c>
      <c r="HY106">
        <v>1.85998</v>
      </c>
      <c r="HZ106">
        <v>1.85822</v>
      </c>
      <c r="IA106">
        <v>1.85968</v>
      </c>
      <c r="IB106">
        <v>1.85974</v>
      </c>
      <c r="IC106">
        <v>1.85822</v>
      </c>
      <c r="ID106">
        <v>1.8573</v>
      </c>
      <c r="IE106">
        <v>1.85223</v>
      </c>
      <c r="IF106">
        <v>0</v>
      </c>
      <c r="IG106">
        <v>0</v>
      </c>
      <c r="IH106">
        <v>0</v>
      </c>
      <c r="II106">
        <v>0</v>
      </c>
      <c r="IJ106" t="s">
        <v>433</v>
      </c>
      <c r="IK106" t="s">
        <v>434</v>
      </c>
      <c r="IL106" t="s">
        <v>435</v>
      </c>
      <c r="IM106" t="s">
        <v>435</v>
      </c>
      <c r="IN106" t="s">
        <v>435</v>
      </c>
      <c r="IO106" t="s">
        <v>435</v>
      </c>
      <c r="IP106">
        <v>0</v>
      </c>
      <c r="IQ106">
        <v>100</v>
      </c>
      <c r="IR106">
        <v>100</v>
      </c>
      <c r="IS106">
        <v>0.25</v>
      </c>
      <c r="IT106">
        <v>0.1101</v>
      </c>
      <c r="IU106">
        <v>0.3650839946752427</v>
      </c>
      <c r="IV106">
        <v>0.0002756662941723101</v>
      </c>
      <c r="IW106">
        <v>-1.706736700235475E-07</v>
      </c>
      <c r="IX106">
        <v>-7.648352192670159E-11</v>
      </c>
      <c r="IY106">
        <v>-0.08921519773046478</v>
      </c>
      <c r="IZ106">
        <v>0.001712106514585134</v>
      </c>
      <c r="JA106">
        <v>0.0004201690128959496</v>
      </c>
      <c r="JB106">
        <v>-1.212774764375344E-06</v>
      </c>
      <c r="JC106">
        <v>3</v>
      </c>
      <c r="JD106">
        <v>1949</v>
      </c>
      <c r="JE106">
        <v>1</v>
      </c>
      <c r="JF106">
        <v>28</v>
      </c>
      <c r="JG106">
        <v>74.59999999999999</v>
      </c>
      <c r="JH106">
        <v>74.3</v>
      </c>
      <c r="JI106">
        <v>3.04443</v>
      </c>
      <c r="JJ106">
        <v>2.59277</v>
      </c>
      <c r="JK106">
        <v>1.49658</v>
      </c>
      <c r="JL106">
        <v>2.35474</v>
      </c>
      <c r="JM106">
        <v>1.54907</v>
      </c>
      <c r="JN106">
        <v>2.3291</v>
      </c>
      <c r="JO106">
        <v>36.2459</v>
      </c>
      <c r="JP106">
        <v>14.2809</v>
      </c>
      <c r="JQ106">
        <v>18</v>
      </c>
      <c r="JR106">
        <v>486.464</v>
      </c>
      <c r="JS106">
        <v>559.545</v>
      </c>
      <c r="JT106">
        <v>28.0002</v>
      </c>
      <c r="JU106">
        <v>29.2734</v>
      </c>
      <c r="JV106">
        <v>30.0004</v>
      </c>
      <c r="JW106">
        <v>29.2754</v>
      </c>
      <c r="JX106">
        <v>29.2143</v>
      </c>
      <c r="JY106">
        <v>61.1189</v>
      </c>
      <c r="JZ106">
        <v>48.3302</v>
      </c>
      <c r="KA106">
        <v>0</v>
      </c>
      <c r="KB106">
        <v>28</v>
      </c>
      <c r="KC106">
        <v>1437.04</v>
      </c>
      <c r="KD106">
        <v>14.6469</v>
      </c>
      <c r="KE106">
        <v>100.19</v>
      </c>
      <c r="KF106">
        <v>100.586</v>
      </c>
    </row>
    <row r="107" spans="1:292">
      <c r="A107">
        <v>87</v>
      </c>
      <c r="B107">
        <v>1685027120.6</v>
      </c>
      <c r="C107">
        <v>521.5</v>
      </c>
      <c r="D107" t="s">
        <v>608</v>
      </c>
      <c r="E107" t="s">
        <v>609</v>
      </c>
      <c r="F107">
        <v>5</v>
      </c>
      <c r="G107" t="s">
        <v>428</v>
      </c>
      <c r="H107">
        <v>1685027113.1</v>
      </c>
      <c r="I107">
        <f>(J107)/1000</f>
        <v>0</v>
      </c>
      <c r="J107">
        <f>IF(DO107, AM107, AG107)</f>
        <v>0</v>
      </c>
      <c r="K107">
        <f>IF(DO107, AH107, AF107)</f>
        <v>0</v>
      </c>
      <c r="L107">
        <f>DQ107 - IF(AT107&gt;1, K107*DK107*100.0/(AV107*EE107), 0)</f>
        <v>0</v>
      </c>
      <c r="M107">
        <f>((S107-I107/2)*L107-K107)/(S107+I107/2)</f>
        <v>0</v>
      </c>
      <c r="N107">
        <f>M107*(DX107+DY107)/1000.0</f>
        <v>0</v>
      </c>
      <c r="O107">
        <f>(DQ107 - IF(AT107&gt;1, K107*DK107*100.0/(AV107*EE107), 0))*(DX107+DY107)/1000.0</f>
        <v>0</v>
      </c>
      <c r="P107">
        <f>2.0/((1/R107-1/Q107)+SIGN(R107)*SQRT((1/R107-1/Q107)*(1/R107-1/Q107) + 4*DL107/((DL107+1)*(DL107+1))*(2*1/R107*1/Q107-1/Q107*1/Q107)))</f>
        <v>0</v>
      </c>
      <c r="Q107">
        <f>IF(LEFT(DM107,1)&lt;&gt;"0",IF(LEFT(DM107,1)="1",3.0,DN107),$D$5+$E$5*(EE107*DX107/($K$5*1000))+$F$5*(EE107*DX107/($K$5*1000))*MAX(MIN(DK107,$J$5),$I$5)*MAX(MIN(DK107,$J$5),$I$5)+$G$5*MAX(MIN(DK107,$J$5),$I$5)*(EE107*DX107/($K$5*1000))+$H$5*(EE107*DX107/($K$5*1000))*(EE107*DX107/($K$5*1000)))</f>
        <v>0</v>
      </c>
      <c r="R107">
        <f>I107*(1000-(1000*0.61365*exp(17.502*V107/(240.97+V107))/(DX107+DY107)+DS107)/2)/(1000*0.61365*exp(17.502*V107/(240.97+V107))/(DX107+DY107)-DS107)</f>
        <v>0</v>
      </c>
      <c r="S107">
        <f>1/((DL107+1)/(P107/1.6)+1/(Q107/1.37)) + DL107/((DL107+1)/(P107/1.6) + DL107/(Q107/1.37))</f>
        <v>0</v>
      </c>
      <c r="T107">
        <f>(DG107*DJ107)</f>
        <v>0</v>
      </c>
      <c r="U107">
        <f>(DZ107+(T107+2*0.95*5.67E-8*(((DZ107+$B$9)+273)^4-(DZ107+273)^4)-44100*I107)/(1.84*29.3*Q107+8*0.95*5.67E-8*(DZ107+273)^3))</f>
        <v>0</v>
      </c>
      <c r="V107">
        <f>($C$9*EA107+$D$9*EB107+$E$9*U107)</f>
        <v>0</v>
      </c>
      <c r="W107">
        <f>0.61365*exp(17.502*V107/(240.97+V107))</f>
        <v>0</v>
      </c>
      <c r="X107">
        <f>(Y107/Z107*100)</f>
        <v>0</v>
      </c>
      <c r="Y107">
        <f>DS107*(DX107+DY107)/1000</f>
        <v>0</v>
      </c>
      <c r="Z107">
        <f>0.61365*exp(17.502*DZ107/(240.97+DZ107))</f>
        <v>0</v>
      </c>
      <c r="AA107">
        <f>(W107-DS107*(DX107+DY107)/1000)</f>
        <v>0</v>
      </c>
      <c r="AB107">
        <f>(-I107*44100)</f>
        <v>0</v>
      </c>
      <c r="AC107">
        <f>2*29.3*Q107*0.92*(DZ107-V107)</f>
        <v>0</v>
      </c>
      <c r="AD107">
        <f>2*0.95*5.67E-8*(((DZ107+$B$9)+273)^4-(V107+273)^4)</f>
        <v>0</v>
      </c>
      <c r="AE107">
        <f>T107+AD107+AB107+AC107</f>
        <v>0</v>
      </c>
      <c r="AF107">
        <f>DW107*AT107*(DR107-DQ107*(1000-AT107*DT107)/(1000-AT107*DS107))/(100*DK107)</f>
        <v>0</v>
      </c>
      <c r="AG107">
        <f>1000*DW107*AT107*(DS107-DT107)/(100*DK107*(1000-AT107*DS107))</f>
        <v>0</v>
      </c>
      <c r="AH107">
        <f>(AI107 - AJ107 - DX107*1E3/(8.314*(DZ107+273.15)) * AL107/DW107 * AK107) * DW107/(100*DK107) * (1000 - DT107)/1000</f>
        <v>0</v>
      </c>
      <c r="AI107">
        <v>1445.244963188044</v>
      </c>
      <c r="AJ107">
        <v>1367.629212121212</v>
      </c>
      <c r="AK107">
        <v>3.39066826278794</v>
      </c>
      <c r="AL107">
        <v>66.87544694377274</v>
      </c>
      <c r="AM107">
        <f>(AO107 - AN107 + DX107*1E3/(8.314*(DZ107+273.15)) * AQ107/DW107 * AP107) * DW107/(100*DK107) * 1000/(1000 - AO107)</f>
        <v>0</v>
      </c>
      <c r="AN107">
        <v>14.52133816383889</v>
      </c>
      <c r="AO107">
        <v>20.50344505494507</v>
      </c>
      <c r="AP107">
        <v>0.000514980876300482</v>
      </c>
      <c r="AQ107">
        <v>110.1298601296173</v>
      </c>
      <c r="AR107">
        <v>0</v>
      </c>
      <c r="AS107">
        <v>0</v>
      </c>
      <c r="AT107">
        <f>IF(AR107*$H$15&gt;=AV107,1.0,(AV107/(AV107-AR107*$H$15)))</f>
        <v>0</v>
      </c>
      <c r="AU107">
        <f>(AT107-1)*100</f>
        <v>0</v>
      </c>
      <c r="AV107">
        <f>MAX(0,($B$15+$C$15*EE107)/(1+$D$15*EE107)*DX107/(DZ107+273)*$E$15)</f>
        <v>0</v>
      </c>
      <c r="AW107" t="s">
        <v>429</v>
      </c>
      <c r="AX107" t="s">
        <v>429</v>
      </c>
      <c r="AY107">
        <v>0</v>
      </c>
      <c r="AZ107">
        <v>0</v>
      </c>
      <c r="BA107">
        <f>1-AY107/AZ107</f>
        <v>0</v>
      </c>
      <c r="BB107">
        <v>0</v>
      </c>
      <c r="BC107" t="s">
        <v>429</v>
      </c>
      <c r="BD107" t="s">
        <v>429</v>
      </c>
      <c r="BE107">
        <v>0</v>
      </c>
      <c r="BF107">
        <v>0</v>
      </c>
      <c r="BG107">
        <f>1-BE107/BF107</f>
        <v>0</v>
      </c>
      <c r="BH107">
        <v>0.5</v>
      </c>
      <c r="BI107">
        <f>DH107</f>
        <v>0</v>
      </c>
      <c r="BJ107">
        <f>K107</f>
        <v>0</v>
      </c>
      <c r="BK107">
        <f>BG107*BH107*BI107</f>
        <v>0</v>
      </c>
      <c r="BL107">
        <f>(BJ107-BB107)/BI107</f>
        <v>0</v>
      </c>
      <c r="BM107">
        <f>(AZ107-BF107)/BF107</f>
        <v>0</v>
      </c>
      <c r="BN107">
        <f>AY107/(BA107+AY107/BF107)</f>
        <v>0</v>
      </c>
      <c r="BO107" t="s">
        <v>429</v>
      </c>
      <c r="BP107">
        <v>0</v>
      </c>
      <c r="BQ107">
        <f>IF(BP107&lt;&gt;0, BP107, BN107)</f>
        <v>0</v>
      </c>
      <c r="BR107">
        <f>1-BQ107/BF107</f>
        <v>0</v>
      </c>
      <c r="BS107">
        <f>(BF107-BE107)/(BF107-BQ107)</f>
        <v>0</v>
      </c>
      <c r="BT107">
        <f>(AZ107-BF107)/(AZ107-BQ107)</f>
        <v>0</v>
      </c>
      <c r="BU107">
        <f>(BF107-BE107)/(BF107-AY107)</f>
        <v>0</v>
      </c>
      <c r="BV107">
        <f>(AZ107-BF107)/(AZ107-AY107)</f>
        <v>0</v>
      </c>
      <c r="BW107">
        <f>(BS107*BQ107/BE107)</f>
        <v>0</v>
      </c>
      <c r="BX107">
        <f>(1-BW107)</f>
        <v>0</v>
      </c>
      <c r="DG107">
        <f>$B$13*EF107+$C$13*EG107+$F$13*ER107*(1-EU107)</f>
        <v>0</v>
      </c>
      <c r="DH107">
        <f>DG107*DI107</f>
        <v>0</v>
      </c>
      <c r="DI107">
        <f>($B$13*$D$11+$C$13*$D$11+$F$13*((FE107+EW107)/MAX(FE107+EW107+FF107, 0.1)*$I$11+FF107/MAX(FE107+EW107+FF107, 0.1)*$J$11))/($B$13+$C$13+$F$13)</f>
        <v>0</v>
      </c>
      <c r="DJ107">
        <f>($B$13*$K$11+$C$13*$K$11+$F$13*((FE107+EW107)/MAX(FE107+EW107+FF107, 0.1)*$P$11+FF107/MAX(FE107+EW107+FF107, 0.1)*$Q$11))/($B$13+$C$13+$F$13)</f>
        <v>0</v>
      </c>
      <c r="DK107">
        <v>2.7</v>
      </c>
      <c r="DL107">
        <v>0.5</v>
      </c>
      <c r="DM107" t="s">
        <v>430</v>
      </c>
      <c r="DN107">
        <v>2</v>
      </c>
      <c r="DO107" t="b">
        <v>1</v>
      </c>
      <c r="DP107">
        <v>1685027113.1</v>
      </c>
      <c r="DQ107">
        <v>1316.276666666667</v>
      </c>
      <c r="DR107">
        <v>1410.748518518519</v>
      </c>
      <c r="DS107">
        <v>20.48883703703704</v>
      </c>
      <c r="DT107">
        <v>14.49802592592593</v>
      </c>
      <c r="DU107">
        <v>1316.017777777778</v>
      </c>
      <c r="DV107">
        <v>20.37891481481482</v>
      </c>
      <c r="DW107">
        <v>499.9737037037037</v>
      </c>
      <c r="DX107">
        <v>99.44684074074075</v>
      </c>
      <c r="DY107">
        <v>0.09988807407407406</v>
      </c>
      <c r="DZ107">
        <v>29.46507777777779</v>
      </c>
      <c r="EA107">
        <v>29.43687777777778</v>
      </c>
      <c r="EB107">
        <v>999.9000000000001</v>
      </c>
      <c r="EC107">
        <v>0</v>
      </c>
      <c r="ED107">
        <v>0</v>
      </c>
      <c r="EE107">
        <v>9999.252962962964</v>
      </c>
      <c r="EF107">
        <v>0</v>
      </c>
      <c r="EG107">
        <v>1374.841111111111</v>
      </c>
      <c r="EH107">
        <v>-94.47278148148149</v>
      </c>
      <c r="EI107">
        <v>1343.80962962963</v>
      </c>
      <c r="EJ107">
        <v>1431.504074074074</v>
      </c>
      <c r="EK107">
        <v>5.990804074074072</v>
      </c>
      <c r="EL107">
        <v>1410.748518518519</v>
      </c>
      <c r="EM107">
        <v>14.49802592592593</v>
      </c>
      <c r="EN107">
        <v>2.03754962962963</v>
      </c>
      <c r="EO107">
        <v>1.441782222222223</v>
      </c>
      <c r="EP107">
        <v>17.73919259259259</v>
      </c>
      <c r="EQ107">
        <v>12.36426666666667</v>
      </c>
      <c r="ER107">
        <v>1999.981111111111</v>
      </c>
      <c r="ES107">
        <v>0.9800037777777777</v>
      </c>
      <c r="ET107">
        <v>0.01999612962962962</v>
      </c>
      <c r="EU107">
        <v>0</v>
      </c>
      <c r="EV107">
        <v>778.515037037037</v>
      </c>
      <c r="EW107">
        <v>5.00078</v>
      </c>
      <c r="EX107">
        <v>18933.75925925926</v>
      </c>
      <c r="EY107">
        <v>16379.5037037037</v>
      </c>
      <c r="EZ107">
        <v>39.40485185185185</v>
      </c>
      <c r="FA107">
        <v>41.18699999999999</v>
      </c>
      <c r="FB107">
        <v>39.63855555555555</v>
      </c>
      <c r="FC107">
        <v>40.1387037037037</v>
      </c>
      <c r="FD107">
        <v>40.78681481481481</v>
      </c>
      <c r="FE107">
        <v>1955.09037037037</v>
      </c>
      <c r="FF107">
        <v>39.89000000000001</v>
      </c>
      <c r="FG107">
        <v>0</v>
      </c>
      <c r="FH107">
        <v>1685027119.3</v>
      </c>
      <c r="FI107">
        <v>0</v>
      </c>
      <c r="FJ107">
        <v>778.4934</v>
      </c>
      <c r="FK107">
        <v>-2.790153857103456</v>
      </c>
      <c r="FL107">
        <v>-9114.515406927452</v>
      </c>
      <c r="FM107">
        <v>18933.028</v>
      </c>
      <c r="FN107">
        <v>15</v>
      </c>
      <c r="FO107">
        <v>1685022659.5</v>
      </c>
      <c r="FP107" t="s">
        <v>431</v>
      </c>
      <c r="FQ107">
        <v>1685022641</v>
      </c>
      <c r="FR107">
        <v>1685022659.5</v>
      </c>
      <c r="FS107">
        <v>1</v>
      </c>
      <c r="FT107">
        <v>0.44</v>
      </c>
      <c r="FU107">
        <v>-0.025</v>
      </c>
      <c r="FV107">
        <v>0.445</v>
      </c>
      <c r="FW107">
        <v>-0.025</v>
      </c>
      <c r="FX107">
        <v>420</v>
      </c>
      <c r="FY107">
        <v>11</v>
      </c>
      <c r="FZ107">
        <v>0.08</v>
      </c>
      <c r="GA107">
        <v>0.02</v>
      </c>
      <c r="GB107">
        <v>-94.41075365853659</v>
      </c>
      <c r="GC107">
        <v>-1.052974912891916</v>
      </c>
      <c r="GD107">
        <v>0.1293970993333446</v>
      </c>
      <c r="GE107">
        <v>0</v>
      </c>
      <c r="GF107">
        <v>6.041604146341464</v>
      </c>
      <c r="GG107">
        <v>-0.7631968641115008</v>
      </c>
      <c r="GH107">
        <v>0.07917198275614651</v>
      </c>
      <c r="GI107">
        <v>0</v>
      </c>
      <c r="GJ107">
        <v>0</v>
      </c>
      <c r="GK107">
        <v>2</v>
      </c>
      <c r="GL107" t="s">
        <v>485</v>
      </c>
      <c r="GM107">
        <v>3.09823</v>
      </c>
      <c r="GN107">
        <v>2.75804</v>
      </c>
      <c r="GO107">
        <v>0.211113</v>
      </c>
      <c r="GP107">
        <v>0.219917</v>
      </c>
      <c r="GQ107">
        <v>0.106225</v>
      </c>
      <c r="GR107">
        <v>0.0838342</v>
      </c>
      <c r="GS107">
        <v>20251.2</v>
      </c>
      <c r="GT107">
        <v>19778</v>
      </c>
      <c r="GU107">
        <v>26217.3</v>
      </c>
      <c r="GV107">
        <v>25694.9</v>
      </c>
      <c r="GW107">
        <v>37611.4</v>
      </c>
      <c r="GX107">
        <v>35893</v>
      </c>
      <c r="GY107">
        <v>45847.7</v>
      </c>
      <c r="GZ107">
        <v>42376.5</v>
      </c>
      <c r="HA107">
        <v>1.874</v>
      </c>
      <c r="HB107">
        <v>1.95772</v>
      </c>
      <c r="HC107">
        <v>0.0662655</v>
      </c>
      <c r="HD107">
        <v>0</v>
      </c>
      <c r="HE107">
        <v>28.3845</v>
      </c>
      <c r="HF107">
        <v>999.9</v>
      </c>
      <c r="HG107">
        <v>60.3</v>
      </c>
      <c r="HH107">
        <v>32.6</v>
      </c>
      <c r="HI107">
        <v>29.9496</v>
      </c>
      <c r="HJ107">
        <v>61.4735</v>
      </c>
      <c r="HK107">
        <v>26.6466</v>
      </c>
      <c r="HL107">
        <v>1</v>
      </c>
      <c r="HM107">
        <v>0.158262</v>
      </c>
      <c r="HN107">
        <v>0.302342</v>
      </c>
      <c r="HO107">
        <v>20.3062</v>
      </c>
      <c r="HP107">
        <v>5.2113</v>
      </c>
      <c r="HQ107">
        <v>11.979</v>
      </c>
      <c r="HR107">
        <v>4.96415</v>
      </c>
      <c r="HS107">
        <v>3.27415</v>
      </c>
      <c r="HT107">
        <v>9999</v>
      </c>
      <c r="HU107">
        <v>9999</v>
      </c>
      <c r="HV107">
        <v>9999</v>
      </c>
      <c r="HW107">
        <v>30.1</v>
      </c>
      <c r="HX107">
        <v>1.86386</v>
      </c>
      <c r="HY107">
        <v>1.86001</v>
      </c>
      <c r="HZ107">
        <v>1.85822</v>
      </c>
      <c r="IA107">
        <v>1.85965</v>
      </c>
      <c r="IB107">
        <v>1.85974</v>
      </c>
      <c r="IC107">
        <v>1.85822</v>
      </c>
      <c r="ID107">
        <v>1.8573</v>
      </c>
      <c r="IE107">
        <v>1.85224</v>
      </c>
      <c r="IF107">
        <v>0</v>
      </c>
      <c r="IG107">
        <v>0</v>
      </c>
      <c r="IH107">
        <v>0</v>
      </c>
      <c r="II107">
        <v>0</v>
      </c>
      <c r="IJ107" t="s">
        <v>433</v>
      </c>
      <c r="IK107" t="s">
        <v>434</v>
      </c>
      <c r="IL107" t="s">
        <v>435</v>
      </c>
      <c r="IM107" t="s">
        <v>435</v>
      </c>
      <c r="IN107" t="s">
        <v>435</v>
      </c>
      <c r="IO107" t="s">
        <v>435</v>
      </c>
      <c r="IP107">
        <v>0</v>
      </c>
      <c r="IQ107">
        <v>100</v>
      </c>
      <c r="IR107">
        <v>100</v>
      </c>
      <c r="IS107">
        <v>0.24</v>
      </c>
      <c r="IT107">
        <v>0.1102</v>
      </c>
      <c r="IU107">
        <v>0.3650839946752427</v>
      </c>
      <c r="IV107">
        <v>0.0002756662941723101</v>
      </c>
      <c r="IW107">
        <v>-1.706736700235475E-07</v>
      </c>
      <c r="IX107">
        <v>-7.648352192670159E-11</v>
      </c>
      <c r="IY107">
        <v>-0.08921519773046478</v>
      </c>
      <c r="IZ107">
        <v>0.001712106514585134</v>
      </c>
      <c r="JA107">
        <v>0.0004201690128959496</v>
      </c>
      <c r="JB107">
        <v>-1.212774764375344E-06</v>
      </c>
      <c r="JC107">
        <v>3</v>
      </c>
      <c r="JD107">
        <v>1949</v>
      </c>
      <c r="JE107">
        <v>1</v>
      </c>
      <c r="JF107">
        <v>28</v>
      </c>
      <c r="JG107">
        <v>74.7</v>
      </c>
      <c r="JH107">
        <v>74.40000000000001</v>
      </c>
      <c r="JI107">
        <v>3.07495</v>
      </c>
      <c r="JJ107">
        <v>2.59644</v>
      </c>
      <c r="JK107">
        <v>1.49658</v>
      </c>
      <c r="JL107">
        <v>2.35474</v>
      </c>
      <c r="JM107">
        <v>1.54907</v>
      </c>
      <c r="JN107">
        <v>2.33887</v>
      </c>
      <c r="JO107">
        <v>36.2459</v>
      </c>
      <c r="JP107">
        <v>14.2809</v>
      </c>
      <c r="JQ107">
        <v>18</v>
      </c>
      <c r="JR107">
        <v>486.404</v>
      </c>
      <c r="JS107">
        <v>559.854</v>
      </c>
      <c r="JT107">
        <v>28.0002</v>
      </c>
      <c r="JU107">
        <v>29.2766</v>
      </c>
      <c r="JV107">
        <v>30.0003</v>
      </c>
      <c r="JW107">
        <v>29.2791</v>
      </c>
      <c r="JX107">
        <v>29.218</v>
      </c>
      <c r="JY107">
        <v>61.7435</v>
      </c>
      <c r="JZ107">
        <v>48.0507</v>
      </c>
      <c r="KA107">
        <v>0</v>
      </c>
      <c r="KB107">
        <v>28</v>
      </c>
      <c r="KC107">
        <v>1457.07</v>
      </c>
      <c r="KD107">
        <v>14.7176</v>
      </c>
      <c r="KE107">
        <v>100.189</v>
      </c>
      <c r="KF107">
        <v>100.586</v>
      </c>
    </row>
    <row r="108" spans="1:292">
      <c r="A108">
        <v>88</v>
      </c>
      <c r="B108">
        <v>1685027125.6</v>
      </c>
      <c r="C108">
        <v>526.5</v>
      </c>
      <c r="D108" t="s">
        <v>610</v>
      </c>
      <c r="E108" t="s">
        <v>611</v>
      </c>
      <c r="F108">
        <v>5</v>
      </c>
      <c r="G108" t="s">
        <v>428</v>
      </c>
      <c r="H108">
        <v>1685027117.814285</v>
      </c>
      <c r="I108">
        <f>(J108)/1000</f>
        <v>0</v>
      </c>
      <c r="J108">
        <f>IF(DO108, AM108, AG108)</f>
        <v>0</v>
      </c>
      <c r="K108">
        <f>IF(DO108, AH108, AF108)</f>
        <v>0</v>
      </c>
      <c r="L108">
        <f>DQ108 - IF(AT108&gt;1, K108*DK108*100.0/(AV108*EE108), 0)</f>
        <v>0</v>
      </c>
      <c r="M108">
        <f>((S108-I108/2)*L108-K108)/(S108+I108/2)</f>
        <v>0</v>
      </c>
      <c r="N108">
        <f>M108*(DX108+DY108)/1000.0</f>
        <v>0</v>
      </c>
      <c r="O108">
        <f>(DQ108 - IF(AT108&gt;1, K108*DK108*100.0/(AV108*EE108), 0))*(DX108+DY108)/1000.0</f>
        <v>0</v>
      </c>
      <c r="P108">
        <f>2.0/((1/R108-1/Q108)+SIGN(R108)*SQRT((1/R108-1/Q108)*(1/R108-1/Q108) + 4*DL108/((DL108+1)*(DL108+1))*(2*1/R108*1/Q108-1/Q108*1/Q108)))</f>
        <v>0</v>
      </c>
      <c r="Q108">
        <f>IF(LEFT(DM108,1)&lt;&gt;"0",IF(LEFT(DM108,1)="1",3.0,DN108),$D$5+$E$5*(EE108*DX108/($K$5*1000))+$F$5*(EE108*DX108/($K$5*1000))*MAX(MIN(DK108,$J$5),$I$5)*MAX(MIN(DK108,$J$5),$I$5)+$G$5*MAX(MIN(DK108,$J$5),$I$5)*(EE108*DX108/($K$5*1000))+$H$5*(EE108*DX108/($K$5*1000))*(EE108*DX108/($K$5*1000)))</f>
        <v>0</v>
      </c>
      <c r="R108">
        <f>I108*(1000-(1000*0.61365*exp(17.502*V108/(240.97+V108))/(DX108+DY108)+DS108)/2)/(1000*0.61365*exp(17.502*V108/(240.97+V108))/(DX108+DY108)-DS108)</f>
        <v>0</v>
      </c>
      <c r="S108">
        <f>1/((DL108+1)/(P108/1.6)+1/(Q108/1.37)) + DL108/((DL108+1)/(P108/1.6) + DL108/(Q108/1.37))</f>
        <v>0</v>
      </c>
      <c r="T108">
        <f>(DG108*DJ108)</f>
        <v>0</v>
      </c>
      <c r="U108">
        <f>(DZ108+(T108+2*0.95*5.67E-8*(((DZ108+$B$9)+273)^4-(DZ108+273)^4)-44100*I108)/(1.84*29.3*Q108+8*0.95*5.67E-8*(DZ108+273)^3))</f>
        <v>0</v>
      </c>
      <c r="V108">
        <f>($C$9*EA108+$D$9*EB108+$E$9*U108)</f>
        <v>0</v>
      </c>
      <c r="W108">
        <f>0.61365*exp(17.502*V108/(240.97+V108))</f>
        <v>0</v>
      </c>
      <c r="X108">
        <f>(Y108/Z108*100)</f>
        <v>0</v>
      </c>
      <c r="Y108">
        <f>DS108*(DX108+DY108)/1000</f>
        <v>0</v>
      </c>
      <c r="Z108">
        <f>0.61365*exp(17.502*DZ108/(240.97+DZ108))</f>
        <v>0</v>
      </c>
      <c r="AA108">
        <f>(W108-DS108*(DX108+DY108)/1000)</f>
        <v>0</v>
      </c>
      <c r="AB108">
        <f>(-I108*44100)</f>
        <v>0</v>
      </c>
      <c r="AC108">
        <f>2*29.3*Q108*0.92*(DZ108-V108)</f>
        <v>0</v>
      </c>
      <c r="AD108">
        <f>2*0.95*5.67E-8*(((DZ108+$B$9)+273)^4-(V108+273)^4)</f>
        <v>0</v>
      </c>
      <c r="AE108">
        <f>T108+AD108+AB108+AC108</f>
        <v>0</v>
      </c>
      <c r="AF108">
        <f>DW108*AT108*(DR108-DQ108*(1000-AT108*DT108)/(1000-AT108*DS108))/(100*DK108)</f>
        <v>0</v>
      </c>
      <c r="AG108">
        <f>1000*DW108*AT108*(DS108-DT108)/(100*DK108*(1000-AT108*DS108))</f>
        <v>0</v>
      </c>
      <c r="AH108">
        <f>(AI108 - AJ108 - DX108*1E3/(8.314*(DZ108+273.15)) * AL108/DW108 * AK108) * DW108/(100*DK108) * (1000 - DT108)/1000</f>
        <v>0</v>
      </c>
      <c r="AI108">
        <v>1462.2040476968</v>
      </c>
      <c r="AJ108">
        <v>1384.587575757575</v>
      </c>
      <c r="AK108">
        <v>3.392202347378458</v>
      </c>
      <c r="AL108">
        <v>66.87544694377274</v>
      </c>
      <c r="AM108">
        <f>(AO108 - AN108 + DX108*1E3/(8.314*(DZ108+273.15)) * AQ108/DW108 * AP108) * DW108/(100*DK108) * 1000/(1000 - AO108)</f>
        <v>0</v>
      </c>
      <c r="AN108">
        <v>14.58425695546639</v>
      </c>
      <c r="AO108">
        <v>20.50703406593408</v>
      </c>
      <c r="AP108">
        <v>6.674035149264054E-05</v>
      </c>
      <c r="AQ108">
        <v>110.1298601296173</v>
      </c>
      <c r="AR108">
        <v>0</v>
      </c>
      <c r="AS108">
        <v>0</v>
      </c>
      <c r="AT108">
        <f>IF(AR108*$H$15&gt;=AV108,1.0,(AV108/(AV108-AR108*$H$15)))</f>
        <v>0</v>
      </c>
      <c r="AU108">
        <f>(AT108-1)*100</f>
        <v>0</v>
      </c>
      <c r="AV108">
        <f>MAX(0,($B$15+$C$15*EE108)/(1+$D$15*EE108)*DX108/(DZ108+273)*$E$15)</f>
        <v>0</v>
      </c>
      <c r="AW108" t="s">
        <v>429</v>
      </c>
      <c r="AX108" t="s">
        <v>429</v>
      </c>
      <c r="AY108">
        <v>0</v>
      </c>
      <c r="AZ108">
        <v>0</v>
      </c>
      <c r="BA108">
        <f>1-AY108/AZ108</f>
        <v>0</v>
      </c>
      <c r="BB108">
        <v>0</v>
      </c>
      <c r="BC108" t="s">
        <v>429</v>
      </c>
      <c r="BD108" t="s">
        <v>429</v>
      </c>
      <c r="BE108">
        <v>0</v>
      </c>
      <c r="BF108">
        <v>0</v>
      </c>
      <c r="BG108">
        <f>1-BE108/BF108</f>
        <v>0</v>
      </c>
      <c r="BH108">
        <v>0.5</v>
      </c>
      <c r="BI108">
        <f>DH108</f>
        <v>0</v>
      </c>
      <c r="BJ108">
        <f>K108</f>
        <v>0</v>
      </c>
      <c r="BK108">
        <f>BG108*BH108*BI108</f>
        <v>0</v>
      </c>
      <c r="BL108">
        <f>(BJ108-BB108)/BI108</f>
        <v>0</v>
      </c>
      <c r="BM108">
        <f>(AZ108-BF108)/BF108</f>
        <v>0</v>
      </c>
      <c r="BN108">
        <f>AY108/(BA108+AY108/BF108)</f>
        <v>0</v>
      </c>
      <c r="BO108" t="s">
        <v>429</v>
      </c>
      <c r="BP108">
        <v>0</v>
      </c>
      <c r="BQ108">
        <f>IF(BP108&lt;&gt;0, BP108, BN108)</f>
        <v>0</v>
      </c>
      <c r="BR108">
        <f>1-BQ108/BF108</f>
        <v>0</v>
      </c>
      <c r="BS108">
        <f>(BF108-BE108)/(BF108-BQ108)</f>
        <v>0</v>
      </c>
      <c r="BT108">
        <f>(AZ108-BF108)/(AZ108-BQ108)</f>
        <v>0</v>
      </c>
      <c r="BU108">
        <f>(BF108-BE108)/(BF108-AY108)</f>
        <v>0</v>
      </c>
      <c r="BV108">
        <f>(AZ108-BF108)/(AZ108-AY108)</f>
        <v>0</v>
      </c>
      <c r="BW108">
        <f>(BS108*BQ108/BE108)</f>
        <v>0</v>
      </c>
      <c r="BX108">
        <f>(1-BW108)</f>
        <v>0</v>
      </c>
      <c r="DG108">
        <f>$B$13*EF108+$C$13*EG108+$F$13*ER108*(1-EU108)</f>
        <v>0</v>
      </c>
      <c r="DH108">
        <f>DG108*DI108</f>
        <v>0</v>
      </c>
      <c r="DI108">
        <f>($B$13*$D$11+$C$13*$D$11+$F$13*((FE108+EW108)/MAX(FE108+EW108+FF108, 0.1)*$I$11+FF108/MAX(FE108+EW108+FF108, 0.1)*$J$11))/($B$13+$C$13+$F$13)</f>
        <v>0</v>
      </c>
      <c r="DJ108">
        <f>($B$13*$K$11+$C$13*$K$11+$F$13*((FE108+EW108)/MAX(FE108+EW108+FF108, 0.1)*$P$11+FF108/MAX(FE108+EW108+FF108, 0.1)*$Q$11))/($B$13+$C$13+$F$13)</f>
        <v>0</v>
      </c>
      <c r="DK108">
        <v>2.7</v>
      </c>
      <c r="DL108">
        <v>0.5</v>
      </c>
      <c r="DM108" t="s">
        <v>430</v>
      </c>
      <c r="DN108">
        <v>2</v>
      </c>
      <c r="DO108" t="b">
        <v>1</v>
      </c>
      <c r="DP108">
        <v>1685027117.814285</v>
      </c>
      <c r="DQ108">
        <v>1331.969285714286</v>
      </c>
      <c r="DR108">
        <v>1426.490357142857</v>
      </c>
      <c r="DS108">
        <v>20.50127142857143</v>
      </c>
      <c r="DT108">
        <v>14.55696071428572</v>
      </c>
      <c r="DU108">
        <v>1331.719285714286</v>
      </c>
      <c r="DV108">
        <v>20.39113571428572</v>
      </c>
      <c r="DW108">
        <v>499.9993214285715</v>
      </c>
      <c r="DX108">
        <v>99.4472607142857</v>
      </c>
      <c r="DY108">
        <v>0.09986028928571429</v>
      </c>
      <c r="DZ108">
        <v>29.46953571428572</v>
      </c>
      <c r="EA108">
        <v>29.45170714285715</v>
      </c>
      <c r="EB108">
        <v>999.9000000000002</v>
      </c>
      <c r="EC108">
        <v>0</v>
      </c>
      <c r="ED108">
        <v>0</v>
      </c>
      <c r="EE108">
        <v>10006.22428571428</v>
      </c>
      <c r="EF108">
        <v>0</v>
      </c>
      <c r="EG108">
        <v>1268.204642857143</v>
      </c>
      <c r="EH108">
        <v>-94.521225</v>
      </c>
      <c r="EI108">
        <v>1359.846785714286</v>
      </c>
      <c r="EJ108">
        <v>1447.563214285715</v>
      </c>
      <c r="EK108">
        <v>5.944303214285713</v>
      </c>
      <c r="EL108">
        <v>1426.490357142857</v>
      </c>
      <c r="EM108">
        <v>14.55696071428572</v>
      </c>
      <c r="EN108">
        <v>2.038794642857143</v>
      </c>
      <c r="EO108">
        <v>1.447649642857143</v>
      </c>
      <c r="EP108">
        <v>17.74889285714286</v>
      </c>
      <c r="EQ108">
        <v>12.42607857142857</v>
      </c>
      <c r="ER108">
        <v>1999.980714285714</v>
      </c>
      <c r="ES108">
        <v>0.9800040357142856</v>
      </c>
      <c r="ET108">
        <v>0.019995875</v>
      </c>
      <c r="EU108">
        <v>0</v>
      </c>
      <c r="EV108">
        <v>778.3042142857141</v>
      </c>
      <c r="EW108">
        <v>5.00078</v>
      </c>
      <c r="EX108">
        <v>18656.57857142857</v>
      </c>
      <c r="EY108">
        <v>16379.51071428572</v>
      </c>
      <c r="EZ108">
        <v>39.42378571428571</v>
      </c>
      <c r="FA108">
        <v>41.18699999999999</v>
      </c>
      <c r="FB108">
        <v>39.59782142857142</v>
      </c>
      <c r="FC108">
        <v>40.15157142857142</v>
      </c>
      <c r="FD108">
        <v>40.83464285714285</v>
      </c>
      <c r="FE108">
        <v>1955.090714285714</v>
      </c>
      <c r="FF108">
        <v>39.89000000000001</v>
      </c>
      <c r="FG108">
        <v>0</v>
      </c>
      <c r="FH108">
        <v>1685027124.7</v>
      </c>
      <c r="FI108">
        <v>0</v>
      </c>
      <c r="FJ108">
        <v>778.2500000000001</v>
      </c>
      <c r="FK108">
        <v>-4.637059827158698</v>
      </c>
      <c r="FL108">
        <v>1589.2273578153</v>
      </c>
      <c r="FM108">
        <v>18637.22692307692</v>
      </c>
      <c r="FN108">
        <v>15</v>
      </c>
      <c r="FO108">
        <v>1685022659.5</v>
      </c>
      <c r="FP108" t="s">
        <v>431</v>
      </c>
      <c r="FQ108">
        <v>1685022641</v>
      </c>
      <c r="FR108">
        <v>1685022659.5</v>
      </c>
      <c r="FS108">
        <v>1</v>
      </c>
      <c r="FT108">
        <v>0.44</v>
      </c>
      <c r="FU108">
        <v>-0.025</v>
      </c>
      <c r="FV108">
        <v>0.445</v>
      </c>
      <c r="FW108">
        <v>-0.025</v>
      </c>
      <c r="FX108">
        <v>420</v>
      </c>
      <c r="FY108">
        <v>11</v>
      </c>
      <c r="FZ108">
        <v>0.08</v>
      </c>
      <c r="GA108">
        <v>0.02</v>
      </c>
      <c r="GB108">
        <v>-94.47914</v>
      </c>
      <c r="GC108">
        <v>-0.5262146341457589</v>
      </c>
      <c r="GD108">
        <v>0.09853596754485085</v>
      </c>
      <c r="GE108">
        <v>0</v>
      </c>
      <c r="GF108">
        <v>5.9674875</v>
      </c>
      <c r="GG108">
        <v>-0.5943388367730098</v>
      </c>
      <c r="GH108">
        <v>0.06025478042238641</v>
      </c>
      <c r="GI108">
        <v>0</v>
      </c>
      <c r="GJ108">
        <v>0</v>
      </c>
      <c r="GK108">
        <v>2</v>
      </c>
      <c r="GL108" t="s">
        <v>485</v>
      </c>
      <c r="GM108">
        <v>3.09836</v>
      </c>
      <c r="GN108">
        <v>2.75793</v>
      </c>
      <c r="GO108">
        <v>0.212684</v>
      </c>
      <c r="GP108">
        <v>0.221427</v>
      </c>
      <c r="GQ108">
        <v>0.106239</v>
      </c>
      <c r="GR108">
        <v>0.0843059</v>
      </c>
      <c r="GS108">
        <v>20210.7</v>
      </c>
      <c r="GT108">
        <v>19739.7</v>
      </c>
      <c r="GU108">
        <v>26217</v>
      </c>
      <c r="GV108">
        <v>25694.8</v>
      </c>
      <c r="GW108">
        <v>37610.8</v>
      </c>
      <c r="GX108">
        <v>35874.3</v>
      </c>
      <c r="GY108">
        <v>45847.4</v>
      </c>
      <c r="GZ108">
        <v>42376.1</v>
      </c>
      <c r="HA108">
        <v>1.87407</v>
      </c>
      <c r="HB108">
        <v>1.95772</v>
      </c>
      <c r="HC108">
        <v>0.0666901</v>
      </c>
      <c r="HD108">
        <v>0</v>
      </c>
      <c r="HE108">
        <v>28.3869</v>
      </c>
      <c r="HF108">
        <v>999.9</v>
      </c>
      <c r="HG108">
        <v>60.3</v>
      </c>
      <c r="HH108">
        <v>32.6</v>
      </c>
      <c r="HI108">
        <v>29.9516</v>
      </c>
      <c r="HJ108">
        <v>60.7635</v>
      </c>
      <c r="HK108">
        <v>26.6587</v>
      </c>
      <c r="HL108">
        <v>1</v>
      </c>
      <c r="HM108">
        <v>0.158544</v>
      </c>
      <c r="HN108">
        <v>0.304867</v>
      </c>
      <c r="HO108">
        <v>20.3063</v>
      </c>
      <c r="HP108">
        <v>5.21175</v>
      </c>
      <c r="HQ108">
        <v>11.9793</v>
      </c>
      <c r="HR108">
        <v>4.96415</v>
      </c>
      <c r="HS108">
        <v>3.27413</v>
      </c>
      <c r="HT108">
        <v>9999</v>
      </c>
      <c r="HU108">
        <v>9999</v>
      </c>
      <c r="HV108">
        <v>9999</v>
      </c>
      <c r="HW108">
        <v>30.1</v>
      </c>
      <c r="HX108">
        <v>1.86386</v>
      </c>
      <c r="HY108">
        <v>1.86002</v>
      </c>
      <c r="HZ108">
        <v>1.85822</v>
      </c>
      <c r="IA108">
        <v>1.85967</v>
      </c>
      <c r="IB108">
        <v>1.85974</v>
      </c>
      <c r="IC108">
        <v>1.85821</v>
      </c>
      <c r="ID108">
        <v>1.8573</v>
      </c>
      <c r="IE108">
        <v>1.85225</v>
      </c>
      <c r="IF108">
        <v>0</v>
      </c>
      <c r="IG108">
        <v>0</v>
      </c>
      <c r="IH108">
        <v>0</v>
      </c>
      <c r="II108">
        <v>0</v>
      </c>
      <c r="IJ108" t="s">
        <v>433</v>
      </c>
      <c r="IK108" t="s">
        <v>434</v>
      </c>
      <c r="IL108" t="s">
        <v>435</v>
      </c>
      <c r="IM108" t="s">
        <v>435</v>
      </c>
      <c r="IN108" t="s">
        <v>435</v>
      </c>
      <c r="IO108" t="s">
        <v>435</v>
      </c>
      <c r="IP108">
        <v>0</v>
      </c>
      <c r="IQ108">
        <v>100</v>
      </c>
      <c r="IR108">
        <v>100</v>
      </c>
      <c r="IS108">
        <v>0.24</v>
      </c>
      <c r="IT108">
        <v>0.1102</v>
      </c>
      <c r="IU108">
        <v>0.3650839946752427</v>
      </c>
      <c r="IV108">
        <v>0.0002756662941723101</v>
      </c>
      <c r="IW108">
        <v>-1.706736700235475E-07</v>
      </c>
      <c r="IX108">
        <v>-7.648352192670159E-11</v>
      </c>
      <c r="IY108">
        <v>-0.08921519773046478</v>
      </c>
      <c r="IZ108">
        <v>0.001712106514585134</v>
      </c>
      <c r="JA108">
        <v>0.0004201690128959496</v>
      </c>
      <c r="JB108">
        <v>-1.212774764375344E-06</v>
      </c>
      <c r="JC108">
        <v>3</v>
      </c>
      <c r="JD108">
        <v>1949</v>
      </c>
      <c r="JE108">
        <v>1</v>
      </c>
      <c r="JF108">
        <v>28</v>
      </c>
      <c r="JG108">
        <v>74.7</v>
      </c>
      <c r="JH108">
        <v>74.40000000000001</v>
      </c>
      <c r="JI108">
        <v>3.10303</v>
      </c>
      <c r="JJ108">
        <v>2.59644</v>
      </c>
      <c r="JK108">
        <v>1.49658</v>
      </c>
      <c r="JL108">
        <v>2.35474</v>
      </c>
      <c r="JM108">
        <v>1.54907</v>
      </c>
      <c r="JN108">
        <v>2.35229</v>
      </c>
      <c r="JO108">
        <v>36.2459</v>
      </c>
      <c r="JP108">
        <v>14.2809</v>
      </c>
      <c r="JQ108">
        <v>18</v>
      </c>
      <c r="JR108">
        <v>486.477</v>
      </c>
      <c r="JS108">
        <v>559.896</v>
      </c>
      <c r="JT108">
        <v>28.0004</v>
      </c>
      <c r="JU108">
        <v>29.2803</v>
      </c>
      <c r="JV108">
        <v>30.0004</v>
      </c>
      <c r="JW108">
        <v>29.2829</v>
      </c>
      <c r="JX108">
        <v>29.2224</v>
      </c>
      <c r="JY108">
        <v>62.2963</v>
      </c>
      <c r="JZ108">
        <v>48.0507</v>
      </c>
      <c r="KA108">
        <v>0</v>
      </c>
      <c r="KB108">
        <v>28</v>
      </c>
      <c r="KC108">
        <v>1470.43</v>
      </c>
      <c r="KD108">
        <v>14.7764</v>
      </c>
      <c r="KE108">
        <v>100.189</v>
      </c>
      <c r="KF108">
        <v>100.585</v>
      </c>
    </row>
    <row r="109" spans="1:292">
      <c r="A109">
        <v>89</v>
      </c>
      <c r="B109">
        <v>1685027130.6</v>
      </c>
      <c r="C109">
        <v>531.5</v>
      </c>
      <c r="D109" t="s">
        <v>612</v>
      </c>
      <c r="E109" t="s">
        <v>613</v>
      </c>
      <c r="F109">
        <v>5</v>
      </c>
      <c r="G109" t="s">
        <v>428</v>
      </c>
      <c r="H109">
        <v>1685027123.1</v>
      </c>
      <c r="I109">
        <f>(J109)/1000</f>
        <v>0</v>
      </c>
      <c r="J109">
        <f>IF(DO109, AM109, AG109)</f>
        <v>0</v>
      </c>
      <c r="K109">
        <f>IF(DO109, AH109, AF109)</f>
        <v>0</v>
      </c>
      <c r="L109">
        <f>DQ109 - IF(AT109&gt;1, K109*DK109*100.0/(AV109*EE109), 0)</f>
        <v>0</v>
      </c>
      <c r="M109">
        <f>((S109-I109/2)*L109-K109)/(S109+I109/2)</f>
        <v>0</v>
      </c>
      <c r="N109">
        <f>M109*(DX109+DY109)/1000.0</f>
        <v>0</v>
      </c>
      <c r="O109">
        <f>(DQ109 - IF(AT109&gt;1, K109*DK109*100.0/(AV109*EE109), 0))*(DX109+DY109)/1000.0</f>
        <v>0</v>
      </c>
      <c r="P109">
        <f>2.0/((1/R109-1/Q109)+SIGN(R109)*SQRT((1/R109-1/Q109)*(1/R109-1/Q109) + 4*DL109/((DL109+1)*(DL109+1))*(2*1/R109*1/Q109-1/Q109*1/Q109)))</f>
        <v>0</v>
      </c>
      <c r="Q109">
        <f>IF(LEFT(DM109,1)&lt;&gt;"0",IF(LEFT(DM109,1)="1",3.0,DN109),$D$5+$E$5*(EE109*DX109/($K$5*1000))+$F$5*(EE109*DX109/($K$5*1000))*MAX(MIN(DK109,$J$5),$I$5)*MAX(MIN(DK109,$J$5),$I$5)+$G$5*MAX(MIN(DK109,$J$5),$I$5)*(EE109*DX109/($K$5*1000))+$H$5*(EE109*DX109/($K$5*1000))*(EE109*DX109/($K$5*1000)))</f>
        <v>0</v>
      </c>
      <c r="R109">
        <f>I109*(1000-(1000*0.61365*exp(17.502*V109/(240.97+V109))/(DX109+DY109)+DS109)/2)/(1000*0.61365*exp(17.502*V109/(240.97+V109))/(DX109+DY109)-DS109)</f>
        <v>0</v>
      </c>
      <c r="S109">
        <f>1/((DL109+1)/(P109/1.6)+1/(Q109/1.37)) + DL109/((DL109+1)/(P109/1.6) + DL109/(Q109/1.37))</f>
        <v>0</v>
      </c>
      <c r="T109">
        <f>(DG109*DJ109)</f>
        <v>0</v>
      </c>
      <c r="U109">
        <f>(DZ109+(T109+2*0.95*5.67E-8*(((DZ109+$B$9)+273)^4-(DZ109+273)^4)-44100*I109)/(1.84*29.3*Q109+8*0.95*5.67E-8*(DZ109+273)^3))</f>
        <v>0</v>
      </c>
      <c r="V109">
        <f>($C$9*EA109+$D$9*EB109+$E$9*U109)</f>
        <v>0</v>
      </c>
      <c r="W109">
        <f>0.61365*exp(17.502*V109/(240.97+V109))</f>
        <v>0</v>
      </c>
      <c r="X109">
        <f>(Y109/Z109*100)</f>
        <v>0</v>
      </c>
      <c r="Y109">
        <f>DS109*(DX109+DY109)/1000</f>
        <v>0</v>
      </c>
      <c r="Z109">
        <f>0.61365*exp(17.502*DZ109/(240.97+DZ109))</f>
        <v>0</v>
      </c>
      <c r="AA109">
        <f>(W109-DS109*(DX109+DY109)/1000)</f>
        <v>0</v>
      </c>
      <c r="AB109">
        <f>(-I109*44100)</f>
        <v>0</v>
      </c>
      <c r="AC109">
        <f>2*29.3*Q109*0.92*(DZ109-V109)</f>
        <v>0</v>
      </c>
      <c r="AD109">
        <f>2*0.95*5.67E-8*(((DZ109+$B$9)+273)^4-(V109+273)^4)</f>
        <v>0</v>
      </c>
      <c r="AE109">
        <f>T109+AD109+AB109+AC109</f>
        <v>0</v>
      </c>
      <c r="AF109">
        <f>DW109*AT109*(DR109-DQ109*(1000-AT109*DT109)/(1000-AT109*DS109))/(100*DK109)</f>
        <v>0</v>
      </c>
      <c r="AG109">
        <f>1000*DW109*AT109*(DS109-DT109)/(100*DK109*(1000-AT109*DS109))</f>
        <v>0</v>
      </c>
      <c r="AH109">
        <f>(AI109 - AJ109 - DX109*1E3/(8.314*(DZ109+273.15)) * AL109/DW109 * AK109) * DW109/(100*DK109) * (1000 - DT109)/1000</f>
        <v>0</v>
      </c>
      <c r="AI109">
        <v>1479.327881643425</v>
      </c>
      <c r="AJ109">
        <v>1401.674545454546</v>
      </c>
      <c r="AK109">
        <v>3.435809577527943</v>
      </c>
      <c r="AL109">
        <v>66.87544694377274</v>
      </c>
      <c r="AM109">
        <f>(AO109 - AN109 + DX109*1E3/(8.314*(DZ109+273.15)) * AQ109/DW109 * AP109) * DW109/(100*DK109) * 1000/(1000 - AO109)</f>
        <v>0</v>
      </c>
      <c r="AN109">
        <v>14.71005760996202</v>
      </c>
      <c r="AO109">
        <v>20.53066043956044</v>
      </c>
      <c r="AP109">
        <v>0.0005500091667097423</v>
      </c>
      <c r="AQ109">
        <v>110.1298601296173</v>
      </c>
      <c r="AR109">
        <v>0</v>
      </c>
      <c r="AS109">
        <v>0</v>
      </c>
      <c r="AT109">
        <f>IF(AR109*$H$15&gt;=AV109,1.0,(AV109/(AV109-AR109*$H$15)))</f>
        <v>0</v>
      </c>
      <c r="AU109">
        <f>(AT109-1)*100</f>
        <v>0</v>
      </c>
      <c r="AV109">
        <f>MAX(0,($B$15+$C$15*EE109)/(1+$D$15*EE109)*DX109/(DZ109+273)*$E$15)</f>
        <v>0</v>
      </c>
      <c r="AW109" t="s">
        <v>429</v>
      </c>
      <c r="AX109" t="s">
        <v>429</v>
      </c>
      <c r="AY109">
        <v>0</v>
      </c>
      <c r="AZ109">
        <v>0</v>
      </c>
      <c r="BA109">
        <f>1-AY109/AZ109</f>
        <v>0</v>
      </c>
      <c r="BB109">
        <v>0</v>
      </c>
      <c r="BC109" t="s">
        <v>429</v>
      </c>
      <c r="BD109" t="s">
        <v>429</v>
      </c>
      <c r="BE109">
        <v>0</v>
      </c>
      <c r="BF109">
        <v>0</v>
      </c>
      <c r="BG109">
        <f>1-BE109/BF109</f>
        <v>0</v>
      </c>
      <c r="BH109">
        <v>0.5</v>
      </c>
      <c r="BI109">
        <f>DH109</f>
        <v>0</v>
      </c>
      <c r="BJ109">
        <f>K109</f>
        <v>0</v>
      </c>
      <c r="BK109">
        <f>BG109*BH109*BI109</f>
        <v>0</v>
      </c>
      <c r="BL109">
        <f>(BJ109-BB109)/BI109</f>
        <v>0</v>
      </c>
      <c r="BM109">
        <f>(AZ109-BF109)/BF109</f>
        <v>0</v>
      </c>
      <c r="BN109">
        <f>AY109/(BA109+AY109/BF109)</f>
        <v>0</v>
      </c>
      <c r="BO109" t="s">
        <v>429</v>
      </c>
      <c r="BP109">
        <v>0</v>
      </c>
      <c r="BQ109">
        <f>IF(BP109&lt;&gt;0, BP109, BN109)</f>
        <v>0</v>
      </c>
      <c r="BR109">
        <f>1-BQ109/BF109</f>
        <v>0</v>
      </c>
      <c r="BS109">
        <f>(BF109-BE109)/(BF109-BQ109)</f>
        <v>0</v>
      </c>
      <c r="BT109">
        <f>(AZ109-BF109)/(AZ109-BQ109)</f>
        <v>0</v>
      </c>
      <c r="BU109">
        <f>(BF109-BE109)/(BF109-AY109)</f>
        <v>0</v>
      </c>
      <c r="BV109">
        <f>(AZ109-BF109)/(AZ109-AY109)</f>
        <v>0</v>
      </c>
      <c r="BW109">
        <f>(BS109*BQ109/BE109)</f>
        <v>0</v>
      </c>
      <c r="BX109">
        <f>(1-BW109)</f>
        <v>0</v>
      </c>
      <c r="DG109">
        <f>$B$13*EF109+$C$13*EG109+$F$13*ER109*(1-EU109)</f>
        <v>0</v>
      </c>
      <c r="DH109">
        <f>DG109*DI109</f>
        <v>0</v>
      </c>
      <c r="DI109">
        <f>($B$13*$D$11+$C$13*$D$11+$F$13*((FE109+EW109)/MAX(FE109+EW109+FF109, 0.1)*$I$11+FF109/MAX(FE109+EW109+FF109, 0.1)*$J$11))/($B$13+$C$13+$F$13)</f>
        <v>0</v>
      </c>
      <c r="DJ109">
        <f>($B$13*$K$11+$C$13*$K$11+$F$13*((FE109+EW109)/MAX(FE109+EW109+FF109, 0.1)*$P$11+FF109/MAX(FE109+EW109+FF109, 0.1)*$Q$11))/($B$13+$C$13+$F$13)</f>
        <v>0</v>
      </c>
      <c r="DK109">
        <v>2.7</v>
      </c>
      <c r="DL109">
        <v>0.5</v>
      </c>
      <c r="DM109" t="s">
        <v>430</v>
      </c>
      <c r="DN109">
        <v>2</v>
      </c>
      <c r="DO109" t="b">
        <v>1</v>
      </c>
      <c r="DP109">
        <v>1685027123.1</v>
      </c>
      <c r="DQ109">
        <v>1349.563333333334</v>
      </c>
      <c r="DR109">
        <v>1444.13037037037</v>
      </c>
      <c r="DS109">
        <v>20.51033333333333</v>
      </c>
      <c r="DT109">
        <v>14.63724074074074</v>
      </c>
      <c r="DU109">
        <v>1349.324074074074</v>
      </c>
      <c r="DV109">
        <v>20.40004444444444</v>
      </c>
      <c r="DW109">
        <v>499.9978148148148</v>
      </c>
      <c r="DX109">
        <v>99.44785555555555</v>
      </c>
      <c r="DY109">
        <v>0.09994664074074075</v>
      </c>
      <c r="DZ109">
        <v>29.47431481481481</v>
      </c>
      <c r="EA109">
        <v>29.46248518518518</v>
      </c>
      <c r="EB109">
        <v>999.9000000000001</v>
      </c>
      <c r="EC109">
        <v>0</v>
      </c>
      <c r="ED109">
        <v>0</v>
      </c>
      <c r="EE109">
        <v>10003.27888888889</v>
      </c>
      <c r="EF109">
        <v>0</v>
      </c>
      <c r="EG109">
        <v>1214.498148148148</v>
      </c>
      <c r="EH109">
        <v>-94.56654074074076</v>
      </c>
      <c r="EI109">
        <v>1377.821851851852</v>
      </c>
      <c r="EJ109">
        <v>1465.582592592593</v>
      </c>
      <c r="EK109">
        <v>5.873091851851853</v>
      </c>
      <c r="EL109">
        <v>1444.13037037037</v>
      </c>
      <c r="EM109">
        <v>14.63724074074074</v>
      </c>
      <c r="EN109">
        <v>2.039708148148148</v>
      </c>
      <c r="EO109">
        <v>1.455641111111111</v>
      </c>
      <c r="EP109">
        <v>17.75599259259259</v>
      </c>
      <c r="EQ109">
        <v>12.5098037037037</v>
      </c>
      <c r="ER109">
        <v>2000.004074074074</v>
      </c>
      <c r="ES109">
        <v>0.980004</v>
      </c>
      <c r="ET109">
        <v>0.0199959074074074</v>
      </c>
      <c r="EU109">
        <v>0</v>
      </c>
      <c r="EV109">
        <v>777.9053333333333</v>
      </c>
      <c r="EW109">
        <v>5.00078</v>
      </c>
      <c r="EX109">
        <v>18796.71851851852</v>
      </c>
      <c r="EY109">
        <v>16379.7037037037</v>
      </c>
      <c r="EZ109">
        <v>39.43714814814815</v>
      </c>
      <c r="FA109">
        <v>41.18699999999999</v>
      </c>
      <c r="FB109">
        <v>39.58066666666667</v>
      </c>
      <c r="FC109">
        <v>40.14796296296296</v>
      </c>
      <c r="FD109">
        <v>40.87022222222222</v>
      </c>
      <c r="FE109">
        <v>1955.114074074074</v>
      </c>
      <c r="FF109">
        <v>39.89000000000001</v>
      </c>
      <c r="FG109">
        <v>0</v>
      </c>
      <c r="FH109">
        <v>1685027129.5</v>
      </c>
      <c r="FI109">
        <v>0</v>
      </c>
      <c r="FJ109">
        <v>777.9204999999999</v>
      </c>
      <c r="FK109">
        <v>-3.629367510314121</v>
      </c>
      <c r="FL109">
        <v>4798.977770340909</v>
      </c>
      <c r="FM109">
        <v>18794.85</v>
      </c>
      <c r="FN109">
        <v>15</v>
      </c>
      <c r="FO109">
        <v>1685022659.5</v>
      </c>
      <c r="FP109" t="s">
        <v>431</v>
      </c>
      <c r="FQ109">
        <v>1685022641</v>
      </c>
      <c r="FR109">
        <v>1685022659.5</v>
      </c>
      <c r="FS109">
        <v>1</v>
      </c>
      <c r="FT109">
        <v>0.44</v>
      </c>
      <c r="FU109">
        <v>-0.025</v>
      </c>
      <c r="FV109">
        <v>0.445</v>
      </c>
      <c r="FW109">
        <v>-0.025</v>
      </c>
      <c r="FX109">
        <v>420</v>
      </c>
      <c r="FY109">
        <v>11</v>
      </c>
      <c r="FZ109">
        <v>0.08</v>
      </c>
      <c r="GA109">
        <v>0.02</v>
      </c>
      <c r="GB109">
        <v>-94.56004250000001</v>
      </c>
      <c r="GC109">
        <v>-0.5285076923076596</v>
      </c>
      <c r="GD109">
        <v>0.107291877342835</v>
      </c>
      <c r="GE109">
        <v>0</v>
      </c>
      <c r="GF109">
        <v>5.904992500000001</v>
      </c>
      <c r="GG109">
        <v>-0.8101769606003815</v>
      </c>
      <c r="GH109">
        <v>0.08096984092086384</v>
      </c>
      <c r="GI109">
        <v>0</v>
      </c>
      <c r="GJ109">
        <v>0</v>
      </c>
      <c r="GK109">
        <v>2</v>
      </c>
      <c r="GL109" t="s">
        <v>485</v>
      </c>
      <c r="GM109">
        <v>3.09838</v>
      </c>
      <c r="GN109">
        <v>2.75811</v>
      </c>
      <c r="GO109">
        <v>0.21426</v>
      </c>
      <c r="GP109">
        <v>0.222984</v>
      </c>
      <c r="GQ109">
        <v>0.106312</v>
      </c>
      <c r="GR109">
        <v>0.08452809999999999</v>
      </c>
      <c r="GS109">
        <v>20170.1</v>
      </c>
      <c r="GT109">
        <v>19700.1</v>
      </c>
      <c r="GU109">
        <v>26216.9</v>
      </c>
      <c r="GV109">
        <v>25694.7</v>
      </c>
      <c r="GW109">
        <v>37607.4</v>
      </c>
      <c r="GX109">
        <v>35865.4</v>
      </c>
      <c r="GY109">
        <v>45846.9</v>
      </c>
      <c r="GZ109">
        <v>42375.8</v>
      </c>
      <c r="HA109">
        <v>1.87407</v>
      </c>
      <c r="HB109">
        <v>1.95735</v>
      </c>
      <c r="HC109">
        <v>0.06562469999999999</v>
      </c>
      <c r="HD109">
        <v>0</v>
      </c>
      <c r="HE109">
        <v>28.3911</v>
      </c>
      <c r="HF109">
        <v>999.9</v>
      </c>
      <c r="HG109">
        <v>60.3</v>
      </c>
      <c r="HH109">
        <v>32.7</v>
      </c>
      <c r="HI109">
        <v>30.1212</v>
      </c>
      <c r="HJ109">
        <v>61.1635</v>
      </c>
      <c r="HK109">
        <v>26.7869</v>
      </c>
      <c r="HL109">
        <v>1</v>
      </c>
      <c r="HM109">
        <v>0.158938</v>
      </c>
      <c r="HN109">
        <v>0.306947</v>
      </c>
      <c r="HO109">
        <v>20.3063</v>
      </c>
      <c r="HP109">
        <v>5.2128</v>
      </c>
      <c r="HQ109">
        <v>11.9784</v>
      </c>
      <c r="HR109">
        <v>4.96395</v>
      </c>
      <c r="HS109">
        <v>3.2742</v>
      </c>
      <c r="HT109">
        <v>9999</v>
      </c>
      <c r="HU109">
        <v>9999</v>
      </c>
      <c r="HV109">
        <v>9999</v>
      </c>
      <c r="HW109">
        <v>30.1</v>
      </c>
      <c r="HX109">
        <v>1.86387</v>
      </c>
      <c r="HY109">
        <v>1.86002</v>
      </c>
      <c r="HZ109">
        <v>1.85822</v>
      </c>
      <c r="IA109">
        <v>1.8597</v>
      </c>
      <c r="IB109">
        <v>1.85974</v>
      </c>
      <c r="IC109">
        <v>1.8582</v>
      </c>
      <c r="ID109">
        <v>1.8573</v>
      </c>
      <c r="IE109">
        <v>1.85225</v>
      </c>
      <c r="IF109">
        <v>0</v>
      </c>
      <c r="IG109">
        <v>0</v>
      </c>
      <c r="IH109">
        <v>0</v>
      </c>
      <c r="II109">
        <v>0</v>
      </c>
      <c r="IJ109" t="s">
        <v>433</v>
      </c>
      <c r="IK109" t="s">
        <v>434</v>
      </c>
      <c r="IL109" t="s">
        <v>435</v>
      </c>
      <c r="IM109" t="s">
        <v>435</v>
      </c>
      <c r="IN109" t="s">
        <v>435</v>
      </c>
      <c r="IO109" t="s">
        <v>435</v>
      </c>
      <c r="IP109">
        <v>0</v>
      </c>
      <c r="IQ109">
        <v>100</v>
      </c>
      <c r="IR109">
        <v>100</v>
      </c>
      <c r="IS109">
        <v>0.22</v>
      </c>
      <c r="IT109">
        <v>0.1106</v>
      </c>
      <c r="IU109">
        <v>0.3650839946752427</v>
      </c>
      <c r="IV109">
        <v>0.0002756662941723101</v>
      </c>
      <c r="IW109">
        <v>-1.706736700235475E-07</v>
      </c>
      <c r="IX109">
        <v>-7.648352192670159E-11</v>
      </c>
      <c r="IY109">
        <v>-0.08921519773046478</v>
      </c>
      <c r="IZ109">
        <v>0.001712106514585134</v>
      </c>
      <c r="JA109">
        <v>0.0004201690128959496</v>
      </c>
      <c r="JB109">
        <v>-1.212774764375344E-06</v>
      </c>
      <c r="JC109">
        <v>3</v>
      </c>
      <c r="JD109">
        <v>1949</v>
      </c>
      <c r="JE109">
        <v>1</v>
      </c>
      <c r="JF109">
        <v>28</v>
      </c>
      <c r="JG109">
        <v>74.8</v>
      </c>
      <c r="JH109">
        <v>74.5</v>
      </c>
      <c r="JI109">
        <v>3.13354</v>
      </c>
      <c r="JJ109">
        <v>2.59155</v>
      </c>
      <c r="JK109">
        <v>1.49658</v>
      </c>
      <c r="JL109">
        <v>2.35352</v>
      </c>
      <c r="JM109">
        <v>1.54907</v>
      </c>
      <c r="JN109">
        <v>2.3877</v>
      </c>
      <c r="JO109">
        <v>36.2459</v>
      </c>
      <c r="JP109">
        <v>14.2809</v>
      </c>
      <c r="JQ109">
        <v>18</v>
      </c>
      <c r="JR109">
        <v>486.51</v>
      </c>
      <c r="JS109">
        <v>559.658</v>
      </c>
      <c r="JT109">
        <v>28.0004</v>
      </c>
      <c r="JU109">
        <v>29.2835</v>
      </c>
      <c r="JV109">
        <v>30.0004</v>
      </c>
      <c r="JW109">
        <v>29.2873</v>
      </c>
      <c r="JX109">
        <v>29.2261</v>
      </c>
      <c r="JY109">
        <v>62.9069</v>
      </c>
      <c r="JZ109">
        <v>48.0507</v>
      </c>
      <c r="KA109">
        <v>0</v>
      </c>
      <c r="KB109">
        <v>28</v>
      </c>
      <c r="KC109">
        <v>1490.47</v>
      </c>
      <c r="KD109">
        <v>14.8291</v>
      </c>
      <c r="KE109">
        <v>100.188</v>
      </c>
      <c r="KF109">
        <v>100.584</v>
      </c>
    </row>
    <row r="110" spans="1:292">
      <c r="A110">
        <v>90</v>
      </c>
      <c r="B110">
        <v>1685027135.6</v>
      </c>
      <c r="C110">
        <v>536.5</v>
      </c>
      <c r="D110" t="s">
        <v>614</v>
      </c>
      <c r="E110" t="s">
        <v>615</v>
      </c>
      <c r="F110">
        <v>5</v>
      </c>
      <c r="G110" t="s">
        <v>428</v>
      </c>
      <c r="H110">
        <v>1685027127.814285</v>
      </c>
      <c r="I110">
        <f>(J110)/1000</f>
        <v>0</v>
      </c>
      <c r="J110">
        <f>IF(DO110, AM110, AG110)</f>
        <v>0</v>
      </c>
      <c r="K110">
        <f>IF(DO110, AH110, AF110)</f>
        <v>0</v>
      </c>
      <c r="L110">
        <f>DQ110 - IF(AT110&gt;1, K110*DK110*100.0/(AV110*EE110), 0)</f>
        <v>0</v>
      </c>
      <c r="M110">
        <f>((S110-I110/2)*L110-K110)/(S110+I110/2)</f>
        <v>0</v>
      </c>
      <c r="N110">
        <f>M110*(DX110+DY110)/1000.0</f>
        <v>0</v>
      </c>
      <c r="O110">
        <f>(DQ110 - IF(AT110&gt;1, K110*DK110*100.0/(AV110*EE110), 0))*(DX110+DY110)/1000.0</f>
        <v>0</v>
      </c>
      <c r="P110">
        <f>2.0/((1/R110-1/Q110)+SIGN(R110)*SQRT((1/R110-1/Q110)*(1/R110-1/Q110) + 4*DL110/((DL110+1)*(DL110+1))*(2*1/R110*1/Q110-1/Q110*1/Q110)))</f>
        <v>0</v>
      </c>
      <c r="Q110">
        <f>IF(LEFT(DM110,1)&lt;&gt;"0",IF(LEFT(DM110,1)="1",3.0,DN110),$D$5+$E$5*(EE110*DX110/($K$5*1000))+$F$5*(EE110*DX110/($K$5*1000))*MAX(MIN(DK110,$J$5),$I$5)*MAX(MIN(DK110,$J$5),$I$5)+$G$5*MAX(MIN(DK110,$J$5),$I$5)*(EE110*DX110/($K$5*1000))+$H$5*(EE110*DX110/($K$5*1000))*(EE110*DX110/($K$5*1000)))</f>
        <v>0</v>
      </c>
      <c r="R110">
        <f>I110*(1000-(1000*0.61365*exp(17.502*V110/(240.97+V110))/(DX110+DY110)+DS110)/2)/(1000*0.61365*exp(17.502*V110/(240.97+V110))/(DX110+DY110)-DS110)</f>
        <v>0</v>
      </c>
      <c r="S110">
        <f>1/((DL110+1)/(P110/1.6)+1/(Q110/1.37)) + DL110/((DL110+1)/(P110/1.6) + DL110/(Q110/1.37))</f>
        <v>0</v>
      </c>
      <c r="T110">
        <f>(DG110*DJ110)</f>
        <v>0</v>
      </c>
      <c r="U110">
        <f>(DZ110+(T110+2*0.95*5.67E-8*(((DZ110+$B$9)+273)^4-(DZ110+273)^4)-44100*I110)/(1.84*29.3*Q110+8*0.95*5.67E-8*(DZ110+273)^3))</f>
        <v>0</v>
      </c>
      <c r="V110">
        <f>($C$9*EA110+$D$9*EB110+$E$9*U110)</f>
        <v>0</v>
      </c>
      <c r="W110">
        <f>0.61365*exp(17.502*V110/(240.97+V110))</f>
        <v>0</v>
      </c>
      <c r="X110">
        <f>(Y110/Z110*100)</f>
        <v>0</v>
      </c>
      <c r="Y110">
        <f>DS110*(DX110+DY110)/1000</f>
        <v>0</v>
      </c>
      <c r="Z110">
        <f>0.61365*exp(17.502*DZ110/(240.97+DZ110))</f>
        <v>0</v>
      </c>
      <c r="AA110">
        <f>(W110-DS110*(DX110+DY110)/1000)</f>
        <v>0</v>
      </c>
      <c r="AB110">
        <f>(-I110*44100)</f>
        <v>0</v>
      </c>
      <c r="AC110">
        <f>2*29.3*Q110*0.92*(DZ110-V110)</f>
        <v>0</v>
      </c>
      <c r="AD110">
        <f>2*0.95*5.67E-8*(((DZ110+$B$9)+273)^4-(V110+273)^4)</f>
        <v>0</v>
      </c>
      <c r="AE110">
        <f>T110+AD110+AB110+AC110</f>
        <v>0</v>
      </c>
      <c r="AF110">
        <f>DW110*AT110*(DR110-DQ110*(1000-AT110*DT110)/(1000-AT110*DS110))/(100*DK110)</f>
        <v>0</v>
      </c>
      <c r="AG110">
        <f>1000*DW110*AT110*(DS110-DT110)/(100*DK110*(1000-AT110*DS110))</f>
        <v>0</v>
      </c>
      <c r="AH110">
        <f>(AI110 - AJ110 - DX110*1E3/(8.314*(DZ110+273.15)) * AL110/DW110 * AK110) * DW110/(100*DK110) * (1000 - DT110)/1000</f>
        <v>0</v>
      </c>
      <c r="AI110">
        <v>1496.622261985357</v>
      </c>
      <c r="AJ110">
        <v>1418.643333333333</v>
      </c>
      <c r="AK110">
        <v>3.387945915889006</v>
      </c>
      <c r="AL110">
        <v>66.87544694377274</v>
      </c>
      <c r="AM110">
        <f>(AO110 - AN110 + DX110*1E3/(8.314*(DZ110+273.15)) * AQ110/DW110 * AP110) * DW110/(100*DK110) * 1000/(1000 - AO110)</f>
        <v>0</v>
      </c>
      <c r="AN110">
        <v>14.7509089313309</v>
      </c>
      <c r="AO110">
        <v>20.52848021978023</v>
      </c>
      <c r="AP110">
        <v>0.001306673412232826</v>
      </c>
      <c r="AQ110">
        <v>110.1298601296173</v>
      </c>
      <c r="AR110">
        <v>0</v>
      </c>
      <c r="AS110">
        <v>0</v>
      </c>
      <c r="AT110">
        <f>IF(AR110*$H$15&gt;=AV110,1.0,(AV110/(AV110-AR110*$H$15)))</f>
        <v>0</v>
      </c>
      <c r="AU110">
        <f>(AT110-1)*100</f>
        <v>0</v>
      </c>
      <c r="AV110">
        <f>MAX(0,($B$15+$C$15*EE110)/(1+$D$15*EE110)*DX110/(DZ110+273)*$E$15)</f>
        <v>0</v>
      </c>
      <c r="AW110" t="s">
        <v>429</v>
      </c>
      <c r="AX110" t="s">
        <v>429</v>
      </c>
      <c r="AY110">
        <v>0</v>
      </c>
      <c r="AZ110">
        <v>0</v>
      </c>
      <c r="BA110">
        <f>1-AY110/AZ110</f>
        <v>0</v>
      </c>
      <c r="BB110">
        <v>0</v>
      </c>
      <c r="BC110" t="s">
        <v>429</v>
      </c>
      <c r="BD110" t="s">
        <v>429</v>
      </c>
      <c r="BE110">
        <v>0</v>
      </c>
      <c r="BF110">
        <v>0</v>
      </c>
      <c r="BG110">
        <f>1-BE110/BF110</f>
        <v>0</v>
      </c>
      <c r="BH110">
        <v>0.5</v>
      </c>
      <c r="BI110">
        <f>DH110</f>
        <v>0</v>
      </c>
      <c r="BJ110">
        <f>K110</f>
        <v>0</v>
      </c>
      <c r="BK110">
        <f>BG110*BH110*BI110</f>
        <v>0</v>
      </c>
      <c r="BL110">
        <f>(BJ110-BB110)/BI110</f>
        <v>0</v>
      </c>
      <c r="BM110">
        <f>(AZ110-BF110)/BF110</f>
        <v>0</v>
      </c>
      <c r="BN110">
        <f>AY110/(BA110+AY110/BF110)</f>
        <v>0</v>
      </c>
      <c r="BO110" t="s">
        <v>429</v>
      </c>
      <c r="BP110">
        <v>0</v>
      </c>
      <c r="BQ110">
        <f>IF(BP110&lt;&gt;0, BP110, BN110)</f>
        <v>0</v>
      </c>
      <c r="BR110">
        <f>1-BQ110/BF110</f>
        <v>0</v>
      </c>
      <c r="BS110">
        <f>(BF110-BE110)/(BF110-BQ110)</f>
        <v>0</v>
      </c>
      <c r="BT110">
        <f>(AZ110-BF110)/(AZ110-BQ110)</f>
        <v>0</v>
      </c>
      <c r="BU110">
        <f>(BF110-BE110)/(BF110-AY110)</f>
        <v>0</v>
      </c>
      <c r="BV110">
        <f>(AZ110-BF110)/(AZ110-AY110)</f>
        <v>0</v>
      </c>
      <c r="BW110">
        <f>(BS110*BQ110/BE110)</f>
        <v>0</v>
      </c>
      <c r="BX110">
        <f>(1-BW110)</f>
        <v>0</v>
      </c>
      <c r="DG110">
        <f>$B$13*EF110+$C$13*EG110+$F$13*ER110*(1-EU110)</f>
        <v>0</v>
      </c>
      <c r="DH110">
        <f>DG110*DI110</f>
        <v>0</v>
      </c>
      <c r="DI110">
        <f>($B$13*$D$11+$C$13*$D$11+$F$13*((FE110+EW110)/MAX(FE110+EW110+FF110, 0.1)*$I$11+FF110/MAX(FE110+EW110+FF110, 0.1)*$J$11))/($B$13+$C$13+$F$13)</f>
        <v>0</v>
      </c>
      <c r="DJ110">
        <f>($B$13*$K$11+$C$13*$K$11+$F$13*((FE110+EW110)/MAX(FE110+EW110+FF110, 0.1)*$P$11+FF110/MAX(FE110+EW110+FF110, 0.1)*$Q$11))/($B$13+$C$13+$F$13)</f>
        <v>0</v>
      </c>
      <c r="DK110">
        <v>2.7</v>
      </c>
      <c r="DL110">
        <v>0.5</v>
      </c>
      <c r="DM110" t="s">
        <v>430</v>
      </c>
      <c r="DN110">
        <v>2</v>
      </c>
      <c r="DO110" t="b">
        <v>1</v>
      </c>
      <c r="DP110">
        <v>1685027127.814285</v>
      </c>
      <c r="DQ110">
        <v>1365.238214285714</v>
      </c>
      <c r="DR110">
        <v>1459.961428571429</v>
      </c>
      <c r="DS110">
        <v>20.51868214285715</v>
      </c>
      <c r="DT110">
        <v>14.70091071428572</v>
      </c>
      <c r="DU110">
        <v>1365.008928571429</v>
      </c>
      <c r="DV110">
        <v>20.40825357142857</v>
      </c>
      <c r="DW110">
        <v>499.9853928571428</v>
      </c>
      <c r="DX110">
        <v>99.44800000000001</v>
      </c>
      <c r="DY110">
        <v>0.09991508928571427</v>
      </c>
      <c r="DZ110">
        <v>29.47639285714286</v>
      </c>
      <c r="EA110">
        <v>29.46758571428571</v>
      </c>
      <c r="EB110">
        <v>999.9000000000002</v>
      </c>
      <c r="EC110">
        <v>0</v>
      </c>
      <c r="ED110">
        <v>0</v>
      </c>
      <c r="EE110">
        <v>10007.20535714286</v>
      </c>
      <c r="EF110">
        <v>0</v>
      </c>
      <c r="EG110">
        <v>1346.594285714286</v>
      </c>
      <c r="EH110">
        <v>-94.72245357142856</v>
      </c>
      <c r="EI110">
        <v>1393.837142857143</v>
      </c>
      <c r="EJ110">
        <v>1481.744285714286</v>
      </c>
      <c r="EK110">
        <v>5.81777</v>
      </c>
      <c r="EL110">
        <v>1459.961428571429</v>
      </c>
      <c r="EM110">
        <v>14.70091071428572</v>
      </c>
      <c r="EN110">
        <v>2.040541428571429</v>
      </c>
      <c r="EO110">
        <v>1.461975</v>
      </c>
      <c r="EP110">
        <v>17.76247142857143</v>
      </c>
      <c r="EQ110">
        <v>12.57604642857143</v>
      </c>
      <c r="ER110">
        <v>1999.993571428572</v>
      </c>
      <c r="ES110">
        <v>0.9800033928571427</v>
      </c>
      <c r="ET110">
        <v>0.01999651428571428</v>
      </c>
      <c r="EU110">
        <v>0</v>
      </c>
      <c r="EV110">
        <v>777.6373571428572</v>
      </c>
      <c r="EW110">
        <v>5.00078</v>
      </c>
      <c r="EX110">
        <v>19169.675</v>
      </c>
      <c r="EY110">
        <v>16379.61071428571</v>
      </c>
      <c r="EZ110">
        <v>39.43489285714285</v>
      </c>
      <c r="FA110">
        <v>41.18699999999999</v>
      </c>
      <c r="FB110">
        <v>39.60242857142857</v>
      </c>
      <c r="FC110">
        <v>40.14714285714285</v>
      </c>
      <c r="FD110">
        <v>40.8815</v>
      </c>
      <c r="FE110">
        <v>1955.102857142857</v>
      </c>
      <c r="FF110">
        <v>39.89000000000001</v>
      </c>
      <c r="FG110">
        <v>0</v>
      </c>
      <c r="FH110">
        <v>1685027134.3</v>
      </c>
      <c r="FI110">
        <v>0</v>
      </c>
      <c r="FJ110">
        <v>777.6504615384614</v>
      </c>
      <c r="FK110">
        <v>-2.844649565813196</v>
      </c>
      <c r="FL110">
        <v>3683.829059224958</v>
      </c>
      <c r="FM110">
        <v>19177.38461538462</v>
      </c>
      <c r="FN110">
        <v>15</v>
      </c>
      <c r="FO110">
        <v>1685022659.5</v>
      </c>
      <c r="FP110" t="s">
        <v>431</v>
      </c>
      <c r="FQ110">
        <v>1685022641</v>
      </c>
      <c r="FR110">
        <v>1685022659.5</v>
      </c>
      <c r="FS110">
        <v>1</v>
      </c>
      <c r="FT110">
        <v>0.44</v>
      </c>
      <c r="FU110">
        <v>-0.025</v>
      </c>
      <c r="FV110">
        <v>0.445</v>
      </c>
      <c r="FW110">
        <v>-0.025</v>
      </c>
      <c r="FX110">
        <v>420</v>
      </c>
      <c r="FY110">
        <v>11</v>
      </c>
      <c r="FZ110">
        <v>0.08</v>
      </c>
      <c r="GA110">
        <v>0.02</v>
      </c>
      <c r="GB110">
        <v>-94.64277000000001</v>
      </c>
      <c r="GC110">
        <v>-1.590522326453832</v>
      </c>
      <c r="GD110">
        <v>0.1903343468741256</v>
      </c>
      <c r="GE110">
        <v>0</v>
      </c>
      <c r="GF110">
        <v>5.862302</v>
      </c>
      <c r="GG110">
        <v>-0.8083783114446706</v>
      </c>
      <c r="GH110">
        <v>0.08075159946403539</v>
      </c>
      <c r="GI110">
        <v>0</v>
      </c>
      <c r="GJ110">
        <v>0</v>
      </c>
      <c r="GK110">
        <v>2</v>
      </c>
      <c r="GL110" t="s">
        <v>485</v>
      </c>
      <c r="GM110">
        <v>3.09833</v>
      </c>
      <c r="GN110">
        <v>2.75825</v>
      </c>
      <c r="GO110">
        <v>0.215819</v>
      </c>
      <c r="GP110">
        <v>0.224487</v>
      </c>
      <c r="GQ110">
        <v>0.106301</v>
      </c>
      <c r="GR110">
        <v>0.08457249999999999</v>
      </c>
      <c r="GS110">
        <v>20130</v>
      </c>
      <c r="GT110">
        <v>19661.8</v>
      </c>
      <c r="GU110">
        <v>26216.7</v>
      </c>
      <c r="GV110">
        <v>25694.5</v>
      </c>
      <c r="GW110">
        <v>37608.1</v>
      </c>
      <c r="GX110">
        <v>35863.7</v>
      </c>
      <c r="GY110">
        <v>45847</v>
      </c>
      <c r="GZ110">
        <v>42375.6</v>
      </c>
      <c r="HA110">
        <v>1.87365</v>
      </c>
      <c r="HB110">
        <v>1.9577</v>
      </c>
      <c r="HC110">
        <v>0.0656173</v>
      </c>
      <c r="HD110">
        <v>0</v>
      </c>
      <c r="HE110">
        <v>28.3948</v>
      </c>
      <c r="HF110">
        <v>999.9</v>
      </c>
      <c r="HG110">
        <v>60.3</v>
      </c>
      <c r="HH110">
        <v>32.7</v>
      </c>
      <c r="HI110">
        <v>30.1209</v>
      </c>
      <c r="HJ110">
        <v>61.2035</v>
      </c>
      <c r="HK110">
        <v>26.7989</v>
      </c>
      <c r="HL110">
        <v>1</v>
      </c>
      <c r="HM110">
        <v>0.159101</v>
      </c>
      <c r="HN110">
        <v>0.305558</v>
      </c>
      <c r="HO110">
        <v>20.3066</v>
      </c>
      <c r="HP110">
        <v>5.2122</v>
      </c>
      <c r="HQ110">
        <v>11.9784</v>
      </c>
      <c r="HR110">
        <v>4.96375</v>
      </c>
      <c r="HS110">
        <v>3.2741</v>
      </c>
      <c r="HT110">
        <v>9999</v>
      </c>
      <c r="HU110">
        <v>9999</v>
      </c>
      <c r="HV110">
        <v>9999</v>
      </c>
      <c r="HW110">
        <v>30.1</v>
      </c>
      <c r="HX110">
        <v>1.86386</v>
      </c>
      <c r="HY110">
        <v>1.86001</v>
      </c>
      <c r="HZ110">
        <v>1.85822</v>
      </c>
      <c r="IA110">
        <v>1.85971</v>
      </c>
      <c r="IB110">
        <v>1.85974</v>
      </c>
      <c r="IC110">
        <v>1.85822</v>
      </c>
      <c r="ID110">
        <v>1.8573</v>
      </c>
      <c r="IE110">
        <v>1.85226</v>
      </c>
      <c r="IF110">
        <v>0</v>
      </c>
      <c r="IG110">
        <v>0</v>
      </c>
      <c r="IH110">
        <v>0</v>
      </c>
      <c r="II110">
        <v>0</v>
      </c>
      <c r="IJ110" t="s">
        <v>433</v>
      </c>
      <c r="IK110" t="s">
        <v>434</v>
      </c>
      <c r="IL110" t="s">
        <v>435</v>
      </c>
      <c r="IM110" t="s">
        <v>435</v>
      </c>
      <c r="IN110" t="s">
        <v>435</v>
      </c>
      <c r="IO110" t="s">
        <v>435</v>
      </c>
      <c r="IP110">
        <v>0</v>
      </c>
      <c r="IQ110">
        <v>100</v>
      </c>
      <c r="IR110">
        <v>100</v>
      </c>
      <c r="IS110">
        <v>0.21</v>
      </c>
      <c r="IT110">
        <v>0.1106</v>
      </c>
      <c r="IU110">
        <v>0.3650839946752427</v>
      </c>
      <c r="IV110">
        <v>0.0002756662941723101</v>
      </c>
      <c r="IW110">
        <v>-1.706736700235475E-07</v>
      </c>
      <c r="IX110">
        <v>-7.648352192670159E-11</v>
      </c>
      <c r="IY110">
        <v>-0.08921519773046478</v>
      </c>
      <c r="IZ110">
        <v>0.001712106514585134</v>
      </c>
      <c r="JA110">
        <v>0.0004201690128959496</v>
      </c>
      <c r="JB110">
        <v>-1.212774764375344E-06</v>
      </c>
      <c r="JC110">
        <v>3</v>
      </c>
      <c r="JD110">
        <v>1949</v>
      </c>
      <c r="JE110">
        <v>1</v>
      </c>
      <c r="JF110">
        <v>28</v>
      </c>
      <c r="JG110">
        <v>74.90000000000001</v>
      </c>
      <c r="JH110">
        <v>74.59999999999999</v>
      </c>
      <c r="JI110">
        <v>3.1604</v>
      </c>
      <c r="JJ110">
        <v>2.59277</v>
      </c>
      <c r="JK110">
        <v>1.49658</v>
      </c>
      <c r="JL110">
        <v>2.35474</v>
      </c>
      <c r="JM110">
        <v>1.54907</v>
      </c>
      <c r="JN110">
        <v>2.3938</v>
      </c>
      <c r="JO110">
        <v>36.2694</v>
      </c>
      <c r="JP110">
        <v>14.2809</v>
      </c>
      <c r="JQ110">
        <v>18</v>
      </c>
      <c r="JR110">
        <v>486.284</v>
      </c>
      <c r="JS110">
        <v>559.943</v>
      </c>
      <c r="JT110">
        <v>27.9999</v>
      </c>
      <c r="JU110">
        <v>29.2866</v>
      </c>
      <c r="JV110">
        <v>30.0003</v>
      </c>
      <c r="JW110">
        <v>29.2904</v>
      </c>
      <c r="JX110">
        <v>29.2292</v>
      </c>
      <c r="JY110">
        <v>63.4361</v>
      </c>
      <c r="JZ110">
        <v>47.771</v>
      </c>
      <c r="KA110">
        <v>0</v>
      </c>
      <c r="KB110">
        <v>28</v>
      </c>
      <c r="KC110">
        <v>1503.82</v>
      </c>
      <c r="KD110">
        <v>14.8959</v>
      </c>
      <c r="KE110">
        <v>100.188</v>
      </c>
      <c r="KF110">
        <v>100.584</v>
      </c>
    </row>
    <row r="111" spans="1:292">
      <c r="A111">
        <v>91</v>
      </c>
      <c r="B111">
        <v>1685027140.6</v>
      </c>
      <c r="C111">
        <v>541.5</v>
      </c>
      <c r="D111" t="s">
        <v>616</v>
      </c>
      <c r="E111" t="s">
        <v>617</v>
      </c>
      <c r="F111">
        <v>5</v>
      </c>
      <c r="G111" t="s">
        <v>428</v>
      </c>
      <c r="H111">
        <v>1685027133.1</v>
      </c>
      <c r="I111">
        <f>(J111)/1000</f>
        <v>0</v>
      </c>
      <c r="J111">
        <f>IF(DO111, AM111, AG111)</f>
        <v>0</v>
      </c>
      <c r="K111">
        <f>IF(DO111, AH111, AF111)</f>
        <v>0</v>
      </c>
      <c r="L111">
        <f>DQ111 - IF(AT111&gt;1, K111*DK111*100.0/(AV111*EE111), 0)</f>
        <v>0</v>
      </c>
      <c r="M111">
        <f>((S111-I111/2)*L111-K111)/(S111+I111/2)</f>
        <v>0</v>
      </c>
      <c r="N111">
        <f>M111*(DX111+DY111)/1000.0</f>
        <v>0</v>
      </c>
      <c r="O111">
        <f>(DQ111 - IF(AT111&gt;1, K111*DK111*100.0/(AV111*EE111), 0))*(DX111+DY111)/1000.0</f>
        <v>0</v>
      </c>
      <c r="P111">
        <f>2.0/((1/R111-1/Q111)+SIGN(R111)*SQRT((1/R111-1/Q111)*(1/R111-1/Q111) + 4*DL111/((DL111+1)*(DL111+1))*(2*1/R111*1/Q111-1/Q111*1/Q111)))</f>
        <v>0</v>
      </c>
      <c r="Q111">
        <f>IF(LEFT(DM111,1)&lt;&gt;"0",IF(LEFT(DM111,1)="1",3.0,DN111),$D$5+$E$5*(EE111*DX111/($K$5*1000))+$F$5*(EE111*DX111/($K$5*1000))*MAX(MIN(DK111,$J$5),$I$5)*MAX(MIN(DK111,$J$5),$I$5)+$G$5*MAX(MIN(DK111,$J$5),$I$5)*(EE111*DX111/($K$5*1000))+$H$5*(EE111*DX111/($K$5*1000))*(EE111*DX111/($K$5*1000)))</f>
        <v>0</v>
      </c>
      <c r="R111">
        <f>I111*(1000-(1000*0.61365*exp(17.502*V111/(240.97+V111))/(DX111+DY111)+DS111)/2)/(1000*0.61365*exp(17.502*V111/(240.97+V111))/(DX111+DY111)-DS111)</f>
        <v>0</v>
      </c>
      <c r="S111">
        <f>1/((DL111+1)/(P111/1.6)+1/(Q111/1.37)) + DL111/((DL111+1)/(P111/1.6) + DL111/(Q111/1.37))</f>
        <v>0</v>
      </c>
      <c r="T111">
        <f>(DG111*DJ111)</f>
        <v>0</v>
      </c>
      <c r="U111">
        <f>(DZ111+(T111+2*0.95*5.67E-8*(((DZ111+$B$9)+273)^4-(DZ111+273)^4)-44100*I111)/(1.84*29.3*Q111+8*0.95*5.67E-8*(DZ111+273)^3))</f>
        <v>0</v>
      </c>
      <c r="V111">
        <f>($C$9*EA111+$D$9*EB111+$E$9*U111)</f>
        <v>0</v>
      </c>
      <c r="W111">
        <f>0.61365*exp(17.502*V111/(240.97+V111))</f>
        <v>0</v>
      </c>
      <c r="X111">
        <f>(Y111/Z111*100)</f>
        <v>0</v>
      </c>
      <c r="Y111">
        <f>DS111*(DX111+DY111)/1000</f>
        <v>0</v>
      </c>
      <c r="Z111">
        <f>0.61365*exp(17.502*DZ111/(240.97+DZ111))</f>
        <v>0</v>
      </c>
      <c r="AA111">
        <f>(W111-DS111*(DX111+DY111)/1000)</f>
        <v>0</v>
      </c>
      <c r="AB111">
        <f>(-I111*44100)</f>
        <v>0</v>
      </c>
      <c r="AC111">
        <f>2*29.3*Q111*0.92*(DZ111-V111)</f>
        <v>0</v>
      </c>
      <c r="AD111">
        <f>2*0.95*5.67E-8*(((DZ111+$B$9)+273)^4-(V111+273)^4)</f>
        <v>0</v>
      </c>
      <c r="AE111">
        <f>T111+AD111+AB111+AC111</f>
        <v>0</v>
      </c>
      <c r="AF111">
        <f>DW111*AT111*(DR111-DQ111*(1000-AT111*DT111)/(1000-AT111*DS111))/(100*DK111)</f>
        <v>0</v>
      </c>
      <c r="AG111">
        <f>1000*DW111*AT111*(DS111-DT111)/(100*DK111*(1000-AT111*DS111))</f>
        <v>0</v>
      </c>
      <c r="AH111">
        <f>(AI111 - AJ111 - DX111*1E3/(8.314*(DZ111+273.15)) * AL111/DW111 * AK111) * DW111/(100*DK111) * (1000 - DT111)/1000</f>
        <v>0</v>
      </c>
      <c r="AI111">
        <v>1513.487090573308</v>
      </c>
      <c r="AJ111">
        <v>1435.735636363636</v>
      </c>
      <c r="AK111">
        <v>3.411695116829482</v>
      </c>
      <c r="AL111">
        <v>66.87544694377274</v>
      </c>
      <c r="AM111">
        <f>(AO111 - AN111 + DX111*1E3/(8.314*(DZ111+273.15)) * AQ111/DW111 * AP111) * DW111/(100*DK111) * 1000/(1000 - AO111)</f>
        <v>0</v>
      </c>
      <c r="AN111">
        <v>14.76149670220815</v>
      </c>
      <c r="AO111">
        <v>20.51160109890111</v>
      </c>
      <c r="AP111">
        <v>-0.0006513354347615712</v>
      </c>
      <c r="AQ111">
        <v>110.1298601296173</v>
      </c>
      <c r="AR111">
        <v>0</v>
      </c>
      <c r="AS111">
        <v>0</v>
      </c>
      <c r="AT111">
        <f>IF(AR111*$H$15&gt;=AV111,1.0,(AV111/(AV111-AR111*$H$15)))</f>
        <v>0</v>
      </c>
      <c r="AU111">
        <f>(AT111-1)*100</f>
        <v>0</v>
      </c>
      <c r="AV111">
        <f>MAX(0,($B$15+$C$15*EE111)/(1+$D$15*EE111)*DX111/(DZ111+273)*$E$15)</f>
        <v>0</v>
      </c>
      <c r="AW111" t="s">
        <v>429</v>
      </c>
      <c r="AX111" t="s">
        <v>429</v>
      </c>
      <c r="AY111">
        <v>0</v>
      </c>
      <c r="AZ111">
        <v>0</v>
      </c>
      <c r="BA111">
        <f>1-AY111/AZ111</f>
        <v>0</v>
      </c>
      <c r="BB111">
        <v>0</v>
      </c>
      <c r="BC111" t="s">
        <v>429</v>
      </c>
      <c r="BD111" t="s">
        <v>429</v>
      </c>
      <c r="BE111">
        <v>0</v>
      </c>
      <c r="BF111">
        <v>0</v>
      </c>
      <c r="BG111">
        <f>1-BE111/BF111</f>
        <v>0</v>
      </c>
      <c r="BH111">
        <v>0.5</v>
      </c>
      <c r="BI111">
        <f>DH111</f>
        <v>0</v>
      </c>
      <c r="BJ111">
        <f>K111</f>
        <v>0</v>
      </c>
      <c r="BK111">
        <f>BG111*BH111*BI111</f>
        <v>0</v>
      </c>
      <c r="BL111">
        <f>(BJ111-BB111)/BI111</f>
        <v>0</v>
      </c>
      <c r="BM111">
        <f>(AZ111-BF111)/BF111</f>
        <v>0</v>
      </c>
      <c r="BN111">
        <f>AY111/(BA111+AY111/BF111)</f>
        <v>0</v>
      </c>
      <c r="BO111" t="s">
        <v>429</v>
      </c>
      <c r="BP111">
        <v>0</v>
      </c>
      <c r="BQ111">
        <f>IF(BP111&lt;&gt;0, BP111, BN111)</f>
        <v>0</v>
      </c>
      <c r="BR111">
        <f>1-BQ111/BF111</f>
        <v>0</v>
      </c>
      <c r="BS111">
        <f>(BF111-BE111)/(BF111-BQ111)</f>
        <v>0</v>
      </c>
      <c r="BT111">
        <f>(AZ111-BF111)/(AZ111-BQ111)</f>
        <v>0</v>
      </c>
      <c r="BU111">
        <f>(BF111-BE111)/(BF111-AY111)</f>
        <v>0</v>
      </c>
      <c r="BV111">
        <f>(AZ111-BF111)/(AZ111-AY111)</f>
        <v>0</v>
      </c>
      <c r="BW111">
        <f>(BS111*BQ111/BE111)</f>
        <v>0</v>
      </c>
      <c r="BX111">
        <f>(1-BW111)</f>
        <v>0</v>
      </c>
      <c r="DG111">
        <f>$B$13*EF111+$C$13*EG111+$F$13*ER111*(1-EU111)</f>
        <v>0</v>
      </c>
      <c r="DH111">
        <f>DG111*DI111</f>
        <v>0</v>
      </c>
      <c r="DI111">
        <f>($B$13*$D$11+$C$13*$D$11+$F$13*((FE111+EW111)/MAX(FE111+EW111+FF111, 0.1)*$I$11+FF111/MAX(FE111+EW111+FF111, 0.1)*$J$11))/($B$13+$C$13+$F$13)</f>
        <v>0</v>
      </c>
      <c r="DJ111">
        <f>($B$13*$K$11+$C$13*$K$11+$F$13*((FE111+EW111)/MAX(FE111+EW111+FF111, 0.1)*$P$11+FF111/MAX(FE111+EW111+FF111, 0.1)*$Q$11))/($B$13+$C$13+$F$13)</f>
        <v>0</v>
      </c>
      <c r="DK111">
        <v>2.7</v>
      </c>
      <c r="DL111">
        <v>0.5</v>
      </c>
      <c r="DM111" t="s">
        <v>430</v>
      </c>
      <c r="DN111">
        <v>2</v>
      </c>
      <c r="DO111" t="b">
        <v>1</v>
      </c>
      <c r="DP111">
        <v>1685027133.1</v>
      </c>
      <c r="DQ111">
        <v>1382.887777777778</v>
      </c>
      <c r="DR111">
        <v>1477.686296296296</v>
      </c>
      <c r="DS111">
        <v>20.52343703703704</v>
      </c>
      <c r="DT111">
        <v>14.75846666666667</v>
      </c>
      <c r="DU111">
        <v>1382.66962962963</v>
      </c>
      <c r="DV111">
        <v>20.41292962962963</v>
      </c>
      <c r="DW111">
        <v>500.015962962963</v>
      </c>
      <c r="DX111">
        <v>99.44760370370368</v>
      </c>
      <c r="DY111">
        <v>0.1000161592592593</v>
      </c>
      <c r="DZ111">
        <v>29.47798888888889</v>
      </c>
      <c r="EA111">
        <v>29.46634074074073</v>
      </c>
      <c r="EB111">
        <v>999.9000000000001</v>
      </c>
      <c r="EC111">
        <v>0</v>
      </c>
      <c r="ED111">
        <v>0</v>
      </c>
      <c r="EE111">
        <v>10001.49814814815</v>
      </c>
      <c r="EF111">
        <v>0</v>
      </c>
      <c r="EG111">
        <v>1495.068888888889</v>
      </c>
      <c r="EH111">
        <v>-94.79854074074075</v>
      </c>
      <c r="EI111">
        <v>1411.864074074074</v>
      </c>
      <c r="EJ111">
        <v>1499.821111111111</v>
      </c>
      <c r="EK111">
        <v>5.764962592592593</v>
      </c>
      <c r="EL111">
        <v>1477.686296296296</v>
      </c>
      <c r="EM111">
        <v>14.75846666666667</v>
      </c>
      <c r="EN111">
        <v>2.041006296296296</v>
      </c>
      <c r="EO111">
        <v>1.467692962962963</v>
      </c>
      <c r="EP111">
        <v>17.76608888888889</v>
      </c>
      <c r="EQ111">
        <v>12.63568148148148</v>
      </c>
      <c r="ER111">
        <v>1999.99074074074</v>
      </c>
      <c r="ES111">
        <v>0.9800028888888888</v>
      </c>
      <c r="ET111">
        <v>0.01999701111111111</v>
      </c>
      <c r="EU111">
        <v>0</v>
      </c>
      <c r="EV111">
        <v>777.324814814815</v>
      </c>
      <c r="EW111">
        <v>5.00078</v>
      </c>
      <c r="EX111">
        <v>19496.63333333333</v>
      </c>
      <c r="EY111">
        <v>16379.59259259259</v>
      </c>
      <c r="EZ111">
        <v>39.42788888888889</v>
      </c>
      <c r="FA111">
        <v>41.18699999999999</v>
      </c>
      <c r="FB111">
        <v>39.6734074074074</v>
      </c>
      <c r="FC111">
        <v>40.14796296296296</v>
      </c>
      <c r="FD111">
        <v>40.88407407407407</v>
      </c>
      <c r="FE111">
        <v>1955.096666666667</v>
      </c>
      <c r="FF111">
        <v>39.89000000000001</v>
      </c>
      <c r="FG111">
        <v>0</v>
      </c>
      <c r="FH111">
        <v>1685027139.7</v>
      </c>
      <c r="FI111">
        <v>0</v>
      </c>
      <c r="FJ111">
        <v>777.3286800000001</v>
      </c>
      <c r="FK111">
        <v>-2.748923088007449</v>
      </c>
      <c r="FL111">
        <v>4151.446152463944</v>
      </c>
      <c r="FM111">
        <v>19529.492</v>
      </c>
      <c r="FN111">
        <v>15</v>
      </c>
      <c r="FO111">
        <v>1685022659.5</v>
      </c>
      <c r="FP111" t="s">
        <v>431</v>
      </c>
      <c r="FQ111">
        <v>1685022641</v>
      </c>
      <c r="FR111">
        <v>1685022659.5</v>
      </c>
      <c r="FS111">
        <v>1</v>
      </c>
      <c r="FT111">
        <v>0.44</v>
      </c>
      <c r="FU111">
        <v>-0.025</v>
      </c>
      <c r="FV111">
        <v>0.445</v>
      </c>
      <c r="FW111">
        <v>-0.025</v>
      </c>
      <c r="FX111">
        <v>420</v>
      </c>
      <c r="FY111">
        <v>11</v>
      </c>
      <c r="FZ111">
        <v>0.08</v>
      </c>
      <c r="GA111">
        <v>0.02</v>
      </c>
      <c r="GB111">
        <v>-94.71045121951219</v>
      </c>
      <c r="GC111">
        <v>-1.280581881533148</v>
      </c>
      <c r="GD111">
        <v>0.2020985851218879</v>
      </c>
      <c r="GE111">
        <v>0</v>
      </c>
      <c r="GF111">
        <v>5.805721463414634</v>
      </c>
      <c r="GG111">
        <v>-0.5728043205574831</v>
      </c>
      <c r="GH111">
        <v>0.06180923869537885</v>
      </c>
      <c r="GI111">
        <v>0</v>
      </c>
      <c r="GJ111">
        <v>0</v>
      </c>
      <c r="GK111">
        <v>2</v>
      </c>
      <c r="GL111" t="s">
        <v>485</v>
      </c>
      <c r="GM111">
        <v>3.09843</v>
      </c>
      <c r="GN111">
        <v>2.75799</v>
      </c>
      <c r="GO111">
        <v>0.21737</v>
      </c>
      <c r="GP111">
        <v>0.225975</v>
      </c>
      <c r="GQ111">
        <v>0.106245</v>
      </c>
      <c r="GR111">
        <v>0.0848008</v>
      </c>
      <c r="GS111">
        <v>20090.1</v>
      </c>
      <c r="GT111">
        <v>19623.9</v>
      </c>
      <c r="GU111">
        <v>26216.7</v>
      </c>
      <c r="GV111">
        <v>25694.2</v>
      </c>
      <c r="GW111">
        <v>37610.3</v>
      </c>
      <c r="GX111">
        <v>35854.4</v>
      </c>
      <c r="GY111">
        <v>45846.5</v>
      </c>
      <c r="GZ111">
        <v>42375</v>
      </c>
      <c r="HA111">
        <v>1.87402</v>
      </c>
      <c r="HB111">
        <v>1.95763</v>
      </c>
      <c r="HC111">
        <v>0.06613140000000001</v>
      </c>
      <c r="HD111">
        <v>0</v>
      </c>
      <c r="HE111">
        <v>28.396</v>
      </c>
      <c r="HF111">
        <v>999.9</v>
      </c>
      <c r="HG111">
        <v>60.3</v>
      </c>
      <c r="HH111">
        <v>32.7</v>
      </c>
      <c r="HI111">
        <v>30.1209</v>
      </c>
      <c r="HJ111">
        <v>61.0035</v>
      </c>
      <c r="HK111">
        <v>26.7428</v>
      </c>
      <c r="HL111">
        <v>1</v>
      </c>
      <c r="HM111">
        <v>0.159517</v>
      </c>
      <c r="HN111">
        <v>0.304695</v>
      </c>
      <c r="HO111">
        <v>20.3066</v>
      </c>
      <c r="HP111">
        <v>5.2128</v>
      </c>
      <c r="HQ111">
        <v>11.9782</v>
      </c>
      <c r="HR111">
        <v>4.96365</v>
      </c>
      <c r="HS111">
        <v>3.2741</v>
      </c>
      <c r="HT111">
        <v>9999</v>
      </c>
      <c r="HU111">
        <v>9999</v>
      </c>
      <c r="HV111">
        <v>9999</v>
      </c>
      <c r="HW111">
        <v>30.1</v>
      </c>
      <c r="HX111">
        <v>1.86386</v>
      </c>
      <c r="HY111">
        <v>1.85997</v>
      </c>
      <c r="HZ111">
        <v>1.85822</v>
      </c>
      <c r="IA111">
        <v>1.85969</v>
      </c>
      <c r="IB111">
        <v>1.85974</v>
      </c>
      <c r="IC111">
        <v>1.85822</v>
      </c>
      <c r="ID111">
        <v>1.85729</v>
      </c>
      <c r="IE111">
        <v>1.85225</v>
      </c>
      <c r="IF111">
        <v>0</v>
      </c>
      <c r="IG111">
        <v>0</v>
      </c>
      <c r="IH111">
        <v>0</v>
      </c>
      <c r="II111">
        <v>0</v>
      </c>
      <c r="IJ111" t="s">
        <v>433</v>
      </c>
      <c r="IK111" t="s">
        <v>434</v>
      </c>
      <c r="IL111" t="s">
        <v>435</v>
      </c>
      <c r="IM111" t="s">
        <v>435</v>
      </c>
      <c r="IN111" t="s">
        <v>435</v>
      </c>
      <c r="IO111" t="s">
        <v>435</v>
      </c>
      <c r="IP111">
        <v>0</v>
      </c>
      <c r="IQ111">
        <v>100</v>
      </c>
      <c r="IR111">
        <v>100</v>
      </c>
      <c r="IS111">
        <v>0.2</v>
      </c>
      <c r="IT111">
        <v>0.1103</v>
      </c>
      <c r="IU111">
        <v>0.3650839946752427</v>
      </c>
      <c r="IV111">
        <v>0.0002756662941723101</v>
      </c>
      <c r="IW111">
        <v>-1.706736700235475E-07</v>
      </c>
      <c r="IX111">
        <v>-7.648352192670159E-11</v>
      </c>
      <c r="IY111">
        <v>-0.08921519773046478</v>
      </c>
      <c r="IZ111">
        <v>0.001712106514585134</v>
      </c>
      <c r="JA111">
        <v>0.0004201690128959496</v>
      </c>
      <c r="JB111">
        <v>-1.212774764375344E-06</v>
      </c>
      <c r="JC111">
        <v>3</v>
      </c>
      <c r="JD111">
        <v>1949</v>
      </c>
      <c r="JE111">
        <v>1</v>
      </c>
      <c r="JF111">
        <v>28</v>
      </c>
      <c r="JG111">
        <v>75</v>
      </c>
      <c r="JH111">
        <v>74.7</v>
      </c>
      <c r="JI111">
        <v>3.1897</v>
      </c>
      <c r="JJ111">
        <v>2.59155</v>
      </c>
      <c r="JK111">
        <v>1.49658</v>
      </c>
      <c r="JL111">
        <v>2.35474</v>
      </c>
      <c r="JM111">
        <v>1.54907</v>
      </c>
      <c r="JN111">
        <v>2.38281</v>
      </c>
      <c r="JO111">
        <v>36.2694</v>
      </c>
      <c r="JP111">
        <v>14.2721</v>
      </c>
      <c r="JQ111">
        <v>18</v>
      </c>
      <c r="JR111">
        <v>486.528</v>
      </c>
      <c r="JS111">
        <v>559.917</v>
      </c>
      <c r="JT111">
        <v>27.9998</v>
      </c>
      <c r="JU111">
        <v>29.2898</v>
      </c>
      <c r="JV111">
        <v>30.0004</v>
      </c>
      <c r="JW111">
        <v>29.2936</v>
      </c>
      <c r="JX111">
        <v>29.2323</v>
      </c>
      <c r="JY111">
        <v>64.05029999999999</v>
      </c>
      <c r="JZ111">
        <v>47.4807</v>
      </c>
      <c r="KA111">
        <v>0</v>
      </c>
      <c r="KB111">
        <v>28</v>
      </c>
      <c r="KC111">
        <v>1523.86</v>
      </c>
      <c r="KD111">
        <v>14.9686</v>
      </c>
      <c r="KE111">
        <v>100.187</v>
      </c>
      <c r="KF111">
        <v>100.583</v>
      </c>
    </row>
    <row r="112" spans="1:292">
      <c r="A112">
        <v>92</v>
      </c>
      <c r="B112">
        <v>1685027145.6</v>
      </c>
      <c r="C112">
        <v>546.5</v>
      </c>
      <c r="D112" t="s">
        <v>618</v>
      </c>
      <c r="E112" t="s">
        <v>619</v>
      </c>
      <c r="F112">
        <v>5</v>
      </c>
      <c r="G112" t="s">
        <v>428</v>
      </c>
      <c r="H112">
        <v>1685027137.814285</v>
      </c>
      <c r="I112">
        <f>(J112)/1000</f>
        <v>0</v>
      </c>
      <c r="J112">
        <f>IF(DO112, AM112, AG112)</f>
        <v>0</v>
      </c>
      <c r="K112">
        <f>IF(DO112, AH112, AF112)</f>
        <v>0</v>
      </c>
      <c r="L112">
        <f>DQ112 - IF(AT112&gt;1, K112*DK112*100.0/(AV112*EE112), 0)</f>
        <v>0</v>
      </c>
      <c r="M112">
        <f>((S112-I112/2)*L112-K112)/(S112+I112/2)</f>
        <v>0</v>
      </c>
      <c r="N112">
        <f>M112*(DX112+DY112)/1000.0</f>
        <v>0</v>
      </c>
      <c r="O112">
        <f>(DQ112 - IF(AT112&gt;1, K112*DK112*100.0/(AV112*EE112), 0))*(DX112+DY112)/1000.0</f>
        <v>0</v>
      </c>
      <c r="P112">
        <f>2.0/((1/R112-1/Q112)+SIGN(R112)*SQRT((1/R112-1/Q112)*(1/R112-1/Q112) + 4*DL112/((DL112+1)*(DL112+1))*(2*1/R112*1/Q112-1/Q112*1/Q112)))</f>
        <v>0</v>
      </c>
      <c r="Q112">
        <f>IF(LEFT(DM112,1)&lt;&gt;"0",IF(LEFT(DM112,1)="1",3.0,DN112),$D$5+$E$5*(EE112*DX112/($K$5*1000))+$F$5*(EE112*DX112/($K$5*1000))*MAX(MIN(DK112,$J$5),$I$5)*MAX(MIN(DK112,$J$5),$I$5)+$G$5*MAX(MIN(DK112,$J$5),$I$5)*(EE112*DX112/($K$5*1000))+$H$5*(EE112*DX112/($K$5*1000))*(EE112*DX112/($K$5*1000)))</f>
        <v>0</v>
      </c>
      <c r="R112">
        <f>I112*(1000-(1000*0.61365*exp(17.502*V112/(240.97+V112))/(DX112+DY112)+DS112)/2)/(1000*0.61365*exp(17.502*V112/(240.97+V112))/(DX112+DY112)-DS112)</f>
        <v>0</v>
      </c>
      <c r="S112">
        <f>1/((DL112+1)/(P112/1.6)+1/(Q112/1.37)) + DL112/((DL112+1)/(P112/1.6) + DL112/(Q112/1.37))</f>
        <v>0</v>
      </c>
      <c r="T112">
        <f>(DG112*DJ112)</f>
        <v>0</v>
      </c>
      <c r="U112">
        <f>(DZ112+(T112+2*0.95*5.67E-8*(((DZ112+$B$9)+273)^4-(DZ112+273)^4)-44100*I112)/(1.84*29.3*Q112+8*0.95*5.67E-8*(DZ112+273)^3))</f>
        <v>0</v>
      </c>
      <c r="V112">
        <f>($C$9*EA112+$D$9*EB112+$E$9*U112)</f>
        <v>0</v>
      </c>
      <c r="W112">
        <f>0.61365*exp(17.502*V112/(240.97+V112))</f>
        <v>0</v>
      </c>
      <c r="X112">
        <f>(Y112/Z112*100)</f>
        <v>0</v>
      </c>
      <c r="Y112">
        <f>DS112*(DX112+DY112)/1000</f>
        <v>0</v>
      </c>
      <c r="Z112">
        <f>0.61365*exp(17.502*DZ112/(240.97+DZ112))</f>
        <v>0</v>
      </c>
      <c r="AA112">
        <f>(W112-DS112*(DX112+DY112)/1000)</f>
        <v>0</v>
      </c>
      <c r="AB112">
        <f>(-I112*44100)</f>
        <v>0</v>
      </c>
      <c r="AC112">
        <f>2*29.3*Q112*0.92*(DZ112-V112)</f>
        <v>0</v>
      </c>
      <c r="AD112">
        <f>2*0.95*5.67E-8*(((DZ112+$B$9)+273)^4-(V112+273)^4)</f>
        <v>0</v>
      </c>
      <c r="AE112">
        <f>T112+AD112+AB112+AC112</f>
        <v>0</v>
      </c>
      <c r="AF112">
        <f>DW112*AT112*(DR112-DQ112*(1000-AT112*DT112)/(1000-AT112*DS112))/(100*DK112)</f>
        <v>0</v>
      </c>
      <c r="AG112">
        <f>1000*DW112*AT112*(DS112-DT112)/(100*DK112*(1000-AT112*DS112))</f>
        <v>0</v>
      </c>
      <c r="AH112">
        <f>(AI112 - AJ112 - DX112*1E3/(8.314*(DZ112+273.15)) * AL112/DW112 * AK112) * DW112/(100*DK112) * (1000 - DT112)/1000</f>
        <v>0</v>
      </c>
      <c r="AI112">
        <v>1530.867752336776</v>
      </c>
      <c r="AJ112">
        <v>1452.777818181817</v>
      </c>
      <c r="AK112">
        <v>3.42573802809032</v>
      </c>
      <c r="AL112">
        <v>66.87544694377274</v>
      </c>
      <c r="AM112">
        <f>(AO112 - AN112 + DX112*1E3/(8.314*(DZ112+273.15)) * AQ112/DW112 * AP112) * DW112/(100*DK112) * 1000/(1000 - AO112)</f>
        <v>0</v>
      </c>
      <c r="AN112">
        <v>14.81807953034765</v>
      </c>
      <c r="AO112">
        <v>20.51592967032969</v>
      </c>
      <c r="AP112">
        <v>-0.0003319548190667701</v>
      </c>
      <c r="AQ112">
        <v>110.1298601296173</v>
      </c>
      <c r="AR112">
        <v>0</v>
      </c>
      <c r="AS112">
        <v>0</v>
      </c>
      <c r="AT112">
        <f>IF(AR112*$H$15&gt;=AV112,1.0,(AV112/(AV112-AR112*$H$15)))</f>
        <v>0</v>
      </c>
      <c r="AU112">
        <f>(AT112-1)*100</f>
        <v>0</v>
      </c>
      <c r="AV112">
        <f>MAX(0,($B$15+$C$15*EE112)/(1+$D$15*EE112)*DX112/(DZ112+273)*$E$15)</f>
        <v>0</v>
      </c>
      <c r="AW112" t="s">
        <v>429</v>
      </c>
      <c r="AX112" t="s">
        <v>429</v>
      </c>
      <c r="AY112">
        <v>0</v>
      </c>
      <c r="AZ112">
        <v>0</v>
      </c>
      <c r="BA112">
        <f>1-AY112/AZ112</f>
        <v>0</v>
      </c>
      <c r="BB112">
        <v>0</v>
      </c>
      <c r="BC112" t="s">
        <v>429</v>
      </c>
      <c r="BD112" t="s">
        <v>429</v>
      </c>
      <c r="BE112">
        <v>0</v>
      </c>
      <c r="BF112">
        <v>0</v>
      </c>
      <c r="BG112">
        <f>1-BE112/BF112</f>
        <v>0</v>
      </c>
      <c r="BH112">
        <v>0.5</v>
      </c>
      <c r="BI112">
        <f>DH112</f>
        <v>0</v>
      </c>
      <c r="BJ112">
        <f>K112</f>
        <v>0</v>
      </c>
      <c r="BK112">
        <f>BG112*BH112*BI112</f>
        <v>0</v>
      </c>
      <c r="BL112">
        <f>(BJ112-BB112)/BI112</f>
        <v>0</v>
      </c>
      <c r="BM112">
        <f>(AZ112-BF112)/BF112</f>
        <v>0</v>
      </c>
      <c r="BN112">
        <f>AY112/(BA112+AY112/BF112)</f>
        <v>0</v>
      </c>
      <c r="BO112" t="s">
        <v>429</v>
      </c>
      <c r="BP112">
        <v>0</v>
      </c>
      <c r="BQ112">
        <f>IF(BP112&lt;&gt;0, BP112, BN112)</f>
        <v>0</v>
      </c>
      <c r="BR112">
        <f>1-BQ112/BF112</f>
        <v>0</v>
      </c>
      <c r="BS112">
        <f>(BF112-BE112)/(BF112-BQ112)</f>
        <v>0</v>
      </c>
      <c r="BT112">
        <f>(AZ112-BF112)/(AZ112-BQ112)</f>
        <v>0</v>
      </c>
      <c r="BU112">
        <f>(BF112-BE112)/(BF112-AY112)</f>
        <v>0</v>
      </c>
      <c r="BV112">
        <f>(AZ112-BF112)/(AZ112-AY112)</f>
        <v>0</v>
      </c>
      <c r="BW112">
        <f>(BS112*BQ112/BE112)</f>
        <v>0</v>
      </c>
      <c r="BX112">
        <f>(1-BW112)</f>
        <v>0</v>
      </c>
      <c r="DG112">
        <f>$B$13*EF112+$C$13*EG112+$F$13*ER112*(1-EU112)</f>
        <v>0</v>
      </c>
      <c r="DH112">
        <f>DG112*DI112</f>
        <v>0</v>
      </c>
      <c r="DI112">
        <f>($B$13*$D$11+$C$13*$D$11+$F$13*((FE112+EW112)/MAX(FE112+EW112+FF112, 0.1)*$I$11+FF112/MAX(FE112+EW112+FF112, 0.1)*$J$11))/($B$13+$C$13+$F$13)</f>
        <v>0</v>
      </c>
      <c r="DJ112">
        <f>($B$13*$K$11+$C$13*$K$11+$F$13*((FE112+EW112)/MAX(FE112+EW112+FF112, 0.1)*$P$11+FF112/MAX(FE112+EW112+FF112, 0.1)*$Q$11))/($B$13+$C$13+$F$13)</f>
        <v>0</v>
      </c>
      <c r="DK112">
        <v>2.7</v>
      </c>
      <c r="DL112">
        <v>0.5</v>
      </c>
      <c r="DM112" t="s">
        <v>430</v>
      </c>
      <c r="DN112">
        <v>2</v>
      </c>
      <c r="DO112" t="b">
        <v>1</v>
      </c>
      <c r="DP112">
        <v>1685027137.814285</v>
      </c>
      <c r="DQ112">
        <v>1398.635714285714</v>
      </c>
      <c r="DR112">
        <v>1493.5475</v>
      </c>
      <c r="DS112">
        <v>20.52086071428571</v>
      </c>
      <c r="DT112">
        <v>14.80007857142857</v>
      </c>
      <c r="DU112">
        <v>1398.427142857143</v>
      </c>
      <c r="DV112">
        <v>20.41039642857143</v>
      </c>
      <c r="DW112">
        <v>500.0101428571428</v>
      </c>
      <c r="DX112">
        <v>99.44725000000001</v>
      </c>
      <c r="DY112">
        <v>0.1000072107142857</v>
      </c>
      <c r="DZ112">
        <v>29.47821071428572</v>
      </c>
      <c r="EA112">
        <v>29.46991785714286</v>
      </c>
      <c r="EB112">
        <v>999.9000000000002</v>
      </c>
      <c r="EC112">
        <v>0</v>
      </c>
      <c r="ED112">
        <v>0</v>
      </c>
      <c r="EE112">
        <v>9991.317500000001</v>
      </c>
      <c r="EF112">
        <v>0</v>
      </c>
      <c r="EG112">
        <v>1590.366428571429</v>
      </c>
      <c r="EH112">
        <v>-94.91208571428571</v>
      </c>
      <c r="EI112">
        <v>1427.938214285714</v>
      </c>
      <c r="EJ112">
        <v>1515.984642857143</v>
      </c>
      <c r="EK112">
        <v>5.720766428571429</v>
      </c>
      <c r="EL112">
        <v>1493.5475</v>
      </c>
      <c r="EM112">
        <v>14.80007857142857</v>
      </c>
      <c r="EN112">
        <v>2.0407425</v>
      </c>
      <c r="EO112">
        <v>1.471826428571428</v>
      </c>
      <c r="EP112">
        <v>17.76404642857143</v>
      </c>
      <c r="EQ112">
        <v>12.67849642857143</v>
      </c>
      <c r="ER112">
        <v>1999.997857142858</v>
      </c>
      <c r="ES112">
        <v>0.9800025357142855</v>
      </c>
      <c r="ET112">
        <v>0.01999736785714286</v>
      </c>
      <c r="EU112">
        <v>0</v>
      </c>
      <c r="EV112">
        <v>777.1282142857143</v>
      </c>
      <c r="EW112">
        <v>5.00078</v>
      </c>
      <c r="EX112">
        <v>19772.34285714286</v>
      </c>
      <c r="EY112">
        <v>16379.63928571429</v>
      </c>
      <c r="EZ112">
        <v>39.43049999999999</v>
      </c>
      <c r="FA112">
        <v>41.19149999999998</v>
      </c>
      <c r="FB112">
        <v>39.70960714285713</v>
      </c>
      <c r="FC112">
        <v>40.15149999999999</v>
      </c>
      <c r="FD112">
        <v>40.88596428571428</v>
      </c>
      <c r="FE112">
        <v>1955.100714285714</v>
      </c>
      <c r="FF112">
        <v>39.89321428571429</v>
      </c>
      <c r="FG112">
        <v>0</v>
      </c>
      <c r="FH112">
        <v>1685027144.5</v>
      </c>
      <c r="FI112">
        <v>0</v>
      </c>
      <c r="FJ112">
        <v>777.14444</v>
      </c>
      <c r="FK112">
        <v>-1.51861538723247</v>
      </c>
      <c r="FL112">
        <v>2776.107686312577</v>
      </c>
      <c r="FM112">
        <v>19806.592</v>
      </c>
      <c r="FN112">
        <v>15</v>
      </c>
      <c r="FO112">
        <v>1685022659.5</v>
      </c>
      <c r="FP112" t="s">
        <v>431</v>
      </c>
      <c r="FQ112">
        <v>1685022641</v>
      </c>
      <c r="FR112">
        <v>1685022659.5</v>
      </c>
      <c r="FS112">
        <v>1</v>
      </c>
      <c r="FT112">
        <v>0.44</v>
      </c>
      <c r="FU112">
        <v>-0.025</v>
      </c>
      <c r="FV112">
        <v>0.445</v>
      </c>
      <c r="FW112">
        <v>-0.025</v>
      </c>
      <c r="FX112">
        <v>420</v>
      </c>
      <c r="FY112">
        <v>11</v>
      </c>
      <c r="FZ112">
        <v>0.08</v>
      </c>
      <c r="GA112">
        <v>0.02</v>
      </c>
      <c r="GB112">
        <v>-94.85647750000001</v>
      </c>
      <c r="GC112">
        <v>-0.9801737335833014</v>
      </c>
      <c r="GD112">
        <v>0.1909274711605168</v>
      </c>
      <c r="GE112">
        <v>0</v>
      </c>
      <c r="GF112">
        <v>5.73739325</v>
      </c>
      <c r="GG112">
        <v>-0.5481720450281559</v>
      </c>
      <c r="GH112">
        <v>0.05880847240778748</v>
      </c>
      <c r="GI112">
        <v>0</v>
      </c>
      <c r="GJ112">
        <v>0</v>
      </c>
      <c r="GK112">
        <v>2</v>
      </c>
      <c r="GL112" t="s">
        <v>485</v>
      </c>
      <c r="GM112">
        <v>3.09839</v>
      </c>
      <c r="GN112">
        <v>2.75812</v>
      </c>
      <c r="GO112">
        <v>0.218907</v>
      </c>
      <c r="GP112">
        <v>0.227452</v>
      </c>
      <c r="GQ112">
        <v>0.106269</v>
      </c>
      <c r="GR112">
        <v>0.0853897</v>
      </c>
      <c r="GS112">
        <v>20050.5</v>
      </c>
      <c r="GT112">
        <v>19586.4</v>
      </c>
      <c r="GU112">
        <v>26216.4</v>
      </c>
      <c r="GV112">
        <v>25694.2</v>
      </c>
      <c r="GW112">
        <v>37609.2</v>
      </c>
      <c r="GX112">
        <v>35831.2</v>
      </c>
      <c r="GY112">
        <v>45846.1</v>
      </c>
      <c r="GZ112">
        <v>42374.8</v>
      </c>
      <c r="HA112">
        <v>1.87363</v>
      </c>
      <c r="HB112">
        <v>1.95785</v>
      </c>
      <c r="HC112">
        <v>0.06599720000000001</v>
      </c>
      <c r="HD112">
        <v>0</v>
      </c>
      <c r="HE112">
        <v>28.3972</v>
      </c>
      <c r="HF112">
        <v>999.9</v>
      </c>
      <c r="HG112">
        <v>60.4</v>
      </c>
      <c r="HH112">
        <v>32.7</v>
      </c>
      <c r="HI112">
        <v>30.1703</v>
      </c>
      <c r="HJ112">
        <v>61.2535</v>
      </c>
      <c r="HK112">
        <v>26.7748</v>
      </c>
      <c r="HL112">
        <v>1</v>
      </c>
      <c r="HM112">
        <v>0.159657</v>
      </c>
      <c r="HN112">
        <v>0.302884</v>
      </c>
      <c r="HO112">
        <v>20.3064</v>
      </c>
      <c r="HP112">
        <v>5.21235</v>
      </c>
      <c r="HQ112">
        <v>11.9793</v>
      </c>
      <c r="HR112">
        <v>4.9637</v>
      </c>
      <c r="HS112">
        <v>3.27403</v>
      </c>
      <c r="HT112">
        <v>9999</v>
      </c>
      <c r="HU112">
        <v>9999</v>
      </c>
      <c r="HV112">
        <v>9999</v>
      </c>
      <c r="HW112">
        <v>30.1</v>
      </c>
      <c r="HX112">
        <v>1.86386</v>
      </c>
      <c r="HY112">
        <v>1.85997</v>
      </c>
      <c r="HZ112">
        <v>1.85822</v>
      </c>
      <c r="IA112">
        <v>1.8597</v>
      </c>
      <c r="IB112">
        <v>1.85974</v>
      </c>
      <c r="IC112">
        <v>1.85822</v>
      </c>
      <c r="ID112">
        <v>1.8573</v>
      </c>
      <c r="IE112">
        <v>1.85223</v>
      </c>
      <c r="IF112">
        <v>0</v>
      </c>
      <c r="IG112">
        <v>0</v>
      </c>
      <c r="IH112">
        <v>0</v>
      </c>
      <c r="II112">
        <v>0</v>
      </c>
      <c r="IJ112" t="s">
        <v>433</v>
      </c>
      <c r="IK112" t="s">
        <v>434</v>
      </c>
      <c r="IL112" t="s">
        <v>435</v>
      </c>
      <c r="IM112" t="s">
        <v>435</v>
      </c>
      <c r="IN112" t="s">
        <v>435</v>
      </c>
      <c r="IO112" t="s">
        <v>435</v>
      </c>
      <c r="IP112">
        <v>0</v>
      </c>
      <c r="IQ112">
        <v>100</v>
      </c>
      <c r="IR112">
        <v>100</v>
      </c>
      <c r="IS112">
        <v>0.19</v>
      </c>
      <c r="IT112">
        <v>0.1104</v>
      </c>
      <c r="IU112">
        <v>0.3650839946752427</v>
      </c>
      <c r="IV112">
        <v>0.0002756662941723101</v>
      </c>
      <c r="IW112">
        <v>-1.706736700235475E-07</v>
      </c>
      <c r="IX112">
        <v>-7.648352192670159E-11</v>
      </c>
      <c r="IY112">
        <v>-0.08921519773046478</v>
      </c>
      <c r="IZ112">
        <v>0.001712106514585134</v>
      </c>
      <c r="JA112">
        <v>0.0004201690128959496</v>
      </c>
      <c r="JB112">
        <v>-1.212774764375344E-06</v>
      </c>
      <c r="JC112">
        <v>3</v>
      </c>
      <c r="JD112">
        <v>1949</v>
      </c>
      <c r="JE112">
        <v>1</v>
      </c>
      <c r="JF112">
        <v>28</v>
      </c>
      <c r="JG112">
        <v>75.09999999999999</v>
      </c>
      <c r="JH112">
        <v>74.8</v>
      </c>
      <c r="JI112">
        <v>3.21777</v>
      </c>
      <c r="JJ112">
        <v>2.58789</v>
      </c>
      <c r="JK112">
        <v>1.49658</v>
      </c>
      <c r="JL112">
        <v>2.35474</v>
      </c>
      <c r="JM112">
        <v>1.54907</v>
      </c>
      <c r="JN112">
        <v>2.39624</v>
      </c>
      <c r="JO112">
        <v>36.2694</v>
      </c>
      <c r="JP112">
        <v>14.2809</v>
      </c>
      <c r="JQ112">
        <v>18</v>
      </c>
      <c r="JR112">
        <v>486.317</v>
      </c>
      <c r="JS112">
        <v>560.117</v>
      </c>
      <c r="JT112">
        <v>27.9996</v>
      </c>
      <c r="JU112">
        <v>29.2929</v>
      </c>
      <c r="JV112">
        <v>30.0003</v>
      </c>
      <c r="JW112">
        <v>29.2967</v>
      </c>
      <c r="JX112">
        <v>29.2361</v>
      </c>
      <c r="JY112">
        <v>64.5903</v>
      </c>
      <c r="JZ112">
        <v>47.4807</v>
      </c>
      <c r="KA112">
        <v>0</v>
      </c>
      <c r="KB112">
        <v>28</v>
      </c>
      <c r="KC112">
        <v>1537.22</v>
      </c>
      <c r="KD112">
        <v>15.0211</v>
      </c>
      <c r="KE112">
        <v>100.186</v>
      </c>
      <c r="KF112">
        <v>100.582</v>
      </c>
    </row>
    <row r="113" spans="1:292">
      <c r="A113">
        <v>93</v>
      </c>
      <c r="B113">
        <v>1685027150.1</v>
      </c>
      <c r="C113">
        <v>551</v>
      </c>
      <c r="D113" t="s">
        <v>620</v>
      </c>
      <c r="E113" t="s">
        <v>621</v>
      </c>
      <c r="F113">
        <v>5</v>
      </c>
      <c r="G113" t="s">
        <v>428</v>
      </c>
      <c r="H113">
        <v>1685027142.260714</v>
      </c>
      <c r="I113">
        <f>(J113)/1000</f>
        <v>0</v>
      </c>
      <c r="J113">
        <f>IF(DO113, AM113, AG113)</f>
        <v>0</v>
      </c>
      <c r="K113">
        <f>IF(DO113, AH113, AF113)</f>
        <v>0</v>
      </c>
      <c r="L113">
        <f>DQ113 - IF(AT113&gt;1, K113*DK113*100.0/(AV113*EE113), 0)</f>
        <v>0</v>
      </c>
      <c r="M113">
        <f>((S113-I113/2)*L113-K113)/(S113+I113/2)</f>
        <v>0</v>
      </c>
      <c r="N113">
        <f>M113*(DX113+DY113)/1000.0</f>
        <v>0</v>
      </c>
      <c r="O113">
        <f>(DQ113 - IF(AT113&gt;1, K113*DK113*100.0/(AV113*EE113), 0))*(DX113+DY113)/1000.0</f>
        <v>0</v>
      </c>
      <c r="P113">
        <f>2.0/((1/R113-1/Q113)+SIGN(R113)*SQRT((1/R113-1/Q113)*(1/R113-1/Q113) + 4*DL113/((DL113+1)*(DL113+1))*(2*1/R113*1/Q113-1/Q113*1/Q113)))</f>
        <v>0</v>
      </c>
      <c r="Q113">
        <f>IF(LEFT(DM113,1)&lt;&gt;"0",IF(LEFT(DM113,1)="1",3.0,DN113),$D$5+$E$5*(EE113*DX113/($K$5*1000))+$F$5*(EE113*DX113/($K$5*1000))*MAX(MIN(DK113,$J$5),$I$5)*MAX(MIN(DK113,$J$5),$I$5)+$G$5*MAX(MIN(DK113,$J$5),$I$5)*(EE113*DX113/($K$5*1000))+$H$5*(EE113*DX113/($K$5*1000))*(EE113*DX113/($K$5*1000)))</f>
        <v>0</v>
      </c>
      <c r="R113">
        <f>I113*(1000-(1000*0.61365*exp(17.502*V113/(240.97+V113))/(DX113+DY113)+DS113)/2)/(1000*0.61365*exp(17.502*V113/(240.97+V113))/(DX113+DY113)-DS113)</f>
        <v>0</v>
      </c>
      <c r="S113">
        <f>1/((DL113+1)/(P113/1.6)+1/(Q113/1.37)) + DL113/((DL113+1)/(P113/1.6) + DL113/(Q113/1.37))</f>
        <v>0</v>
      </c>
      <c r="T113">
        <f>(DG113*DJ113)</f>
        <v>0</v>
      </c>
      <c r="U113">
        <f>(DZ113+(T113+2*0.95*5.67E-8*(((DZ113+$B$9)+273)^4-(DZ113+273)^4)-44100*I113)/(1.84*29.3*Q113+8*0.95*5.67E-8*(DZ113+273)^3))</f>
        <v>0</v>
      </c>
      <c r="V113">
        <f>($C$9*EA113+$D$9*EB113+$E$9*U113)</f>
        <v>0</v>
      </c>
      <c r="W113">
        <f>0.61365*exp(17.502*V113/(240.97+V113))</f>
        <v>0</v>
      </c>
      <c r="X113">
        <f>(Y113/Z113*100)</f>
        <v>0</v>
      </c>
      <c r="Y113">
        <f>DS113*(DX113+DY113)/1000</f>
        <v>0</v>
      </c>
      <c r="Z113">
        <f>0.61365*exp(17.502*DZ113/(240.97+DZ113))</f>
        <v>0</v>
      </c>
      <c r="AA113">
        <f>(W113-DS113*(DX113+DY113)/1000)</f>
        <v>0</v>
      </c>
      <c r="AB113">
        <f>(-I113*44100)</f>
        <v>0</v>
      </c>
      <c r="AC113">
        <f>2*29.3*Q113*0.92*(DZ113-V113)</f>
        <v>0</v>
      </c>
      <c r="AD113">
        <f>2*0.95*5.67E-8*(((DZ113+$B$9)+273)^4-(V113+273)^4)</f>
        <v>0</v>
      </c>
      <c r="AE113">
        <f>T113+AD113+AB113+AC113</f>
        <v>0</v>
      </c>
      <c r="AF113">
        <f>DW113*AT113*(DR113-DQ113*(1000-AT113*DT113)/(1000-AT113*DS113))/(100*DK113)</f>
        <v>0</v>
      </c>
      <c r="AG113">
        <f>1000*DW113*AT113*(DS113-DT113)/(100*DK113*(1000-AT113*DS113))</f>
        <v>0</v>
      </c>
      <c r="AH113">
        <f>(AI113 - AJ113 - DX113*1E3/(8.314*(DZ113+273.15)) * AL113/DW113 * AK113) * DW113/(100*DK113) * (1000 - DT113)/1000</f>
        <v>0</v>
      </c>
      <c r="AI113">
        <v>1546.03778365723</v>
      </c>
      <c r="AJ113">
        <v>1468.001454545455</v>
      </c>
      <c r="AK113">
        <v>3.393352018753219</v>
      </c>
      <c r="AL113">
        <v>66.87544694377274</v>
      </c>
      <c r="AM113">
        <f>(AO113 - AN113 + DX113*1E3/(8.314*(DZ113+273.15)) * AQ113/DW113 * AP113) * DW113/(100*DK113) * 1000/(1000 - AO113)</f>
        <v>0</v>
      </c>
      <c r="AN113">
        <v>14.95054904752189</v>
      </c>
      <c r="AO113">
        <v>20.5469230769231</v>
      </c>
      <c r="AP113">
        <v>0.0003659321665641683</v>
      </c>
      <c r="AQ113">
        <v>110.1298601296173</v>
      </c>
      <c r="AR113">
        <v>0</v>
      </c>
      <c r="AS113">
        <v>0</v>
      </c>
      <c r="AT113">
        <f>IF(AR113*$H$15&gt;=AV113,1.0,(AV113/(AV113-AR113*$H$15)))</f>
        <v>0</v>
      </c>
      <c r="AU113">
        <f>(AT113-1)*100</f>
        <v>0</v>
      </c>
      <c r="AV113">
        <f>MAX(0,($B$15+$C$15*EE113)/(1+$D$15*EE113)*DX113/(DZ113+273)*$E$15)</f>
        <v>0</v>
      </c>
      <c r="AW113" t="s">
        <v>429</v>
      </c>
      <c r="AX113" t="s">
        <v>429</v>
      </c>
      <c r="AY113">
        <v>0</v>
      </c>
      <c r="AZ113">
        <v>0</v>
      </c>
      <c r="BA113">
        <f>1-AY113/AZ113</f>
        <v>0</v>
      </c>
      <c r="BB113">
        <v>0</v>
      </c>
      <c r="BC113" t="s">
        <v>429</v>
      </c>
      <c r="BD113" t="s">
        <v>429</v>
      </c>
      <c r="BE113">
        <v>0</v>
      </c>
      <c r="BF113">
        <v>0</v>
      </c>
      <c r="BG113">
        <f>1-BE113/BF113</f>
        <v>0</v>
      </c>
      <c r="BH113">
        <v>0.5</v>
      </c>
      <c r="BI113">
        <f>DH113</f>
        <v>0</v>
      </c>
      <c r="BJ113">
        <f>K113</f>
        <v>0</v>
      </c>
      <c r="BK113">
        <f>BG113*BH113*BI113</f>
        <v>0</v>
      </c>
      <c r="BL113">
        <f>(BJ113-BB113)/BI113</f>
        <v>0</v>
      </c>
      <c r="BM113">
        <f>(AZ113-BF113)/BF113</f>
        <v>0</v>
      </c>
      <c r="BN113">
        <f>AY113/(BA113+AY113/BF113)</f>
        <v>0</v>
      </c>
      <c r="BO113" t="s">
        <v>429</v>
      </c>
      <c r="BP113">
        <v>0</v>
      </c>
      <c r="BQ113">
        <f>IF(BP113&lt;&gt;0, BP113, BN113)</f>
        <v>0</v>
      </c>
      <c r="BR113">
        <f>1-BQ113/BF113</f>
        <v>0</v>
      </c>
      <c r="BS113">
        <f>(BF113-BE113)/(BF113-BQ113)</f>
        <v>0</v>
      </c>
      <c r="BT113">
        <f>(AZ113-BF113)/(AZ113-BQ113)</f>
        <v>0</v>
      </c>
      <c r="BU113">
        <f>(BF113-BE113)/(BF113-AY113)</f>
        <v>0</v>
      </c>
      <c r="BV113">
        <f>(AZ113-BF113)/(AZ113-AY113)</f>
        <v>0</v>
      </c>
      <c r="BW113">
        <f>(BS113*BQ113/BE113)</f>
        <v>0</v>
      </c>
      <c r="BX113">
        <f>(1-BW113)</f>
        <v>0</v>
      </c>
      <c r="DG113">
        <f>$B$13*EF113+$C$13*EG113+$F$13*ER113*(1-EU113)</f>
        <v>0</v>
      </c>
      <c r="DH113">
        <f>DG113*DI113</f>
        <v>0</v>
      </c>
      <c r="DI113">
        <f>($B$13*$D$11+$C$13*$D$11+$F$13*((FE113+EW113)/MAX(FE113+EW113+FF113, 0.1)*$I$11+FF113/MAX(FE113+EW113+FF113, 0.1)*$J$11))/($B$13+$C$13+$F$13)</f>
        <v>0</v>
      </c>
      <c r="DJ113">
        <f>($B$13*$K$11+$C$13*$K$11+$F$13*((FE113+EW113)/MAX(FE113+EW113+FF113, 0.1)*$P$11+FF113/MAX(FE113+EW113+FF113, 0.1)*$Q$11))/($B$13+$C$13+$F$13)</f>
        <v>0</v>
      </c>
      <c r="DK113">
        <v>2.7</v>
      </c>
      <c r="DL113">
        <v>0.5</v>
      </c>
      <c r="DM113" t="s">
        <v>430</v>
      </c>
      <c r="DN113">
        <v>2</v>
      </c>
      <c r="DO113" t="b">
        <v>1</v>
      </c>
      <c r="DP113">
        <v>1685027142.260714</v>
      </c>
      <c r="DQ113">
        <v>1413.467142857143</v>
      </c>
      <c r="DR113">
        <v>1508.358571428571</v>
      </c>
      <c r="DS113">
        <v>20.521775</v>
      </c>
      <c r="DT113">
        <v>14.86627857142857</v>
      </c>
      <c r="DU113">
        <v>1413.268571428571</v>
      </c>
      <c r="DV113">
        <v>20.41130357142857</v>
      </c>
      <c r="DW113">
        <v>500.0228571428571</v>
      </c>
      <c r="DX113">
        <v>99.44720714285714</v>
      </c>
      <c r="DY113">
        <v>0.1002200428571429</v>
      </c>
      <c r="DZ113">
        <v>29.47952142857143</v>
      </c>
      <c r="EA113">
        <v>29.47387142857143</v>
      </c>
      <c r="EB113">
        <v>999.9000000000002</v>
      </c>
      <c r="EC113">
        <v>0</v>
      </c>
      <c r="ED113">
        <v>0</v>
      </c>
      <c r="EE113">
        <v>9966.116428571429</v>
      </c>
      <c r="EF113">
        <v>0</v>
      </c>
      <c r="EG113">
        <v>1675.2925</v>
      </c>
      <c r="EH113">
        <v>-94.89241785714286</v>
      </c>
      <c r="EI113">
        <v>1443.081785714285</v>
      </c>
      <c r="EJ113">
        <v>1531.122857142857</v>
      </c>
      <c r="EK113">
        <v>5.655482142857143</v>
      </c>
      <c r="EL113">
        <v>1508.358571428571</v>
      </c>
      <c r="EM113">
        <v>14.86627857142857</v>
      </c>
      <c r="EN113">
        <v>2.040832142857143</v>
      </c>
      <c r="EO113">
        <v>1.478409285714286</v>
      </c>
      <c r="EP113">
        <v>17.76474642857143</v>
      </c>
      <c r="EQ113">
        <v>12.74644642857143</v>
      </c>
      <c r="ER113">
        <v>1999.9975</v>
      </c>
      <c r="ES113">
        <v>0.9800023214285714</v>
      </c>
      <c r="ET113">
        <v>0.01999758214285715</v>
      </c>
      <c r="EU113">
        <v>0</v>
      </c>
      <c r="EV113">
        <v>777.0089285714286</v>
      </c>
      <c r="EW113">
        <v>5.00078</v>
      </c>
      <c r="EX113">
        <v>19958.40357142857</v>
      </c>
      <c r="EY113">
        <v>16379.63214285714</v>
      </c>
      <c r="EZ113">
        <v>39.43939285714286</v>
      </c>
      <c r="FA113">
        <v>41.2005</v>
      </c>
      <c r="FB113">
        <v>39.72075</v>
      </c>
      <c r="FC113">
        <v>40.14485714285714</v>
      </c>
      <c r="FD113">
        <v>40.86132142857142</v>
      </c>
      <c r="FE113">
        <v>1955.0975</v>
      </c>
      <c r="FF113">
        <v>39.89607142857143</v>
      </c>
      <c r="FG113">
        <v>0</v>
      </c>
      <c r="FH113">
        <v>1685027149.3</v>
      </c>
      <c r="FI113">
        <v>0</v>
      </c>
      <c r="FJ113">
        <v>776.99076</v>
      </c>
      <c r="FK113">
        <v>-0.5031538572043356</v>
      </c>
      <c r="FL113">
        <v>1176.361540535109</v>
      </c>
      <c r="FM113">
        <v>19978.452</v>
      </c>
      <c r="FN113">
        <v>15</v>
      </c>
      <c r="FO113">
        <v>1685022659.5</v>
      </c>
      <c r="FP113" t="s">
        <v>431</v>
      </c>
      <c r="FQ113">
        <v>1685022641</v>
      </c>
      <c r="FR113">
        <v>1685022659.5</v>
      </c>
      <c r="FS113">
        <v>1</v>
      </c>
      <c r="FT113">
        <v>0.44</v>
      </c>
      <c r="FU113">
        <v>-0.025</v>
      </c>
      <c r="FV113">
        <v>0.445</v>
      </c>
      <c r="FW113">
        <v>-0.025</v>
      </c>
      <c r="FX113">
        <v>420</v>
      </c>
      <c r="FY113">
        <v>11</v>
      </c>
      <c r="FZ113">
        <v>0.08</v>
      </c>
      <c r="GA113">
        <v>0.02</v>
      </c>
      <c r="GB113">
        <v>-94.90741250000001</v>
      </c>
      <c r="GC113">
        <v>-0.05106078799222151</v>
      </c>
      <c r="GD113">
        <v>0.1480625479105031</v>
      </c>
      <c r="GE113">
        <v>1</v>
      </c>
      <c r="GF113">
        <v>5.6901315</v>
      </c>
      <c r="GG113">
        <v>-0.8722444277673675</v>
      </c>
      <c r="GH113">
        <v>0.08788680010530593</v>
      </c>
      <c r="GI113">
        <v>0</v>
      </c>
      <c r="GJ113">
        <v>1</v>
      </c>
      <c r="GK113">
        <v>2</v>
      </c>
      <c r="GL113" t="s">
        <v>432</v>
      </c>
      <c r="GM113">
        <v>3.0984</v>
      </c>
      <c r="GN113">
        <v>2.75783</v>
      </c>
      <c r="GO113">
        <v>0.220276</v>
      </c>
      <c r="GP113">
        <v>0.228771</v>
      </c>
      <c r="GQ113">
        <v>0.106381</v>
      </c>
      <c r="GR113">
        <v>0.0855583</v>
      </c>
      <c r="GS113">
        <v>20015.3</v>
      </c>
      <c r="GT113">
        <v>19552.9</v>
      </c>
      <c r="GU113">
        <v>26216.4</v>
      </c>
      <c r="GV113">
        <v>25694</v>
      </c>
      <c r="GW113">
        <v>37604.7</v>
      </c>
      <c r="GX113">
        <v>35824.5</v>
      </c>
      <c r="GY113">
        <v>45846.2</v>
      </c>
      <c r="GZ113">
        <v>42374.5</v>
      </c>
      <c r="HA113">
        <v>1.8738</v>
      </c>
      <c r="HB113">
        <v>1.95798</v>
      </c>
      <c r="HC113">
        <v>0.066936</v>
      </c>
      <c r="HD113">
        <v>0</v>
      </c>
      <c r="HE113">
        <v>28.3981</v>
      </c>
      <c r="HF113">
        <v>999.9</v>
      </c>
      <c r="HG113">
        <v>60.3</v>
      </c>
      <c r="HH113">
        <v>32.7</v>
      </c>
      <c r="HI113">
        <v>30.1203</v>
      </c>
      <c r="HJ113">
        <v>61.8335</v>
      </c>
      <c r="HK113">
        <v>26.4904</v>
      </c>
      <c r="HL113">
        <v>1</v>
      </c>
      <c r="HM113">
        <v>0.160013</v>
      </c>
      <c r="HN113">
        <v>0.303554</v>
      </c>
      <c r="HO113">
        <v>20.3063</v>
      </c>
      <c r="HP113">
        <v>5.214</v>
      </c>
      <c r="HQ113">
        <v>11.9785</v>
      </c>
      <c r="HR113">
        <v>4.96385</v>
      </c>
      <c r="HS113">
        <v>3.27418</v>
      </c>
      <c r="HT113">
        <v>9999</v>
      </c>
      <c r="HU113">
        <v>9999</v>
      </c>
      <c r="HV113">
        <v>9999</v>
      </c>
      <c r="HW113">
        <v>30.1</v>
      </c>
      <c r="HX113">
        <v>1.86387</v>
      </c>
      <c r="HY113">
        <v>1.85999</v>
      </c>
      <c r="HZ113">
        <v>1.85822</v>
      </c>
      <c r="IA113">
        <v>1.8597</v>
      </c>
      <c r="IB113">
        <v>1.85974</v>
      </c>
      <c r="IC113">
        <v>1.85822</v>
      </c>
      <c r="ID113">
        <v>1.8573</v>
      </c>
      <c r="IE113">
        <v>1.85221</v>
      </c>
      <c r="IF113">
        <v>0</v>
      </c>
      <c r="IG113">
        <v>0</v>
      </c>
      <c r="IH113">
        <v>0</v>
      </c>
      <c r="II113">
        <v>0</v>
      </c>
      <c r="IJ113" t="s">
        <v>433</v>
      </c>
      <c r="IK113" t="s">
        <v>434</v>
      </c>
      <c r="IL113" t="s">
        <v>435</v>
      </c>
      <c r="IM113" t="s">
        <v>435</v>
      </c>
      <c r="IN113" t="s">
        <v>435</v>
      </c>
      <c r="IO113" t="s">
        <v>435</v>
      </c>
      <c r="IP113">
        <v>0</v>
      </c>
      <c r="IQ113">
        <v>100</v>
      </c>
      <c r="IR113">
        <v>100</v>
      </c>
      <c r="IS113">
        <v>0.18</v>
      </c>
      <c r="IT113">
        <v>0.1109</v>
      </c>
      <c r="IU113">
        <v>0.3650839946752427</v>
      </c>
      <c r="IV113">
        <v>0.0002756662941723101</v>
      </c>
      <c r="IW113">
        <v>-1.706736700235475E-07</v>
      </c>
      <c r="IX113">
        <v>-7.648352192670159E-11</v>
      </c>
      <c r="IY113">
        <v>-0.08921519773046478</v>
      </c>
      <c r="IZ113">
        <v>0.001712106514585134</v>
      </c>
      <c r="JA113">
        <v>0.0004201690128959496</v>
      </c>
      <c r="JB113">
        <v>-1.212774764375344E-06</v>
      </c>
      <c r="JC113">
        <v>3</v>
      </c>
      <c r="JD113">
        <v>1949</v>
      </c>
      <c r="JE113">
        <v>1</v>
      </c>
      <c r="JF113">
        <v>28</v>
      </c>
      <c r="JG113">
        <v>75.2</v>
      </c>
      <c r="JH113">
        <v>74.8</v>
      </c>
      <c r="JI113">
        <v>3.24219</v>
      </c>
      <c r="JJ113">
        <v>2.59277</v>
      </c>
      <c r="JK113">
        <v>1.49658</v>
      </c>
      <c r="JL113">
        <v>2.35474</v>
      </c>
      <c r="JM113">
        <v>1.54907</v>
      </c>
      <c r="JN113">
        <v>2.37427</v>
      </c>
      <c r="JO113">
        <v>36.2929</v>
      </c>
      <c r="JP113">
        <v>14.2809</v>
      </c>
      <c r="JQ113">
        <v>18</v>
      </c>
      <c r="JR113">
        <v>486.445</v>
      </c>
      <c r="JS113">
        <v>560.241</v>
      </c>
      <c r="JT113">
        <v>27.9999</v>
      </c>
      <c r="JU113">
        <v>29.2957</v>
      </c>
      <c r="JV113">
        <v>30.0003</v>
      </c>
      <c r="JW113">
        <v>29.3001</v>
      </c>
      <c r="JX113">
        <v>29.2394</v>
      </c>
      <c r="JY113">
        <v>65.1618</v>
      </c>
      <c r="JZ113">
        <v>47.4807</v>
      </c>
      <c r="KA113">
        <v>0</v>
      </c>
      <c r="KB113">
        <v>28</v>
      </c>
      <c r="KC113">
        <v>1557.26</v>
      </c>
      <c r="KD113">
        <v>15.0505</v>
      </c>
      <c r="KE113">
        <v>100.186</v>
      </c>
      <c r="KF113">
        <v>100.582</v>
      </c>
    </row>
    <row r="114" spans="1:292">
      <c r="A114">
        <v>94</v>
      </c>
      <c r="B114">
        <v>1685027155.6</v>
      </c>
      <c r="C114">
        <v>556.5</v>
      </c>
      <c r="D114" t="s">
        <v>622</v>
      </c>
      <c r="E114" t="s">
        <v>623</v>
      </c>
      <c r="F114">
        <v>5</v>
      </c>
      <c r="G114" t="s">
        <v>428</v>
      </c>
      <c r="H114">
        <v>1685027147.832142</v>
      </c>
      <c r="I114">
        <f>(J114)/1000</f>
        <v>0</v>
      </c>
      <c r="J114">
        <f>IF(DO114, AM114, AG114)</f>
        <v>0</v>
      </c>
      <c r="K114">
        <f>IF(DO114, AH114, AF114)</f>
        <v>0</v>
      </c>
      <c r="L114">
        <f>DQ114 - IF(AT114&gt;1, K114*DK114*100.0/(AV114*EE114), 0)</f>
        <v>0</v>
      </c>
      <c r="M114">
        <f>((S114-I114/2)*L114-K114)/(S114+I114/2)</f>
        <v>0</v>
      </c>
      <c r="N114">
        <f>M114*(DX114+DY114)/1000.0</f>
        <v>0</v>
      </c>
      <c r="O114">
        <f>(DQ114 - IF(AT114&gt;1, K114*DK114*100.0/(AV114*EE114), 0))*(DX114+DY114)/1000.0</f>
        <v>0</v>
      </c>
      <c r="P114">
        <f>2.0/((1/R114-1/Q114)+SIGN(R114)*SQRT((1/R114-1/Q114)*(1/R114-1/Q114) + 4*DL114/((DL114+1)*(DL114+1))*(2*1/R114*1/Q114-1/Q114*1/Q114)))</f>
        <v>0</v>
      </c>
      <c r="Q114">
        <f>IF(LEFT(DM114,1)&lt;&gt;"0",IF(LEFT(DM114,1)="1",3.0,DN114),$D$5+$E$5*(EE114*DX114/($K$5*1000))+$F$5*(EE114*DX114/($K$5*1000))*MAX(MIN(DK114,$J$5),$I$5)*MAX(MIN(DK114,$J$5),$I$5)+$G$5*MAX(MIN(DK114,$J$5),$I$5)*(EE114*DX114/($K$5*1000))+$H$5*(EE114*DX114/($K$5*1000))*(EE114*DX114/($K$5*1000)))</f>
        <v>0</v>
      </c>
      <c r="R114">
        <f>I114*(1000-(1000*0.61365*exp(17.502*V114/(240.97+V114))/(DX114+DY114)+DS114)/2)/(1000*0.61365*exp(17.502*V114/(240.97+V114))/(DX114+DY114)-DS114)</f>
        <v>0</v>
      </c>
      <c r="S114">
        <f>1/((DL114+1)/(P114/1.6)+1/(Q114/1.37)) + DL114/((DL114+1)/(P114/1.6) + DL114/(Q114/1.37))</f>
        <v>0</v>
      </c>
      <c r="T114">
        <f>(DG114*DJ114)</f>
        <v>0</v>
      </c>
      <c r="U114">
        <f>(DZ114+(T114+2*0.95*5.67E-8*(((DZ114+$B$9)+273)^4-(DZ114+273)^4)-44100*I114)/(1.84*29.3*Q114+8*0.95*5.67E-8*(DZ114+273)^3))</f>
        <v>0</v>
      </c>
      <c r="V114">
        <f>($C$9*EA114+$D$9*EB114+$E$9*U114)</f>
        <v>0</v>
      </c>
      <c r="W114">
        <f>0.61365*exp(17.502*V114/(240.97+V114))</f>
        <v>0</v>
      </c>
      <c r="X114">
        <f>(Y114/Z114*100)</f>
        <v>0</v>
      </c>
      <c r="Y114">
        <f>DS114*(DX114+DY114)/1000</f>
        <v>0</v>
      </c>
      <c r="Z114">
        <f>0.61365*exp(17.502*DZ114/(240.97+DZ114))</f>
        <v>0</v>
      </c>
      <c r="AA114">
        <f>(W114-DS114*(DX114+DY114)/1000)</f>
        <v>0</v>
      </c>
      <c r="AB114">
        <f>(-I114*44100)</f>
        <v>0</v>
      </c>
      <c r="AC114">
        <f>2*29.3*Q114*0.92*(DZ114-V114)</f>
        <v>0</v>
      </c>
      <c r="AD114">
        <f>2*0.95*5.67E-8*(((DZ114+$B$9)+273)^4-(V114+273)^4)</f>
        <v>0</v>
      </c>
      <c r="AE114">
        <f>T114+AD114+AB114+AC114</f>
        <v>0</v>
      </c>
      <c r="AF114">
        <f>DW114*AT114*(DR114-DQ114*(1000-AT114*DT114)/(1000-AT114*DS114))/(100*DK114)</f>
        <v>0</v>
      </c>
      <c r="AG114">
        <f>1000*DW114*AT114*(DS114-DT114)/(100*DK114*(1000-AT114*DS114))</f>
        <v>0</v>
      </c>
      <c r="AH114">
        <f>(AI114 - AJ114 - DX114*1E3/(8.314*(DZ114+273.15)) * AL114/DW114 * AK114) * DW114/(100*DK114) * (1000 - DT114)/1000</f>
        <v>0</v>
      </c>
      <c r="AI114">
        <v>1564.813342042292</v>
      </c>
      <c r="AJ114">
        <v>1486.934</v>
      </c>
      <c r="AK114">
        <v>3.456309671534927</v>
      </c>
      <c r="AL114">
        <v>66.87544694377274</v>
      </c>
      <c r="AM114">
        <f>(AO114 - AN114 + DX114*1E3/(8.314*(DZ114+273.15)) * AQ114/DW114 * AP114) * DW114/(100*DK114) * 1000/(1000 - AO114)</f>
        <v>0</v>
      </c>
      <c r="AN114">
        <v>14.99766383981629</v>
      </c>
      <c r="AO114">
        <v>20.56235164835167</v>
      </c>
      <c r="AP114">
        <v>0.006767675970777216</v>
      </c>
      <c r="AQ114">
        <v>110.1298601296173</v>
      </c>
      <c r="AR114">
        <v>0</v>
      </c>
      <c r="AS114">
        <v>0</v>
      </c>
      <c r="AT114">
        <f>IF(AR114*$H$15&gt;=AV114,1.0,(AV114/(AV114-AR114*$H$15)))</f>
        <v>0</v>
      </c>
      <c r="AU114">
        <f>(AT114-1)*100</f>
        <v>0</v>
      </c>
      <c r="AV114">
        <f>MAX(0,($B$15+$C$15*EE114)/(1+$D$15*EE114)*DX114/(DZ114+273)*$E$15)</f>
        <v>0</v>
      </c>
      <c r="AW114" t="s">
        <v>429</v>
      </c>
      <c r="AX114" t="s">
        <v>429</v>
      </c>
      <c r="AY114">
        <v>0</v>
      </c>
      <c r="AZ114">
        <v>0</v>
      </c>
      <c r="BA114">
        <f>1-AY114/AZ114</f>
        <v>0</v>
      </c>
      <c r="BB114">
        <v>0</v>
      </c>
      <c r="BC114" t="s">
        <v>429</v>
      </c>
      <c r="BD114" t="s">
        <v>429</v>
      </c>
      <c r="BE114">
        <v>0</v>
      </c>
      <c r="BF114">
        <v>0</v>
      </c>
      <c r="BG114">
        <f>1-BE114/BF114</f>
        <v>0</v>
      </c>
      <c r="BH114">
        <v>0.5</v>
      </c>
      <c r="BI114">
        <f>DH114</f>
        <v>0</v>
      </c>
      <c r="BJ114">
        <f>K114</f>
        <v>0</v>
      </c>
      <c r="BK114">
        <f>BG114*BH114*BI114</f>
        <v>0</v>
      </c>
      <c r="BL114">
        <f>(BJ114-BB114)/BI114</f>
        <v>0</v>
      </c>
      <c r="BM114">
        <f>(AZ114-BF114)/BF114</f>
        <v>0</v>
      </c>
      <c r="BN114">
        <f>AY114/(BA114+AY114/BF114)</f>
        <v>0</v>
      </c>
      <c r="BO114" t="s">
        <v>429</v>
      </c>
      <c r="BP114">
        <v>0</v>
      </c>
      <c r="BQ114">
        <f>IF(BP114&lt;&gt;0, BP114, BN114)</f>
        <v>0</v>
      </c>
      <c r="BR114">
        <f>1-BQ114/BF114</f>
        <v>0</v>
      </c>
      <c r="BS114">
        <f>(BF114-BE114)/(BF114-BQ114)</f>
        <v>0</v>
      </c>
      <c r="BT114">
        <f>(AZ114-BF114)/(AZ114-BQ114)</f>
        <v>0</v>
      </c>
      <c r="BU114">
        <f>(BF114-BE114)/(BF114-AY114)</f>
        <v>0</v>
      </c>
      <c r="BV114">
        <f>(AZ114-BF114)/(AZ114-AY114)</f>
        <v>0</v>
      </c>
      <c r="BW114">
        <f>(BS114*BQ114/BE114)</f>
        <v>0</v>
      </c>
      <c r="BX114">
        <f>(1-BW114)</f>
        <v>0</v>
      </c>
      <c r="DG114">
        <f>$B$13*EF114+$C$13*EG114+$F$13*ER114*(1-EU114)</f>
        <v>0</v>
      </c>
      <c r="DH114">
        <f>DG114*DI114</f>
        <v>0</v>
      </c>
      <c r="DI114">
        <f>($B$13*$D$11+$C$13*$D$11+$F$13*((FE114+EW114)/MAX(FE114+EW114+FF114, 0.1)*$I$11+FF114/MAX(FE114+EW114+FF114, 0.1)*$J$11))/($B$13+$C$13+$F$13)</f>
        <v>0</v>
      </c>
      <c r="DJ114">
        <f>($B$13*$K$11+$C$13*$K$11+$F$13*((FE114+EW114)/MAX(FE114+EW114+FF114, 0.1)*$P$11+FF114/MAX(FE114+EW114+FF114, 0.1)*$Q$11))/($B$13+$C$13+$F$13)</f>
        <v>0</v>
      </c>
      <c r="DK114">
        <v>2.7</v>
      </c>
      <c r="DL114">
        <v>0.5</v>
      </c>
      <c r="DM114" t="s">
        <v>430</v>
      </c>
      <c r="DN114">
        <v>2</v>
      </c>
      <c r="DO114" t="b">
        <v>1</v>
      </c>
      <c r="DP114">
        <v>1685027147.832142</v>
      </c>
      <c r="DQ114">
        <v>1432.017857142857</v>
      </c>
      <c r="DR114">
        <v>1527.011785714286</v>
      </c>
      <c r="DS114">
        <v>20.53522857142857</v>
      </c>
      <c r="DT114">
        <v>14.9477</v>
      </c>
      <c r="DU114">
        <v>1431.831785714285</v>
      </c>
      <c r="DV114">
        <v>20.42453214285714</v>
      </c>
      <c r="DW114">
        <v>499.9752857142858</v>
      </c>
      <c r="DX114">
        <v>99.44797500000001</v>
      </c>
      <c r="DY114">
        <v>0.09996855714285714</v>
      </c>
      <c r="DZ114">
        <v>29.48359285714286</v>
      </c>
      <c r="EA114">
        <v>29.48091785714286</v>
      </c>
      <c r="EB114">
        <v>999.9000000000002</v>
      </c>
      <c r="EC114">
        <v>0</v>
      </c>
      <c r="ED114">
        <v>0</v>
      </c>
      <c r="EE114">
        <v>9980.741428571428</v>
      </c>
      <c r="EF114">
        <v>0</v>
      </c>
      <c r="EG114">
        <v>1734.120357142857</v>
      </c>
      <c r="EH114">
        <v>-94.99523928571428</v>
      </c>
      <c r="EI114">
        <v>1462.040714285715</v>
      </c>
      <c r="EJ114">
        <v>1550.185357142857</v>
      </c>
      <c r="EK114">
        <v>5.587522142857145</v>
      </c>
      <c r="EL114">
        <v>1527.011785714286</v>
      </c>
      <c r="EM114">
        <v>14.9477</v>
      </c>
      <c r="EN114">
        <v>2.042185714285714</v>
      </c>
      <c r="EO114">
        <v>1.486517857142857</v>
      </c>
      <c r="EP114">
        <v>17.775275</v>
      </c>
      <c r="EQ114">
        <v>12.83005357142857</v>
      </c>
      <c r="ER114">
        <v>2000.017857142857</v>
      </c>
      <c r="ES114">
        <v>0.9800024285714285</v>
      </c>
      <c r="ET114">
        <v>0.019997475</v>
      </c>
      <c r="EU114">
        <v>0</v>
      </c>
      <c r="EV114">
        <v>776.8946071428571</v>
      </c>
      <c r="EW114">
        <v>5.00078</v>
      </c>
      <c r="EX114">
        <v>20046.81785714286</v>
      </c>
      <c r="EY114">
        <v>16379.79642857143</v>
      </c>
      <c r="EZ114">
        <v>39.435</v>
      </c>
      <c r="FA114">
        <v>41.21174999999999</v>
      </c>
      <c r="FB114">
        <v>39.75421428571428</v>
      </c>
      <c r="FC114">
        <v>40.1515</v>
      </c>
      <c r="FD114">
        <v>40.85014285714284</v>
      </c>
      <c r="FE114">
        <v>1955.117857142857</v>
      </c>
      <c r="FF114">
        <v>39.89857142857143</v>
      </c>
      <c r="FG114">
        <v>0</v>
      </c>
      <c r="FH114">
        <v>1685027154.7</v>
      </c>
      <c r="FI114">
        <v>0</v>
      </c>
      <c r="FJ114">
        <v>776.8824999999998</v>
      </c>
      <c r="FK114">
        <v>-1.899863249664578</v>
      </c>
      <c r="FL114">
        <v>503.3299144095178</v>
      </c>
      <c r="FM114">
        <v>20052.37692307692</v>
      </c>
      <c r="FN114">
        <v>15</v>
      </c>
      <c r="FO114">
        <v>1685022659.5</v>
      </c>
      <c r="FP114" t="s">
        <v>431</v>
      </c>
      <c r="FQ114">
        <v>1685022641</v>
      </c>
      <c r="FR114">
        <v>1685022659.5</v>
      </c>
      <c r="FS114">
        <v>1</v>
      </c>
      <c r="FT114">
        <v>0.44</v>
      </c>
      <c r="FU114">
        <v>-0.025</v>
      </c>
      <c r="FV114">
        <v>0.445</v>
      </c>
      <c r="FW114">
        <v>-0.025</v>
      </c>
      <c r="FX114">
        <v>420</v>
      </c>
      <c r="FY114">
        <v>11</v>
      </c>
      <c r="FZ114">
        <v>0.08</v>
      </c>
      <c r="GA114">
        <v>0.02</v>
      </c>
      <c r="GB114">
        <v>-94.92711249999999</v>
      </c>
      <c r="GC114">
        <v>-0.5947283302062185</v>
      </c>
      <c r="GD114">
        <v>0.155193067157493</v>
      </c>
      <c r="GE114">
        <v>0</v>
      </c>
      <c r="GF114">
        <v>5.6347505</v>
      </c>
      <c r="GG114">
        <v>-0.8285218761726219</v>
      </c>
      <c r="GH114">
        <v>0.08496516494864234</v>
      </c>
      <c r="GI114">
        <v>0</v>
      </c>
      <c r="GJ114">
        <v>0</v>
      </c>
      <c r="GK114">
        <v>2</v>
      </c>
      <c r="GL114" t="s">
        <v>485</v>
      </c>
      <c r="GM114">
        <v>3.09833</v>
      </c>
      <c r="GN114">
        <v>2.75805</v>
      </c>
      <c r="GO114">
        <v>0.221956</v>
      </c>
      <c r="GP114">
        <v>0.230405</v>
      </c>
      <c r="GQ114">
        <v>0.106429</v>
      </c>
      <c r="GR114">
        <v>0.0856102</v>
      </c>
      <c r="GS114">
        <v>19972</v>
      </c>
      <c r="GT114">
        <v>19511.4</v>
      </c>
      <c r="GU114">
        <v>26216.2</v>
      </c>
      <c r="GV114">
        <v>25694</v>
      </c>
      <c r="GW114">
        <v>37602.6</v>
      </c>
      <c r="GX114">
        <v>35822.6</v>
      </c>
      <c r="GY114">
        <v>45845.9</v>
      </c>
      <c r="GZ114">
        <v>42374.5</v>
      </c>
      <c r="HA114">
        <v>1.87335</v>
      </c>
      <c r="HB114">
        <v>1.9581</v>
      </c>
      <c r="HC114">
        <v>0.0664443</v>
      </c>
      <c r="HD114">
        <v>0</v>
      </c>
      <c r="HE114">
        <v>28.4021</v>
      </c>
      <c r="HF114">
        <v>999.9</v>
      </c>
      <c r="HG114">
        <v>60.4</v>
      </c>
      <c r="HH114">
        <v>32.7</v>
      </c>
      <c r="HI114">
        <v>30.1706</v>
      </c>
      <c r="HJ114">
        <v>61.6035</v>
      </c>
      <c r="HK114">
        <v>26.8029</v>
      </c>
      <c r="HL114">
        <v>1</v>
      </c>
      <c r="HM114">
        <v>0.160112</v>
      </c>
      <c r="HN114">
        <v>0.306073</v>
      </c>
      <c r="HO114">
        <v>20.3063</v>
      </c>
      <c r="HP114">
        <v>5.2131</v>
      </c>
      <c r="HQ114">
        <v>11.9791</v>
      </c>
      <c r="HR114">
        <v>4.96365</v>
      </c>
      <c r="HS114">
        <v>3.27413</v>
      </c>
      <c r="HT114">
        <v>9999</v>
      </c>
      <c r="HU114">
        <v>9999</v>
      </c>
      <c r="HV114">
        <v>9999</v>
      </c>
      <c r="HW114">
        <v>30.1</v>
      </c>
      <c r="HX114">
        <v>1.86386</v>
      </c>
      <c r="HY114">
        <v>1.85999</v>
      </c>
      <c r="HZ114">
        <v>1.85822</v>
      </c>
      <c r="IA114">
        <v>1.85968</v>
      </c>
      <c r="IB114">
        <v>1.85974</v>
      </c>
      <c r="IC114">
        <v>1.85822</v>
      </c>
      <c r="ID114">
        <v>1.85729</v>
      </c>
      <c r="IE114">
        <v>1.85224</v>
      </c>
      <c r="IF114">
        <v>0</v>
      </c>
      <c r="IG114">
        <v>0</v>
      </c>
      <c r="IH114">
        <v>0</v>
      </c>
      <c r="II114">
        <v>0</v>
      </c>
      <c r="IJ114" t="s">
        <v>433</v>
      </c>
      <c r="IK114" t="s">
        <v>434</v>
      </c>
      <c r="IL114" t="s">
        <v>435</v>
      </c>
      <c r="IM114" t="s">
        <v>435</v>
      </c>
      <c r="IN114" t="s">
        <v>435</v>
      </c>
      <c r="IO114" t="s">
        <v>435</v>
      </c>
      <c r="IP114">
        <v>0</v>
      </c>
      <c r="IQ114">
        <v>100</v>
      </c>
      <c r="IR114">
        <v>100</v>
      </c>
      <c r="IS114">
        <v>0.16</v>
      </c>
      <c r="IT114">
        <v>0.1112</v>
      </c>
      <c r="IU114">
        <v>0.3650839946752427</v>
      </c>
      <c r="IV114">
        <v>0.0002756662941723101</v>
      </c>
      <c r="IW114">
        <v>-1.706736700235475E-07</v>
      </c>
      <c r="IX114">
        <v>-7.648352192670159E-11</v>
      </c>
      <c r="IY114">
        <v>-0.08921519773046478</v>
      </c>
      <c r="IZ114">
        <v>0.001712106514585134</v>
      </c>
      <c r="JA114">
        <v>0.0004201690128959496</v>
      </c>
      <c r="JB114">
        <v>-1.212774764375344E-06</v>
      </c>
      <c r="JC114">
        <v>3</v>
      </c>
      <c r="JD114">
        <v>1949</v>
      </c>
      <c r="JE114">
        <v>1</v>
      </c>
      <c r="JF114">
        <v>28</v>
      </c>
      <c r="JG114">
        <v>75.2</v>
      </c>
      <c r="JH114">
        <v>74.90000000000001</v>
      </c>
      <c r="JI114">
        <v>3.27393</v>
      </c>
      <c r="JJ114">
        <v>2.59155</v>
      </c>
      <c r="JK114">
        <v>1.49658</v>
      </c>
      <c r="JL114">
        <v>2.35352</v>
      </c>
      <c r="JM114">
        <v>1.54907</v>
      </c>
      <c r="JN114">
        <v>2.38892</v>
      </c>
      <c r="JO114">
        <v>36.2929</v>
      </c>
      <c r="JP114">
        <v>14.2721</v>
      </c>
      <c r="JQ114">
        <v>18</v>
      </c>
      <c r="JR114">
        <v>486.208</v>
      </c>
      <c r="JS114">
        <v>560.366</v>
      </c>
      <c r="JT114">
        <v>28.0003</v>
      </c>
      <c r="JU114">
        <v>29.2998</v>
      </c>
      <c r="JV114">
        <v>30.0003</v>
      </c>
      <c r="JW114">
        <v>29.3037</v>
      </c>
      <c r="JX114">
        <v>29.2429</v>
      </c>
      <c r="JY114">
        <v>65.7298</v>
      </c>
      <c r="JZ114">
        <v>47.4807</v>
      </c>
      <c r="KA114">
        <v>0</v>
      </c>
      <c r="KB114">
        <v>28</v>
      </c>
      <c r="KC114">
        <v>1570.63</v>
      </c>
      <c r="KD114">
        <v>15.1035</v>
      </c>
      <c r="KE114">
        <v>100.185</v>
      </c>
      <c r="KF114">
        <v>100.581</v>
      </c>
    </row>
    <row r="115" spans="1:292">
      <c r="A115">
        <v>95</v>
      </c>
      <c r="B115">
        <v>1685027160.1</v>
      </c>
      <c r="C115">
        <v>561</v>
      </c>
      <c r="D115" t="s">
        <v>624</v>
      </c>
      <c r="E115" t="s">
        <v>625</v>
      </c>
      <c r="F115">
        <v>5</v>
      </c>
      <c r="G115" t="s">
        <v>428</v>
      </c>
      <c r="H115">
        <v>1685027152.278571</v>
      </c>
      <c r="I115">
        <f>(J115)/1000</f>
        <v>0</v>
      </c>
      <c r="J115">
        <f>IF(DO115, AM115, AG115)</f>
        <v>0</v>
      </c>
      <c r="K115">
        <f>IF(DO115, AH115, AF115)</f>
        <v>0</v>
      </c>
      <c r="L115">
        <f>DQ115 - IF(AT115&gt;1, K115*DK115*100.0/(AV115*EE115), 0)</f>
        <v>0</v>
      </c>
      <c r="M115">
        <f>((S115-I115/2)*L115-K115)/(S115+I115/2)</f>
        <v>0</v>
      </c>
      <c r="N115">
        <f>M115*(DX115+DY115)/1000.0</f>
        <v>0</v>
      </c>
      <c r="O115">
        <f>(DQ115 - IF(AT115&gt;1, K115*DK115*100.0/(AV115*EE115), 0))*(DX115+DY115)/1000.0</f>
        <v>0</v>
      </c>
      <c r="P115">
        <f>2.0/((1/R115-1/Q115)+SIGN(R115)*SQRT((1/R115-1/Q115)*(1/R115-1/Q115) + 4*DL115/((DL115+1)*(DL115+1))*(2*1/R115*1/Q115-1/Q115*1/Q115)))</f>
        <v>0</v>
      </c>
      <c r="Q115">
        <f>IF(LEFT(DM115,1)&lt;&gt;"0",IF(LEFT(DM115,1)="1",3.0,DN115),$D$5+$E$5*(EE115*DX115/($K$5*1000))+$F$5*(EE115*DX115/($K$5*1000))*MAX(MIN(DK115,$J$5),$I$5)*MAX(MIN(DK115,$J$5),$I$5)+$G$5*MAX(MIN(DK115,$J$5),$I$5)*(EE115*DX115/($K$5*1000))+$H$5*(EE115*DX115/($K$5*1000))*(EE115*DX115/($K$5*1000)))</f>
        <v>0</v>
      </c>
      <c r="R115">
        <f>I115*(1000-(1000*0.61365*exp(17.502*V115/(240.97+V115))/(DX115+DY115)+DS115)/2)/(1000*0.61365*exp(17.502*V115/(240.97+V115))/(DX115+DY115)-DS115)</f>
        <v>0</v>
      </c>
      <c r="S115">
        <f>1/((DL115+1)/(P115/1.6)+1/(Q115/1.37)) + DL115/((DL115+1)/(P115/1.6) + DL115/(Q115/1.37))</f>
        <v>0</v>
      </c>
      <c r="T115">
        <f>(DG115*DJ115)</f>
        <v>0</v>
      </c>
      <c r="U115">
        <f>(DZ115+(T115+2*0.95*5.67E-8*(((DZ115+$B$9)+273)^4-(DZ115+273)^4)-44100*I115)/(1.84*29.3*Q115+8*0.95*5.67E-8*(DZ115+273)^3))</f>
        <v>0</v>
      </c>
      <c r="V115">
        <f>($C$9*EA115+$D$9*EB115+$E$9*U115)</f>
        <v>0</v>
      </c>
      <c r="W115">
        <f>0.61365*exp(17.502*V115/(240.97+V115))</f>
        <v>0</v>
      </c>
      <c r="X115">
        <f>(Y115/Z115*100)</f>
        <v>0</v>
      </c>
      <c r="Y115">
        <f>DS115*(DX115+DY115)/1000</f>
        <v>0</v>
      </c>
      <c r="Z115">
        <f>0.61365*exp(17.502*DZ115/(240.97+DZ115))</f>
        <v>0</v>
      </c>
      <c r="AA115">
        <f>(W115-DS115*(DX115+DY115)/1000)</f>
        <v>0</v>
      </c>
      <c r="AB115">
        <f>(-I115*44100)</f>
        <v>0</v>
      </c>
      <c r="AC115">
        <f>2*29.3*Q115*0.92*(DZ115-V115)</f>
        <v>0</v>
      </c>
      <c r="AD115">
        <f>2*0.95*5.67E-8*(((DZ115+$B$9)+273)^4-(V115+273)^4)</f>
        <v>0</v>
      </c>
      <c r="AE115">
        <f>T115+AD115+AB115+AC115</f>
        <v>0</v>
      </c>
      <c r="AF115">
        <f>DW115*AT115*(DR115-DQ115*(1000-AT115*DT115)/(1000-AT115*DS115))/(100*DK115)</f>
        <v>0</v>
      </c>
      <c r="AG115">
        <f>1000*DW115*AT115*(DS115-DT115)/(100*DK115*(1000-AT115*DS115))</f>
        <v>0</v>
      </c>
      <c r="AH115">
        <f>(AI115 - AJ115 - DX115*1E3/(8.314*(DZ115+273.15)) * AL115/DW115 * AK115) * DW115/(100*DK115) * (1000 - DT115)/1000</f>
        <v>0</v>
      </c>
      <c r="AI115">
        <v>1580.398862735359</v>
      </c>
      <c r="AJ115">
        <v>1502.184121212121</v>
      </c>
      <c r="AK115">
        <v>3.382513615034865</v>
      </c>
      <c r="AL115">
        <v>66.87544694377274</v>
      </c>
      <c r="AM115">
        <f>(AO115 - AN115 + DX115*1E3/(8.314*(DZ115+273.15)) * AQ115/DW115 * AP115) * DW115/(100*DK115) * 1000/(1000 - AO115)</f>
        <v>0</v>
      </c>
      <c r="AN115">
        <v>15.00857953585101</v>
      </c>
      <c r="AO115">
        <v>20.55932307692309</v>
      </c>
      <c r="AP115">
        <v>4.06583402851621E-05</v>
      </c>
      <c r="AQ115">
        <v>110.1298601296173</v>
      </c>
      <c r="AR115">
        <v>0</v>
      </c>
      <c r="AS115">
        <v>0</v>
      </c>
      <c r="AT115">
        <f>IF(AR115*$H$15&gt;=AV115,1.0,(AV115/(AV115-AR115*$H$15)))</f>
        <v>0</v>
      </c>
      <c r="AU115">
        <f>(AT115-1)*100</f>
        <v>0</v>
      </c>
      <c r="AV115">
        <f>MAX(0,($B$15+$C$15*EE115)/(1+$D$15*EE115)*DX115/(DZ115+273)*$E$15)</f>
        <v>0</v>
      </c>
      <c r="AW115" t="s">
        <v>429</v>
      </c>
      <c r="AX115" t="s">
        <v>429</v>
      </c>
      <c r="AY115">
        <v>0</v>
      </c>
      <c r="AZ115">
        <v>0</v>
      </c>
      <c r="BA115">
        <f>1-AY115/AZ115</f>
        <v>0</v>
      </c>
      <c r="BB115">
        <v>0</v>
      </c>
      <c r="BC115" t="s">
        <v>429</v>
      </c>
      <c r="BD115" t="s">
        <v>429</v>
      </c>
      <c r="BE115">
        <v>0</v>
      </c>
      <c r="BF115">
        <v>0</v>
      </c>
      <c r="BG115">
        <f>1-BE115/BF115</f>
        <v>0</v>
      </c>
      <c r="BH115">
        <v>0.5</v>
      </c>
      <c r="BI115">
        <f>DH115</f>
        <v>0</v>
      </c>
      <c r="BJ115">
        <f>K115</f>
        <v>0</v>
      </c>
      <c r="BK115">
        <f>BG115*BH115*BI115</f>
        <v>0</v>
      </c>
      <c r="BL115">
        <f>(BJ115-BB115)/BI115</f>
        <v>0</v>
      </c>
      <c r="BM115">
        <f>(AZ115-BF115)/BF115</f>
        <v>0</v>
      </c>
      <c r="BN115">
        <f>AY115/(BA115+AY115/BF115)</f>
        <v>0</v>
      </c>
      <c r="BO115" t="s">
        <v>429</v>
      </c>
      <c r="BP115">
        <v>0</v>
      </c>
      <c r="BQ115">
        <f>IF(BP115&lt;&gt;0, BP115, BN115)</f>
        <v>0</v>
      </c>
      <c r="BR115">
        <f>1-BQ115/BF115</f>
        <v>0</v>
      </c>
      <c r="BS115">
        <f>(BF115-BE115)/(BF115-BQ115)</f>
        <v>0</v>
      </c>
      <c r="BT115">
        <f>(AZ115-BF115)/(AZ115-BQ115)</f>
        <v>0</v>
      </c>
      <c r="BU115">
        <f>(BF115-BE115)/(BF115-AY115)</f>
        <v>0</v>
      </c>
      <c r="BV115">
        <f>(AZ115-BF115)/(AZ115-AY115)</f>
        <v>0</v>
      </c>
      <c r="BW115">
        <f>(BS115*BQ115/BE115)</f>
        <v>0</v>
      </c>
      <c r="BX115">
        <f>(1-BW115)</f>
        <v>0</v>
      </c>
      <c r="DG115">
        <f>$B$13*EF115+$C$13*EG115+$F$13*ER115*(1-EU115)</f>
        <v>0</v>
      </c>
      <c r="DH115">
        <f>DG115*DI115</f>
        <v>0</v>
      </c>
      <c r="DI115">
        <f>($B$13*$D$11+$C$13*$D$11+$F$13*((FE115+EW115)/MAX(FE115+EW115+FF115, 0.1)*$I$11+FF115/MAX(FE115+EW115+FF115, 0.1)*$J$11))/($B$13+$C$13+$F$13)</f>
        <v>0</v>
      </c>
      <c r="DJ115">
        <f>($B$13*$K$11+$C$13*$K$11+$F$13*((FE115+EW115)/MAX(FE115+EW115+FF115, 0.1)*$P$11+FF115/MAX(FE115+EW115+FF115, 0.1)*$Q$11))/($B$13+$C$13+$F$13)</f>
        <v>0</v>
      </c>
      <c r="DK115">
        <v>2.7</v>
      </c>
      <c r="DL115">
        <v>0.5</v>
      </c>
      <c r="DM115" t="s">
        <v>430</v>
      </c>
      <c r="DN115">
        <v>2</v>
      </c>
      <c r="DO115" t="b">
        <v>1</v>
      </c>
      <c r="DP115">
        <v>1685027152.278571</v>
      </c>
      <c r="DQ115">
        <v>1446.8575</v>
      </c>
      <c r="DR115">
        <v>1541.9025</v>
      </c>
      <c r="DS115">
        <v>20.549125</v>
      </c>
      <c r="DT115">
        <v>14.99509285714286</v>
      </c>
      <c r="DU115">
        <v>1446.681785714286</v>
      </c>
      <c r="DV115">
        <v>20.43819642857143</v>
      </c>
      <c r="DW115">
        <v>499.9835000000001</v>
      </c>
      <c r="DX115">
        <v>99.44868214285712</v>
      </c>
      <c r="DY115">
        <v>0.09997056428571428</v>
      </c>
      <c r="DZ115">
        <v>29.490475</v>
      </c>
      <c r="EA115">
        <v>29.48599285714286</v>
      </c>
      <c r="EB115">
        <v>999.9000000000002</v>
      </c>
      <c r="EC115">
        <v>0</v>
      </c>
      <c r="ED115">
        <v>0</v>
      </c>
      <c r="EE115">
        <v>9983.911071428573</v>
      </c>
      <c r="EF115">
        <v>0</v>
      </c>
      <c r="EG115">
        <v>1760.714285714286</v>
      </c>
      <c r="EH115">
        <v>-95.04593214285714</v>
      </c>
      <c r="EI115">
        <v>1477.212142857143</v>
      </c>
      <c r="EJ115">
        <v>1565.376428571429</v>
      </c>
      <c r="EK115">
        <v>5.554034285714286</v>
      </c>
      <c r="EL115">
        <v>1541.9025</v>
      </c>
      <c r="EM115">
        <v>14.99509285714286</v>
      </c>
      <c r="EN115">
        <v>2.043582857142857</v>
      </c>
      <c r="EO115">
        <v>1.491241785714285</v>
      </c>
      <c r="EP115">
        <v>17.786125</v>
      </c>
      <c r="EQ115">
        <v>12.87864642857143</v>
      </c>
      <c r="ER115">
        <v>1999.993214285714</v>
      </c>
      <c r="ES115">
        <v>0.9800023214285714</v>
      </c>
      <c r="ET115">
        <v>0.01999757857142857</v>
      </c>
      <c r="EU115">
        <v>0</v>
      </c>
      <c r="EV115">
        <v>776.6940714285714</v>
      </c>
      <c r="EW115">
        <v>5.00078</v>
      </c>
      <c r="EX115">
        <v>20080.64285714286</v>
      </c>
      <c r="EY115">
        <v>16379.58571428571</v>
      </c>
      <c r="EZ115">
        <v>39.43939285714284</v>
      </c>
      <c r="FA115">
        <v>41.21174999999999</v>
      </c>
      <c r="FB115">
        <v>39.76978571428571</v>
      </c>
      <c r="FC115">
        <v>40.15378571428572</v>
      </c>
      <c r="FD115">
        <v>40.81882142857143</v>
      </c>
      <c r="FE115">
        <v>1955.093214285714</v>
      </c>
      <c r="FF115">
        <v>39.89607142857143</v>
      </c>
      <c r="FG115">
        <v>0</v>
      </c>
      <c r="FH115">
        <v>1685027159.5</v>
      </c>
      <c r="FI115">
        <v>0</v>
      </c>
      <c r="FJ115">
        <v>776.6613076923077</v>
      </c>
      <c r="FK115">
        <v>-3.713094019405056</v>
      </c>
      <c r="FL115">
        <v>283.9897431811941</v>
      </c>
      <c r="FM115">
        <v>20085.50384615385</v>
      </c>
      <c r="FN115">
        <v>15</v>
      </c>
      <c r="FO115">
        <v>1685022659.5</v>
      </c>
      <c r="FP115" t="s">
        <v>431</v>
      </c>
      <c r="FQ115">
        <v>1685022641</v>
      </c>
      <c r="FR115">
        <v>1685022659.5</v>
      </c>
      <c r="FS115">
        <v>1</v>
      </c>
      <c r="FT115">
        <v>0.44</v>
      </c>
      <c r="FU115">
        <v>-0.025</v>
      </c>
      <c r="FV115">
        <v>0.445</v>
      </c>
      <c r="FW115">
        <v>-0.025</v>
      </c>
      <c r="FX115">
        <v>420</v>
      </c>
      <c r="FY115">
        <v>11</v>
      </c>
      <c r="FZ115">
        <v>0.08</v>
      </c>
      <c r="GA115">
        <v>0.02</v>
      </c>
      <c r="GB115">
        <v>-95.03100975609755</v>
      </c>
      <c r="GC115">
        <v>-0.9219114982578424</v>
      </c>
      <c r="GD115">
        <v>0.1428102507164548</v>
      </c>
      <c r="GE115">
        <v>0</v>
      </c>
      <c r="GF115">
        <v>5.583137073170732</v>
      </c>
      <c r="GG115">
        <v>-0.4302050174215847</v>
      </c>
      <c r="GH115">
        <v>0.05383645683100442</v>
      </c>
      <c r="GI115">
        <v>1</v>
      </c>
      <c r="GJ115">
        <v>1</v>
      </c>
      <c r="GK115">
        <v>2</v>
      </c>
      <c r="GL115" t="s">
        <v>432</v>
      </c>
      <c r="GM115">
        <v>3.09841</v>
      </c>
      <c r="GN115">
        <v>2.75804</v>
      </c>
      <c r="GO115">
        <v>0.223314</v>
      </c>
      <c r="GP115">
        <v>0.231707</v>
      </c>
      <c r="GQ115">
        <v>0.106418</v>
      </c>
      <c r="GR115">
        <v>0.08566459999999999</v>
      </c>
      <c r="GS115">
        <v>19937</v>
      </c>
      <c r="GT115">
        <v>19478.3</v>
      </c>
      <c r="GU115">
        <v>26216</v>
      </c>
      <c r="GV115">
        <v>25693.8</v>
      </c>
      <c r="GW115">
        <v>37603.1</v>
      </c>
      <c r="GX115">
        <v>35820.5</v>
      </c>
      <c r="GY115">
        <v>45845.8</v>
      </c>
      <c r="GZ115">
        <v>42374.3</v>
      </c>
      <c r="HA115">
        <v>1.87372</v>
      </c>
      <c r="HB115">
        <v>1.95802</v>
      </c>
      <c r="HC115">
        <v>0.0671968</v>
      </c>
      <c r="HD115">
        <v>0</v>
      </c>
      <c r="HE115">
        <v>28.4077</v>
      </c>
      <c r="HF115">
        <v>999.9</v>
      </c>
      <c r="HG115">
        <v>60.3</v>
      </c>
      <c r="HH115">
        <v>32.7</v>
      </c>
      <c r="HI115">
        <v>30.1184</v>
      </c>
      <c r="HJ115">
        <v>61.4335</v>
      </c>
      <c r="HK115">
        <v>26.7989</v>
      </c>
      <c r="HL115">
        <v>1</v>
      </c>
      <c r="HM115">
        <v>0.160389</v>
      </c>
      <c r="HN115">
        <v>0.309736</v>
      </c>
      <c r="HO115">
        <v>20.3064</v>
      </c>
      <c r="HP115">
        <v>5.21385</v>
      </c>
      <c r="HQ115">
        <v>11.9793</v>
      </c>
      <c r="HR115">
        <v>4.96375</v>
      </c>
      <c r="HS115">
        <v>3.27415</v>
      </c>
      <c r="HT115">
        <v>9999</v>
      </c>
      <c r="HU115">
        <v>9999</v>
      </c>
      <c r="HV115">
        <v>9999</v>
      </c>
      <c r="HW115">
        <v>30.1</v>
      </c>
      <c r="HX115">
        <v>1.86386</v>
      </c>
      <c r="HY115">
        <v>1.86001</v>
      </c>
      <c r="HZ115">
        <v>1.85822</v>
      </c>
      <c r="IA115">
        <v>1.8597</v>
      </c>
      <c r="IB115">
        <v>1.85974</v>
      </c>
      <c r="IC115">
        <v>1.85821</v>
      </c>
      <c r="ID115">
        <v>1.8573</v>
      </c>
      <c r="IE115">
        <v>1.85225</v>
      </c>
      <c r="IF115">
        <v>0</v>
      </c>
      <c r="IG115">
        <v>0</v>
      </c>
      <c r="IH115">
        <v>0</v>
      </c>
      <c r="II115">
        <v>0</v>
      </c>
      <c r="IJ115" t="s">
        <v>433</v>
      </c>
      <c r="IK115" t="s">
        <v>434</v>
      </c>
      <c r="IL115" t="s">
        <v>435</v>
      </c>
      <c r="IM115" t="s">
        <v>435</v>
      </c>
      <c r="IN115" t="s">
        <v>435</v>
      </c>
      <c r="IO115" t="s">
        <v>435</v>
      </c>
      <c r="IP115">
        <v>0</v>
      </c>
      <c r="IQ115">
        <v>100</v>
      </c>
      <c r="IR115">
        <v>100</v>
      </c>
      <c r="IS115">
        <v>0.16</v>
      </c>
      <c r="IT115">
        <v>0.1111</v>
      </c>
      <c r="IU115">
        <v>0.3650839946752427</v>
      </c>
      <c r="IV115">
        <v>0.0002756662941723101</v>
      </c>
      <c r="IW115">
        <v>-1.706736700235475E-07</v>
      </c>
      <c r="IX115">
        <v>-7.648352192670159E-11</v>
      </c>
      <c r="IY115">
        <v>-0.08921519773046478</v>
      </c>
      <c r="IZ115">
        <v>0.001712106514585134</v>
      </c>
      <c r="JA115">
        <v>0.0004201690128959496</v>
      </c>
      <c r="JB115">
        <v>-1.212774764375344E-06</v>
      </c>
      <c r="JC115">
        <v>3</v>
      </c>
      <c r="JD115">
        <v>1949</v>
      </c>
      <c r="JE115">
        <v>1</v>
      </c>
      <c r="JF115">
        <v>28</v>
      </c>
      <c r="JG115">
        <v>75.3</v>
      </c>
      <c r="JH115">
        <v>75</v>
      </c>
      <c r="JI115">
        <v>3.29956</v>
      </c>
      <c r="JJ115">
        <v>2.59155</v>
      </c>
      <c r="JK115">
        <v>1.49658</v>
      </c>
      <c r="JL115">
        <v>2.35474</v>
      </c>
      <c r="JM115">
        <v>1.54907</v>
      </c>
      <c r="JN115">
        <v>2.3584</v>
      </c>
      <c r="JO115">
        <v>36.2929</v>
      </c>
      <c r="JP115">
        <v>14.2809</v>
      </c>
      <c r="JQ115">
        <v>18</v>
      </c>
      <c r="JR115">
        <v>486.453</v>
      </c>
      <c r="JS115">
        <v>560.3390000000001</v>
      </c>
      <c r="JT115">
        <v>28.0006</v>
      </c>
      <c r="JU115">
        <v>29.3026</v>
      </c>
      <c r="JV115">
        <v>30.0004</v>
      </c>
      <c r="JW115">
        <v>29.307</v>
      </c>
      <c r="JX115">
        <v>29.2459</v>
      </c>
      <c r="JY115">
        <v>66.2957</v>
      </c>
      <c r="JZ115">
        <v>47.2105</v>
      </c>
      <c r="KA115">
        <v>0</v>
      </c>
      <c r="KB115">
        <v>28</v>
      </c>
      <c r="KC115">
        <v>1590.67</v>
      </c>
      <c r="KD115">
        <v>15.1527</v>
      </c>
      <c r="KE115">
        <v>100.185</v>
      </c>
      <c r="KF115">
        <v>100.581</v>
      </c>
    </row>
    <row r="116" spans="1:292">
      <c r="A116">
        <v>96</v>
      </c>
      <c r="B116">
        <v>1685027165.6</v>
      </c>
      <c r="C116">
        <v>566.5</v>
      </c>
      <c r="D116" t="s">
        <v>626</v>
      </c>
      <c r="E116" t="s">
        <v>627</v>
      </c>
      <c r="F116">
        <v>5</v>
      </c>
      <c r="G116" t="s">
        <v>428</v>
      </c>
      <c r="H116">
        <v>1685027157.85</v>
      </c>
      <c r="I116">
        <f>(J116)/1000</f>
        <v>0</v>
      </c>
      <c r="J116">
        <f>IF(DO116, AM116, AG116)</f>
        <v>0</v>
      </c>
      <c r="K116">
        <f>IF(DO116, AH116, AF116)</f>
        <v>0</v>
      </c>
      <c r="L116">
        <f>DQ116 - IF(AT116&gt;1, K116*DK116*100.0/(AV116*EE116), 0)</f>
        <v>0</v>
      </c>
      <c r="M116">
        <f>((S116-I116/2)*L116-K116)/(S116+I116/2)</f>
        <v>0</v>
      </c>
      <c r="N116">
        <f>M116*(DX116+DY116)/1000.0</f>
        <v>0</v>
      </c>
      <c r="O116">
        <f>(DQ116 - IF(AT116&gt;1, K116*DK116*100.0/(AV116*EE116), 0))*(DX116+DY116)/1000.0</f>
        <v>0</v>
      </c>
      <c r="P116">
        <f>2.0/((1/R116-1/Q116)+SIGN(R116)*SQRT((1/R116-1/Q116)*(1/R116-1/Q116) + 4*DL116/((DL116+1)*(DL116+1))*(2*1/R116*1/Q116-1/Q116*1/Q116)))</f>
        <v>0</v>
      </c>
      <c r="Q116">
        <f>IF(LEFT(DM116,1)&lt;&gt;"0",IF(LEFT(DM116,1)="1",3.0,DN116),$D$5+$E$5*(EE116*DX116/($K$5*1000))+$F$5*(EE116*DX116/($K$5*1000))*MAX(MIN(DK116,$J$5),$I$5)*MAX(MIN(DK116,$J$5),$I$5)+$G$5*MAX(MIN(DK116,$J$5),$I$5)*(EE116*DX116/($K$5*1000))+$H$5*(EE116*DX116/($K$5*1000))*(EE116*DX116/($K$5*1000)))</f>
        <v>0</v>
      </c>
      <c r="R116">
        <f>I116*(1000-(1000*0.61365*exp(17.502*V116/(240.97+V116))/(DX116+DY116)+DS116)/2)/(1000*0.61365*exp(17.502*V116/(240.97+V116))/(DX116+DY116)-DS116)</f>
        <v>0</v>
      </c>
      <c r="S116">
        <f>1/((DL116+1)/(P116/1.6)+1/(Q116/1.37)) + DL116/((DL116+1)/(P116/1.6) + DL116/(Q116/1.37))</f>
        <v>0</v>
      </c>
      <c r="T116">
        <f>(DG116*DJ116)</f>
        <v>0</v>
      </c>
      <c r="U116">
        <f>(DZ116+(T116+2*0.95*5.67E-8*(((DZ116+$B$9)+273)^4-(DZ116+273)^4)-44100*I116)/(1.84*29.3*Q116+8*0.95*5.67E-8*(DZ116+273)^3))</f>
        <v>0</v>
      </c>
      <c r="V116">
        <f>($C$9*EA116+$D$9*EB116+$E$9*U116)</f>
        <v>0</v>
      </c>
      <c r="W116">
        <f>0.61365*exp(17.502*V116/(240.97+V116))</f>
        <v>0</v>
      </c>
      <c r="X116">
        <f>(Y116/Z116*100)</f>
        <v>0</v>
      </c>
      <c r="Y116">
        <f>DS116*(DX116+DY116)/1000</f>
        <v>0</v>
      </c>
      <c r="Z116">
        <f>0.61365*exp(17.502*DZ116/(240.97+DZ116))</f>
        <v>0</v>
      </c>
      <c r="AA116">
        <f>(W116-DS116*(DX116+DY116)/1000)</f>
        <v>0</v>
      </c>
      <c r="AB116">
        <f>(-I116*44100)</f>
        <v>0</v>
      </c>
      <c r="AC116">
        <f>2*29.3*Q116*0.92*(DZ116-V116)</f>
        <v>0</v>
      </c>
      <c r="AD116">
        <f>2*0.95*5.67E-8*(((DZ116+$B$9)+273)^4-(V116+273)^4)</f>
        <v>0</v>
      </c>
      <c r="AE116">
        <f>T116+AD116+AB116+AC116</f>
        <v>0</v>
      </c>
      <c r="AF116">
        <f>DW116*AT116*(DR116-DQ116*(1000-AT116*DT116)/(1000-AT116*DS116))/(100*DK116)</f>
        <v>0</v>
      </c>
      <c r="AG116">
        <f>1000*DW116*AT116*(DS116-DT116)/(100*DK116*(1000-AT116*DS116))</f>
        <v>0</v>
      </c>
      <c r="AH116">
        <f>(AI116 - AJ116 - DX116*1E3/(8.314*(DZ116+273.15)) * AL116/DW116 * AK116) * DW116/(100*DK116) * (1000 - DT116)/1000</f>
        <v>0</v>
      </c>
      <c r="AI116">
        <v>1598.950578869071</v>
      </c>
      <c r="AJ116">
        <v>1521.038909090909</v>
      </c>
      <c r="AK116">
        <v>3.42317192506626</v>
      </c>
      <c r="AL116">
        <v>66.87544694377274</v>
      </c>
      <c r="AM116">
        <f>(AO116 - AN116 + DX116*1E3/(8.314*(DZ116+273.15)) * AQ116/DW116 * AP116) * DW116/(100*DK116) * 1000/(1000 - AO116)</f>
        <v>0</v>
      </c>
      <c r="AN116">
        <v>15.03755465878503</v>
      </c>
      <c r="AO116">
        <v>20.54767692307692</v>
      </c>
      <c r="AP116">
        <v>-0.0002325724736303875</v>
      </c>
      <c r="AQ116">
        <v>110.1298601296173</v>
      </c>
      <c r="AR116">
        <v>0</v>
      </c>
      <c r="AS116">
        <v>0</v>
      </c>
      <c r="AT116">
        <f>IF(AR116*$H$15&gt;=AV116,1.0,(AV116/(AV116-AR116*$H$15)))</f>
        <v>0</v>
      </c>
      <c r="AU116">
        <f>(AT116-1)*100</f>
        <v>0</v>
      </c>
      <c r="AV116">
        <f>MAX(0,($B$15+$C$15*EE116)/(1+$D$15*EE116)*DX116/(DZ116+273)*$E$15)</f>
        <v>0</v>
      </c>
      <c r="AW116" t="s">
        <v>429</v>
      </c>
      <c r="AX116" t="s">
        <v>429</v>
      </c>
      <c r="AY116">
        <v>0</v>
      </c>
      <c r="AZ116">
        <v>0</v>
      </c>
      <c r="BA116">
        <f>1-AY116/AZ116</f>
        <v>0</v>
      </c>
      <c r="BB116">
        <v>0</v>
      </c>
      <c r="BC116" t="s">
        <v>429</v>
      </c>
      <c r="BD116" t="s">
        <v>429</v>
      </c>
      <c r="BE116">
        <v>0</v>
      </c>
      <c r="BF116">
        <v>0</v>
      </c>
      <c r="BG116">
        <f>1-BE116/BF116</f>
        <v>0</v>
      </c>
      <c r="BH116">
        <v>0.5</v>
      </c>
      <c r="BI116">
        <f>DH116</f>
        <v>0</v>
      </c>
      <c r="BJ116">
        <f>K116</f>
        <v>0</v>
      </c>
      <c r="BK116">
        <f>BG116*BH116*BI116</f>
        <v>0</v>
      </c>
      <c r="BL116">
        <f>(BJ116-BB116)/BI116</f>
        <v>0</v>
      </c>
      <c r="BM116">
        <f>(AZ116-BF116)/BF116</f>
        <v>0</v>
      </c>
      <c r="BN116">
        <f>AY116/(BA116+AY116/BF116)</f>
        <v>0</v>
      </c>
      <c r="BO116" t="s">
        <v>429</v>
      </c>
      <c r="BP116">
        <v>0</v>
      </c>
      <c r="BQ116">
        <f>IF(BP116&lt;&gt;0, BP116, BN116)</f>
        <v>0</v>
      </c>
      <c r="BR116">
        <f>1-BQ116/BF116</f>
        <v>0</v>
      </c>
      <c r="BS116">
        <f>(BF116-BE116)/(BF116-BQ116)</f>
        <v>0</v>
      </c>
      <c r="BT116">
        <f>(AZ116-BF116)/(AZ116-BQ116)</f>
        <v>0</v>
      </c>
      <c r="BU116">
        <f>(BF116-BE116)/(BF116-AY116)</f>
        <v>0</v>
      </c>
      <c r="BV116">
        <f>(AZ116-BF116)/(AZ116-AY116)</f>
        <v>0</v>
      </c>
      <c r="BW116">
        <f>(BS116*BQ116/BE116)</f>
        <v>0</v>
      </c>
      <c r="BX116">
        <f>(1-BW116)</f>
        <v>0</v>
      </c>
      <c r="DG116">
        <f>$B$13*EF116+$C$13*EG116+$F$13*ER116*(1-EU116)</f>
        <v>0</v>
      </c>
      <c r="DH116">
        <f>DG116*DI116</f>
        <v>0</v>
      </c>
      <c r="DI116">
        <f>($B$13*$D$11+$C$13*$D$11+$F$13*((FE116+EW116)/MAX(FE116+EW116+FF116, 0.1)*$I$11+FF116/MAX(FE116+EW116+FF116, 0.1)*$J$11))/($B$13+$C$13+$F$13)</f>
        <v>0</v>
      </c>
      <c r="DJ116">
        <f>($B$13*$K$11+$C$13*$K$11+$F$13*((FE116+EW116)/MAX(FE116+EW116+FF116, 0.1)*$P$11+FF116/MAX(FE116+EW116+FF116, 0.1)*$Q$11))/($B$13+$C$13+$F$13)</f>
        <v>0</v>
      </c>
      <c r="DK116">
        <v>2.7</v>
      </c>
      <c r="DL116">
        <v>0.5</v>
      </c>
      <c r="DM116" t="s">
        <v>430</v>
      </c>
      <c r="DN116">
        <v>2</v>
      </c>
      <c r="DO116" t="b">
        <v>1</v>
      </c>
      <c r="DP116">
        <v>1685027157.85</v>
      </c>
      <c r="DQ116">
        <v>1465.481785714286</v>
      </c>
      <c r="DR116">
        <v>1560.623928571429</v>
      </c>
      <c r="DS116">
        <v>20.55745714285714</v>
      </c>
      <c r="DT116">
        <v>15.02755357142857</v>
      </c>
      <c r="DU116">
        <v>1465.320357142857</v>
      </c>
      <c r="DV116">
        <v>20.44637142857143</v>
      </c>
      <c r="DW116">
        <v>499.9890357142858</v>
      </c>
      <c r="DX116">
        <v>99.44932857142858</v>
      </c>
      <c r="DY116">
        <v>0.09973345714285715</v>
      </c>
      <c r="DZ116">
        <v>29.5026</v>
      </c>
      <c r="EA116">
        <v>29.50155714285714</v>
      </c>
      <c r="EB116">
        <v>999.9000000000002</v>
      </c>
      <c r="EC116">
        <v>0</v>
      </c>
      <c r="ED116">
        <v>0</v>
      </c>
      <c r="EE116">
        <v>10017.72964285714</v>
      </c>
      <c r="EF116">
        <v>0</v>
      </c>
      <c r="EG116">
        <v>1780.803571428571</v>
      </c>
      <c r="EH116">
        <v>-95.14248571428573</v>
      </c>
      <c r="EI116">
        <v>1496.240357142857</v>
      </c>
      <c r="EJ116">
        <v>1584.434285714286</v>
      </c>
      <c r="EK116">
        <v>5.529908571428571</v>
      </c>
      <c r="EL116">
        <v>1560.623928571429</v>
      </c>
      <c r="EM116">
        <v>15.02755357142857</v>
      </c>
      <c r="EN116">
        <v>2.044425</v>
      </c>
      <c r="EO116">
        <v>1.494479642857143</v>
      </c>
      <c r="EP116">
        <v>17.79266428571428</v>
      </c>
      <c r="EQ116">
        <v>12.91177857142857</v>
      </c>
      <c r="ER116">
        <v>2000.010714285714</v>
      </c>
      <c r="ES116">
        <v>0.9800026428571427</v>
      </c>
      <c r="ET116">
        <v>0.01999725714285714</v>
      </c>
      <c r="EU116">
        <v>0</v>
      </c>
      <c r="EV116">
        <v>776.476</v>
      </c>
      <c r="EW116">
        <v>5.00078</v>
      </c>
      <c r="EX116">
        <v>20096.88928571429</v>
      </c>
      <c r="EY116">
        <v>16379.73214285714</v>
      </c>
      <c r="EZ116">
        <v>39.44839285714285</v>
      </c>
      <c r="FA116">
        <v>41.22525</v>
      </c>
      <c r="FB116">
        <v>39.81671428571428</v>
      </c>
      <c r="FC116">
        <v>40.17607142857141</v>
      </c>
      <c r="FD116">
        <v>40.83453571428571</v>
      </c>
      <c r="FE116">
        <v>1955.111428571428</v>
      </c>
      <c r="FF116">
        <v>39.89250000000001</v>
      </c>
      <c r="FG116">
        <v>0</v>
      </c>
      <c r="FH116">
        <v>1685027164.3</v>
      </c>
      <c r="FI116">
        <v>0</v>
      </c>
      <c r="FJ116">
        <v>776.4671153846155</v>
      </c>
      <c r="FK116">
        <v>-2.680102585078711</v>
      </c>
      <c r="FL116">
        <v>119.2102568147631</v>
      </c>
      <c r="FM116">
        <v>20097.15769230769</v>
      </c>
      <c r="FN116">
        <v>15</v>
      </c>
      <c r="FO116">
        <v>1685022659.5</v>
      </c>
      <c r="FP116" t="s">
        <v>431</v>
      </c>
      <c r="FQ116">
        <v>1685022641</v>
      </c>
      <c r="FR116">
        <v>1685022659.5</v>
      </c>
      <c r="FS116">
        <v>1</v>
      </c>
      <c r="FT116">
        <v>0.44</v>
      </c>
      <c r="FU116">
        <v>-0.025</v>
      </c>
      <c r="FV116">
        <v>0.445</v>
      </c>
      <c r="FW116">
        <v>-0.025</v>
      </c>
      <c r="FX116">
        <v>420</v>
      </c>
      <c r="FY116">
        <v>11</v>
      </c>
      <c r="FZ116">
        <v>0.08</v>
      </c>
      <c r="GA116">
        <v>0.02</v>
      </c>
      <c r="GB116">
        <v>-95.0634024390244</v>
      </c>
      <c r="GC116">
        <v>-1.123622299651487</v>
      </c>
      <c r="GD116">
        <v>0.1348780668636698</v>
      </c>
      <c r="GE116">
        <v>0</v>
      </c>
      <c r="GF116">
        <v>5.540320731707317</v>
      </c>
      <c r="GG116">
        <v>-0.2295689895470377</v>
      </c>
      <c r="GH116">
        <v>0.02912499583504575</v>
      </c>
      <c r="GI116">
        <v>1</v>
      </c>
      <c r="GJ116">
        <v>1</v>
      </c>
      <c r="GK116">
        <v>2</v>
      </c>
      <c r="GL116" t="s">
        <v>432</v>
      </c>
      <c r="GM116">
        <v>3.09842</v>
      </c>
      <c r="GN116">
        <v>2.75823</v>
      </c>
      <c r="GO116">
        <v>0.224967</v>
      </c>
      <c r="GP116">
        <v>0.233318</v>
      </c>
      <c r="GQ116">
        <v>0.106374</v>
      </c>
      <c r="GR116">
        <v>0.0859631</v>
      </c>
      <c r="GS116">
        <v>19894.5</v>
      </c>
      <c r="GT116">
        <v>19437.5</v>
      </c>
      <c r="GU116">
        <v>26215.9</v>
      </c>
      <c r="GV116">
        <v>25693.9</v>
      </c>
      <c r="GW116">
        <v>37604.7</v>
      </c>
      <c r="GX116">
        <v>35808.8</v>
      </c>
      <c r="GY116">
        <v>45845.2</v>
      </c>
      <c r="GZ116">
        <v>42374.1</v>
      </c>
      <c r="HA116">
        <v>1.8733</v>
      </c>
      <c r="HB116">
        <v>1.95805</v>
      </c>
      <c r="HC116">
        <v>0.0680462</v>
      </c>
      <c r="HD116">
        <v>0</v>
      </c>
      <c r="HE116">
        <v>28.4203</v>
      </c>
      <c r="HF116">
        <v>999.9</v>
      </c>
      <c r="HG116">
        <v>60.4</v>
      </c>
      <c r="HH116">
        <v>32.7</v>
      </c>
      <c r="HI116">
        <v>30.1734</v>
      </c>
      <c r="HJ116">
        <v>61.1435</v>
      </c>
      <c r="HK116">
        <v>26.7989</v>
      </c>
      <c r="HL116">
        <v>1</v>
      </c>
      <c r="HM116">
        <v>0.160737</v>
      </c>
      <c r="HN116">
        <v>0.315779</v>
      </c>
      <c r="HO116">
        <v>20.3064</v>
      </c>
      <c r="HP116">
        <v>5.21355</v>
      </c>
      <c r="HQ116">
        <v>11.9781</v>
      </c>
      <c r="HR116">
        <v>4.9637</v>
      </c>
      <c r="HS116">
        <v>3.27405</v>
      </c>
      <c r="HT116">
        <v>9999</v>
      </c>
      <c r="HU116">
        <v>9999</v>
      </c>
      <c r="HV116">
        <v>9999</v>
      </c>
      <c r="HW116">
        <v>30.2</v>
      </c>
      <c r="HX116">
        <v>1.86386</v>
      </c>
      <c r="HY116">
        <v>1.85999</v>
      </c>
      <c r="HZ116">
        <v>1.85822</v>
      </c>
      <c r="IA116">
        <v>1.85966</v>
      </c>
      <c r="IB116">
        <v>1.85974</v>
      </c>
      <c r="IC116">
        <v>1.8582</v>
      </c>
      <c r="ID116">
        <v>1.8573</v>
      </c>
      <c r="IE116">
        <v>1.85225</v>
      </c>
      <c r="IF116">
        <v>0</v>
      </c>
      <c r="IG116">
        <v>0</v>
      </c>
      <c r="IH116">
        <v>0</v>
      </c>
      <c r="II116">
        <v>0</v>
      </c>
      <c r="IJ116" t="s">
        <v>433</v>
      </c>
      <c r="IK116" t="s">
        <v>434</v>
      </c>
      <c r="IL116" t="s">
        <v>435</v>
      </c>
      <c r="IM116" t="s">
        <v>435</v>
      </c>
      <c r="IN116" t="s">
        <v>435</v>
      </c>
      <c r="IO116" t="s">
        <v>435</v>
      </c>
      <c r="IP116">
        <v>0</v>
      </c>
      <c r="IQ116">
        <v>100</v>
      </c>
      <c r="IR116">
        <v>100</v>
      </c>
      <c r="IS116">
        <v>0.15</v>
      </c>
      <c r="IT116">
        <v>0.1109</v>
      </c>
      <c r="IU116">
        <v>0.3650839946752427</v>
      </c>
      <c r="IV116">
        <v>0.0002756662941723101</v>
      </c>
      <c r="IW116">
        <v>-1.706736700235475E-07</v>
      </c>
      <c r="IX116">
        <v>-7.648352192670159E-11</v>
      </c>
      <c r="IY116">
        <v>-0.08921519773046478</v>
      </c>
      <c r="IZ116">
        <v>0.001712106514585134</v>
      </c>
      <c r="JA116">
        <v>0.0004201690128959496</v>
      </c>
      <c r="JB116">
        <v>-1.212774764375344E-06</v>
      </c>
      <c r="JC116">
        <v>3</v>
      </c>
      <c r="JD116">
        <v>1949</v>
      </c>
      <c r="JE116">
        <v>1</v>
      </c>
      <c r="JF116">
        <v>28</v>
      </c>
      <c r="JG116">
        <v>75.40000000000001</v>
      </c>
      <c r="JH116">
        <v>75.09999999999999</v>
      </c>
      <c r="JI116">
        <v>3.3313</v>
      </c>
      <c r="JJ116">
        <v>2.58667</v>
      </c>
      <c r="JK116">
        <v>1.49658</v>
      </c>
      <c r="JL116">
        <v>2.35474</v>
      </c>
      <c r="JM116">
        <v>1.54907</v>
      </c>
      <c r="JN116">
        <v>2.38525</v>
      </c>
      <c r="JO116">
        <v>36.2929</v>
      </c>
      <c r="JP116">
        <v>14.2809</v>
      </c>
      <c r="JQ116">
        <v>18</v>
      </c>
      <c r="JR116">
        <v>486.23</v>
      </c>
      <c r="JS116">
        <v>560.401</v>
      </c>
      <c r="JT116">
        <v>28.0009</v>
      </c>
      <c r="JU116">
        <v>29.3062</v>
      </c>
      <c r="JV116">
        <v>30.0003</v>
      </c>
      <c r="JW116">
        <v>29.3105</v>
      </c>
      <c r="JX116">
        <v>29.2504</v>
      </c>
      <c r="JY116">
        <v>66.85899999999999</v>
      </c>
      <c r="JZ116">
        <v>46.9334</v>
      </c>
      <c r="KA116">
        <v>0</v>
      </c>
      <c r="KB116">
        <v>28</v>
      </c>
      <c r="KC116">
        <v>1604.09</v>
      </c>
      <c r="KD116">
        <v>15.2202</v>
      </c>
      <c r="KE116">
        <v>100.184</v>
      </c>
      <c r="KF116">
        <v>100.581</v>
      </c>
    </row>
    <row r="117" spans="1:292">
      <c r="A117">
        <v>97</v>
      </c>
      <c r="B117">
        <v>1685030143.1</v>
      </c>
      <c r="C117">
        <v>3544</v>
      </c>
      <c r="D117" t="s">
        <v>628</v>
      </c>
      <c r="E117" t="s">
        <v>629</v>
      </c>
      <c r="F117">
        <v>5</v>
      </c>
      <c r="G117" t="s">
        <v>428</v>
      </c>
      <c r="H117">
        <v>1685030135.099999</v>
      </c>
      <c r="I117">
        <f>(J117)/1000</f>
        <v>0</v>
      </c>
      <c r="J117">
        <f>IF(DO117, AM117, AG117)</f>
        <v>0</v>
      </c>
      <c r="K117">
        <f>IF(DO117, AH117, AF117)</f>
        <v>0</v>
      </c>
      <c r="L117">
        <f>DQ117 - IF(AT117&gt;1, K117*DK117*100.0/(AV117*EE117), 0)</f>
        <v>0</v>
      </c>
      <c r="M117">
        <f>((S117-I117/2)*L117-K117)/(S117+I117/2)</f>
        <v>0</v>
      </c>
      <c r="N117">
        <f>M117*(DX117+DY117)/1000.0</f>
        <v>0</v>
      </c>
      <c r="O117">
        <f>(DQ117 - IF(AT117&gt;1, K117*DK117*100.0/(AV117*EE117), 0))*(DX117+DY117)/1000.0</f>
        <v>0</v>
      </c>
      <c r="P117">
        <f>2.0/((1/R117-1/Q117)+SIGN(R117)*SQRT((1/R117-1/Q117)*(1/R117-1/Q117) + 4*DL117/((DL117+1)*(DL117+1))*(2*1/R117*1/Q117-1/Q117*1/Q117)))</f>
        <v>0</v>
      </c>
      <c r="Q117">
        <f>IF(LEFT(DM117,1)&lt;&gt;"0",IF(LEFT(DM117,1)="1",3.0,DN117),$D$5+$E$5*(EE117*DX117/($K$5*1000))+$F$5*(EE117*DX117/($K$5*1000))*MAX(MIN(DK117,$J$5),$I$5)*MAX(MIN(DK117,$J$5),$I$5)+$G$5*MAX(MIN(DK117,$J$5),$I$5)*(EE117*DX117/($K$5*1000))+$H$5*(EE117*DX117/($K$5*1000))*(EE117*DX117/($K$5*1000)))</f>
        <v>0</v>
      </c>
      <c r="R117">
        <f>I117*(1000-(1000*0.61365*exp(17.502*V117/(240.97+V117))/(DX117+DY117)+DS117)/2)/(1000*0.61365*exp(17.502*V117/(240.97+V117))/(DX117+DY117)-DS117)</f>
        <v>0</v>
      </c>
      <c r="S117">
        <f>1/((DL117+1)/(P117/1.6)+1/(Q117/1.37)) + DL117/((DL117+1)/(P117/1.6) + DL117/(Q117/1.37))</f>
        <v>0</v>
      </c>
      <c r="T117">
        <f>(DG117*DJ117)</f>
        <v>0</v>
      </c>
      <c r="U117">
        <f>(DZ117+(T117+2*0.95*5.67E-8*(((DZ117+$B$9)+273)^4-(DZ117+273)^4)-44100*I117)/(1.84*29.3*Q117+8*0.95*5.67E-8*(DZ117+273)^3))</f>
        <v>0</v>
      </c>
      <c r="V117">
        <f>($C$9*EA117+$D$9*EB117+$E$9*U117)</f>
        <v>0</v>
      </c>
      <c r="W117">
        <f>0.61365*exp(17.502*V117/(240.97+V117))</f>
        <v>0</v>
      </c>
      <c r="X117">
        <f>(Y117/Z117*100)</f>
        <v>0</v>
      </c>
      <c r="Y117">
        <f>DS117*(DX117+DY117)/1000</f>
        <v>0</v>
      </c>
      <c r="Z117">
        <f>0.61365*exp(17.502*DZ117/(240.97+DZ117))</f>
        <v>0</v>
      </c>
      <c r="AA117">
        <f>(W117-DS117*(DX117+DY117)/1000)</f>
        <v>0</v>
      </c>
      <c r="AB117">
        <f>(-I117*44100)</f>
        <v>0</v>
      </c>
      <c r="AC117">
        <f>2*29.3*Q117*0.92*(DZ117-V117)</f>
        <v>0</v>
      </c>
      <c r="AD117">
        <f>2*0.95*5.67E-8*(((DZ117+$B$9)+273)^4-(V117+273)^4)</f>
        <v>0</v>
      </c>
      <c r="AE117">
        <f>T117+AD117+AB117+AC117</f>
        <v>0</v>
      </c>
      <c r="AF117">
        <f>DW117*AT117*(DR117-DQ117*(1000-AT117*DT117)/(1000-AT117*DS117))/(100*DK117)</f>
        <v>0</v>
      </c>
      <c r="AG117">
        <f>1000*DW117*AT117*(DS117-DT117)/(100*DK117*(1000-AT117*DS117))</f>
        <v>0</v>
      </c>
      <c r="AH117">
        <f>(AI117 - AJ117 - DX117*1E3/(8.314*(DZ117+273.15)) * AL117/DW117 * AK117) * DW117/(100*DK117) * (1000 - DT117)/1000</f>
        <v>0</v>
      </c>
      <c r="AI117">
        <v>426.7428790712815</v>
      </c>
      <c r="AJ117">
        <v>379.9375454545454</v>
      </c>
      <c r="AK117">
        <v>0.001739716477753205</v>
      </c>
      <c r="AL117">
        <v>66.75792814194976</v>
      </c>
      <c r="AM117">
        <f>(AO117 - AN117 + DX117*1E3/(8.314*(DZ117+273.15)) * AQ117/DW117 * AP117) * DW117/(100*DK117) * 1000/(1000 - AO117)</f>
        <v>0</v>
      </c>
      <c r="AN117">
        <v>15.68712232434538</v>
      </c>
      <c r="AO117">
        <v>21.43322827657379</v>
      </c>
      <c r="AP117">
        <v>0.001642817876313284</v>
      </c>
      <c r="AQ117">
        <v>112.1516284702856</v>
      </c>
      <c r="AR117">
        <v>0</v>
      </c>
      <c r="AS117">
        <v>0</v>
      </c>
      <c r="AT117">
        <f>IF(AR117*$H$15&gt;=AV117,1.0,(AV117/(AV117-AR117*$H$15)))</f>
        <v>0</v>
      </c>
      <c r="AU117">
        <f>(AT117-1)*100</f>
        <v>0</v>
      </c>
      <c r="AV117">
        <f>MAX(0,($B$15+$C$15*EE117)/(1+$D$15*EE117)*DX117/(DZ117+273)*$E$15)</f>
        <v>0</v>
      </c>
      <c r="AW117" t="s">
        <v>429</v>
      </c>
      <c r="AX117" t="s">
        <v>429</v>
      </c>
      <c r="AY117">
        <v>0</v>
      </c>
      <c r="AZ117">
        <v>0</v>
      </c>
      <c r="BA117">
        <f>1-AY117/AZ117</f>
        <v>0</v>
      </c>
      <c r="BB117">
        <v>0</v>
      </c>
      <c r="BC117" t="s">
        <v>429</v>
      </c>
      <c r="BD117" t="s">
        <v>429</v>
      </c>
      <c r="BE117">
        <v>0</v>
      </c>
      <c r="BF117">
        <v>0</v>
      </c>
      <c r="BG117">
        <f>1-BE117/BF117</f>
        <v>0</v>
      </c>
      <c r="BH117">
        <v>0.5</v>
      </c>
      <c r="BI117">
        <f>DH117</f>
        <v>0</v>
      </c>
      <c r="BJ117">
        <f>K117</f>
        <v>0</v>
      </c>
      <c r="BK117">
        <f>BG117*BH117*BI117</f>
        <v>0</v>
      </c>
      <c r="BL117">
        <f>(BJ117-BB117)/BI117</f>
        <v>0</v>
      </c>
      <c r="BM117">
        <f>(AZ117-BF117)/BF117</f>
        <v>0</v>
      </c>
      <c r="BN117">
        <f>AY117/(BA117+AY117/BF117)</f>
        <v>0</v>
      </c>
      <c r="BO117" t="s">
        <v>429</v>
      </c>
      <c r="BP117">
        <v>0</v>
      </c>
      <c r="BQ117">
        <f>IF(BP117&lt;&gt;0, BP117, BN117)</f>
        <v>0</v>
      </c>
      <c r="BR117">
        <f>1-BQ117/BF117</f>
        <v>0</v>
      </c>
      <c r="BS117">
        <f>(BF117-BE117)/(BF117-BQ117)</f>
        <v>0</v>
      </c>
      <c r="BT117">
        <f>(AZ117-BF117)/(AZ117-BQ117)</f>
        <v>0</v>
      </c>
      <c r="BU117">
        <f>(BF117-BE117)/(BF117-AY117)</f>
        <v>0</v>
      </c>
      <c r="BV117">
        <f>(AZ117-BF117)/(AZ117-AY117)</f>
        <v>0</v>
      </c>
      <c r="BW117">
        <f>(BS117*BQ117/BE117)</f>
        <v>0</v>
      </c>
      <c r="BX117">
        <f>(1-BW117)</f>
        <v>0</v>
      </c>
      <c r="DG117">
        <f>$B$13*EF117+$C$13*EG117+$F$13*ER117*(1-EU117)</f>
        <v>0</v>
      </c>
      <c r="DH117">
        <f>DG117*DI117</f>
        <v>0</v>
      </c>
      <c r="DI117">
        <f>($B$13*$D$11+$C$13*$D$11+$F$13*((FE117+EW117)/MAX(FE117+EW117+FF117, 0.1)*$I$11+FF117/MAX(FE117+EW117+FF117, 0.1)*$J$11))/($B$13+$C$13+$F$13)</f>
        <v>0</v>
      </c>
      <c r="DJ117">
        <f>($B$13*$K$11+$C$13*$K$11+$F$13*((FE117+EW117)/MAX(FE117+EW117+FF117, 0.1)*$P$11+FF117/MAX(FE117+EW117+FF117, 0.1)*$Q$11))/($B$13+$C$13+$F$13)</f>
        <v>0</v>
      </c>
      <c r="DK117">
        <v>5.52</v>
      </c>
      <c r="DL117">
        <v>0.5</v>
      </c>
      <c r="DM117" t="s">
        <v>430</v>
      </c>
      <c r="DN117">
        <v>2</v>
      </c>
      <c r="DO117" t="b">
        <v>1</v>
      </c>
      <c r="DP117">
        <v>1685030135.099999</v>
      </c>
      <c r="DQ117">
        <v>371.6997741935484</v>
      </c>
      <c r="DR117">
        <v>420.0370967741936</v>
      </c>
      <c r="DS117">
        <v>21.41138709677419</v>
      </c>
      <c r="DT117">
        <v>15.62933225806452</v>
      </c>
      <c r="DU117">
        <v>371.315935483871</v>
      </c>
      <c r="DV117">
        <v>21.36075806451613</v>
      </c>
      <c r="DW117">
        <v>500.0023225806452</v>
      </c>
      <c r="DX117">
        <v>99.47631290322582</v>
      </c>
      <c r="DY117">
        <v>0.09999888064516131</v>
      </c>
      <c r="DZ117">
        <v>30.09073870967742</v>
      </c>
      <c r="EA117">
        <v>30.7017129032258</v>
      </c>
      <c r="EB117">
        <v>999.9000000000003</v>
      </c>
      <c r="EC117">
        <v>0</v>
      </c>
      <c r="ED117">
        <v>0</v>
      </c>
      <c r="EE117">
        <v>10001.33870967742</v>
      </c>
      <c r="EF117">
        <v>0</v>
      </c>
      <c r="EG117">
        <v>942.8364516129035</v>
      </c>
      <c r="EH117">
        <v>-48.33719354838711</v>
      </c>
      <c r="EI117">
        <v>379.8325483870968</v>
      </c>
      <c r="EJ117">
        <v>426.7061935483872</v>
      </c>
      <c r="EK117">
        <v>5.782045806451612</v>
      </c>
      <c r="EL117">
        <v>420.0370967741936</v>
      </c>
      <c r="EM117">
        <v>15.62933225806452</v>
      </c>
      <c r="EN117">
        <v>2.129925483870967</v>
      </c>
      <c r="EO117">
        <v>1.554748064516129</v>
      </c>
      <c r="EP117">
        <v>18.44475161290323</v>
      </c>
      <c r="EQ117">
        <v>13.51737096774194</v>
      </c>
      <c r="ER117">
        <v>2000.022580645161</v>
      </c>
      <c r="ES117">
        <v>0.9799943225806449</v>
      </c>
      <c r="ET117">
        <v>0.02000527741935485</v>
      </c>
      <c r="EU117">
        <v>0</v>
      </c>
      <c r="EV117">
        <v>658.7293548387096</v>
      </c>
      <c r="EW117">
        <v>5.000779999999999</v>
      </c>
      <c r="EX117">
        <v>16660.75161290323</v>
      </c>
      <c r="EY117">
        <v>16379.79677419355</v>
      </c>
      <c r="EZ117">
        <v>40.17716129032257</v>
      </c>
      <c r="FA117">
        <v>41.81199999999998</v>
      </c>
      <c r="FB117">
        <v>40.534</v>
      </c>
      <c r="FC117">
        <v>40.92506451612901</v>
      </c>
      <c r="FD117">
        <v>41.46948387096774</v>
      </c>
      <c r="FE117">
        <v>1955.112580645161</v>
      </c>
      <c r="FF117">
        <v>39.91000000000001</v>
      </c>
      <c r="FG117">
        <v>0</v>
      </c>
      <c r="FH117">
        <v>1685030142.1</v>
      </c>
      <c r="FI117">
        <v>0</v>
      </c>
      <c r="FJ117">
        <v>658.67836</v>
      </c>
      <c r="FK117">
        <v>-4.224307694305123</v>
      </c>
      <c r="FL117">
        <v>-2639.015378428755</v>
      </c>
      <c r="FM117">
        <v>16628.892</v>
      </c>
      <c r="FN117">
        <v>15</v>
      </c>
      <c r="FO117">
        <v>1685028870</v>
      </c>
      <c r="FP117" t="s">
        <v>630</v>
      </c>
      <c r="FQ117">
        <v>1685028857</v>
      </c>
      <c r="FR117">
        <v>1685028870</v>
      </c>
      <c r="FS117">
        <v>3</v>
      </c>
      <c r="FT117">
        <v>0.082</v>
      </c>
      <c r="FU117">
        <v>-0.024</v>
      </c>
      <c r="FV117">
        <v>0.389</v>
      </c>
      <c r="FW117">
        <v>-0.048</v>
      </c>
      <c r="FX117">
        <v>420</v>
      </c>
      <c r="FY117">
        <v>15</v>
      </c>
      <c r="FZ117">
        <v>0.04</v>
      </c>
      <c r="GA117">
        <v>0.02</v>
      </c>
      <c r="GB117">
        <v>-48.40434634146342</v>
      </c>
      <c r="GC117">
        <v>1.481981184669034</v>
      </c>
      <c r="GD117">
        <v>0.1493963334149624</v>
      </c>
      <c r="GE117">
        <v>0</v>
      </c>
      <c r="GF117">
        <v>5.804991707317074</v>
      </c>
      <c r="GG117">
        <v>-0.6307810452961701</v>
      </c>
      <c r="GH117">
        <v>0.06636422890061235</v>
      </c>
      <c r="GI117">
        <v>0</v>
      </c>
      <c r="GJ117">
        <v>0</v>
      </c>
      <c r="GK117">
        <v>2</v>
      </c>
      <c r="GL117" t="s">
        <v>485</v>
      </c>
      <c r="GM117">
        <v>3.09856</v>
      </c>
      <c r="GN117">
        <v>2.75791</v>
      </c>
      <c r="GO117">
        <v>0.0875686</v>
      </c>
      <c r="GP117">
        <v>0.09621349999999999</v>
      </c>
      <c r="GQ117">
        <v>0.109694</v>
      </c>
      <c r="GR117">
        <v>0.0883384</v>
      </c>
      <c r="GS117">
        <v>23389.2</v>
      </c>
      <c r="GT117">
        <v>22882.1</v>
      </c>
      <c r="GU117">
        <v>26183.1</v>
      </c>
      <c r="GV117">
        <v>25662.3</v>
      </c>
      <c r="GW117">
        <v>37403.9</v>
      </c>
      <c r="GX117">
        <v>35647.2</v>
      </c>
      <c r="GY117">
        <v>45789.4</v>
      </c>
      <c r="GZ117">
        <v>42310.9</v>
      </c>
      <c r="HA117">
        <v>1.87402</v>
      </c>
      <c r="HB117">
        <v>1.9136</v>
      </c>
      <c r="HC117">
        <v>0.0466779</v>
      </c>
      <c r="HD117">
        <v>0</v>
      </c>
      <c r="HE117">
        <v>29.9368</v>
      </c>
      <c r="HF117">
        <v>999.9</v>
      </c>
      <c r="HG117">
        <v>55.6</v>
      </c>
      <c r="HH117">
        <v>36.8</v>
      </c>
      <c r="HI117">
        <v>34.8595</v>
      </c>
      <c r="HJ117">
        <v>62.0429</v>
      </c>
      <c r="HK117">
        <v>27.1234</v>
      </c>
      <c r="HL117">
        <v>1</v>
      </c>
      <c r="HM117">
        <v>0.221601</v>
      </c>
      <c r="HN117">
        <v>0.8807430000000001</v>
      </c>
      <c r="HO117">
        <v>20.3042</v>
      </c>
      <c r="HP117">
        <v>5.21759</v>
      </c>
      <c r="HQ117">
        <v>11.9798</v>
      </c>
      <c r="HR117">
        <v>4.96475</v>
      </c>
      <c r="HS117">
        <v>3.27465</v>
      </c>
      <c r="HT117">
        <v>9999</v>
      </c>
      <c r="HU117">
        <v>9999</v>
      </c>
      <c r="HV117">
        <v>9999</v>
      </c>
      <c r="HW117">
        <v>31</v>
      </c>
      <c r="HX117">
        <v>1.86401</v>
      </c>
      <c r="HY117">
        <v>1.8602</v>
      </c>
      <c r="HZ117">
        <v>1.85849</v>
      </c>
      <c r="IA117">
        <v>1.85988</v>
      </c>
      <c r="IB117">
        <v>1.85987</v>
      </c>
      <c r="IC117">
        <v>1.85838</v>
      </c>
      <c r="ID117">
        <v>1.85745</v>
      </c>
      <c r="IE117">
        <v>1.85242</v>
      </c>
      <c r="IF117">
        <v>0</v>
      </c>
      <c r="IG117">
        <v>0</v>
      </c>
      <c r="IH117">
        <v>0</v>
      </c>
      <c r="II117">
        <v>0</v>
      </c>
      <c r="IJ117" t="s">
        <v>433</v>
      </c>
      <c r="IK117" t="s">
        <v>434</v>
      </c>
      <c r="IL117" t="s">
        <v>435</v>
      </c>
      <c r="IM117" t="s">
        <v>435</v>
      </c>
      <c r="IN117" t="s">
        <v>435</v>
      </c>
      <c r="IO117" t="s">
        <v>435</v>
      </c>
      <c r="IP117">
        <v>0</v>
      </c>
      <c r="IQ117">
        <v>100</v>
      </c>
      <c r="IR117">
        <v>100</v>
      </c>
      <c r="IS117">
        <v>0.383</v>
      </c>
      <c r="IT117">
        <v>0.051</v>
      </c>
      <c r="IU117">
        <v>0.3089209274673534</v>
      </c>
      <c r="IV117">
        <v>0.0002756662941723101</v>
      </c>
      <c r="IW117">
        <v>-1.706736700235475E-07</v>
      </c>
      <c r="IX117">
        <v>-7.648352192670159E-11</v>
      </c>
      <c r="IY117">
        <v>-0.1658455807566637</v>
      </c>
      <c r="IZ117">
        <v>0.001712106514585134</v>
      </c>
      <c r="JA117">
        <v>0.0004201690128959496</v>
      </c>
      <c r="JB117">
        <v>-1.212774764375344E-06</v>
      </c>
      <c r="JC117">
        <v>3</v>
      </c>
      <c r="JD117">
        <v>1949</v>
      </c>
      <c r="JE117">
        <v>1</v>
      </c>
      <c r="JF117">
        <v>28</v>
      </c>
      <c r="JG117">
        <v>21.4</v>
      </c>
      <c r="JH117">
        <v>21.2</v>
      </c>
      <c r="JI117">
        <v>1.11328</v>
      </c>
      <c r="JJ117">
        <v>2.61841</v>
      </c>
      <c r="JK117">
        <v>1.49658</v>
      </c>
      <c r="JL117">
        <v>2.34741</v>
      </c>
      <c r="JM117">
        <v>1.54907</v>
      </c>
      <c r="JN117">
        <v>2.46338</v>
      </c>
      <c r="JO117">
        <v>41.3001</v>
      </c>
      <c r="JP117">
        <v>13.8606</v>
      </c>
      <c r="JQ117">
        <v>18</v>
      </c>
      <c r="JR117">
        <v>492.289</v>
      </c>
      <c r="JS117">
        <v>535.301</v>
      </c>
      <c r="JT117">
        <v>27.9988</v>
      </c>
      <c r="JU117">
        <v>30.0767</v>
      </c>
      <c r="JV117">
        <v>30.0004</v>
      </c>
      <c r="JW117">
        <v>30.0558</v>
      </c>
      <c r="JX117">
        <v>29.9904</v>
      </c>
      <c r="JY117">
        <v>22.2942</v>
      </c>
      <c r="JZ117">
        <v>51.1504</v>
      </c>
      <c r="KA117">
        <v>0</v>
      </c>
      <c r="KB117">
        <v>28</v>
      </c>
      <c r="KC117">
        <v>413.358</v>
      </c>
      <c r="KD117">
        <v>15.7216</v>
      </c>
      <c r="KE117">
        <v>100.061</v>
      </c>
      <c r="KF117">
        <v>100.441</v>
      </c>
    </row>
    <row r="118" spans="1:292">
      <c r="A118">
        <v>98</v>
      </c>
      <c r="B118">
        <v>1685030148.1</v>
      </c>
      <c r="C118">
        <v>3549</v>
      </c>
      <c r="D118" t="s">
        <v>631</v>
      </c>
      <c r="E118" t="s">
        <v>632</v>
      </c>
      <c r="F118">
        <v>5</v>
      </c>
      <c r="G118" t="s">
        <v>428</v>
      </c>
      <c r="H118">
        <v>1685030140.255172</v>
      </c>
      <c r="I118">
        <f>(J118)/1000</f>
        <v>0</v>
      </c>
      <c r="J118">
        <f>IF(DO118, AM118, AG118)</f>
        <v>0</v>
      </c>
      <c r="K118">
        <f>IF(DO118, AH118, AF118)</f>
        <v>0</v>
      </c>
      <c r="L118">
        <f>DQ118 - IF(AT118&gt;1, K118*DK118*100.0/(AV118*EE118), 0)</f>
        <v>0</v>
      </c>
      <c r="M118">
        <f>((S118-I118/2)*L118-K118)/(S118+I118/2)</f>
        <v>0</v>
      </c>
      <c r="N118">
        <f>M118*(DX118+DY118)/1000.0</f>
        <v>0</v>
      </c>
      <c r="O118">
        <f>(DQ118 - IF(AT118&gt;1, K118*DK118*100.0/(AV118*EE118), 0))*(DX118+DY118)/1000.0</f>
        <v>0</v>
      </c>
      <c r="P118">
        <f>2.0/((1/R118-1/Q118)+SIGN(R118)*SQRT((1/R118-1/Q118)*(1/R118-1/Q118) + 4*DL118/((DL118+1)*(DL118+1))*(2*1/R118*1/Q118-1/Q118*1/Q118)))</f>
        <v>0</v>
      </c>
      <c r="Q118">
        <f>IF(LEFT(DM118,1)&lt;&gt;"0",IF(LEFT(DM118,1)="1",3.0,DN118),$D$5+$E$5*(EE118*DX118/($K$5*1000))+$F$5*(EE118*DX118/($K$5*1000))*MAX(MIN(DK118,$J$5),$I$5)*MAX(MIN(DK118,$J$5),$I$5)+$G$5*MAX(MIN(DK118,$J$5),$I$5)*(EE118*DX118/($K$5*1000))+$H$5*(EE118*DX118/($K$5*1000))*(EE118*DX118/($K$5*1000)))</f>
        <v>0</v>
      </c>
      <c r="R118">
        <f>I118*(1000-(1000*0.61365*exp(17.502*V118/(240.97+V118))/(DX118+DY118)+DS118)/2)/(1000*0.61365*exp(17.502*V118/(240.97+V118))/(DX118+DY118)-DS118)</f>
        <v>0</v>
      </c>
      <c r="S118">
        <f>1/((DL118+1)/(P118/1.6)+1/(Q118/1.37)) + DL118/((DL118+1)/(P118/1.6) + DL118/(Q118/1.37))</f>
        <v>0</v>
      </c>
      <c r="T118">
        <f>(DG118*DJ118)</f>
        <v>0</v>
      </c>
      <c r="U118">
        <f>(DZ118+(T118+2*0.95*5.67E-8*(((DZ118+$B$9)+273)^4-(DZ118+273)^4)-44100*I118)/(1.84*29.3*Q118+8*0.95*5.67E-8*(DZ118+273)^3))</f>
        <v>0</v>
      </c>
      <c r="V118">
        <f>($C$9*EA118+$D$9*EB118+$E$9*U118)</f>
        <v>0</v>
      </c>
      <c r="W118">
        <f>0.61365*exp(17.502*V118/(240.97+V118))</f>
        <v>0</v>
      </c>
      <c r="X118">
        <f>(Y118/Z118*100)</f>
        <v>0</v>
      </c>
      <c r="Y118">
        <f>DS118*(DX118+DY118)/1000</f>
        <v>0</v>
      </c>
      <c r="Z118">
        <f>0.61365*exp(17.502*DZ118/(240.97+DZ118))</f>
        <v>0</v>
      </c>
      <c r="AA118">
        <f>(W118-DS118*(DX118+DY118)/1000)</f>
        <v>0</v>
      </c>
      <c r="AB118">
        <f>(-I118*44100)</f>
        <v>0</v>
      </c>
      <c r="AC118">
        <f>2*29.3*Q118*0.92*(DZ118-V118)</f>
        <v>0</v>
      </c>
      <c r="AD118">
        <f>2*0.95*5.67E-8*(((DZ118+$B$9)+273)^4-(V118+273)^4)</f>
        <v>0</v>
      </c>
      <c r="AE118">
        <f>T118+AD118+AB118+AC118</f>
        <v>0</v>
      </c>
      <c r="AF118">
        <f>DW118*AT118*(DR118-DQ118*(1000-AT118*DT118)/(1000-AT118*DS118))/(100*DK118)</f>
        <v>0</v>
      </c>
      <c r="AG118">
        <f>1000*DW118*AT118*(DS118-DT118)/(100*DK118*(1000-AT118*DS118))</f>
        <v>0</v>
      </c>
      <c r="AH118">
        <f>(AI118 - AJ118 - DX118*1E3/(8.314*(DZ118+273.15)) * AL118/DW118 * AK118) * DW118/(100*DK118) * (1000 - DT118)/1000</f>
        <v>0</v>
      </c>
      <c r="AI118">
        <v>426.7564707357054</v>
      </c>
      <c r="AJ118">
        <v>379.9749818181816</v>
      </c>
      <c r="AK118">
        <v>0.001716518358093286</v>
      </c>
      <c r="AL118">
        <v>66.75792814194976</v>
      </c>
      <c r="AM118">
        <f>(AO118 - AN118 + DX118*1E3/(8.314*(DZ118+273.15)) * AQ118/DW118 * AP118) * DW118/(100*DK118) * 1000/(1000 - AO118)</f>
        <v>0</v>
      </c>
      <c r="AN118">
        <v>15.698528668853</v>
      </c>
      <c r="AO118">
        <v>21.4421124871001</v>
      </c>
      <c r="AP118">
        <v>0.006161764386258864</v>
      </c>
      <c r="AQ118">
        <v>112.1516284702856</v>
      </c>
      <c r="AR118">
        <v>0</v>
      </c>
      <c r="AS118">
        <v>0</v>
      </c>
      <c r="AT118">
        <f>IF(AR118*$H$15&gt;=AV118,1.0,(AV118/(AV118-AR118*$H$15)))</f>
        <v>0</v>
      </c>
      <c r="AU118">
        <f>(AT118-1)*100</f>
        <v>0</v>
      </c>
      <c r="AV118">
        <f>MAX(0,($B$15+$C$15*EE118)/(1+$D$15*EE118)*DX118/(DZ118+273)*$E$15)</f>
        <v>0</v>
      </c>
      <c r="AW118" t="s">
        <v>429</v>
      </c>
      <c r="AX118" t="s">
        <v>429</v>
      </c>
      <c r="AY118">
        <v>0</v>
      </c>
      <c r="AZ118">
        <v>0</v>
      </c>
      <c r="BA118">
        <f>1-AY118/AZ118</f>
        <v>0</v>
      </c>
      <c r="BB118">
        <v>0</v>
      </c>
      <c r="BC118" t="s">
        <v>429</v>
      </c>
      <c r="BD118" t="s">
        <v>429</v>
      </c>
      <c r="BE118">
        <v>0</v>
      </c>
      <c r="BF118">
        <v>0</v>
      </c>
      <c r="BG118">
        <f>1-BE118/BF118</f>
        <v>0</v>
      </c>
      <c r="BH118">
        <v>0.5</v>
      </c>
      <c r="BI118">
        <f>DH118</f>
        <v>0</v>
      </c>
      <c r="BJ118">
        <f>K118</f>
        <v>0</v>
      </c>
      <c r="BK118">
        <f>BG118*BH118*BI118</f>
        <v>0</v>
      </c>
      <c r="BL118">
        <f>(BJ118-BB118)/BI118</f>
        <v>0</v>
      </c>
      <c r="BM118">
        <f>(AZ118-BF118)/BF118</f>
        <v>0</v>
      </c>
      <c r="BN118">
        <f>AY118/(BA118+AY118/BF118)</f>
        <v>0</v>
      </c>
      <c r="BO118" t="s">
        <v>429</v>
      </c>
      <c r="BP118">
        <v>0</v>
      </c>
      <c r="BQ118">
        <f>IF(BP118&lt;&gt;0, BP118, BN118)</f>
        <v>0</v>
      </c>
      <c r="BR118">
        <f>1-BQ118/BF118</f>
        <v>0</v>
      </c>
      <c r="BS118">
        <f>(BF118-BE118)/(BF118-BQ118)</f>
        <v>0</v>
      </c>
      <c r="BT118">
        <f>(AZ118-BF118)/(AZ118-BQ118)</f>
        <v>0</v>
      </c>
      <c r="BU118">
        <f>(BF118-BE118)/(BF118-AY118)</f>
        <v>0</v>
      </c>
      <c r="BV118">
        <f>(AZ118-BF118)/(AZ118-AY118)</f>
        <v>0</v>
      </c>
      <c r="BW118">
        <f>(BS118*BQ118/BE118)</f>
        <v>0</v>
      </c>
      <c r="BX118">
        <f>(1-BW118)</f>
        <v>0</v>
      </c>
      <c r="DG118">
        <f>$B$13*EF118+$C$13*EG118+$F$13*ER118*(1-EU118)</f>
        <v>0</v>
      </c>
      <c r="DH118">
        <f>DG118*DI118</f>
        <v>0</v>
      </c>
      <c r="DI118">
        <f>($B$13*$D$11+$C$13*$D$11+$F$13*((FE118+EW118)/MAX(FE118+EW118+FF118, 0.1)*$I$11+FF118/MAX(FE118+EW118+FF118, 0.1)*$J$11))/($B$13+$C$13+$F$13)</f>
        <v>0</v>
      </c>
      <c r="DJ118">
        <f>($B$13*$K$11+$C$13*$K$11+$F$13*((FE118+EW118)/MAX(FE118+EW118+FF118, 0.1)*$P$11+FF118/MAX(FE118+EW118+FF118, 0.1)*$Q$11))/($B$13+$C$13+$F$13)</f>
        <v>0</v>
      </c>
      <c r="DK118">
        <v>5.52</v>
      </c>
      <c r="DL118">
        <v>0.5</v>
      </c>
      <c r="DM118" t="s">
        <v>430</v>
      </c>
      <c r="DN118">
        <v>2</v>
      </c>
      <c r="DO118" t="b">
        <v>1</v>
      </c>
      <c r="DP118">
        <v>1685030140.255172</v>
      </c>
      <c r="DQ118">
        <v>371.7800344827586</v>
      </c>
      <c r="DR118">
        <v>419.8730344827586</v>
      </c>
      <c r="DS118">
        <v>21.41953103448276</v>
      </c>
      <c r="DT118">
        <v>15.67943793103449</v>
      </c>
      <c r="DU118">
        <v>371.3962413793103</v>
      </c>
      <c r="DV118">
        <v>21.36875862068966</v>
      </c>
      <c r="DW118">
        <v>499.9605172413793</v>
      </c>
      <c r="DX118">
        <v>99.47623103448278</v>
      </c>
      <c r="DY118">
        <v>0.09994865172413793</v>
      </c>
      <c r="DZ118">
        <v>30.08360344827587</v>
      </c>
      <c r="EA118">
        <v>30.69841724137931</v>
      </c>
      <c r="EB118">
        <v>999.9000000000002</v>
      </c>
      <c r="EC118">
        <v>0</v>
      </c>
      <c r="ED118">
        <v>0</v>
      </c>
      <c r="EE118">
        <v>9999.186206896551</v>
      </c>
      <c r="EF118">
        <v>0</v>
      </c>
      <c r="EG118">
        <v>933.0958620689656</v>
      </c>
      <c r="EH118">
        <v>-48.09283103448276</v>
      </c>
      <c r="EI118">
        <v>379.9177586206897</v>
      </c>
      <c r="EJ118">
        <v>426.561172413793</v>
      </c>
      <c r="EK118">
        <v>5.740083103448275</v>
      </c>
      <c r="EL118">
        <v>419.8730344827586</v>
      </c>
      <c r="EM118">
        <v>15.67943793103449</v>
      </c>
      <c r="EN118">
        <v>2.130733448275862</v>
      </c>
      <c r="EO118">
        <v>1.559731379310345</v>
      </c>
      <c r="EP118">
        <v>18.45080689655173</v>
      </c>
      <c r="EQ118">
        <v>13.56658965517241</v>
      </c>
      <c r="ER118">
        <v>2000.006206896552</v>
      </c>
      <c r="ES118">
        <v>0.9799942758620688</v>
      </c>
      <c r="ET118">
        <v>0.02000532413793104</v>
      </c>
      <c r="EU118">
        <v>0</v>
      </c>
      <c r="EV118">
        <v>658.4099655172414</v>
      </c>
      <c r="EW118">
        <v>5.00078</v>
      </c>
      <c r="EX118">
        <v>16307.56551724138</v>
      </c>
      <c r="EY118">
        <v>16379.66206896552</v>
      </c>
      <c r="EZ118">
        <v>40.19589655172413</v>
      </c>
      <c r="FA118">
        <v>41.80986206896551</v>
      </c>
      <c r="FB118">
        <v>40.52989655172414</v>
      </c>
      <c r="FC118">
        <v>40.93282758620688</v>
      </c>
      <c r="FD118">
        <v>41.48903448275861</v>
      </c>
      <c r="FE118">
        <v>1955.096206896551</v>
      </c>
      <c r="FF118">
        <v>39.91</v>
      </c>
      <c r="FG118">
        <v>0</v>
      </c>
      <c r="FH118">
        <v>1685030146.9</v>
      </c>
      <c r="FI118">
        <v>0</v>
      </c>
      <c r="FJ118">
        <v>658.3905199999999</v>
      </c>
      <c r="FK118">
        <v>-3.725307676909869</v>
      </c>
      <c r="FL118">
        <v>-10813.12304823782</v>
      </c>
      <c r="FM118">
        <v>16221.5</v>
      </c>
      <c r="FN118">
        <v>15</v>
      </c>
      <c r="FO118">
        <v>1685028870</v>
      </c>
      <c r="FP118" t="s">
        <v>630</v>
      </c>
      <c r="FQ118">
        <v>1685028857</v>
      </c>
      <c r="FR118">
        <v>1685028870</v>
      </c>
      <c r="FS118">
        <v>3</v>
      </c>
      <c r="FT118">
        <v>0.082</v>
      </c>
      <c r="FU118">
        <v>-0.024</v>
      </c>
      <c r="FV118">
        <v>0.389</v>
      </c>
      <c r="FW118">
        <v>-0.048</v>
      </c>
      <c r="FX118">
        <v>420</v>
      </c>
      <c r="FY118">
        <v>15</v>
      </c>
      <c r="FZ118">
        <v>0.04</v>
      </c>
      <c r="GA118">
        <v>0.02</v>
      </c>
      <c r="GB118">
        <v>-48.2855512195122</v>
      </c>
      <c r="GC118">
        <v>1.804034843205578</v>
      </c>
      <c r="GD118">
        <v>0.2131876536510598</v>
      </c>
      <c r="GE118">
        <v>0</v>
      </c>
      <c r="GF118">
        <v>5.777462926829268</v>
      </c>
      <c r="GG118">
        <v>-0.5169181881532986</v>
      </c>
      <c r="GH118">
        <v>0.05917669243899189</v>
      </c>
      <c r="GI118">
        <v>0</v>
      </c>
      <c r="GJ118">
        <v>0</v>
      </c>
      <c r="GK118">
        <v>2</v>
      </c>
      <c r="GL118" t="s">
        <v>485</v>
      </c>
      <c r="GM118">
        <v>3.09848</v>
      </c>
      <c r="GN118">
        <v>2.75817</v>
      </c>
      <c r="GO118">
        <v>0.08756410000000001</v>
      </c>
      <c r="GP118">
        <v>0.0957599</v>
      </c>
      <c r="GQ118">
        <v>0.109714</v>
      </c>
      <c r="GR118">
        <v>0.0883553</v>
      </c>
      <c r="GS118">
        <v>23389.3</v>
      </c>
      <c r="GT118">
        <v>22893.5</v>
      </c>
      <c r="GU118">
        <v>26183.1</v>
      </c>
      <c r="GV118">
        <v>25662.3</v>
      </c>
      <c r="GW118">
        <v>37402.8</v>
      </c>
      <c r="GX118">
        <v>35646.2</v>
      </c>
      <c r="GY118">
        <v>45789</v>
      </c>
      <c r="GZ118">
        <v>42310.7</v>
      </c>
      <c r="HA118">
        <v>1.8741</v>
      </c>
      <c r="HB118">
        <v>1.9134</v>
      </c>
      <c r="HC118">
        <v>0.0474751</v>
      </c>
      <c r="HD118">
        <v>0</v>
      </c>
      <c r="HE118">
        <v>29.923</v>
      </c>
      <c r="HF118">
        <v>999.9</v>
      </c>
      <c r="HG118">
        <v>55.6</v>
      </c>
      <c r="HH118">
        <v>36.8</v>
      </c>
      <c r="HI118">
        <v>34.856</v>
      </c>
      <c r="HJ118">
        <v>62.4129</v>
      </c>
      <c r="HK118">
        <v>27.4639</v>
      </c>
      <c r="HL118">
        <v>1</v>
      </c>
      <c r="HM118">
        <v>0.221682</v>
      </c>
      <c r="HN118">
        <v>0.871882</v>
      </c>
      <c r="HO118">
        <v>20.3033</v>
      </c>
      <c r="HP118">
        <v>5.2137</v>
      </c>
      <c r="HQ118">
        <v>11.98</v>
      </c>
      <c r="HR118">
        <v>4.96425</v>
      </c>
      <c r="HS118">
        <v>3.27413</v>
      </c>
      <c r="HT118">
        <v>9999</v>
      </c>
      <c r="HU118">
        <v>9999</v>
      </c>
      <c r="HV118">
        <v>9999</v>
      </c>
      <c r="HW118">
        <v>31</v>
      </c>
      <c r="HX118">
        <v>1.86401</v>
      </c>
      <c r="HY118">
        <v>1.86019</v>
      </c>
      <c r="HZ118">
        <v>1.85847</v>
      </c>
      <c r="IA118">
        <v>1.85989</v>
      </c>
      <c r="IB118">
        <v>1.85989</v>
      </c>
      <c r="IC118">
        <v>1.85837</v>
      </c>
      <c r="ID118">
        <v>1.85745</v>
      </c>
      <c r="IE118">
        <v>1.85241</v>
      </c>
      <c r="IF118">
        <v>0</v>
      </c>
      <c r="IG118">
        <v>0</v>
      </c>
      <c r="IH118">
        <v>0</v>
      </c>
      <c r="II118">
        <v>0</v>
      </c>
      <c r="IJ118" t="s">
        <v>433</v>
      </c>
      <c r="IK118" t="s">
        <v>434</v>
      </c>
      <c r="IL118" t="s">
        <v>435</v>
      </c>
      <c r="IM118" t="s">
        <v>435</v>
      </c>
      <c r="IN118" t="s">
        <v>435</v>
      </c>
      <c r="IO118" t="s">
        <v>435</v>
      </c>
      <c r="IP118">
        <v>0</v>
      </c>
      <c r="IQ118">
        <v>100</v>
      </c>
      <c r="IR118">
        <v>100</v>
      </c>
      <c r="IS118">
        <v>0.384</v>
      </c>
      <c r="IT118">
        <v>0.0512</v>
      </c>
      <c r="IU118">
        <v>0.3089209274673534</v>
      </c>
      <c r="IV118">
        <v>0.0002756662941723101</v>
      </c>
      <c r="IW118">
        <v>-1.706736700235475E-07</v>
      </c>
      <c r="IX118">
        <v>-7.648352192670159E-11</v>
      </c>
      <c r="IY118">
        <v>-0.1658455807566637</v>
      </c>
      <c r="IZ118">
        <v>0.001712106514585134</v>
      </c>
      <c r="JA118">
        <v>0.0004201690128959496</v>
      </c>
      <c r="JB118">
        <v>-1.212774764375344E-06</v>
      </c>
      <c r="JC118">
        <v>3</v>
      </c>
      <c r="JD118">
        <v>1949</v>
      </c>
      <c r="JE118">
        <v>1</v>
      </c>
      <c r="JF118">
        <v>28</v>
      </c>
      <c r="JG118">
        <v>21.5</v>
      </c>
      <c r="JH118">
        <v>21.3</v>
      </c>
      <c r="JI118">
        <v>1.08521</v>
      </c>
      <c r="JJ118">
        <v>2.63184</v>
      </c>
      <c r="JK118">
        <v>1.49658</v>
      </c>
      <c r="JL118">
        <v>2.34619</v>
      </c>
      <c r="JM118">
        <v>1.54907</v>
      </c>
      <c r="JN118">
        <v>2.36816</v>
      </c>
      <c r="JO118">
        <v>41.3001</v>
      </c>
      <c r="JP118">
        <v>13.8431</v>
      </c>
      <c r="JQ118">
        <v>18</v>
      </c>
      <c r="JR118">
        <v>492.364</v>
      </c>
      <c r="JS118">
        <v>535.1900000000001</v>
      </c>
      <c r="JT118">
        <v>27.9983</v>
      </c>
      <c r="JU118">
        <v>30.0811</v>
      </c>
      <c r="JV118">
        <v>30.0003</v>
      </c>
      <c r="JW118">
        <v>30.0598</v>
      </c>
      <c r="JX118">
        <v>29.9937</v>
      </c>
      <c r="JY118">
        <v>21.7796</v>
      </c>
      <c r="JZ118">
        <v>51.1504</v>
      </c>
      <c r="KA118">
        <v>0</v>
      </c>
      <c r="KB118">
        <v>28</v>
      </c>
      <c r="KC118">
        <v>399.983</v>
      </c>
      <c r="KD118">
        <v>15.7407</v>
      </c>
      <c r="KE118">
        <v>100.06</v>
      </c>
      <c r="KF118">
        <v>100.44</v>
      </c>
    </row>
    <row r="119" spans="1:292">
      <c r="A119">
        <v>99</v>
      </c>
      <c r="B119">
        <v>1685030153.1</v>
      </c>
      <c r="C119">
        <v>3554</v>
      </c>
      <c r="D119" t="s">
        <v>633</v>
      </c>
      <c r="E119" t="s">
        <v>634</v>
      </c>
      <c r="F119">
        <v>5</v>
      </c>
      <c r="G119" t="s">
        <v>428</v>
      </c>
      <c r="H119">
        <v>1685030145.332142</v>
      </c>
      <c r="I119">
        <f>(J119)/1000</f>
        <v>0</v>
      </c>
      <c r="J119">
        <f>IF(DO119, AM119, AG119)</f>
        <v>0</v>
      </c>
      <c r="K119">
        <f>IF(DO119, AH119, AF119)</f>
        <v>0</v>
      </c>
      <c r="L119">
        <f>DQ119 - IF(AT119&gt;1, K119*DK119*100.0/(AV119*EE119), 0)</f>
        <v>0</v>
      </c>
      <c r="M119">
        <f>((S119-I119/2)*L119-K119)/(S119+I119/2)</f>
        <v>0</v>
      </c>
      <c r="N119">
        <f>M119*(DX119+DY119)/1000.0</f>
        <v>0</v>
      </c>
      <c r="O119">
        <f>(DQ119 - IF(AT119&gt;1, K119*DK119*100.0/(AV119*EE119), 0))*(DX119+DY119)/1000.0</f>
        <v>0</v>
      </c>
      <c r="P119">
        <f>2.0/((1/R119-1/Q119)+SIGN(R119)*SQRT((1/R119-1/Q119)*(1/R119-1/Q119) + 4*DL119/((DL119+1)*(DL119+1))*(2*1/R119*1/Q119-1/Q119*1/Q119)))</f>
        <v>0</v>
      </c>
      <c r="Q119">
        <f>IF(LEFT(DM119,1)&lt;&gt;"0",IF(LEFT(DM119,1)="1",3.0,DN119),$D$5+$E$5*(EE119*DX119/($K$5*1000))+$F$5*(EE119*DX119/($K$5*1000))*MAX(MIN(DK119,$J$5),$I$5)*MAX(MIN(DK119,$J$5),$I$5)+$G$5*MAX(MIN(DK119,$J$5),$I$5)*(EE119*DX119/($K$5*1000))+$H$5*(EE119*DX119/($K$5*1000))*(EE119*DX119/($K$5*1000)))</f>
        <v>0</v>
      </c>
      <c r="R119">
        <f>I119*(1000-(1000*0.61365*exp(17.502*V119/(240.97+V119))/(DX119+DY119)+DS119)/2)/(1000*0.61365*exp(17.502*V119/(240.97+V119))/(DX119+DY119)-DS119)</f>
        <v>0</v>
      </c>
      <c r="S119">
        <f>1/((DL119+1)/(P119/1.6)+1/(Q119/1.37)) + DL119/((DL119+1)/(P119/1.6) + DL119/(Q119/1.37))</f>
        <v>0</v>
      </c>
      <c r="T119">
        <f>(DG119*DJ119)</f>
        <v>0</v>
      </c>
      <c r="U119">
        <f>(DZ119+(T119+2*0.95*5.67E-8*(((DZ119+$B$9)+273)^4-(DZ119+273)^4)-44100*I119)/(1.84*29.3*Q119+8*0.95*5.67E-8*(DZ119+273)^3))</f>
        <v>0</v>
      </c>
      <c r="V119">
        <f>($C$9*EA119+$D$9*EB119+$E$9*U119)</f>
        <v>0</v>
      </c>
      <c r="W119">
        <f>0.61365*exp(17.502*V119/(240.97+V119))</f>
        <v>0</v>
      </c>
      <c r="X119">
        <f>(Y119/Z119*100)</f>
        <v>0</v>
      </c>
      <c r="Y119">
        <f>DS119*(DX119+DY119)/1000</f>
        <v>0</v>
      </c>
      <c r="Z119">
        <f>0.61365*exp(17.502*DZ119/(240.97+DZ119))</f>
        <v>0</v>
      </c>
      <c r="AA119">
        <f>(W119-DS119*(DX119+DY119)/1000)</f>
        <v>0</v>
      </c>
      <c r="AB119">
        <f>(-I119*44100)</f>
        <v>0</v>
      </c>
      <c r="AC119">
        <f>2*29.3*Q119*0.92*(DZ119-V119)</f>
        <v>0</v>
      </c>
      <c r="AD119">
        <f>2*0.95*5.67E-8*(((DZ119+$B$9)+273)^4-(V119+273)^4)</f>
        <v>0</v>
      </c>
      <c r="AE119">
        <f>T119+AD119+AB119+AC119</f>
        <v>0</v>
      </c>
      <c r="AF119">
        <f>DW119*AT119*(DR119-DQ119*(1000-AT119*DT119)/(1000-AT119*DS119))/(100*DK119)</f>
        <v>0</v>
      </c>
      <c r="AG119">
        <f>1000*DW119*AT119*(DS119-DT119)/(100*DK119*(1000-AT119*DS119))</f>
        <v>0</v>
      </c>
      <c r="AH119">
        <f>(AI119 - AJ119 - DX119*1E3/(8.314*(DZ119+273.15)) * AL119/DW119 * AK119) * DW119/(100*DK119) * (1000 - DT119)/1000</f>
        <v>0</v>
      </c>
      <c r="AI119">
        <v>420.6612766931734</v>
      </c>
      <c r="AJ119">
        <v>377.400424242424</v>
      </c>
      <c r="AK119">
        <v>-0.5748257152795071</v>
      </c>
      <c r="AL119">
        <v>66.75792814194976</v>
      </c>
      <c r="AM119">
        <f>(AO119 - AN119 + DX119*1E3/(8.314*(DZ119+273.15)) * AQ119/DW119 * AP119) * DW119/(100*DK119) * 1000/(1000 - AO119)</f>
        <v>0</v>
      </c>
      <c r="AN119">
        <v>15.70367618860048</v>
      </c>
      <c r="AO119">
        <v>21.44044138286894</v>
      </c>
      <c r="AP119">
        <v>3.419531228348797E-05</v>
      </c>
      <c r="AQ119">
        <v>112.1516284702856</v>
      </c>
      <c r="AR119">
        <v>0</v>
      </c>
      <c r="AS119">
        <v>0</v>
      </c>
      <c r="AT119">
        <f>IF(AR119*$H$15&gt;=AV119,1.0,(AV119/(AV119-AR119*$H$15)))</f>
        <v>0</v>
      </c>
      <c r="AU119">
        <f>(AT119-1)*100</f>
        <v>0</v>
      </c>
      <c r="AV119">
        <f>MAX(0,($B$15+$C$15*EE119)/(1+$D$15*EE119)*DX119/(DZ119+273)*$E$15)</f>
        <v>0</v>
      </c>
      <c r="AW119" t="s">
        <v>429</v>
      </c>
      <c r="AX119" t="s">
        <v>429</v>
      </c>
      <c r="AY119">
        <v>0</v>
      </c>
      <c r="AZ119">
        <v>0</v>
      </c>
      <c r="BA119">
        <f>1-AY119/AZ119</f>
        <v>0</v>
      </c>
      <c r="BB119">
        <v>0</v>
      </c>
      <c r="BC119" t="s">
        <v>429</v>
      </c>
      <c r="BD119" t="s">
        <v>429</v>
      </c>
      <c r="BE119">
        <v>0</v>
      </c>
      <c r="BF119">
        <v>0</v>
      </c>
      <c r="BG119">
        <f>1-BE119/BF119</f>
        <v>0</v>
      </c>
      <c r="BH119">
        <v>0.5</v>
      </c>
      <c r="BI119">
        <f>DH119</f>
        <v>0</v>
      </c>
      <c r="BJ119">
        <f>K119</f>
        <v>0</v>
      </c>
      <c r="BK119">
        <f>BG119*BH119*BI119</f>
        <v>0</v>
      </c>
      <c r="BL119">
        <f>(BJ119-BB119)/BI119</f>
        <v>0</v>
      </c>
      <c r="BM119">
        <f>(AZ119-BF119)/BF119</f>
        <v>0</v>
      </c>
      <c r="BN119">
        <f>AY119/(BA119+AY119/BF119)</f>
        <v>0</v>
      </c>
      <c r="BO119" t="s">
        <v>429</v>
      </c>
      <c r="BP119">
        <v>0</v>
      </c>
      <c r="BQ119">
        <f>IF(BP119&lt;&gt;0, BP119, BN119)</f>
        <v>0</v>
      </c>
      <c r="BR119">
        <f>1-BQ119/BF119</f>
        <v>0</v>
      </c>
      <c r="BS119">
        <f>(BF119-BE119)/(BF119-BQ119)</f>
        <v>0</v>
      </c>
      <c r="BT119">
        <f>(AZ119-BF119)/(AZ119-BQ119)</f>
        <v>0</v>
      </c>
      <c r="BU119">
        <f>(BF119-BE119)/(BF119-AY119)</f>
        <v>0</v>
      </c>
      <c r="BV119">
        <f>(AZ119-BF119)/(AZ119-AY119)</f>
        <v>0</v>
      </c>
      <c r="BW119">
        <f>(BS119*BQ119/BE119)</f>
        <v>0</v>
      </c>
      <c r="BX119">
        <f>(1-BW119)</f>
        <v>0</v>
      </c>
      <c r="DG119">
        <f>$B$13*EF119+$C$13*EG119+$F$13*ER119*(1-EU119)</f>
        <v>0</v>
      </c>
      <c r="DH119">
        <f>DG119*DI119</f>
        <v>0</v>
      </c>
      <c r="DI119">
        <f>($B$13*$D$11+$C$13*$D$11+$F$13*((FE119+EW119)/MAX(FE119+EW119+FF119, 0.1)*$I$11+FF119/MAX(FE119+EW119+FF119, 0.1)*$J$11))/($B$13+$C$13+$F$13)</f>
        <v>0</v>
      </c>
      <c r="DJ119">
        <f>($B$13*$K$11+$C$13*$K$11+$F$13*((FE119+EW119)/MAX(FE119+EW119+FF119, 0.1)*$P$11+FF119/MAX(FE119+EW119+FF119, 0.1)*$Q$11))/($B$13+$C$13+$F$13)</f>
        <v>0</v>
      </c>
      <c r="DK119">
        <v>5.52</v>
      </c>
      <c r="DL119">
        <v>0.5</v>
      </c>
      <c r="DM119" t="s">
        <v>430</v>
      </c>
      <c r="DN119">
        <v>2</v>
      </c>
      <c r="DO119" t="b">
        <v>1</v>
      </c>
      <c r="DP119">
        <v>1685030145.332142</v>
      </c>
      <c r="DQ119">
        <v>371.4857857142857</v>
      </c>
      <c r="DR119">
        <v>417.1555</v>
      </c>
      <c r="DS119">
        <v>21.43356785714286</v>
      </c>
      <c r="DT119">
        <v>15.70076071428571</v>
      </c>
      <c r="DU119">
        <v>371.1019999999999</v>
      </c>
      <c r="DV119">
        <v>21.38254285714286</v>
      </c>
      <c r="DW119">
        <v>499.9621428571428</v>
      </c>
      <c r="DX119">
        <v>99.47640357142858</v>
      </c>
      <c r="DY119">
        <v>0.09997995714285714</v>
      </c>
      <c r="DZ119">
        <v>30.077</v>
      </c>
      <c r="EA119">
        <v>30.69603571428572</v>
      </c>
      <c r="EB119">
        <v>999.9000000000002</v>
      </c>
      <c r="EC119">
        <v>0</v>
      </c>
      <c r="ED119">
        <v>0</v>
      </c>
      <c r="EE119">
        <v>10001.76071428571</v>
      </c>
      <c r="EF119">
        <v>0</v>
      </c>
      <c r="EG119">
        <v>835.1929285714285</v>
      </c>
      <c r="EH119">
        <v>-45.66955357142857</v>
      </c>
      <c r="EI119">
        <v>379.6224642857144</v>
      </c>
      <c r="EJ119">
        <v>423.8094285714286</v>
      </c>
      <c r="EK119">
        <v>5.732798928571428</v>
      </c>
      <c r="EL119">
        <v>417.1555</v>
      </c>
      <c r="EM119">
        <v>15.70076071428571</v>
      </c>
      <c r="EN119">
        <v>2.132133214285715</v>
      </c>
      <c r="EO119">
        <v>1.561854642857143</v>
      </c>
      <c r="EP119">
        <v>18.46129285714286</v>
      </c>
      <c r="EQ119">
        <v>13.587525</v>
      </c>
      <c r="ER119">
        <v>1999.9925</v>
      </c>
      <c r="ES119">
        <v>0.9799946785714285</v>
      </c>
      <c r="ET119">
        <v>0.02000492142857143</v>
      </c>
      <c r="EU119">
        <v>0</v>
      </c>
      <c r="EV119">
        <v>658.2435357142858</v>
      </c>
      <c r="EW119">
        <v>5.00078</v>
      </c>
      <c r="EX119">
        <v>15710.69642857143</v>
      </c>
      <c r="EY119">
        <v>16379.55</v>
      </c>
      <c r="EZ119">
        <v>40.21410714285714</v>
      </c>
      <c r="FA119">
        <v>41.80757142857141</v>
      </c>
      <c r="FB119">
        <v>40.52432142857143</v>
      </c>
      <c r="FC119">
        <v>40.93939285714286</v>
      </c>
      <c r="FD119">
        <v>41.5065357142857</v>
      </c>
      <c r="FE119">
        <v>1955.0825</v>
      </c>
      <c r="FF119">
        <v>39.91</v>
      </c>
      <c r="FG119">
        <v>0</v>
      </c>
      <c r="FH119">
        <v>1685030152.3</v>
      </c>
      <c r="FI119">
        <v>0</v>
      </c>
      <c r="FJ119">
        <v>658.2179615384616</v>
      </c>
      <c r="FK119">
        <v>-1.618837598458631</v>
      </c>
      <c r="FL119">
        <v>-4439.620512450155</v>
      </c>
      <c r="FM119">
        <v>15645.97307692308</v>
      </c>
      <c r="FN119">
        <v>15</v>
      </c>
      <c r="FO119">
        <v>1685028870</v>
      </c>
      <c r="FP119" t="s">
        <v>630</v>
      </c>
      <c r="FQ119">
        <v>1685028857</v>
      </c>
      <c r="FR119">
        <v>1685028870</v>
      </c>
      <c r="FS119">
        <v>3</v>
      </c>
      <c r="FT119">
        <v>0.082</v>
      </c>
      <c r="FU119">
        <v>-0.024</v>
      </c>
      <c r="FV119">
        <v>0.389</v>
      </c>
      <c r="FW119">
        <v>-0.048</v>
      </c>
      <c r="FX119">
        <v>420</v>
      </c>
      <c r="FY119">
        <v>15</v>
      </c>
      <c r="FZ119">
        <v>0.04</v>
      </c>
      <c r="GA119">
        <v>0.02</v>
      </c>
      <c r="GB119">
        <v>-46.44296829268293</v>
      </c>
      <c r="GC119">
        <v>25.47023832752614</v>
      </c>
      <c r="GD119">
        <v>3.265693074419535</v>
      </c>
      <c r="GE119">
        <v>0</v>
      </c>
      <c r="GF119">
        <v>5.741562926829268</v>
      </c>
      <c r="GG119">
        <v>-0.1103661324041849</v>
      </c>
      <c r="GH119">
        <v>0.02624647583719944</v>
      </c>
      <c r="GI119">
        <v>1</v>
      </c>
      <c r="GJ119">
        <v>1</v>
      </c>
      <c r="GK119">
        <v>2</v>
      </c>
      <c r="GL119" t="s">
        <v>432</v>
      </c>
      <c r="GM119">
        <v>3.09854</v>
      </c>
      <c r="GN119">
        <v>2.75817</v>
      </c>
      <c r="GO119">
        <v>0.0870017</v>
      </c>
      <c r="GP119">
        <v>0.0935303</v>
      </c>
      <c r="GQ119">
        <v>0.109712</v>
      </c>
      <c r="GR119">
        <v>0.0883577</v>
      </c>
      <c r="GS119">
        <v>23403.7</v>
      </c>
      <c r="GT119">
        <v>22949.8</v>
      </c>
      <c r="GU119">
        <v>26183</v>
      </c>
      <c r="GV119">
        <v>25662.1</v>
      </c>
      <c r="GW119">
        <v>37402.7</v>
      </c>
      <c r="GX119">
        <v>35645.7</v>
      </c>
      <c r="GY119">
        <v>45788.9</v>
      </c>
      <c r="GZ119">
        <v>42310.4</v>
      </c>
      <c r="HA119">
        <v>1.87412</v>
      </c>
      <c r="HB119">
        <v>1.91302</v>
      </c>
      <c r="HC119">
        <v>0.0480935</v>
      </c>
      <c r="HD119">
        <v>0</v>
      </c>
      <c r="HE119">
        <v>29.9067</v>
      </c>
      <c r="HF119">
        <v>999.9</v>
      </c>
      <c r="HG119">
        <v>55.6</v>
      </c>
      <c r="HH119">
        <v>36.9</v>
      </c>
      <c r="HI119">
        <v>35.0449</v>
      </c>
      <c r="HJ119">
        <v>62.2429</v>
      </c>
      <c r="HK119">
        <v>27.472</v>
      </c>
      <c r="HL119">
        <v>1</v>
      </c>
      <c r="HM119">
        <v>0.22204</v>
      </c>
      <c r="HN119">
        <v>0.863704</v>
      </c>
      <c r="HO119">
        <v>20.3033</v>
      </c>
      <c r="HP119">
        <v>5.21325</v>
      </c>
      <c r="HQ119">
        <v>11.98</v>
      </c>
      <c r="HR119">
        <v>4.9642</v>
      </c>
      <c r="HS119">
        <v>3.2741</v>
      </c>
      <c r="HT119">
        <v>9999</v>
      </c>
      <c r="HU119">
        <v>9999</v>
      </c>
      <c r="HV119">
        <v>9999</v>
      </c>
      <c r="HW119">
        <v>31</v>
      </c>
      <c r="HX119">
        <v>1.86401</v>
      </c>
      <c r="HY119">
        <v>1.86019</v>
      </c>
      <c r="HZ119">
        <v>1.85849</v>
      </c>
      <c r="IA119">
        <v>1.85989</v>
      </c>
      <c r="IB119">
        <v>1.85989</v>
      </c>
      <c r="IC119">
        <v>1.8584</v>
      </c>
      <c r="ID119">
        <v>1.85745</v>
      </c>
      <c r="IE119">
        <v>1.85241</v>
      </c>
      <c r="IF119">
        <v>0</v>
      </c>
      <c r="IG119">
        <v>0</v>
      </c>
      <c r="IH119">
        <v>0</v>
      </c>
      <c r="II119">
        <v>0</v>
      </c>
      <c r="IJ119" t="s">
        <v>433</v>
      </c>
      <c r="IK119" t="s">
        <v>434</v>
      </c>
      <c r="IL119" t="s">
        <v>435</v>
      </c>
      <c r="IM119" t="s">
        <v>435</v>
      </c>
      <c r="IN119" t="s">
        <v>435</v>
      </c>
      <c r="IO119" t="s">
        <v>435</v>
      </c>
      <c r="IP119">
        <v>0</v>
      </c>
      <c r="IQ119">
        <v>100</v>
      </c>
      <c r="IR119">
        <v>100</v>
      </c>
      <c r="IS119">
        <v>0.383</v>
      </c>
      <c r="IT119">
        <v>0.0511</v>
      </c>
      <c r="IU119">
        <v>0.3089209274673534</v>
      </c>
      <c r="IV119">
        <v>0.0002756662941723101</v>
      </c>
      <c r="IW119">
        <v>-1.706736700235475E-07</v>
      </c>
      <c r="IX119">
        <v>-7.648352192670159E-11</v>
      </c>
      <c r="IY119">
        <v>-0.1658455807566637</v>
      </c>
      <c r="IZ119">
        <v>0.001712106514585134</v>
      </c>
      <c r="JA119">
        <v>0.0004201690128959496</v>
      </c>
      <c r="JB119">
        <v>-1.212774764375344E-06</v>
      </c>
      <c r="JC119">
        <v>3</v>
      </c>
      <c r="JD119">
        <v>1949</v>
      </c>
      <c r="JE119">
        <v>1</v>
      </c>
      <c r="JF119">
        <v>28</v>
      </c>
      <c r="JG119">
        <v>21.6</v>
      </c>
      <c r="JH119">
        <v>21.4</v>
      </c>
      <c r="JI119">
        <v>1.05347</v>
      </c>
      <c r="JJ119">
        <v>2.63306</v>
      </c>
      <c r="JK119">
        <v>1.49658</v>
      </c>
      <c r="JL119">
        <v>2.34619</v>
      </c>
      <c r="JM119">
        <v>1.54907</v>
      </c>
      <c r="JN119">
        <v>2.45239</v>
      </c>
      <c r="JO119">
        <v>41.3001</v>
      </c>
      <c r="JP119">
        <v>13.8518</v>
      </c>
      <c r="JQ119">
        <v>18</v>
      </c>
      <c r="JR119">
        <v>492.4</v>
      </c>
      <c r="JS119">
        <v>534.941</v>
      </c>
      <c r="JT119">
        <v>27.9982</v>
      </c>
      <c r="JU119">
        <v>30.0842</v>
      </c>
      <c r="JV119">
        <v>30.0004</v>
      </c>
      <c r="JW119">
        <v>30.0626</v>
      </c>
      <c r="JX119">
        <v>29.9955</v>
      </c>
      <c r="JY119">
        <v>21.0752</v>
      </c>
      <c r="JZ119">
        <v>51.1504</v>
      </c>
      <c r="KA119">
        <v>0</v>
      </c>
      <c r="KB119">
        <v>28</v>
      </c>
      <c r="KC119">
        <v>379.947</v>
      </c>
      <c r="KD119">
        <v>15.7562</v>
      </c>
      <c r="KE119">
        <v>100.06</v>
      </c>
      <c r="KF119">
        <v>100.44</v>
      </c>
    </row>
    <row r="120" spans="1:292">
      <c r="A120">
        <v>100</v>
      </c>
      <c r="B120">
        <v>1685030158.1</v>
      </c>
      <c r="C120">
        <v>3559</v>
      </c>
      <c r="D120" t="s">
        <v>635</v>
      </c>
      <c r="E120" t="s">
        <v>636</v>
      </c>
      <c r="F120">
        <v>5</v>
      </c>
      <c r="G120" t="s">
        <v>428</v>
      </c>
      <c r="H120">
        <v>1685030150.6</v>
      </c>
      <c r="I120">
        <f>(J120)/1000</f>
        <v>0</v>
      </c>
      <c r="J120">
        <f>IF(DO120, AM120, AG120)</f>
        <v>0</v>
      </c>
      <c r="K120">
        <f>IF(DO120, AH120, AF120)</f>
        <v>0</v>
      </c>
      <c r="L120">
        <f>DQ120 - IF(AT120&gt;1, K120*DK120*100.0/(AV120*EE120), 0)</f>
        <v>0</v>
      </c>
      <c r="M120">
        <f>((S120-I120/2)*L120-K120)/(S120+I120/2)</f>
        <v>0</v>
      </c>
      <c r="N120">
        <f>M120*(DX120+DY120)/1000.0</f>
        <v>0</v>
      </c>
      <c r="O120">
        <f>(DQ120 - IF(AT120&gt;1, K120*DK120*100.0/(AV120*EE120), 0))*(DX120+DY120)/1000.0</f>
        <v>0</v>
      </c>
      <c r="P120">
        <f>2.0/((1/R120-1/Q120)+SIGN(R120)*SQRT((1/R120-1/Q120)*(1/R120-1/Q120) + 4*DL120/((DL120+1)*(DL120+1))*(2*1/R120*1/Q120-1/Q120*1/Q120)))</f>
        <v>0</v>
      </c>
      <c r="Q120">
        <f>IF(LEFT(DM120,1)&lt;&gt;"0",IF(LEFT(DM120,1)="1",3.0,DN120),$D$5+$E$5*(EE120*DX120/($K$5*1000))+$F$5*(EE120*DX120/($K$5*1000))*MAX(MIN(DK120,$J$5),$I$5)*MAX(MIN(DK120,$J$5),$I$5)+$G$5*MAX(MIN(DK120,$J$5),$I$5)*(EE120*DX120/($K$5*1000))+$H$5*(EE120*DX120/($K$5*1000))*(EE120*DX120/($K$5*1000)))</f>
        <v>0</v>
      </c>
      <c r="R120">
        <f>I120*(1000-(1000*0.61365*exp(17.502*V120/(240.97+V120))/(DX120+DY120)+DS120)/2)/(1000*0.61365*exp(17.502*V120/(240.97+V120))/(DX120+DY120)-DS120)</f>
        <v>0</v>
      </c>
      <c r="S120">
        <f>1/((DL120+1)/(P120/1.6)+1/(Q120/1.37)) + DL120/((DL120+1)/(P120/1.6) + DL120/(Q120/1.37))</f>
        <v>0</v>
      </c>
      <c r="T120">
        <f>(DG120*DJ120)</f>
        <v>0</v>
      </c>
      <c r="U120">
        <f>(DZ120+(T120+2*0.95*5.67E-8*(((DZ120+$B$9)+273)^4-(DZ120+273)^4)-44100*I120)/(1.84*29.3*Q120+8*0.95*5.67E-8*(DZ120+273)^3))</f>
        <v>0</v>
      </c>
      <c r="V120">
        <f>($C$9*EA120+$D$9*EB120+$E$9*U120)</f>
        <v>0</v>
      </c>
      <c r="W120">
        <f>0.61365*exp(17.502*V120/(240.97+V120))</f>
        <v>0</v>
      </c>
      <c r="X120">
        <f>(Y120/Z120*100)</f>
        <v>0</v>
      </c>
      <c r="Y120">
        <f>DS120*(DX120+DY120)/1000</f>
        <v>0</v>
      </c>
      <c r="Z120">
        <f>0.61365*exp(17.502*DZ120/(240.97+DZ120))</f>
        <v>0</v>
      </c>
      <c r="AA120">
        <f>(W120-DS120*(DX120+DY120)/1000)</f>
        <v>0</v>
      </c>
      <c r="AB120">
        <f>(-I120*44100)</f>
        <v>0</v>
      </c>
      <c r="AC120">
        <f>2*29.3*Q120*0.92*(DZ120-V120)</f>
        <v>0</v>
      </c>
      <c r="AD120">
        <f>2*0.95*5.67E-8*(((DZ120+$B$9)+273)^4-(V120+273)^4)</f>
        <v>0</v>
      </c>
      <c r="AE120">
        <f>T120+AD120+AB120+AC120</f>
        <v>0</v>
      </c>
      <c r="AF120">
        <f>DW120*AT120*(DR120-DQ120*(1000-AT120*DT120)/(1000-AT120*DS120))/(100*DK120)</f>
        <v>0</v>
      </c>
      <c r="AG120">
        <f>1000*DW120*AT120*(DS120-DT120)/(100*DK120*(1000-AT120*DS120))</f>
        <v>0</v>
      </c>
      <c r="AH120">
        <f>(AI120 - AJ120 - DX120*1E3/(8.314*(DZ120+273.15)) * AL120/DW120 * AK120) * DW120/(100*DK120) * (1000 - DT120)/1000</f>
        <v>0</v>
      </c>
      <c r="AI120">
        <v>406.1656163986498</v>
      </c>
      <c r="AJ120">
        <v>369.3830666666668</v>
      </c>
      <c r="AK120">
        <v>-1.67406693653949</v>
      </c>
      <c r="AL120">
        <v>66.75792814194976</v>
      </c>
      <c r="AM120">
        <f>(AO120 - AN120 + DX120*1E3/(8.314*(DZ120+273.15)) * AQ120/DW120 * AP120) * DW120/(100*DK120) * 1000/(1000 - AO120)</f>
        <v>0</v>
      </c>
      <c r="AN120">
        <v>15.70410368635455</v>
      </c>
      <c r="AO120">
        <v>21.43441475748195</v>
      </c>
      <c r="AP120">
        <v>8.333509148556155E-05</v>
      </c>
      <c r="AQ120">
        <v>112.1516284702856</v>
      </c>
      <c r="AR120">
        <v>0</v>
      </c>
      <c r="AS120">
        <v>0</v>
      </c>
      <c r="AT120">
        <f>IF(AR120*$H$15&gt;=AV120,1.0,(AV120/(AV120-AR120*$H$15)))</f>
        <v>0</v>
      </c>
      <c r="AU120">
        <f>(AT120-1)*100</f>
        <v>0</v>
      </c>
      <c r="AV120">
        <f>MAX(0,($B$15+$C$15*EE120)/(1+$D$15*EE120)*DX120/(DZ120+273)*$E$15)</f>
        <v>0</v>
      </c>
      <c r="AW120" t="s">
        <v>429</v>
      </c>
      <c r="AX120" t="s">
        <v>429</v>
      </c>
      <c r="AY120">
        <v>0</v>
      </c>
      <c r="AZ120">
        <v>0</v>
      </c>
      <c r="BA120">
        <f>1-AY120/AZ120</f>
        <v>0</v>
      </c>
      <c r="BB120">
        <v>0</v>
      </c>
      <c r="BC120" t="s">
        <v>429</v>
      </c>
      <c r="BD120" t="s">
        <v>429</v>
      </c>
      <c r="BE120">
        <v>0</v>
      </c>
      <c r="BF120">
        <v>0</v>
      </c>
      <c r="BG120">
        <f>1-BE120/BF120</f>
        <v>0</v>
      </c>
      <c r="BH120">
        <v>0.5</v>
      </c>
      <c r="BI120">
        <f>DH120</f>
        <v>0</v>
      </c>
      <c r="BJ120">
        <f>K120</f>
        <v>0</v>
      </c>
      <c r="BK120">
        <f>BG120*BH120*BI120</f>
        <v>0</v>
      </c>
      <c r="BL120">
        <f>(BJ120-BB120)/BI120</f>
        <v>0</v>
      </c>
      <c r="BM120">
        <f>(AZ120-BF120)/BF120</f>
        <v>0</v>
      </c>
      <c r="BN120">
        <f>AY120/(BA120+AY120/BF120)</f>
        <v>0</v>
      </c>
      <c r="BO120" t="s">
        <v>429</v>
      </c>
      <c r="BP120">
        <v>0</v>
      </c>
      <c r="BQ120">
        <f>IF(BP120&lt;&gt;0, BP120, BN120)</f>
        <v>0</v>
      </c>
      <c r="BR120">
        <f>1-BQ120/BF120</f>
        <v>0</v>
      </c>
      <c r="BS120">
        <f>(BF120-BE120)/(BF120-BQ120)</f>
        <v>0</v>
      </c>
      <c r="BT120">
        <f>(AZ120-BF120)/(AZ120-BQ120)</f>
        <v>0</v>
      </c>
      <c r="BU120">
        <f>(BF120-BE120)/(BF120-AY120)</f>
        <v>0</v>
      </c>
      <c r="BV120">
        <f>(AZ120-BF120)/(AZ120-AY120)</f>
        <v>0</v>
      </c>
      <c r="BW120">
        <f>(BS120*BQ120/BE120)</f>
        <v>0</v>
      </c>
      <c r="BX120">
        <f>(1-BW120)</f>
        <v>0</v>
      </c>
      <c r="DG120">
        <f>$B$13*EF120+$C$13*EG120+$F$13*ER120*(1-EU120)</f>
        <v>0</v>
      </c>
      <c r="DH120">
        <f>DG120*DI120</f>
        <v>0</v>
      </c>
      <c r="DI120">
        <f>($B$13*$D$11+$C$13*$D$11+$F$13*((FE120+EW120)/MAX(FE120+EW120+FF120, 0.1)*$I$11+FF120/MAX(FE120+EW120+FF120, 0.1)*$J$11))/($B$13+$C$13+$F$13)</f>
        <v>0</v>
      </c>
      <c r="DJ120">
        <f>($B$13*$K$11+$C$13*$K$11+$F$13*((FE120+EW120)/MAX(FE120+EW120+FF120, 0.1)*$P$11+FF120/MAX(FE120+EW120+FF120, 0.1)*$Q$11))/($B$13+$C$13+$F$13)</f>
        <v>0</v>
      </c>
      <c r="DK120">
        <v>5.52</v>
      </c>
      <c r="DL120">
        <v>0.5</v>
      </c>
      <c r="DM120" t="s">
        <v>430</v>
      </c>
      <c r="DN120">
        <v>2</v>
      </c>
      <c r="DO120" t="b">
        <v>1</v>
      </c>
      <c r="DP120">
        <v>1685030150.6</v>
      </c>
      <c r="DQ120">
        <v>369.2002962962962</v>
      </c>
      <c r="DR120">
        <v>409.3593703703704</v>
      </c>
      <c r="DS120">
        <v>21.43942592592592</v>
      </c>
      <c r="DT120">
        <v>15.70285925925926</v>
      </c>
      <c r="DU120">
        <v>368.8168518518518</v>
      </c>
      <c r="DV120">
        <v>21.3883</v>
      </c>
      <c r="DW120">
        <v>500.001037037037</v>
      </c>
      <c r="DX120">
        <v>99.47638518518521</v>
      </c>
      <c r="DY120">
        <v>0.09995728148148147</v>
      </c>
      <c r="DZ120">
        <v>30.06967037037037</v>
      </c>
      <c r="EA120">
        <v>30.6875</v>
      </c>
      <c r="EB120">
        <v>999.9000000000001</v>
      </c>
      <c r="EC120">
        <v>0</v>
      </c>
      <c r="ED120">
        <v>0</v>
      </c>
      <c r="EE120">
        <v>10004.0037037037</v>
      </c>
      <c r="EF120">
        <v>0</v>
      </c>
      <c r="EG120">
        <v>747.1951111111111</v>
      </c>
      <c r="EH120">
        <v>-40.15898148148148</v>
      </c>
      <c r="EI120">
        <v>377.2891851851851</v>
      </c>
      <c r="EJ120">
        <v>415.889962962963</v>
      </c>
      <c r="EK120">
        <v>5.736561111111111</v>
      </c>
      <c r="EL120">
        <v>409.3593703703704</v>
      </c>
      <c r="EM120">
        <v>15.70285925925926</v>
      </c>
      <c r="EN120">
        <v>2.132716296296296</v>
      </c>
      <c r="EO120">
        <v>1.562063703703704</v>
      </c>
      <c r="EP120">
        <v>18.46566666666667</v>
      </c>
      <c r="EQ120">
        <v>13.58958148148148</v>
      </c>
      <c r="ER120">
        <v>1999.997777777778</v>
      </c>
      <c r="ES120">
        <v>0.9799949999999998</v>
      </c>
      <c r="ET120">
        <v>0.02000460000000001</v>
      </c>
      <c r="EU120">
        <v>0</v>
      </c>
      <c r="EV120">
        <v>657.7672592592594</v>
      </c>
      <c r="EW120">
        <v>5.00078</v>
      </c>
      <c r="EX120">
        <v>15422.77407407408</v>
      </c>
      <c r="EY120">
        <v>16379.59259259259</v>
      </c>
      <c r="EZ120">
        <v>40.21977777777779</v>
      </c>
      <c r="FA120">
        <v>41.79133333333333</v>
      </c>
      <c r="FB120">
        <v>40.4974074074074</v>
      </c>
      <c r="FC120">
        <v>40.93018518518517</v>
      </c>
      <c r="FD120">
        <v>41.51599999999999</v>
      </c>
      <c r="FE120">
        <v>1955.087777777777</v>
      </c>
      <c r="FF120">
        <v>39.91</v>
      </c>
      <c r="FG120">
        <v>0</v>
      </c>
      <c r="FH120">
        <v>1685030157.1</v>
      </c>
      <c r="FI120">
        <v>0</v>
      </c>
      <c r="FJ120">
        <v>657.7425384615385</v>
      </c>
      <c r="FK120">
        <v>-7.084923071043391</v>
      </c>
      <c r="FL120">
        <v>1923.135041954984</v>
      </c>
      <c r="FM120">
        <v>15410.32692307692</v>
      </c>
      <c r="FN120">
        <v>15</v>
      </c>
      <c r="FO120">
        <v>1685028870</v>
      </c>
      <c r="FP120" t="s">
        <v>630</v>
      </c>
      <c r="FQ120">
        <v>1685028857</v>
      </c>
      <c r="FR120">
        <v>1685028870</v>
      </c>
      <c r="FS120">
        <v>3</v>
      </c>
      <c r="FT120">
        <v>0.082</v>
      </c>
      <c r="FU120">
        <v>-0.024</v>
      </c>
      <c r="FV120">
        <v>0.389</v>
      </c>
      <c r="FW120">
        <v>-0.048</v>
      </c>
      <c r="FX120">
        <v>420</v>
      </c>
      <c r="FY120">
        <v>15</v>
      </c>
      <c r="FZ120">
        <v>0.04</v>
      </c>
      <c r="GA120">
        <v>0.02</v>
      </c>
      <c r="GB120">
        <v>-43.46283658536586</v>
      </c>
      <c r="GC120">
        <v>55.18575888501753</v>
      </c>
      <c r="GD120">
        <v>6.043938453454777</v>
      </c>
      <c r="GE120">
        <v>0</v>
      </c>
      <c r="GF120">
        <v>5.732471463414634</v>
      </c>
      <c r="GG120">
        <v>0.05184689895471432</v>
      </c>
      <c r="GH120">
        <v>0.006849725492443652</v>
      </c>
      <c r="GI120">
        <v>1</v>
      </c>
      <c r="GJ120">
        <v>1</v>
      </c>
      <c r="GK120">
        <v>2</v>
      </c>
      <c r="GL120" t="s">
        <v>432</v>
      </c>
      <c r="GM120">
        <v>3.09855</v>
      </c>
      <c r="GN120">
        <v>2.75806</v>
      </c>
      <c r="GO120">
        <v>0.0854786</v>
      </c>
      <c r="GP120">
        <v>0.09076770000000001</v>
      </c>
      <c r="GQ120">
        <v>0.109691</v>
      </c>
      <c r="GR120">
        <v>0.08833770000000001</v>
      </c>
      <c r="GS120">
        <v>23442.6</v>
      </c>
      <c r="GT120">
        <v>23019.7</v>
      </c>
      <c r="GU120">
        <v>26183</v>
      </c>
      <c r="GV120">
        <v>25662.1</v>
      </c>
      <c r="GW120">
        <v>37403.5</v>
      </c>
      <c r="GX120">
        <v>35645.9</v>
      </c>
      <c r="GY120">
        <v>45789</v>
      </c>
      <c r="GZ120">
        <v>42310.2</v>
      </c>
      <c r="HA120">
        <v>1.87395</v>
      </c>
      <c r="HB120">
        <v>1.91315</v>
      </c>
      <c r="HC120">
        <v>0.0477545</v>
      </c>
      <c r="HD120">
        <v>0</v>
      </c>
      <c r="HE120">
        <v>29.8862</v>
      </c>
      <c r="HF120">
        <v>999.9</v>
      </c>
      <c r="HG120">
        <v>55.5</v>
      </c>
      <c r="HH120">
        <v>36.9</v>
      </c>
      <c r="HI120">
        <v>34.9857</v>
      </c>
      <c r="HJ120">
        <v>62.3729</v>
      </c>
      <c r="HK120">
        <v>27.3197</v>
      </c>
      <c r="HL120">
        <v>1</v>
      </c>
      <c r="HM120">
        <v>0.22219</v>
      </c>
      <c r="HN120">
        <v>0.854066</v>
      </c>
      <c r="HO120">
        <v>20.3035</v>
      </c>
      <c r="HP120">
        <v>5.2137</v>
      </c>
      <c r="HQ120">
        <v>11.98</v>
      </c>
      <c r="HR120">
        <v>4.96415</v>
      </c>
      <c r="HS120">
        <v>3.27408</v>
      </c>
      <c r="HT120">
        <v>9999</v>
      </c>
      <c r="HU120">
        <v>9999</v>
      </c>
      <c r="HV120">
        <v>9999</v>
      </c>
      <c r="HW120">
        <v>31</v>
      </c>
      <c r="HX120">
        <v>1.86401</v>
      </c>
      <c r="HY120">
        <v>1.86017</v>
      </c>
      <c r="HZ120">
        <v>1.8585</v>
      </c>
      <c r="IA120">
        <v>1.85987</v>
      </c>
      <c r="IB120">
        <v>1.85989</v>
      </c>
      <c r="IC120">
        <v>1.8584</v>
      </c>
      <c r="ID120">
        <v>1.85745</v>
      </c>
      <c r="IE120">
        <v>1.85242</v>
      </c>
      <c r="IF120">
        <v>0</v>
      </c>
      <c r="IG120">
        <v>0</v>
      </c>
      <c r="IH120">
        <v>0</v>
      </c>
      <c r="II120">
        <v>0</v>
      </c>
      <c r="IJ120" t="s">
        <v>433</v>
      </c>
      <c r="IK120" t="s">
        <v>434</v>
      </c>
      <c r="IL120" t="s">
        <v>435</v>
      </c>
      <c r="IM120" t="s">
        <v>435</v>
      </c>
      <c r="IN120" t="s">
        <v>435</v>
      </c>
      <c r="IO120" t="s">
        <v>435</v>
      </c>
      <c r="IP120">
        <v>0</v>
      </c>
      <c r="IQ120">
        <v>100</v>
      </c>
      <c r="IR120">
        <v>100</v>
      </c>
      <c r="IS120">
        <v>0.382</v>
      </c>
      <c r="IT120">
        <v>0.051</v>
      </c>
      <c r="IU120">
        <v>0.3089209274673534</v>
      </c>
      <c r="IV120">
        <v>0.0002756662941723101</v>
      </c>
      <c r="IW120">
        <v>-1.706736700235475E-07</v>
      </c>
      <c r="IX120">
        <v>-7.648352192670159E-11</v>
      </c>
      <c r="IY120">
        <v>-0.1658455807566637</v>
      </c>
      <c r="IZ120">
        <v>0.001712106514585134</v>
      </c>
      <c r="JA120">
        <v>0.0004201690128959496</v>
      </c>
      <c r="JB120">
        <v>-1.212774764375344E-06</v>
      </c>
      <c r="JC120">
        <v>3</v>
      </c>
      <c r="JD120">
        <v>1949</v>
      </c>
      <c r="JE120">
        <v>1</v>
      </c>
      <c r="JF120">
        <v>28</v>
      </c>
      <c r="JG120">
        <v>21.7</v>
      </c>
      <c r="JH120">
        <v>21.5</v>
      </c>
      <c r="JI120">
        <v>1.01562</v>
      </c>
      <c r="JJ120">
        <v>2.62451</v>
      </c>
      <c r="JK120">
        <v>1.49658</v>
      </c>
      <c r="JL120">
        <v>2.34741</v>
      </c>
      <c r="JM120">
        <v>1.54907</v>
      </c>
      <c r="JN120">
        <v>2.38892</v>
      </c>
      <c r="JO120">
        <v>41.3261</v>
      </c>
      <c r="JP120">
        <v>13.8518</v>
      </c>
      <c r="JQ120">
        <v>18</v>
      </c>
      <c r="JR120">
        <v>492.315</v>
      </c>
      <c r="JS120">
        <v>535.039</v>
      </c>
      <c r="JT120">
        <v>27.998</v>
      </c>
      <c r="JU120">
        <v>30.0876</v>
      </c>
      <c r="JV120">
        <v>30.0002</v>
      </c>
      <c r="JW120">
        <v>30.0651</v>
      </c>
      <c r="JX120">
        <v>29.9967</v>
      </c>
      <c r="JY120">
        <v>20.3884</v>
      </c>
      <c r="JZ120">
        <v>51.1504</v>
      </c>
      <c r="KA120">
        <v>0</v>
      </c>
      <c r="KB120">
        <v>28</v>
      </c>
      <c r="KC120">
        <v>366.589</v>
      </c>
      <c r="KD120">
        <v>15.7801</v>
      </c>
      <c r="KE120">
        <v>100.06</v>
      </c>
      <c r="KF120">
        <v>100.439</v>
      </c>
    </row>
    <row r="121" spans="1:292">
      <c r="A121">
        <v>101</v>
      </c>
      <c r="B121">
        <v>1685030163.1</v>
      </c>
      <c r="C121">
        <v>3564</v>
      </c>
      <c r="D121" t="s">
        <v>637</v>
      </c>
      <c r="E121" t="s">
        <v>638</v>
      </c>
      <c r="F121">
        <v>5</v>
      </c>
      <c r="G121" t="s">
        <v>428</v>
      </c>
      <c r="H121">
        <v>1685030155.314285</v>
      </c>
      <c r="I121">
        <f>(J121)/1000</f>
        <v>0</v>
      </c>
      <c r="J121">
        <f>IF(DO121, AM121, AG121)</f>
        <v>0</v>
      </c>
      <c r="K121">
        <f>IF(DO121, AH121, AF121)</f>
        <v>0</v>
      </c>
      <c r="L121">
        <f>DQ121 - IF(AT121&gt;1, K121*DK121*100.0/(AV121*EE121), 0)</f>
        <v>0</v>
      </c>
      <c r="M121">
        <f>((S121-I121/2)*L121-K121)/(S121+I121/2)</f>
        <v>0</v>
      </c>
      <c r="N121">
        <f>M121*(DX121+DY121)/1000.0</f>
        <v>0</v>
      </c>
      <c r="O121">
        <f>(DQ121 - IF(AT121&gt;1, K121*DK121*100.0/(AV121*EE121), 0))*(DX121+DY121)/1000.0</f>
        <v>0</v>
      </c>
      <c r="P121">
        <f>2.0/((1/R121-1/Q121)+SIGN(R121)*SQRT((1/R121-1/Q121)*(1/R121-1/Q121) + 4*DL121/((DL121+1)*(DL121+1))*(2*1/R121*1/Q121-1/Q121*1/Q121)))</f>
        <v>0</v>
      </c>
      <c r="Q121">
        <f>IF(LEFT(DM121,1)&lt;&gt;"0",IF(LEFT(DM121,1)="1",3.0,DN121),$D$5+$E$5*(EE121*DX121/($K$5*1000))+$F$5*(EE121*DX121/($K$5*1000))*MAX(MIN(DK121,$J$5),$I$5)*MAX(MIN(DK121,$J$5),$I$5)+$G$5*MAX(MIN(DK121,$J$5),$I$5)*(EE121*DX121/($K$5*1000))+$H$5*(EE121*DX121/($K$5*1000))*(EE121*DX121/($K$5*1000)))</f>
        <v>0</v>
      </c>
      <c r="R121">
        <f>I121*(1000-(1000*0.61365*exp(17.502*V121/(240.97+V121))/(DX121+DY121)+DS121)/2)/(1000*0.61365*exp(17.502*V121/(240.97+V121))/(DX121+DY121)-DS121)</f>
        <v>0</v>
      </c>
      <c r="S121">
        <f>1/((DL121+1)/(P121/1.6)+1/(Q121/1.37)) + DL121/((DL121+1)/(P121/1.6) + DL121/(Q121/1.37))</f>
        <v>0</v>
      </c>
      <c r="T121">
        <f>(DG121*DJ121)</f>
        <v>0</v>
      </c>
      <c r="U121">
        <f>(DZ121+(T121+2*0.95*5.67E-8*(((DZ121+$B$9)+273)^4-(DZ121+273)^4)-44100*I121)/(1.84*29.3*Q121+8*0.95*5.67E-8*(DZ121+273)^3))</f>
        <v>0</v>
      </c>
      <c r="V121">
        <f>($C$9*EA121+$D$9*EB121+$E$9*U121)</f>
        <v>0</v>
      </c>
      <c r="W121">
        <f>0.61365*exp(17.502*V121/(240.97+V121))</f>
        <v>0</v>
      </c>
      <c r="X121">
        <f>(Y121/Z121*100)</f>
        <v>0</v>
      </c>
      <c r="Y121">
        <f>DS121*(DX121+DY121)/1000</f>
        <v>0</v>
      </c>
      <c r="Z121">
        <f>0.61365*exp(17.502*DZ121/(240.97+DZ121))</f>
        <v>0</v>
      </c>
      <c r="AA121">
        <f>(W121-DS121*(DX121+DY121)/1000)</f>
        <v>0</v>
      </c>
      <c r="AB121">
        <f>(-I121*44100)</f>
        <v>0</v>
      </c>
      <c r="AC121">
        <f>2*29.3*Q121*0.92*(DZ121-V121)</f>
        <v>0</v>
      </c>
      <c r="AD121">
        <f>2*0.95*5.67E-8*(((DZ121+$B$9)+273)^4-(V121+273)^4)</f>
        <v>0</v>
      </c>
      <c r="AE121">
        <f>T121+AD121+AB121+AC121</f>
        <v>0</v>
      </c>
      <c r="AF121">
        <f>DW121*AT121*(DR121-DQ121*(1000-AT121*DT121)/(1000-AT121*DS121))/(100*DK121)</f>
        <v>0</v>
      </c>
      <c r="AG121">
        <f>1000*DW121*AT121*(DS121-DT121)/(100*DK121*(1000-AT121*DS121))</f>
        <v>0</v>
      </c>
      <c r="AH121">
        <f>(AI121 - AJ121 - DX121*1E3/(8.314*(DZ121+273.15)) * AL121/DW121 * AK121) * DW121/(100*DK121) * (1000 - DT121)/1000</f>
        <v>0</v>
      </c>
      <c r="AI121">
        <v>390.0292883185596</v>
      </c>
      <c r="AJ121">
        <v>357.8953515151516</v>
      </c>
      <c r="AK121">
        <v>-2.342974772542647</v>
      </c>
      <c r="AL121">
        <v>66.75792814194976</v>
      </c>
      <c r="AM121">
        <f>(AO121 - AN121 + DX121*1E3/(8.314*(DZ121+273.15)) * AQ121/DW121 * AP121) * DW121/(100*DK121) * 1000/(1000 - AO121)</f>
        <v>0</v>
      </c>
      <c r="AN121">
        <v>15.70019926541925</v>
      </c>
      <c r="AO121">
        <v>21.4285608875129</v>
      </c>
      <c r="AP121">
        <v>-0.0001801708005586675</v>
      </c>
      <c r="AQ121">
        <v>112.1516284702856</v>
      </c>
      <c r="AR121">
        <v>0</v>
      </c>
      <c r="AS121">
        <v>0</v>
      </c>
      <c r="AT121">
        <f>IF(AR121*$H$15&gt;=AV121,1.0,(AV121/(AV121-AR121*$H$15)))</f>
        <v>0</v>
      </c>
      <c r="AU121">
        <f>(AT121-1)*100</f>
        <v>0</v>
      </c>
      <c r="AV121">
        <f>MAX(0,($B$15+$C$15*EE121)/(1+$D$15*EE121)*DX121/(DZ121+273)*$E$15)</f>
        <v>0</v>
      </c>
      <c r="AW121" t="s">
        <v>429</v>
      </c>
      <c r="AX121" t="s">
        <v>429</v>
      </c>
      <c r="AY121">
        <v>0</v>
      </c>
      <c r="AZ121">
        <v>0</v>
      </c>
      <c r="BA121">
        <f>1-AY121/AZ121</f>
        <v>0</v>
      </c>
      <c r="BB121">
        <v>0</v>
      </c>
      <c r="BC121" t="s">
        <v>429</v>
      </c>
      <c r="BD121" t="s">
        <v>429</v>
      </c>
      <c r="BE121">
        <v>0</v>
      </c>
      <c r="BF121">
        <v>0</v>
      </c>
      <c r="BG121">
        <f>1-BE121/BF121</f>
        <v>0</v>
      </c>
      <c r="BH121">
        <v>0.5</v>
      </c>
      <c r="BI121">
        <f>DH121</f>
        <v>0</v>
      </c>
      <c r="BJ121">
        <f>K121</f>
        <v>0</v>
      </c>
      <c r="BK121">
        <f>BG121*BH121*BI121</f>
        <v>0</v>
      </c>
      <c r="BL121">
        <f>(BJ121-BB121)/BI121</f>
        <v>0</v>
      </c>
      <c r="BM121">
        <f>(AZ121-BF121)/BF121</f>
        <v>0</v>
      </c>
      <c r="BN121">
        <f>AY121/(BA121+AY121/BF121)</f>
        <v>0</v>
      </c>
      <c r="BO121" t="s">
        <v>429</v>
      </c>
      <c r="BP121">
        <v>0</v>
      </c>
      <c r="BQ121">
        <f>IF(BP121&lt;&gt;0, BP121, BN121)</f>
        <v>0</v>
      </c>
      <c r="BR121">
        <f>1-BQ121/BF121</f>
        <v>0</v>
      </c>
      <c r="BS121">
        <f>(BF121-BE121)/(BF121-BQ121)</f>
        <v>0</v>
      </c>
      <c r="BT121">
        <f>(AZ121-BF121)/(AZ121-BQ121)</f>
        <v>0</v>
      </c>
      <c r="BU121">
        <f>(BF121-BE121)/(BF121-AY121)</f>
        <v>0</v>
      </c>
      <c r="BV121">
        <f>(AZ121-BF121)/(AZ121-AY121)</f>
        <v>0</v>
      </c>
      <c r="BW121">
        <f>(BS121*BQ121/BE121)</f>
        <v>0</v>
      </c>
      <c r="BX121">
        <f>(1-BW121)</f>
        <v>0</v>
      </c>
      <c r="DG121">
        <f>$B$13*EF121+$C$13*EG121+$F$13*ER121*(1-EU121)</f>
        <v>0</v>
      </c>
      <c r="DH121">
        <f>DG121*DI121</f>
        <v>0</v>
      </c>
      <c r="DI121">
        <f>($B$13*$D$11+$C$13*$D$11+$F$13*((FE121+EW121)/MAX(FE121+EW121+FF121, 0.1)*$I$11+FF121/MAX(FE121+EW121+FF121, 0.1)*$J$11))/($B$13+$C$13+$F$13)</f>
        <v>0</v>
      </c>
      <c r="DJ121">
        <f>($B$13*$K$11+$C$13*$K$11+$F$13*((FE121+EW121)/MAX(FE121+EW121+FF121, 0.1)*$P$11+FF121/MAX(FE121+EW121+FF121, 0.1)*$Q$11))/($B$13+$C$13+$F$13)</f>
        <v>0</v>
      </c>
      <c r="DK121">
        <v>5.52</v>
      </c>
      <c r="DL121">
        <v>0.5</v>
      </c>
      <c r="DM121" t="s">
        <v>430</v>
      </c>
      <c r="DN121">
        <v>2</v>
      </c>
      <c r="DO121" t="b">
        <v>1</v>
      </c>
      <c r="DP121">
        <v>1685030155.314285</v>
      </c>
      <c r="DQ121">
        <v>363.8630714285714</v>
      </c>
      <c r="DR121">
        <v>397.2811785714285</v>
      </c>
      <c r="DS121">
        <v>21.43651785714286</v>
      </c>
      <c r="DT121">
        <v>15.70120714285714</v>
      </c>
      <c r="DU121">
        <v>363.4802500000001</v>
      </c>
      <c r="DV121">
        <v>21.38543928571428</v>
      </c>
      <c r="DW121">
        <v>500.0047142857143</v>
      </c>
      <c r="DX121">
        <v>99.47608571428573</v>
      </c>
      <c r="DY121">
        <v>0.09998602499999999</v>
      </c>
      <c r="DZ121">
        <v>30.06413928571429</v>
      </c>
      <c r="EA121">
        <v>30.67618571428572</v>
      </c>
      <c r="EB121">
        <v>999.9000000000002</v>
      </c>
      <c r="EC121">
        <v>0</v>
      </c>
      <c r="ED121">
        <v>0</v>
      </c>
      <c r="EE121">
        <v>10005.33392857143</v>
      </c>
      <c r="EF121">
        <v>0</v>
      </c>
      <c r="EG121">
        <v>742.7350714285715</v>
      </c>
      <c r="EH121">
        <v>-33.41808214285714</v>
      </c>
      <c r="EI121">
        <v>371.8338214285714</v>
      </c>
      <c r="EJ121">
        <v>403.6185000000001</v>
      </c>
      <c r="EK121">
        <v>5.735300000000001</v>
      </c>
      <c r="EL121">
        <v>397.2811785714285</v>
      </c>
      <c r="EM121">
        <v>15.70120714285714</v>
      </c>
      <c r="EN121">
        <v>2.132420357142858</v>
      </c>
      <c r="EO121">
        <v>1.561895</v>
      </c>
      <c r="EP121">
        <v>18.46345357142857</v>
      </c>
      <c r="EQ121">
        <v>13.58791428571429</v>
      </c>
      <c r="ER121">
        <v>1999.996428571429</v>
      </c>
      <c r="ES121">
        <v>0.9799949999999998</v>
      </c>
      <c r="ET121">
        <v>0.02000460000000001</v>
      </c>
      <c r="EU121">
        <v>0</v>
      </c>
      <c r="EV121">
        <v>656.7294642857141</v>
      </c>
      <c r="EW121">
        <v>5.00078</v>
      </c>
      <c r="EX121">
        <v>15486.56428571429</v>
      </c>
      <c r="EY121">
        <v>16379.58928571429</v>
      </c>
      <c r="EZ121">
        <v>40.20742857142857</v>
      </c>
      <c r="FA121">
        <v>41.78321428571428</v>
      </c>
      <c r="FB121">
        <v>40.49314285714286</v>
      </c>
      <c r="FC121">
        <v>40.92146428571427</v>
      </c>
      <c r="FD121">
        <v>41.50864285714285</v>
      </c>
      <c r="FE121">
        <v>1955.086428571428</v>
      </c>
      <c r="FF121">
        <v>39.91</v>
      </c>
      <c r="FG121">
        <v>0</v>
      </c>
      <c r="FH121">
        <v>1685030162.5</v>
      </c>
      <c r="FI121">
        <v>0</v>
      </c>
      <c r="FJ121">
        <v>656.4845200000001</v>
      </c>
      <c r="FK121">
        <v>-21.67146150147388</v>
      </c>
      <c r="FL121">
        <v>206.2692310452714</v>
      </c>
      <c r="FM121">
        <v>15492.328</v>
      </c>
      <c r="FN121">
        <v>15</v>
      </c>
      <c r="FO121">
        <v>1685028870</v>
      </c>
      <c r="FP121" t="s">
        <v>630</v>
      </c>
      <c r="FQ121">
        <v>1685028857</v>
      </c>
      <c r="FR121">
        <v>1685028870</v>
      </c>
      <c r="FS121">
        <v>3</v>
      </c>
      <c r="FT121">
        <v>0.082</v>
      </c>
      <c r="FU121">
        <v>-0.024</v>
      </c>
      <c r="FV121">
        <v>0.389</v>
      </c>
      <c r="FW121">
        <v>-0.048</v>
      </c>
      <c r="FX121">
        <v>420</v>
      </c>
      <c r="FY121">
        <v>15</v>
      </c>
      <c r="FZ121">
        <v>0.04</v>
      </c>
      <c r="GA121">
        <v>0.02</v>
      </c>
      <c r="GB121">
        <v>-37.1961780487805</v>
      </c>
      <c r="GC121">
        <v>85.44974216027873</v>
      </c>
      <c r="GD121">
        <v>8.514059271023061</v>
      </c>
      <c r="GE121">
        <v>0</v>
      </c>
      <c r="GF121">
        <v>5.735713170731707</v>
      </c>
      <c r="GG121">
        <v>-0.01296229965156792</v>
      </c>
      <c r="GH121">
        <v>0.001679832220170859</v>
      </c>
      <c r="GI121">
        <v>1</v>
      </c>
      <c r="GJ121">
        <v>1</v>
      </c>
      <c r="GK121">
        <v>2</v>
      </c>
      <c r="GL121" t="s">
        <v>432</v>
      </c>
      <c r="GM121">
        <v>3.0985</v>
      </c>
      <c r="GN121">
        <v>2.75821</v>
      </c>
      <c r="GO121">
        <v>0.0833412</v>
      </c>
      <c r="GP121">
        <v>0.0878168</v>
      </c>
      <c r="GQ121">
        <v>0.109665</v>
      </c>
      <c r="GR121">
        <v>0.0883253</v>
      </c>
      <c r="GS121">
        <v>23497.2</v>
      </c>
      <c r="GT121">
        <v>23094.4</v>
      </c>
      <c r="GU121">
        <v>26182.8</v>
      </c>
      <c r="GV121">
        <v>25662.1</v>
      </c>
      <c r="GW121">
        <v>37404.3</v>
      </c>
      <c r="GX121">
        <v>35646.1</v>
      </c>
      <c r="GY121">
        <v>45789</v>
      </c>
      <c r="GZ121">
        <v>42310.2</v>
      </c>
      <c r="HA121">
        <v>1.87377</v>
      </c>
      <c r="HB121">
        <v>1.9131</v>
      </c>
      <c r="HC121">
        <v>0.0488572</v>
      </c>
      <c r="HD121">
        <v>0</v>
      </c>
      <c r="HE121">
        <v>29.8658</v>
      </c>
      <c r="HF121">
        <v>999.9</v>
      </c>
      <c r="HG121">
        <v>55.5</v>
      </c>
      <c r="HH121">
        <v>36.9</v>
      </c>
      <c r="HI121">
        <v>34.985</v>
      </c>
      <c r="HJ121">
        <v>62.0829</v>
      </c>
      <c r="HK121">
        <v>27.2957</v>
      </c>
      <c r="HL121">
        <v>1</v>
      </c>
      <c r="HM121">
        <v>0.222228</v>
      </c>
      <c r="HN121">
        <v>0.8461</v>
      </c>
      <c r="HO121">
        <v>20.3037</v>
      </c>
      <c r="HP121">
        <v>5.2131</v>
      </c>
      <c r="HQ121">
        <v>11.98</v>
      </c>
      <c r="HR121">
        <v>4.9641</v>
      </c>
      <c r="HS121">
        <v>3.27397</v>
      </c>
      <c r="HT121">
        <v>9999</v>
      </c>
      <c r="HU121">
        <v>9999</v>
      </c>
      <c r="HV121">
        <v>9999</v>
      </c>
      <c r="HW121">
        <v>31</v>
      </c>
      <c r="HX121">
        <v>1.86401</v>
      </c>
      <c r="HY121">
        <v>1.86018</v>
      </c>
      <c r="HZ121">
        <v>1.85847</v>
      </c>
      <c r="IA121">
        <v>1.85988</v>
      </c>
      <c r="IB121">
        <v>1.85989</v>
      </c>
      <c r="IC121">
        <v>1.85838</v>
      </c>
      <c r="ID121">
        <v>1.85745</v>
      </c>
      <c r="IE121">
        <v>1.85241</v>
      </c>
      <c r="IF121">
        <v>0</v>
      </c>
      <c r="IG121">
        <v>0</v>
      </c>
      <c r="IH121">
        <v>0</v>
      </c>
      <c r="II121">
        <v>0</v>
      </c>
      <c r="IJ121" t="s">
        <v>433</v>
      </c>
      <c r="IK121" t="s">
        <v>434</v>
      </c>
      <c r="IL121" t="s">
        <v>435</v>
      </c>
      <c r="IM121" t="s">
        <v>435</v>
      </c>
      <c r="IN121" t="s">
        <v>435</v>
      </c>
      <c r="IO121" t="s">
        <v>435</v>
      </c>
      <c r="IP121">
        <v>0</v>
      </c>
      <c r="IQ121">
        <v>100</v>
      </c>
      <c r="IR121">
        <v>100</v>
      </c>
      <c r="IS121">
        <v>0.381</v>
      </c>
      <c r="IT121">
        <v>0.0509</v>
      </c>
      <c r="IU121">
        <v>0.3089209274673534</v>
      </c>
      <c r="IV121">
        <v>0.0002756662941723101</v>
      </c>
      <c r="IW121">
        <v>-1.706736700235475E-07</v>
      </c>
      <c r="IX121">
        <v>-7.648352192670159E-11</v>
      </c>
      <c r="IY121">
        <v>-0.1658455807566637</v>
      </c>
      <c r="IZ121">
        <v>0.001712106514585134</v>
      </c>
      <c r="JA121">
        <v>0.0004201690128959496</v>
      </c>
      <c r="JB121">
        <v>-1.212774764375344E-06</v>
      </c>
      <c r="JC121">
        <v>3</v>
      </c>
      <c r="JD121">
        <v>1949</v>
      </c>
      <c r="JE121">
        <v>1</v>
      </c>
      <c r="JF121">
        <v>28</v>
      </c>
      <c r="JG121">
        <v>21.8</v>
      </c>
      <c r="JH121">
        <v>21.6</v>
      </c>
      <c r="JI121">
        <v>0.982666</v>
      </c>
      <c r="JJ121">
        <v>2.63794</v>
      </c>
      <c r="JK121">
        <v>1.49658</v>
      </c>
      <c r="JL121">
        <v>2.34741</v>
      </c>
      <c r="JM121">
        <v>1.54907</v>
      </c>
      <c r="JN121">
        <v>2.39136</v>
      </c>
      <c r="JO121">
        <v>41.3261</v>
      </c>
      <c r="JP121">
        <v>13.8431</v>
      </c>
      <c r="JQ121">
        <v>18</v>
      </c>
      <c r="JR121">
        <v>492.231</v>
      </c>
      <c r="JS121">
        <v>535.023</v>
      </c>
      <c r="JT121">
        <v>27.9981</v>
      </c>
      <c r="JU121">
        <v>30.0901</v>
      </c>
      <c r="JV121">
        <v>30.0002</v>
      </c>
      <c r="JW121">
        <v>30.0677</v>
      </c>
      <c r="JX121">
        <v>29.9988</v>
      </c>
      <c r="JY121">
        <v>19.6326</v>
      </c>
      <c r="JZ121">
        <v>50.8715</v>
      </c>
      <c r="KA121">
        <v>0</v>
      </c>
      <c r="KB121">
        <v>28</v>
      </c>
      <c r="KC121">
        <v>346.553</v>
      </c>
      <c r="KD121">
        <v>15.803</v>
      </c>
      <c r="KE121">
        <v>100.06</v>
      </c>
      <c r="KF121">
        <v>100.439</v>
      </c>
    </row>
    <row r="122" spans="1:292">
      <c r="A122">
        <v>102</v>
      </c>
      <c r="B122">
        <v>1685030168.1</v>
      </c>
      <c r="C122">
        <v>3569</v>
      </c>
      <c r="D122" t="s">
        <v>639</v>
      </c>
      <c r="E122" t="s">
        <v>640</v>
      </c>
      <c r="F122">
        <v>5</v>
      </c>
      <c r="G122" t="s">
        <v>428</v>
      </c>
      <c r="H122">
        <v>1685030160.6</v>
      </c>
      <c r="I122">
        <f>(J122)/1000</f>
        <v>0</v>
      </c>
      <c r="J122">
        <f>IF(DO122, AM122, AG122)</f>
        <v>0</v>
      </c>
      <c r="K122">
        <f>IF(DO122, AH122, AF122)</f>
        <v>0</v>
      </c>
      <c r="L122">
        <f>DQ122 - IF(AT122&gt;1, K122*DK122*100.0/(AV122*EE122), 0)</f>
        <v>0</v>
      </c>
      <c r="M122">
        <f>((S122-I122/2)*L122-K122)/(S122+I122/2)</f>
        <v>0</v>
      </c>
      <c r="N122">
        <f>M122*(DX122+DY122)/1000.0</f>
        <v>0</v>
      </c>
      <c r="O122">
        <f>(DQ122 - IF(AT122&gt;1, K122*DK122*100.0/(AV122*EE122), 0))*(DX122+DY122)/1000.0</f>
        <v>0</v>
      </c>
      <c r="P122">
        <f>2.0/((1/R122-1/Q122)+SIGN(R122)*SQRT((1/R122-1/Q122)*(1/R122-1/Q122) + 4*DL122/((DL122+1)*(DL122+1))*(2*1/R122*1/Q122-1/Q122*1/Q122)))</f>
        <v>0</v>
      </c>
      <c r="Q122">
        <f>IF(LEFT(DM122,1)&lt;&gt;"0",IF(LEFT(DM122,1)="1",3.0,DN122),$D$5+$E$5*(EE122*DX122/($K$5*1000))+$F$5*(EE122*DX122/($K$5*1000))*MAX(MIN(DK122,$J$5),$I$5)*MAX(MIN(DK122,$J$5),$I$5)+$G$5*MAX(MIN(DK122,$J$5),$I$5)*(EE122*DX122/($K$5*1000))+$H$5*(EE122*DX122/($K$5*1000))*(EE122*DX122/($K$5*1000)))</f>
        <v>0</v>
      </c>
      <c r="R122">
        <f>I122*(1000-(1000*0.61365*exp(17.502*V122/(240.97+V122))/(DX122+DY122)+DS122)/2)/(1000*0.61365*exp(17.502*V122/(240.97+V122))/(DX122+DY122)-DS122)</f>
        <v>0</v>
      </c>
      <c r="S122">
        <f>1/((DL122+1)/(P122/1.6)+1/(Q122/1.37)) + DL122/((DL122+1)/(P122/1.6) + DL122/(Q122/1.37))</f>
        <v>0</v>
      </c>
      <c r="T122">
        <f>(DG122*DJ122)</f>
        <v>0</v>
      </c>
      <c r="U122">
        <f>(DZ122+(T122+2*0.95*5.67E-8*(((DZ122+$B$9)+273)^4-(DZ122+273)^4)-44100*I122)/(1.84*29.3*Q122+8*0.95*5.67E-8*(DZ122+273)^3))</f>
        <v>0</v>
      </c>
      <c r="V122">
        <f>($C$9*EA122+$D$9*EB122+$E$9*U122)</f>
        <v>0</v>
      </c>
      <c r="W122">
        <f>0.61365*exp(17.502*V122/(240.97+V122))</f>
        <v>0</v>
      </c>
      <c r="X122">
        <f>(Y122/Z122*100)</f>
        <v>0</v>
      </c>
      <c r="Y122">
        <f>DS122*(DX122+DY122)/1000</f>
        <v>0</v>
      </c>
      <c r="Z122">
        <f>0.61365*exp(17.502*DZ122/(240.97+DZ122))</f>
        <v>0</v>
      </c>
      <c r="AA122">
        <f>(W122-DS122*(DX122+DY122)/1000)</f>
        <v>0</v>
      </c>
      <c r="AB122">
        <f>(-I122*44100)</f>
        <v>0</v>
      </c>
      <c r="AC122">
        <f>2*29.3*Q122*0.92*(DZ122-V122)</f>
        <v>0</v>
      </c>
      <c r="AD122">
        <f>2*0.95*5.67E-8*(((DZ122+$B$9)+273)^4-(V122+273)^4)</f>
        <v>0</v>
      </c>
      <c r="AE122">
        <f>T122+AD122+AB122+AC122</f>
        <v>0</v>
      </c>
      <c r="AF122">
        <f>DW122*AT122*(DR122-DQ122*(1000-AT122*DT122)/(1000-AT122*DS122))/(100*DK122)</f>
        <v>0</v>
      </c>
      <c r="AG122">
        <f>1000*DW122*AT122*(DS122-DT122)/(100*DK122*(1000-AT122*DS122))</f>
        <v>0</v>
      </c>
      <c r="AH122">
        <f>(AI122 - AJ122 - DX122*1E3/(8.314*(DZ122+273.15)) * AL122/DW122 * AK122) * DW122/(100*DK122) * (1000 - DT122)/1000</f>
        <v>0</v>
      </c>
      <c r="AI122">
        <v>373.2953420615213</v>
      </c>
      <c r="AJ122">
        <v>344.5122242424241</v>
      </c>
      <c r="AK122">
        <v>-2.706039957286515</v>
      </c>
      <c r="AL122">
        <v>66.75792814194976</v>
      </c>
      <c r="AM122">
        <f>(AO122 - AN122 + DX122*1E3/(8.314*(DZ122+273.15)) * AQ122/DW122 * AP122) * DW122/(100*DK122) * 1000/(1000 - AO122)</f>
        <v>0</v>
      </c>
      <c r="AN122">
        <v>15.6951187322774</v>
      </c>
      <c r="AO122">
        <v>21.40884251805987</v>
      </c>
      <c r="AP122">
        <v>-9.91497389581727E-05</v>
      </c>
      <c r="AQ122">
        <v>112.1516284702856</v>
      </c>
      <c r="AR122">
        <v>0</v>
      </c>
      <c r="AS122">
        <v>0</v>
      </c>
      <c r="AT122">
        <f>IF(AR122*$H$15&gt;=AV122,1.0,(AV122/(AV122-AR122*$H$15)))</f>
        <v>0</v>
      </c>
      <c r="AU122">
        <f>(AT122-1)*100</f>
        <v>0</v>
      </c>
      <c r="AV122">
        <f>MAX(0,($B$15+$C$15*EE122)/(1+$D$15*EE122)*DX122/(DZ122+273)*$E$15)</f>
        <v>0</v>
      </c>
      <c r="AW122" t="s">
        <v>429</v>
      </c>
      <c r="AX122" t="s">
        <v>429</v>
      </c>
      <c r="AY122">
        <v>0</v>
      </c>
      <c r="AZ122">
        <v>0</v>
      </c>
      <c r="BA122">
        <f>1-AY122/AZ122</f>
        <v>0</v>
      </c>
      <c r="BB122">
        <v>0</v>
      </c>
      <c r="BC122" t="s">
        <v>429</v>
      </c>
      <c r="BD122" t="s">
        <v>429</v>
      </c>
      <c r="BE122">
        <v>0</v>
      </c>
      <c r="BF122">
        <v>0</v>
      </c>
      <c r="BG122">
        <f>1-BE122/BF122</f>
        <v>0</v>
      </c>
      <c r="BH122">
        <v>0.5</v>
      </c>
      <c r="BI122">
        <f>DH122</f>
        <v>0</v>
      </c>
      <c r="BJ122">
        <f>K122</f>
        <v>0</v>
      </c>
      <c r="BK122">
        <f>BG122*BH122*BI122</f>
        <v>0</v>
      </c>
      <c r="BL122">
        <f>(BJ122-BB122)/BI122</f>
        <v>0</v>
      </c>
      <c r="BM122">
        <f>(AZ122-BF122)/BF122</f>
        <v>0</v>
      </c>
      <c r="BN122">
        <f>AY122/(BA122+AY122/BF122)</f>
        <v>0</v>
      </c>
      <c r="BO122" t="s">
        <v>429</v>
      </c>
      <c r="BP122">
        <v>0</v>
      </c>
      <c r="BQ122">
        <f>IF(BP122&lt;&gt;0, BP122, BN122)</f>
        <v>0</v>
      </c>
      <c r="BR122">
        <f>1-BQ122/BF122</f>
        <v>0</v>
      </c>
      <c r="BS122">
        <f>(BF122-BE122)/(BF122-BQ122)</f>
        <v>0</v>
      </c>
      <c r="BT122">
        <f>(AZ122-BF122)/(AZ122-BQ122)</f>
        <v>0</v>
      </c>
      <c r="BU122">
        <f>(BF122-BE122)/(BF122-AY122)</f>
        <v>0</v>
      </c>
      <c r="BV122">
        <f>(AZ122-BF122)/(AZ122-AY122)</f>
        <v>0</v>
      </c>
      <c r="BW122">
        <f>(BS122*BQ122/BE122)</f>
        <v>0</v>
      </c>
      <c r="BX122">
        <f>(1-BW122)</f>
        <v>0</v>
      </c>
      <c r="DG122">
        <f>$B$13*EF122+$C$13*EG122+$F$13*ER122*(1-EU122)</f>
        <v>0</v>
      </c>
      <c r="DH122">
        <f>DG122*DI122</f>
        <v>0</v>
      </c>
      <c r="DI122">
        <f>($B$13*$D$11+$C$13*$D$11+$F$13*((FE122+EW122)/MAX(FE122+EW122+FF122, 0.1)*$I$11+FF122/MAX(FE122+EW122+FF122, 0.1)*$J$11))/($B$13+$C$13+$F$13)</f>
        <v>0</v>
      </c>
      <c r="DJ122">
        <f>($B$13*$K$11+$C$13*$K$11+$F$13*((FE122+EW122)/MAX(FE122+EW122+FF122, 0.1)*$P$11+FF122/MAX(FE122+EW122+FF122, 0.1)*$Q$11))/($B$13+$C$13+$F$13)</f>
        <v>0</v>
      </c>
      <c r="DK122">
        <v>5.52</v>
      </c>
      <c r="DL122">
        <v>0.5</v>
      </c>
      <c r="DM122" t="s">
        <v>430</v>
      </c>
      <c r="DN122">
        <v>2</v>
      </c>
      <c r="DO122" t="b">
        <v>1</v>
      </c>
      <c r="DP122">
        <v>1685030160.6</v>
      </c>
      <c r="DQ122">
        <v>354.1412962962963</v>
      </c>
      <c r="DR122">
        <v>380.7832962962963</v>
      </c>
      <c r="DS122">
        <v>21.4285925925926</v>
      </c>
      <c r="DT122">
        <v>15.70105185185185</v>
      </c>
      <c r="DU122">
        <v>353.7597037037038</v>
      </c>
      <c r="DV122">
        <v>21.37765555555555</v>
      </c>
      <c r="DW122">
        <v>500.0255185185185</v>
      </c>
      <c r="DX122">
        <v>99.47622592592592</v>
      </c>
      <c r="DY122">
        <v>0.09995906666666665</v>
      </c>
      <c r="DZ122">
        <v>30.05850740740741</v>
      </c>
      <c r="EA122">
        <v>30.66652222222222</v>
      </c>
      <c r="EB122">
        <v>999.9000000000001</v>
      </c>
      <c r="EC122">
        <v>0</v>
      </c>
      <c r="ED122">
        <v>0</v>
      </c>
      <c r="EE122">
        <v>10003.24074074074</v>
      </c>
      <c r="EF122">
        <v>0</v>
      </c>
      <c r="EG122">
        <v>765.3131481481481</v>
      </c>
      <c r="EH122">
        <v>-26.64202962962963</v>
      </c>
      <c r="EI122">
        <v>361.8961481481481</v>
      </c>
      <c r="EJ122">
        <v>386.8574074074074</v>
      </c>
      <c r="EK122">
        <v>5.727528518518518</v>
      </c>
      <c r="EL122">
        <v>380.7832962962963</v>
      </c>
      <c r="EM122">
        <v>15.70105185185185</v>
      </c>
      <c r="EN122">
        <v>2.131634444444444</v>
      </c>
      <c r="EO122">
        <v>1.561881481481481</v>
      </c>
      <c r="EP122">
        <v>18.45757037037037</v>
      </c>
      <c r="EQ122">
        <v>13.58777777777778</v>
      </c>
      <c r="ER122">
        <v>1999.976296296296</v>
      </c>
      <c r="ES122">
        <v>0.9799949999999998</v>
      </c>
      <c r="ET122">
        <v>0.02000460000000001</v>
      </c>
      <c r="EU122">
        <v>0</v>
      </c>
      <c r="EV122">
        <v>654.5984444444446</v>
      </c>
      <c r="EW122">
        <v>5.00078</v>
      </c>
      <c r="EX122">
        <v>15435.12962962963</v>
      </c>
      <c r="EY122">
        <v>16379.42222222222</v>
      </c>
      <c r="EZ122">
        <v>40.2011111111111</v>
      </c>
      <c r="FA122">
        <v>41.77066666666666</v>
      </c>
      <c r="FB122">
        <v>40.46507407407407</v>
      </c>
      <c r="FC122">
        <v>40.92785185185185</v>
      </c>
      <c r="FD122">
        <v>41.54129629629629</v>
      </c>
      <c r="FE122">
        <v>1955.066296296296</v>
      </c>
      <c r="FF122">
        <v>39.91</v>
      </c>
      <c r="FG122">
        <v>0</v>
      </c>
      <c r="FH122">
        <v>1685030167.3</v>
      </c>
      <c r="FI122">
        <v>0</v>
      </c>
      <c r="FJ122">
        <v>654.3806800000001</v>
      </c>
      <c r="FK122">
        <v>-30.99961543421717</v>
      </c>
      <c r="FL122">
        <v>-2147.738462648427</v>
      </c>
      <c r="FM122">
        <v>15417.188</v>
      </c>
      <c r="FN122">
        <v>15</v>
      </c>
      <c r="FO122">
        <v>1685028870</v>
      </c>
      <c r="FP122" t="s">
        <v>630</v>
      </c>
      <c r="FQ122">
        <v>1685028857</v>
      </c>
      <c r="FR122">
        <v>1685028870</v>
      </c>
      <c r="FS122">
        <v>3</v>
      </c>
      <c r="FT122">
        <v>0.082</v>
      </c>
      <c r="FU122">
        <v>-0.024</v>
      </c>
      <c r="FV122">
        <v>0.389</v>
      </c>
      <c r="FW122">
        <v>-0.048</v>
      </c>
      <c r="FX122">
        <v>420</v>
      </c>
      <c r="FY122">
        <v>15</v>
      </c>
      <c r="FZ122">
        <v>0.04</v>
      </c>
      <c r="GA122">
        <v>0.02</v>
      </c>
      <c r="GB122">
        <v>-32.18555121951219</v>
      </c>
      <c r="GC122">
        <v>81.75825574912879</v>
      </c>
      <c r="GD122">
        <v>8.174479657583998</v>
      </c>
      <c r="GE122">
        <v>0</v>
      </c>
      <c r="GF122">
        <v>5.732869512195121</v>
      </c>
      <c r="GG122">
        <v>-0.05106459930313287</v>
      </c>
      <c r="GH122">
        <v>0.006781939412960776</v>
      </c>
      <c r="GI122">
        <v>1</v>
      </c>
      <c r="GJ122">
        <v>1</v>
      </c>
      <c r="GK122">
        <v>2</v>
      </c>
      <c r="GL122" t="s">
        <v>432</v>
      </c>
      <c r="GM122">
        <v>3.09873</v>
      </c>
      <c r="GN122">
        <v>2.75796</v>
      </c>
      <c r="GO122">
        <v>0.0808393</v>
      </c>
      <c r="GP122">
        <v>0.08475829999999999</v>
      </c>
      <c r="GQ122">
        <v>0.109602</v>
      </c>
      <c r="GR122">
        <v>0.088475</v>
      </c>
      <c r="GS122">
        <v>23561.4</v>
      </c>
      <c r="GT122">
        <v>23171.8</v>
      </c>
      <c r="GU122">
        <v>26182.8</v>
      </c>
      <c r="GV122">
        <v>25662.1</v>
      </c>
      <c r="GW122">
        <v>37406.5</v>
      </c>
      <c r="GX122">
        <v>35640.1</v>
      </c>
      <c r="GY122">
        <v>45788.7</v>
      </c>
      <c r="GZ122">
        <v>42310.4</v>
      </c>
      <c r="HA122">
        <v>1.87377</v>
      </c>
      <c r="HB122">
        <v>1.91305</v>
      </c>
      <c r="HC122">
        <v>0.0510439</v>
      </c>
      <c r="HD122">
        <v>0</v>
      </c>
      <c r="HE122">
        <v>29.8423</v>
      </c>
      <c r="HF122">
        <v>999.9</v>
      </c>
      <c r="HG122">
        <v>55.5</v>
      </c>
      <c r="HH122">
        <v>36.9</v>
      </c>
      <c r="HI122">
        <v>34.9849</v>
      </c>
      <c r="HJ122">
        <v>62.2429</v>
      </c>
      <c r="HK122">
        <v>27.1595</v>
      </c>
      <c r="HL122">
        <v>1</v>
      </c>
      <c r="HM122">
        <v>0.222287</v>
      </c>
      <c r="HN122">
        <v>0.839518</v>
      </c>
      <c r="HO122">
        <v>20.3037</v>
      </c>
      <c r="HP122">
        <v>5.21444</v>
      </c>
      <c r="HQ122">
        <v>11.98</v>
      </c>
      <c r="HR122">
        <v>4.9644</v>
      </c>
      <c r="HS122">
        <v>3.27415</v>
      </c>
      <c r="HT122">
        <v>9999</v>
      </c>
      <c r="HU122">
        <v>9999</v>
      </c>
      <c r="HV122">
        <v>9999</v>
      </c>
      <c r="HW122">
        <v>31</v>
      </c>
      <c r="HX122">
        <v>1.86401</v>
      </c>
      <c r="HY122">
        <v>1.86014</v>
      </c>
      <c r="HZ122">
        <v>1.85849</v>
      </c>
      <c r="IA122">
        <v>1.85989</v>
      </c>
      <c r="IB122">
        <v>1.85987</v>
      </c>
      <c r="IC122">
        <v>1.85838</v>
      </c>
      <c r="ID122">
        <v>1.85745</v>
      </c>
      <c r="IE122">
        <v>1.85242</v>
      </c>
      <c r="IF122">
        <v>0</v>
      </c>
      <c r="IG122">
        <v>0</v>
      </c>
      <c r="IH122">
        <v>0</v>
      </c>
      <c r="II122">
        <v>0</v>
      </c>
      <c r="IJ122" t="s">
        <v>433</v>
      </c>
      <c r="IK122" t="s">
        <v>434</v>
      </c>
      <c r="IL122" t="s">
        <v>435</v>
      </c>
      <c r="IM122" t="s">
        <v>435</v>
      </c>
      <c r="IN122" t="s">
        <v>435</v>
      </c>
      <c r="IO122" t="s">
        <v>435</v>
      </c>
      <c r="IP122">
        <v>0</v>
      </c>
      <c r="IQ122">
        <v>100</v>
      </c>
      <c r="IR122">
        <v>100</v>
      </c>
      <c r="IS122">
        <v>0.379</v>
      </c>
      <c r="IT122">
        <v>0.0506</v>
      </c>
      <c r="IU122">
        <v>0.3089209274673534</v>
      </c>
      <c r="IV122">
        <v>0.0002756662941723101</v>
      </c>
      <c r="IW122">
        <v>-1.706736700235475E-07</v>
      </c>
      <c r="IX122">
        <v>-7.648352192670159E-11</v>
      </c>
      <c r="IY122">
        <v>-0.1658455807566637</v>
      </c>
      <c r="IZ122">
        <v>0.001712106514585134</v>
      </c>
      <c r="JA122">
        <v>0.0004201690128959496</v>
      </c>
      <c r="JB122">
        <v>-1.212774764375344E-06</v>
      </c>
      <c r="JC122">
        <v>3</v>
      </c>
      <c r="JD122">
        <v>1949</v>
      </c>
      <c r="JE122">
        <v>1</v>
      </c>
      <c r="JF122">
        <v>28</v>
      </c>
      <c r="JG122">
        <v>21.9</v>
      </c>
      <c r="JH122">
        <v>21.6</v>
      </c>
      <c r="JI122">
        <v>0.943604</v>
      </c>
      <c r="JJ122">
        <v>2.63062</v>
      </c>
      <c r="JK122">
        <v>1.49658</v>
      </c>
      <c r="JL122">
        <v>2.34741</v>
      </c>
      <c r="JM122">
        <v>1.54907</v>
      </c>
      <c r="JN122">
        <v>2.4707</v>
      </c>
      <c r="JO122">
        <v>41.3261</v>
      </c>
      <c r="JP122">
        <v>13.8518</v>
      </c>
      <c r="JQ122">
        <v>18</v>
      </c>
      <c r="JR122">
        <v>492.244</v>
      </c>
      <c r="JS122">
        <v>534.992</v>
      </c>
      <c r="JT122">
        <v>27.9984</v>
      </c>
      <c r="JU122">
        <v>30.0923</v>
      </c>
      <c r="JV122">
        <v>30.0002</v>
      </c>
      <c r="JW122">
        <v>30.0695</v>
      </c>
      <c r="JX122">
        <v>29.9992</v>
      </c>
      <c r="JY122">
        <v>18.929</v>
      </c>
      <c r="JZ122">
        <v>50.8715</v>
      </c>
      <c r="KA122">
        <v>0</v>
      </c>
      <c r="KB122">
        <v>28</v>
      </c>
      <c r="KC122">
        <v>333.18</v>
      </c>
      <c r="KD122">
        <v>15.8414</v>
      </c>
      <c r="KE122">
        <v>100.059</v>
      </c>
      <c r="KF122">
        <v>100.44</v>
      </c>
    </row>
    <row r="123" spans="1:292">
      <c r="A123">
        <v>103</v>
      </c>
      <c r="B123">
        <v>1685030173.1</v>
      </c>
      <c r="C123">
        <v>3574</v>
      </c>
      <c r="D123" t="s">
        <v>641</v>
      </c>
      <c r="E123" t="s">
        <v>642</v>
      </c>
      <c r="F123">
        <v>5</v>
      </c>
      <c r="G123" t="s">
        <v>428</v>
      </c>
      <c r="H123">
        <v>1685030165.314285</v>
      </c>
      <c r="I123">
        <f>(J123)/1000</f>
        <v>0</v>
      </c>
      <c r="J123">
        <f>IF(DO123, AM123, AG123)</f>
        <v>0</v>
      </c>
      <c r="K123">
        <f>IF(DO123, AH123, AF123)</f>
        <v>0</v>
      </c>
      <c r="L123">
        <f>DQ123 - IF(AT123&gt;1, K123*DK123*100.0/(AV123*EE123), 0)</f>
        <v>0</v>
      </c>
      <c r="M123">
        <f>((S123-I123/2)*L123-K123)/(S123+I123/2)</f>
        <v>0</v>
      </c>
      <c r="N123">
        <f>M123*(DX123+DY123)/1000.0</f>
        <v>0</v>
      </c>
      <c r="O123">
        <f>(DQ123 - IF(AT123&gt;1, K123*DK123*100.0/(AV123*EE123), 0))*(DX123+DY123)/1000.0</f>
        <v>0</v>
      </c>
      <c r="P123">
        <f>2.0/((1/R123-1/Q123)+SIGN(R123)*SQRT((1/R123-1/Q123)*(1/R123-1/Q123) + 4*DL123/((DL123+1)*(DL123+1))*(2*1/R123*1/Q123-1/Q123*1/Q123)))</f>
        <v>0</v>
      </c>
      <c r="Q123">
        <f>IF(LEFT(DM123,1)&lt;&gt;"0",IF(LEFT(DM123,1)="1",3.0,DN123),$D$5+$E$5*(EE123*DX123/($K$5*1000))+$F$5*(EE123*DX123/($K$5*1000))*MAX(MIN(DK123,$J$5),$I$5)*MAX(MIN(DK123,$J$5),$I$5)+$G$5*MAX(MIN(DK123,$J$5),$I$5)*(EE123*DX123/($K$5*1000))+$H$5*(EE123*DX123/($K$5*1000))*(EE123*DX123/($K$5*1000)))</f>
        <v>0</v>
      </c>
      <c r="R123">
        <f>I123*(1000-(1000*0.61365*exp(17.502*V123/(240.97+V123))/(DX123+DY123)+DS123)/2)/(1000*0.61365*exp(17.502*V123/(240.97+V123))/(DX123+DY123)-DS123)</f>
        <v>0</v>
      </c>
      <c r="S123">
        <f>1/((DL123+1)/(P123/1.6)+1/(Q123/1.37)) + DL123/((DL123+1)/(P123/1.6) + DL123/(Q123/1.37))</f>
        <v>0</v>
      </c>
      <c r="T123">
        <f>(DG123*DJ123)</f>
        <v>0</v>
      </c>
      <c r="U123">
        <f>(DZ123+(T123+2*0.95*5.67E-8*(((DZ123+$B$9)+273)^4-(DZ123+273)^4)-44100*I123)/(1.84*29.3*Q123+8*0.95*5.67E-8*(DZ123+273)^3))</f>
        <v>0</v>
      </c>
      <c r="V123">
        <f>($C$9*EA123+$D$9*EB123+$E$9*U123)</f>
        <v>0</v>
      </c>
      <c r="W123">
        <f>0.61365*exp(17.502*V123/(240.97+V123))</f>
        <v>0</v>
      </c>
      <c r="X123">
        <f>(Y123/Z123*100)</f>
        <v>0</v>
      </c>
      <c r="Y123">
        <f>DS123*(DX123+DY123)/1000</f>
        <v>0</v>
      </c>
      <c r="Z123">
        <f>0.61365*exp(17.502*DZ123/(240.97+DZ123))</f>
        <v>0</v>
      </c>
      <c r="AA123">
        <f>(W123-DS123*(DX123+DY123)/1000)</f>
        <v>0</v>
      </c>
      <c r="AB123">
        <f>(-I123*44100)</f>
        <v>0</v>
      </c>
      <c r="AC123">
        <f>2*29.3*Q123*0.92*(DZ123-V123)</f>
        <v>0</v>
      </c>
      <c r="AD123">
        <f>2*0.95*5.67E-8*(((DZ123+$B$9)+273)^4-(V123+273)^4)</f>
        <v>0</v>
      </c>
      <c r="AE123">
        <f>T123+AD123+AB123+AC123</f>
        <v>0</v>
      </c>
      <c r="AF123">
        <f>DW123*AT123*(DR123-DQ123*(1000-AT123*DT123)/(1000-AT123*DS123))/(100*DK123)</f>
        <v>0</v>
      </c>
      <c r="AG123">
        <f>1000*DW123*AT123*(DS123-DT123)/(100*DK123*(1000-AT123*DS123))</f>
        <v>0</v>
      </c>
      <c r="AH123">
        <f>(AI123 - AJ123 - DX123*1E3/(8.314*(DZ123+273.15)) * AL123/DW123 * AK123) * DW123/(100*DK123) * (1000 - DT123)/1000</f>
        <v>0</v>
      </c>
      <c r="AI123">
        <v>356.5328655787985</v>
      </c>
      <c r="AJ123">
        <v>330.2706363636363</v>
      </c>
      <c r="AK123">
        <v>-2.860220908562128</v>
      </c>
      <c r="AL123">
        <v>66.75792814194976</v>
      </c>
      <c r="AM123">
        <f>(AO123 - AN123 + DX123*1E3/(8.314*(DZ123+273.15)) * AQ123/DW123 * AP123) * DW123/(100*DK123) * 1000/(1000 - AO123)</f>
        <v>0</v>
      </c>
      <c r="AN123">
        <v>15.72444857271825</v>
      </c>
      <c r="AO123">
        <v>21.41766449948402</v>
      </c>
      <c r="AP123">
        <v>-0.005191827093908663</v>
      </c>
      <c r="AQ123">
        <v>112.1516284702856</v>
      </c>
      <c r="AR123">
        <v>0</v>
      </c>
      <c r="AS123">
        <v>0</v>
      </c>
      <c r="AT123">
        <f>IF(AR123*$H$15&gt;=AV123,1.0,(AV123/(AV123-AR123*$H$15)))</f>
        <v>0</v>
      </c>
      <c r="AU123">
        <f>(AT123-1)*100</f>
        <v>0</v>
      </c>
      <c r="AV123">
        <f>MAX(0,($B$15+$C$15*EE123)/(1+$D$15*EE123)*DX123/(DZ123+273)*$E$15)</f>
        <v>0</v>
      </c>
      <c r="AW123" t="s">
        <v>429</v>
      </c>
      <c r="AX123" t="s">
        <v>429</v>
      </c>
      <c r="AY123">
        <v>0</v>
      </c>
      <c r="AZ123">
        <v>0</v>
      </c>
      <c r="BA123">
        <f>1-AY123/AZ123</f>
        <v>0</v>
      </c>
      <c r="BB123">
        <v>0</v>
      </c>
      <c r="BC123" t="s">
        <v>429</v>
      </c>
      <c r="BD123" t="s">
        <v>429</v>
      </c>
      <c r="BE123">
        <v>0</v>
      </c>
      <c r="BF123">
        <v>0</v>
      </c>
      <c r="BG123">
        <f>1-BE123/BF123</f>
        <v>0</v>
      </c>
      <c r="BH123">
        <v>0.5</v>
      </c>
      <c r="BI123">
        <f>DH123</f>
        <v>0</v>
      </c>
      <c r="BJ123">
        <f>K123</f>
        <v>0</v>
      </c>
      <c r="BK123">
        <f>BG123*BH123*BI123</f>
        <v>0</v>
      </c>
      <c r="BL123">
        <f>(BJ123-BB123)/BI123</f>
        <v>0</v>
      </c>
      <c r="BM123">
        <f>(AZ123-BF123)/BF123</f>
        <v>0</v>
      </c>
      <c r="BN123">
        <f>AY123/(BA123+AY123/BF123)</f>
        <v>0</v>
      </c>
      <c r="BO123" t="s">
        <v>429</v>
      </c>
      <c r="BP123">
        <v>0</v>
      </c>
      <c r="BQ123">
        <f>IF(BP123&lt;&gt;0, BP123, BN123)</f>
        <v>0</v>
      </c>
      <c r="BR123">
        <f>1-BQ123/BF123</f>
        <v>0</v>
      </c>
      <c r="BS123">
        <f>(BF123-BE123)/(BF123-BQ123)</f>
        <v>0</v>
      </c>
      <c r="BT123">
        <f>(AZ123-BF123)/(AZ123-BQ123)</f>
        <v>0</v>
      </c>
      <c r="BU123">
        <f>(BF123-BE123)/(BF123-AY123)</f>
        <v>0</v>
      </c>
      <c r="BV123">
        <f>(AZ123-BF123)/(AZ123-AY123)</f>
        <v>0</v>
      </c>
      <c r="BW123">
        <f>(BS123*BQ123/BE123)</f>
        <v>0</v>
      </c>
      <c r="BX123">
        <f>(1-BW123)</f>
        <v>0</v>
      </c>
      <c r="DG123">
        <f>$B$13*EF123+$C$13*EG123+$F$13*ER123*(1-EU123)</f>
        <v>0</v>
      </c>
      <c r="DH123">
        <f>DG123*DI123</f>
        <v>0</v>
      </c>
      <c r="DI123">
        <f>($B$13*$D$11+$C$13*$D$11+$F$13*((FE123+EW123)/MAX(FE123+EW123+FF123, 0.1)*$I$11+FF123/MAX(FE123+EW123+FF123, 0.1)*$J$11))/($B$13+$C$13+$F$13)</f>
        <v>0</v>
      </c>
      <c r="DJ123">
        <f>($B$13*$K$11+$C$13*$K$11+$F$13*((FE123+EW123)/MAX(FE123+EW123+FF123, 0.1)*$P$11+FF123/MAX(FE123+EW123+FF123, 0.1)*$Q$11))/($B$13+$C$13+$F$13)</f>
        <v>0</v>
      </c>
      <c r="DK123">
        <v>5.52</v>
      </c>
      <c r="DL123">
        <v>0.5</v>
      </c>
      <c r="DM123" t="s">
        <v>430</v>
      </c>
      <c r="DN123">
        <v>2</v>
      </c>
      <c r="DO123" t="b">
        <v>1</v>
      </c>
      <c r="DP123">
        <v>1685030165.314285</v>
      </c>
      <c r="DQ123">
        <v>342.7799642857143</v>
      </c>
      <c r="DR123">
        <v>365.3741071428572</v>
      </c>
      <c r="DS123">
        <v>21.42073928571428</v>
      </c>
      <c r="DT123">
        <v>15.71851071428571</v>
      </c>
      <c r="DU123">
        <v>342.3997857142857</v>
      </c>
      <c r="DV123">
        <v>21.36993928571429</v>
      </c>
      <c r="DW123">
        <v>499.9955714285715</v>
      </c>
      <c r="DX123">
        <v>99.47663214285714</v>
      </c>
      <c r="DY123">
        <v>0.09998581785714286</v>
      </c>
      <c r="DZ123">
        <v>30.05438214285715</v>
      </c>
      <c r="EA123">
        <v>30.66508928571429</v>
      </c>
      <c r="EB123">
        <v>999.9000000000002</v>
      </c>
      <c r="EC123">
        <v>0</v>
      </c>
      <c r="ED123">
        <v>0</v>
      </c>
      <c r="EE123">
        <v>9998.727499999999</v>
      </c>
      <c r="EF123">
        <v>0</v>
      </c>
      <c r="EG123">
        <v>775.8442142857142</v>
      </c>
      <c r="EH123">
        <v>-22.5941</v>
      </c>
      <c r="EI123">
        <v>350.2833214285715</v>
      </c>
      <c r="EJ123">
        <v>371.2086428571429</v>
      </c>
      <c r="EK123">
        <v>5.702216785714285</v>
      </c>
      <c r="EL123">
        <v>365.3741071428572</v>
      </c>
      <c r="EM123">
        <v>15.71851071428571</v>
      </c>
      <c r="EN123">
        <v>2.130862142857143</v>
      </c>
      <c r="EO123">
        <v>1.563624285714285</v>
      </c>
      <c r="EP123">
        <v>18.45178571428571</v>
      </c>
      <c r="EQ123">
        <v>13.60488928571428</v>
      </c>
      <c r="ER123">
        <v>1999.987857142857</v>
      </c>
      <c r="ES123">
        <v>0.9799954285714285</v>
      </c>
      <c r="ET123">
        <v>0.02000426785714286</v>
      </c>
      <c r="EU123">
        <v>0</v>
      </c>
      <c r="EV123">
        <v>651.9505714285715</v>
      </c>
      <c r="EW123">
        <v>5.00078</v>
      </c>
      <c r="EX123">
        <v>15387.46785714286</v>
      </c>
      <c r="EY123">
        <v>16379.51785714286</v>
      </c>
      <c r="EZ123">
        <v>40.19614285714285</v>
      </c>
      <c r="FA123">
        <v>41.7655</v>
      </c>
      <c r="FB123">
        <v>40.49539285714285</v>
      </c>
      <c r="FC123">
        <v>40.93492857142856</v>
      </c>
      <c r="FD123">
        <v>41.53307142857142</v>
      </c>
      <c r="FE123">
        <v>1955.077857142857</v>
      </c>
      <c r="FF123">
        <v>39.91</v>
      </c>
      <c r="FG123">
        <v>0</v>
      </c>
      <c r="FH123">
        <v>1685030172.1</v>
      </c>
      <c r="FI123">
        <v>0</v>
      </c>
      <c r="FJ123">
        <v>651.66788</v>
      </c>
      <c r="FK123">
        <v>-37.86492312393794</v>
      </c>
      <c r="FL123">
        <v>-677.7846147915542</v>
      </c>
      <c r="FM123">
        <v>15365.16</v>
      </c>
      <c r="FN123">
        <v>15</v>
      </c>
      <c r="FO123">
        <v>1685028870</v>
      </c>
      <c r="FP123" t="s">
        <v>630</v>
      </c>
      <c r="FQ123">
        <v>1685028857</v>
      </c>
      <c r="FR123">
        <v>1685028870</v>
      </c>
      <c r="FS123">
        <v>3</v>
      </c>
      <c r="FT123">
        <v>0.082</v>
      </c>
      <c r="FU123">
        <v>-0.024</v>
      </c>
      <c r="FV123">
        <v>0.389</v>
      </c>
      <c r="FW123">
        <v>-0.048</v>
      </c>
      <c r="FX123">
        <v>420</v>
      </c>
      <c r="FY123">
        <v>15</v>
      </c>
      <c r="FZ123">
        <v>0.04</v>
      </c>
      <c r="GA123">
        <v>0.02</v>
      </c>
      <c r="GB123">
        <v>-25.28540243902439</v>
      </c>
      <c r="GC123">
        <v>53.71070592334497</v>
      </c>
      <c r="GD123">
        <v>5.398681680607835</v>
      </c>
      <c r="GE123">
        <v>0</v>
      </c>
      <c r="GF123">
        <v>5.711214878048779</v>
      </c>
      <c r="GG123">
        <v>-0.2854634843205502</v>
      </c>
      <c r="GH123">
        <v>0.03238875618828475</v>
      </c>
      <c r="GI123">
        <v>1</v>
      </c>
      <c r="GJ123">
        <v>1</v>
      </c>
      <c r="GK123">
        <v>2</v>
      </c>
      <c r="GL123" t="s">
        <v>432</v>
      </c>
      <c r="GM123">
        <v>3.09877</v>
      </c>
      <c r="GN123">
        <v>2.75796</v>
      </c>
      <c r="GO123">
        <v>0.0781406</v>
      </c>
      <c r="GP123">
        <v>0.0816542</v>
      </c>
      <c r="GQ123">
        <v>0.109626</v>
      </c>
      <c r="GR123">
        <v>0.0885963</v>
      </c>
      <c r="GS123">
        <v>23630.5</v>
      </c>
      <c r="GT123">
        <v>23250.6</v>
      </c>
      <c r="GU123">
        <v>26182.8</v>
      </c>
      <c r="GV123">
        <v>25662.3</v>
      </c>
      <c r="GW123">
        <v>37405.1</v>
      </c>
      <c r="GX123">
        <v>35635.4</v>
      </c>
      <c r="GY123">
        <v>45788.7</v>
      </c>
      <c r="GZ123">
        <v>42311</v>
      </c>
      <c r="HA123">
        <v>1.87388</v>
      </c>
      <c r="HB123">
        <v>1.9127</v>
      </c>
      <c r="HC123">
        <v>0.0515208</v>
      </c>
      <c r="HD123">
        <v>0</v>
      </c>
      <c r="HE123">
        <v>29.8219</v>
      </c>
      <c r="HF123">
        <v>999.9</v>
      </c>
      <c r="HG123">
        <v>55.4</v>
      </c>
      <c r="HH123">
        <v>36.9</v>
      </c>
      <c r="HI123">
        <v>34.9224</v>
      </c>
      <c r="HJ123">
        <v>62.0729</v>
      </c>
      <c r="HK123">
        <v>27.1434</v>
      </c>
      <c r="HL123">
        <v>1</v>
      </c>
      <c r="HM123">
        <v>0.222302</v>
      </c>
      <c r="HN123">
        <v>0.835218</v>
      </c>
      <c r="HO123">
        <v>20.3036</v>
      </c>
      <c r="HP123">
        <v>5.21415</v>
      </c>
      <c r="HQ123">
        <v>11.98</v>
      </c>
      <c r="HR123">
        <v>4.96415</v>
      </c>
      <c r="HS123">
        <v>3.27418</v>
      </c>
      <c r="HT123">
        <v>9999</v>
      </c>
      <c r="HU123">
        <v>9999</v>
      </c>
      <c r="HV123">
        <v>9999</v>
      </c>
      <c r="HW123">
        <v>31</v>
      </c>
      <c r="HX123">
        <v>1.86401</v>
      </c>
      <c r="HY123">
        <v>1.86016</v>
      </c>
      <c r="HZ123">
        <v>1.85849</v>
      </c>
      <c r="IA123">
        <v>1.85988</v>
      </c>
      <c r="IB123">
        <v>1.85989</v>
      </c>
      <c r="IC123">
        <v>1.85838</v>
      </c>
      <c r="ID123">
        <v>1.85745</v>
      </c>
      <c r="IE123">
        <v>1.8524</v>
      </c>
      <c r="IF123">
        <v>0</v>
      </c>
      <c r="IG123">
        <v>0</v>
      </c>
      <c r="IH123">
        <v>0</v>
      </c>
      <c r="II123">
        <v>0</v>
      </c>
      <c r="IJ123" t="s">
        <v>433</v>
      </c>
      <c r="IK123" t="s">
        <v>434</v>
      </c>
      <c r="IL123" t="s">
        <v>435</v>
      </c>
      <c r="IM123" t="s">
        <v>435</v>
      </c>
      <c r="IN123" t="s">
        <v>435</v>
      </c>
      <c r="IO123" t="s">
        <v>435</v>
      </c>
      <c r="IP123">
        <v>0</v>
      </c>
      <c r="IQ123">
        <v>100</v>
      </c>
      <c r="IR123">
        <v>100</v>
      </c>
      <c r="IS123">
        <v>0.377</v>
      </c>
      <c r="IT123">
        <v>0.0507</v>
      </c>
      <c r="IU123">
        <v>0.3089209274673534</v>
      </c>
      <c r="IV123">
        <v>0.0002756662941723101</v>
      </c>
      <c r="IW123">
        <v>-1.706736700235475E-07</v>
      </c>
      <c r="IX123">
        <v>-7.648352192670159E-11</v>
      </c>
      <c r="IY123">
        <v>-0.1658455807566637</v>
      </c>
      <c r="IZ123">
        <v>0.001712106514585134</v>
      </c>
      <c r="JA123">
        <v>0.0004201690128959496</v>
      </c>
      <c r="JB123">
        <v>-1.212774764375344E-06</v>
      </c>
      <c r="JC123">
        <v>3</v>
      </c>
      <c r="JD123">
        <v>1949</v>
      </c>
      <c r="JE123">
        <v>1</v>
      </c>
      <c r="JF123">
        <v>28</v>
      </c>
      <c r="JG123">
        <v>21.9</v>
      </c>
      <c r="JH123">
        <v>21.7</v>
      </c>
      <c r="JI123">
        <v>0.908203</v>
      </c>
      <c r="JJ123">
        <v>2.6355</v>
      </c>
      <c r="JK123">
        <v>1.49658</v>
      </c>
      <c r="JL123">
        <v>2.34741</v>
      </c>
      <c r="JM123">
        <v>1.54907</v>
      </c>
      <c r="JN123">
        <v>2.36084</v>
      </c>
      <c r="JO123">
        <v>41.3261</v>
      </c>
      <c r="JP123">
        <v>13.8431</v>
      </c>
      <c r="JQ123">
        <v>18</v>
      </c>
      <c r="JR123">
        <v>492.317</v>
      </c>
      <c r="JS123">
        <v>534.763</v>
      </c>
      <c r="JT123">
        <v>27.9988</v>
      </c>
      <c r="JU123">
        <v>30.095</v>
      </c>
      <c r="JV123">
        <v>30.0002</v>
      </c>
      <c r="JW123">
        <v>30.0713</v>
      </c>
      <c r="JX123">
        <v>30.0013</v>
      </c>
      <c r="JY123">
        <v>18.1576</v>
      </c>
      <c r="JZ123">
        <v>50.8715</v>
      </c>
      <c r="KA123">
        <v>0</v>
      </c>
      <c r="KB123">
        <v>28</v>
      </c>
      <c r="KC123">
        <v>313.106</v>
      </c>
      <c r="KD123">
        <v>15.8614</v>
      </c>
      <c r="KE123">
        <v>100.059</v>
      </c>
      <c r="KF123">
        <v>100.441</v>
      </c>
    </row>
    <row r="124" spans="1:292">
      <c r="A124">
        <v>104</v>
      </c>
      <c r="B124">
        <v>1685030178.1</v>
      </c>
      <c r="C124">
        <v>3579</v>
      </c>
      <c r="D124" t="s">
        <v>643</v>
      </c>
      <c r="E124" t="s">
        <v>644</v>
      </c>
      <c r="F124">
        <v>5</v>
      </c>
      <c r="G124" t="s">
        <v>428</v>
      </c>
      <c r="H124">
        <v>1685030170.6</v>
      </c>
      <c r="I124">
        <f>(J124)/1000</f>
        <v>0</v>
      </c>
      <c r="J124">
        <f>IF(DO124, AM124, AG124)</f>
        <v>0</v>
      </c>
      <c r="K124">
        <f>IF(DO124, AH124, AF124)</f>
        <v>0</v>
      </c>
      <c r="L124">
        <f>DQ124 - IF(AT124&gt;1, K124*DK124*100.0/(AV124*EE124), 0)</f>
        <v>0</v>
      </c>
      <c r="M124">
        <f>((S124-I124/2)*L124-K124)/(S124+I124/2)</f>
        <v>0</v>
      </c>
      <c r="N124">
        <f>M124*(DX124+DY124)/1000.0</f>
        <v>0</v>
      </c>
      <c r="O124">
        <f>(DQ124 - IF(AT124&gt;1, K124*DK124*100.0/(AV124*EE124), 0))*(DX124+DY124)/1000.0</f>
        <v>0</v>
      </c>
      <c r="P124">
        <f>2.0/((1/R124-1/Q124)+SIGN(R124)*SQRT((1/R124-1/Q124)*(1/R124-1/Q124) + 4*DL124/((DL124+1)*(DL124+1))*(2*1/R124*1/Q124-1/Q124*1/Q124)))</f>
        <v>0</v>
      </c>
      <c r="Q124">
        <f>IF(LEFT(DM124,1)&lt;&gt;"0",IF(LEFT(DM124,1)="1",3.0,DN124),$D$5+$E$5*(EE124*DX124/($K$5*1000))+$F$5*(EE124*DX124/($K$5*1000))*MAX(MIN(DK124,$J$5),$I$5)*MAX(MIN(DK124,$J$5),$I$5)+$G$5*MAX(MIN(DK124,$J$5),$I$5)*(EE124*DX124/($K$5*1000))+$H$5*(EE124*DX124/($K$5*1000))*(EE124*DX124/($K$5*1000)))</f>
        <v>0</v>
      </c>
      <c r="R124">
        <f>I124*(1000-(1000*0.61365*exp(17.502*V124/(240.97+V124))/(DX124+DY124)+DS124)/2)/(1000*0.61365*exp(17.502*V124/(240.97+V124))/(DX124+DY124)-DS124)</f>
        <v>0</v>
      </c>
      <c r="S124">
        <f>1/((DL124+1)/(P124/1.6)+1/(Q124/1.37)) + DL124/((DL124+1)/(P124/1.6) + DL124/(Q124/1.37))</f>
        <v>0</v>
      </c>
      <c r="T124">
        <f>(DG124*DJ124)</f>
        <v>0</v>
      </c>
      <c r="U124">
        <f>(DZ124+(T124+2*0.95*5.67E-8*(((DZ124+$B$9)+273)^4-(DZ124+273)^4)-44100*I124)/(1.84*29.3*Q124+8*0.95*5.67E-8*(DZ124+273)^3))</f>
        <v>0</v>
      </c>
      <c r="V124">
        <f>($C$9*EA124+$D$9*EB124+$E$9*U124)</f>
        <v>0</v>
      </c>
      <c r="W124">
        <f>0.61365*exp(17.502*V124/(240.97+V124))</f>
        <v>0</v>
      </c>
      <c r="X124">
        <f>(Y124/Z124*100)</f>
        <v>0</v>
      </c>
      <c r="Y124">
        <f>DS124*(DX124+DY124)/1000</f>
        <v>0</v>
      </c>
      <c r="Z124">
        <f>0.61365*exp(17.502*DZ124/(240.97+DZ124))</f>
        <v>0</v>
      </c>
      <c r="AA124">
        <f>(W124-DS124*(DX124+DY124)/1000)</f>
        <v>0</v>
      </c>
      <c r="AB124">
        <f>(-I124*44100)</f>
        <v>0</v>
      </c>
      <c r="AC124">
        <f>2*29.3*Q124*0.92*(DZ124-V124)</f>
        <v>0</v>
      </c>
      <c r="AD124">
        <f>2*0.95*5.67E-8*(((DZ124+$B$9)+273)^4-(V124+273)^4)</f>
        <v>0</v>
      </c>
      <c r="AE124">
        <f>T124+AD124+AB124+AC124</f>
        <v>0</v>
      </c>
      <c r="AF124">
        <f>DW124*AT124*(DR124-DQ124*(1000-AT124*DT124)/(1000-AT124*DS124))/(100*DK124)</f>
        <v>0</v>
      </c>
      <c r="AG124">
        <f>1000*DW124*AT124*(DS124-DT124)/(100*DK124*(1000-AT124*DS124))</f>
        <v>0</v>
      </c>
      <c r="AH124">
        <f>(AI124 - AJ124 - DX124*1E3/(8.314*(DZ124+273.15)) * AL124/DW124 * AK124) * DW124/(100*DK124) * (1000 - DT124)/1000</f>
        <v>0</v>
      </c>
      <c r="AI124">
        <v>339.6932313048275</v>
      </c>
      <c r="AJ124">
        <v>315.4757515151516</v>
      </c>
      <c r="AK124">
        <v>-2.968895845358735</v>
      </c>
      <c r="AL124">
        <v>66.75792814194976</v>
      </c>
      <c r="AM124">
        <f>(AO124 - AN124 + DX124*1E3/(8.314*(DZ124+273.15)) * AQ124/DW124 * AP124) * DW124/(100*DK124) * 1000/(1000 - AO124)</f>
        <v>0</v>
      </c>
      <c r="AN124">
        <v>15.76052005282457</v>
      </c>
      <c r="AO124">
        <v>21.41584499484005</v>
      </c>
      <c r="AP124">
        <v>0.0006763100599926378</v>
      </c>
      <c r="AQ124">
        <v>112.1516284702856</v>
      </c>
      <c r="AR124">
        <v>0</v>
      </c>
      <c r="AS124">
        <v>0</v>
      </c>
      <c r="AT124">
        <f>IF(AR124*$H$15&gt;=AV124,1.0,(AV124/(AV124-AR124*$H$15)))</f>
        <v>0</v>
      </c>
      <c r="AU124">
        <f>(AT124-1)*100</f>
        <v>0</v>
      </c>
      <c r="AV124">
        <f>MAX(0,($B$15+$C$15*EE124)/(1+$D$15*EE124)*DX124/(DZ124+273)*$E$15)</f>
        <v>0</v>
      </c>
      <c r="AW124" t="s">
        <v>429</v>
      </c>
      <c r="AX124" t="s">
        <v>429</v>
      </c>
      <c r="AY124">
        <v>0</v>
      </c>
      <c r="AZ124">
        <v>0</v>
      </c>
      <c r="BA124">
        <f>1-AY124/AZ124</f>
        <v>0</v>
      </c>
      <c r="BB124">
        <v>0</v>
      </c>
      <c r="BC124" t="s">
        <v>429</v>
      </c>
      <c r="BD124" t="s">
        <v>429</v>
      </c>
      <c r="BE124">
        <v>0</v>
      </c>
      <c r="BF124">
        <v>0</v>
      </c>
      <c r="BG124">
        <f>1-BE124/BF124</f>
        <v>0</v>
      </c>
      <c r="BH124">
        <v>0.5</v>
      </c>
      <c r="BI124">
        <f>DH124</f>
        <v>0</v>
      </c>
      <c r="BJ124">
        <f>K124</f>
        <v>0</v>
      </c>
      <c r="BK124">
        <f>BG124*BH124*BI124</f>
        <v>0</v>
      </c>
      <c r="BL124">
        <f>(BJ124-BB124)/BI124</f>
        <v>0</v>
      </c>
      <c r="BM124">
        <f>(AZ124-BF124)/BF124</f>
        <v>0</v>
      </c>
      <c r="BN124">
        <f>AY124/(BA124+AY124/BF124)</f>
        <v>0</v>
      </c>
      <c r="BO124" t="s">
        <v>429</v>
      </c>
      <c r="BP124">
        <v>0</v>
      </c>
      <c r="BQ124">
        <f>IF(BP124&lt;&gt;0, BP124, BN124)</f>
        <v>0</v>
      </c>
      <c r="BR124">
        <f>1-BQ124/BF124</f>
        <v>0</v>
      </c>
      <c r="BS124">
        <f>(BF124-BE124)/(BF124-BQ124)</f>
        <v>0</v>
      </c>
      <c r="BT124">
        <f>(AZ124-BF124)/(AZ124-BQ124)</f>
        <v>0</v>
      </c>
      <c r="BU124">
        <f>(BF124-BE124)/(BF124-AY124)</f>
        <v>0</v>
      </c>
      <c r="BV124">
        <f>(AZ124-BF124)/(AZ124-AY124)</f>
        <v>0</v>
      </c>
      <c r="BW124">
        <f>(BS124*BQ124/BE124)</f>
        <v>0</v>
      </c>
      <c r="BX124">
        <f>(1-BW124)</f>
        <v>0</v>
      </c>
      <c r="DG124">
        <f>$B$13*EF124+$C$13*EG124+$F$13*ER124*(1-EU124)</f>
        <v>0</v>
      </c>
      <c r="DH124">
        <f>DG124*DI124</f>
        <v>0</v>
      </c>
      <c r="DI124">
        <f>($B$13*$D$11+$C$13*$D$11+$F$13*((FE124+EW124)/MAX(FE124+EW124+FF124, 0.1)*$I$11+FF124/MAX(FE124+EW124+FF124, 0.1)*$J$11))/($B$13+$C$13+$F$13)</f>
        <v>0</v>
      </c>
      <c r="DJ124">
        <f>($B$13*$K$11+$C$13*$K$11+$F$13*((FE124+EW124)/MAX(FE124+EW124+FF124, 0.1)*$P$11+FF124/MAX(FE124+EW124+FF124, 0.1)*$Q$11))/($B$13+$C$13+$F$13)</f>
        <v>0</v>
      </c>
      <c r="DK124">
        <v>5.52</v>
      </c>
      <c r="DL124">
        <v>0.5</v>
      </c>
      <c r="DM124" t="s">
        <v>430</v>
      </c>
      <c r="DN124">
        <v>2</v>
      </c>
      <c r="DO124" t="b">
        <v>1</v>
      </c>
      <c r="DP124">
        <v>1685030170.6</v>
      </c>
      <c r="DQ124">
        <v>328.6265185185185</v>
      </c>
      <c r="DR124">
        <v>347.9008518518519</v>
      </c>
      <c r="DS124">
        <v>21.41539629629629</v>
      </c>
      <c r="DT124">
        <v>15.74497037037037</v>
      </c>
      <c r="DU124">
        <v>328.2481851851852</v>
      </c>
      <c r="DV124">
        <v>21.3647037037037</v>
      </c>
      <c r="DW124">
        <v>500.0025925925926</v>
      </c>
      <c r="DX124">
        <v>99.47670000000001</v>
      </c>
      <c r="DY124">
        <v>0.09999802222222222</v>
      </c>
      <c r="DZ124">
        <v>30.0499</v>
      </c>
      <c r="EA124">
        <v>30.66270740740741</v>
      </c>
      <c r="EB124">
        <v>999.9000000000001</v>
      </c>
      <c r="EC124">
        <v>0</v>
      </c>
      <c r="ED124">
        <v>0</v>
      </c>
      <c r="EE124">
        <v>9996.205185185187</v>
      </c>
      <c r="EF124">
        <v>0</v>
      </c>
      <c r="EG124">
        <v>781.0388148148146</v>
      </c>
      <c r="EH124">
        <v>-19.27428888888889</v>
      </c>
      <c r="EI124">
        <v>335.8181851851852</v>
      </c>
      <c r="EJ124">
        <v>353.4657407407408</v>
      </c>
      <c r="EK124">
        <v>5.67043</v>
      </c>
      <c r="EL124">
        <v>347.9008518518519</v>
      </c>
      <c r="EM124">
        <v>15.74497037037037</v>
      </c>
      <c r="EN124">
        <v>2.130332962962963</v>
      </c>
      <c r="EO124">
        <v>1.566257037037037</v>
      </c>
      <c r="EP124">
        <v>18.44781851851852</v>
      </c>
      <c r="EQ124">
        <v>13.63074074074074</v>
      </c>
      <c r="ER124">
        <v>1999.987777777778</v>
      </c>
      <c r="ES124">
        <v>0.9799954444444443</v>
      </c>
      <c r="ET124">
        <v>0.02000425555555556</v>
      </c>
      <c r="EU124">
        <v>0</v>
      </c>
      <c r="EV124">
        <v>648.4429629629631</v>
      </c>
      <c r="EW124">
        <v>5.00078</v>
      </c>
      <c r="EX124">
        <v>15460.66296296296</v>
      </c>
      <c r="EY124">
        <v>16379.51481481482</v>
      </c>
      <c r="EZ124">
        <v>40.20577777777778</v>
      </c>
      <c r="FA124">
        <v>41.75688888888889</v>
      </c>
      <c r="FB124">
        <v>40.48125925925925</v>
      </c>
      <c r="FC124">
        <v>40.93948148148147</v>
      </c>
      <c r="FD124">
        <v>41.54822222222221</v>
      </c>
      <c r="FE124">
        <v>1955.077777777778</v>
      </c>
      <c r="FF124">
        <v>39.91</v>
      </c>
      <c r="FG124">
        <v>0</v>
      </c>
      <c r="FH124">
        <v>1685030176.9</v>
      </c>
      <c r="FI124">
        <v>0</v>
      </c>
      <c r="FJ124">
        <v>648.45532</v>
      </c>
      <c r="FK124">
        <v>-42.33430762244839</v>
      </c>
      <c r="FL124">
        <v>2744.961534360267</v>
      </c>
      <c r="FM124">
        <v>15443.724</v>
      </c>
      <c r="FN124">
        <v>15</v>
      </c>
      <c r="FO124">
        <v>1685028870</v>
      </c>
      <c r="FP124" t="s">
        <v>630</v>
      </c>
      <c r="FQ124">
        <v>1685028857</v>
      </c>
      <c r="FR124">
        <v>1685028870</v>
      </c>
      <c r="FS124">
        <v>3</v>
      </c>
      <c r="FT124">
        <v>0.082</v>
      </c>
      <c r="FU124">
        <v>-0.024</v>
      </c>
      <c r="FV124">
        <v>0.389</v>
      </c>
      <c r="FW124">
        <v>-0.048</v>
      </c>
      <c r="FX124">
        <v>420</v>
      </c>
      <c r="FY124">
        <v>15</v>
      </c>
      <c r="FZ124">
        <v>0.04</v>
      </c>
      <c r="GA124">
        <v>0.02</v>
      </c>
      <c r="GB124">
        <v>-22.0148</v>
      </c>
      <c r="GC124">
        <v>40.53162648083615</v>
      </c>
      <c r="GD124">
        <v>4.055661644255217</v>
      </c>
      <c r="GE124">
        <v>0</v>
      </c>
      <c r="GF124">
        <v>5.694484146341463</v>
      </c>
      <c r="GG124">
        <v>-0.3556969337979076</v>
      </c>
      <c r="GH124">
        <v>0.03730091563484866</v>
      </c>
      <c r="GI124">
        <v>1</v>
      </c>
      <c r="GJ124">
        <v>1</v>
      </c>
      <c r="GK124">
        <v>2</v>
      </c>
      <c r="GL124" t="s">
        <v>432</v>
      </c>
      <c r="GM124">
        <v>3.09864</v>
      </c>
      <c r="GN124">
        <v>2.7582</v>
      </c>
      <c r="GO124">
        <v>0.0753043</v>
      </c>
      <c r="GP124">
        <v>0.07848330000000001</v>
      </c>
      <c r="GQ124">
        <v>0.109628</v>
      </c>
      <c r="GR124">
        <v>0.08884740000000001</v>
      </c>
      <c r="GS124">
        <v>23703.2</v>
      </c>
      <c r="GT124">
        <v>23330.8</v>
      </c>
      <c r="GU124">
        <v>26182.8</v>
      </c>
      <c r="GV124">
        <v>25662.4</v>
      </c>
      <c r="GW124">
        <v>37404.8</v>
      </c>
      <c r="GX124">
        <v>35624.8</v>
      </c>
      <c r="GY124">
        <v>45788.7</v>
      </c>
      <c r="GZ124">
        <v>42310.5</v>
      </c>
      <c r="HA124">
        <v>1.87357</v>
      </c>
      <c r="HB124">
        <v>1.9128</v>
      </c>
      <c r="HC124">
        <v>0.0514984</v>
      </c>
      <c r="HD124">
        <v>0</v>
      </c>
      <c r="HE124">
        <v>29.8015</v>
      </c>
      <c r="HF124">
        <v>999.9</v>
      </c>
      <c r="HG124">
        <v>55.4</v>
      </c>
      <c r="HH124">
        <v>36.9</v>
      </c>
      <c r="HI124">
        <v>34.9224</v>
      </c>
      <c r="HJ124">
        <v>62.3229</v>
      </c>
      <c r="HK124">
        <v>27.3317</v>
      </c>
      <c r="HL124">
        <v>1</v>
      </c>
      <c r="HM124">
        <v>0.222149</v>
      </c>
      <c r="HN124">
        <v>0.830153</v>
      </c>
      <c r="HO124">
        <v>20.3037</v>
      </c>
      <c r="HP124">
        <v>5.21325</v>
      </c>
      <c r="HQ124">
        <v>11.98</v>
      </c>
      <c r="HR124">
        <v>4.96405</v>
      </c>
      <c r="HS124">
        <v>3.27403</v>
      </c>
      <c r="HT124">
        <v>9999</v>
      </c>
      <c r="HU124">
        <v>9999</v>
      </c>
      <c r="HV124">
        <v>9999</v>
      </c>
      <c r="HW124">
        <v>31</v>
      </c>
      <c r="HX124">
        <v>1.86401</v>
      </c>
      <c r="HY124">
        <v>1.86014</v>
      </c>
      <c r="HZ124">
        <v>1.85847</v>
      </c>
      <c r="IA124">
        <v>1.85986</v>
      </c>
      <c r="IB124">
        <v>1.85989</v>
      </c>
      <c r="IC124">
        <v>1.85837</v>
      </c>
      <c r="ID124">
        <v>1.85745</v>
      </c>
      <c r="IE124">
        <v>1.85241</v>
      </c>
      <c r="IF124">
        <v>0</v>
      </c>
      <c r="IG124">
        <v>0</v>
      </c>
      <c r="IH124">
        <v>0</v>
      </c>
      <c r="II124">
        <v>0</v>
      </c>
      <c r="IJ124" t="s">
        <v>433</v>
      </c>
      <c r="IK124" t="s">
        <v>434</v>
      </c>
      <c r="IL124" t="s">
        <v>435</v>
      </c>
      <c r="IM124" t="s">
        <v>435</v>
      </c>
      <c r="IN124" t="s">
        <v>435</v>
      </c>
      <c r="IO124" t="s">
        <v>435</v>
      </c>
      <c r="IP124">
        <v>0</v>
      </c>
      <c r="IQ124">
        <v>100</v>
      </c>
      <c r="IR124">
        <v>100</v>
      </c>
      <c r="IS124">
        <v>0.376</v>
      </c>
      <c r="IT124">
        <v>0.0507</v>
      </c>
      <c r="IU124">
        <v>0.3089209274673534</v>
      </c>
      <c r="IV124">
        <v>0.0002756662941723101</v>
      </c>
      <c r="IW124">
        <v>-1.706736700235475E-07</v>
      </c>
      <c r="IX124">
        <v>-7.648352192670159E-11</v>
      </c>
      <c r="IY124">
        <v>-0.1658455807566637</v>
      </c>
      <c r="IZ124">
        <v>0.001712106514585134</v>
      </c>
      <c r="JA124">
        <v>0.0004201690128959496</v>
      </c>
      <c r="JB124">
        <v>-1.212774764375344E-06</v>
      </c>
      <c r="JC124">
        <v>3</v>
      </c>
      <c r="JD124">
        <v>1949</v>
      </c>
      <c r="JE124">
        <v>1</v>
      </c>
      <c r="JF124">
        <v>28</v>
      </c>
      <c r="JG124">
        <v>22</v>
      </c>
      <c r="JH124">
        <v>21.8</v>
      </c>
      <c r="JI124">
        <v>0.8703610000000001</v>
      </c>
      <c r="JJ124">
        <v>2.63916</v>
      </c>
      <c r="JK124">
        <v>1.49658</v>
      </c>
      <c r="JL124">
        <v>2.34741</v>
      </c>
      <c r="JM124">
        <v>1.54907</v>
      </c>
      <c r="JN124">
        <v>2.44263</v>
      </c>
      <c r="JO124">
        <v>41.3261</v>
      </c>
      <c r="JP124">
        <v>13.8431</v>
      </c>
      <c r="JQ124">
        <v>18</v>
      </c>
      <c r="JR124">
        <v>492.151</v>
      </c>
      <c r="JS124">
        <v>534.846</v>
      </c>
      <c r="JT124">
        <v>27.9988</v>
      </c>
      <c r="JU124">
        <v>30.0967</v>
      </c>
      <c r="JV124">
        <v>30.0001</v>
      </c>
      <c r="JW124">
        <v>30.0729</v>
      </c>
      <c r="JX124">
        <v>30.0027</v>
      </c>
      <c r="JY124">
        <v>17.4404</v>
      </c>
      <c r="JZ124">
        <v>50.6006</v>
      </c>
      <c r="KA124">
        <v>0</v>
      </c>
      <c r="KB124">
        <v>28</v>
      </c>
      <c r="KC124">
        <v>299.728</v>
      </c>
      <c r="KD124">
        <v>15.8827</v>
      </c>
      <c r="KE124">
        <v>100.059</v>
      </c>
      <c r="KF124">
        <v>100.44</v>
      </c>
    </row>
    <row r="125" spans="1:292">
      <c r="A125">
        <v>105</v>
      </c>
      <c r="B125">
        <v>1685030183.1</v>
      </c>
      <c r="C125">
        <v>3584</v>
      </c>
      <c r="D125" t="s">
        <v>645</v>
      </c>
      <c r="E125" t="s">
        <v>646</v>
      </c>
      <c r="F125">
        <v>5</v>
      </c>
      <c r="G125" t="s">
        <v>428</v>
      </c>
      <c r="H125">
        <v>1685030175.314285</v>
      </c>
      <c r="I125">
        <f>(J125)/1000</f>
        <v>0</v>
      </c>
      <c r="J125">
        <f>IF(DO125, AM125, AG125)</f>
        <v>0</v>
      </c>
      <c r="K125">
        <f>IF(DO125, AH125, AF125)</f>
        <v>0</v>
      </c>
      <c r="L125">
        <f>DQ125 - IF(AT125&gt;1, K125*DK125*100.0/(AV125*EE125), 0)</f>
        <v>0</v>
      </c>
      <c r="M125">
        <f>((S125-I125/2)*L125-K125)/(S125+I125/2)</f>
        <v>0</v>
      </c>
      <c r="N125">
        <f>M125*(DX125+DY125)/1000.0</f>
        <v>0</v>
      </c>
      <c r="O125">
        <f>(DQ125 - IF(AT125&gt;1, K125*DK125*100.0/(AV125*EE125), 0))*(DX125+DY125)/1000.0</f>
        <v>0</v>
      </c>
      <c r="P125">
        <f>2.0/((1/R125-1/Q125)+SIGN(R125)*SQRT((1/R125-1/Q125)*(1/R125-1/Q125) + 4*DL125/((DL125+1)*(DL125+1))*(2*1/R125*1/Q125-1/Q125*1/Q125)))</f>
        <v>0</v>
      </c>
      <c r="Q125">
        <f>IF(LEFT(DM125,1)&lt;&gt;"0",IF(LEFT(DM125,1)="1",3.0,DN125),$D$5+$E$5*(EE125*DX125/($K$5*1000))+$F$5*(EE125*DX125/($K$5*1000))*MAX(MIN(DK125,$J$5),$I$5)*MAX(MIN(DK125,$J$5),$I$5)+$G$5*MAX(MIN(DK125,$J$5),$I$5)*(EE125*DX125/($K$5*1000))+$H$5*(EE125*DX125/($K$5*1000))*(EE125*DX125/($K$5*1000)))</f>
        <v>0</v>
      </c>
      <c r="R125">
        <f>I125*(1000-(1000*0.61365*exp(17.502*V125/(240.97+V125))/(DX125+DY125)+DS125)/2)/(1000*0.61365*exp(17.502*V125/(240.97+V125))/(DX125+DY125)-DS125)</f>
        <v>0</v>
      </c>
      <c r="S125">
        <f>1/((DL125+1)/(P125/1.6)+1/(Q125/1.37)) + DL125/((DL125+1)/(P125/1.6) + DL125/(Q125/1.37))</f>
        <v>0</v>
      </c>
      <c r="T125">
        <f>(DG125*DJ125)</f>
        <v>0</v>
      </c>
      <c r="U125">
        <f>(DZ125+(T125+2*0.95*5.67E-8*(((DZ125+$B$9)+273)^4-(DZ125+273)^4)-44100*I125)/(1.84*29.3*Q125+8*0.95*5.67E-8*(DZ125+273)^3))</f>
        <v>0</v>
      </c>
      <c r="V125">
        <f>($C$9*EA125+$D$9*EB125+$E$9*U125)</f>
        <v>0</v>
      </c>
      <c r="W125">
        <f>0.61365*exp(17.502*V125/(240.97+V125))</f>
        <v>0</v>
      </c>
      <c r="X125">
        <f>(Y125/Z125*100)</f>
        <v>0</v>
      </c>
      <c r="Y125">
        <f>DS125*(DX125+DY125)/1000</f>
        <v>0</v>
      </c>
      <c r="Z125">
        <f>0.61365*exp(17.502*DZ125/(240.97+DZ125))</f>
        <v>0</v>
      </c>
      <c r="AA125">
        <f>(W125-DS125*(DX125+DY125)/1000)</f>
        <v>0</v>
      </c>
      <c r="AB125">
        <f>(-I125*44100)</f>
        <v>0</v>
      </c>
      <c r="AC125">
        <f>2*29.3*Q125*0.92*(DZ125-V125)</f>
        <v>0</v>
      </c>
      <c r="AD125">
        <f>2*0.95*5.67E-8*(((DZ125+$B$9)+273)^4-(V125+273)^4)</f>
        <v>0</v>
      </c>
      <c r="AE125">
        <f>T125+AD125+AB125+AC125</f>
        <v>0</v>
      </c>
      <c r="AF125">
        <f>DW125*AT125*(DR125-DQ125*(1000-AT125*DT125)/(1000-AT125*DS125))/(100*DK125)</f>
        <v>0</v>
      </c>
      <c r="AG125">
        <f>1000*DW125*AT125*(DS125-DT125)/(100*DK125*(1000-AT125*DS125))</f>
        <v>0</v>
      </c>
      <c r="AH125">
        <f>(AI125 - AJ125 - DX125*1E3/(8.314*(DZ125+273.15)) * AL125/DW125 * AK125) * DW125/(100*DK125) * (1000 - DT125)/1000</f>
        <v>0</v>
      </c>
      <c r="AI125">
        <v>322.9232858681965</v>
      </c>
      <c r="AJ125">
        <v>300.6333696969697</v>
      </c>
      <c r="AK125">
        <v>-2.970938092321624</v>
      </c>
      <c r="AL125">
        <v>66.75792814194976</v>
      </c>
      <c r="AM125">
        <f>(AO125 - AN125 + DX125*1E3/(8.314*(DZ125+273.15)) * AQ125/DW125 * AP125) * DW125/(100*DK125) * 1000/(1000 - AO125)</f>
        <v>0</v>
      </c>
      <c r="AN125">
        <v>15.81026395499929</v>
      </c>
      <c r="AO125">
        <v>21.44474623323014</v>
      </c>
      <c r="AP125">
        <v>-0.0003753822387365735</v>
      </c>
      <c r="AQ125">
        <v>112.1516284702856</v>
      </c>
      <c r="AR125">
        <v>0</v>
      </c>
      <c r="AS125">
        <v>0</v>
      </c>
      <c r="AT125">
        <f>IF(AR125*$H$15&gt;=AV125,1.0,(AV125/(AV125-AR125*$H$15)))</f>
        <v>0</v>
      </c>
      <c r="AU125">
        <f>(AT125-1)*100</f>
        <v>0</v>
      </c>
      <c r="AV125">
        <f>MAX(0,($B$15+$C$15*EE125)/(1+$D$15*EE125)*DX125/(DZ125+273)*$E$15)</f>
        <v>0</v>
      </c>
      <c r="AW125" t="s">
        <v>429</v>
      </c>
      <c r="AX125" t="s">
        <v>429</v>
      </c>
      <c r="AY125">
        <v>0</v>
      </c>
      <c r="AZ125">
        <v>0</v>
      </c>
      <c r="BA125">
        <f>1-AY125/AZ125</f>
        <v>0</v>
      </c>
      <c r="BB125">
        <v>0</v>
      </c>
      <c r="BC125" t="s">
        <v>429</v>
      </c>
      <c r="BD125" t="s">
        <v>429</v>
      </c>
      <c r="BE125">
        <v>0</v>
      </c>
      <c r="BF125">
        <v>0</v>
      </c>
      <c r="BG125">
        <f>1-BE125/BF125</f>
        <v>0</v>
      </c>
      <c r="BH125">
        <v>0.5</v>
      </c>
      <c r="BI125">
        <f>DH125</f>
        <v>0</v>
      </c>
      <c r="BJ125">
        <f>K125</f>
        <v>0</v>
      </c>
      <c r="BK125">
        <f>BG125*BH125*BI125</f>
        <v>0</v>
      </c>
      <c r="BL125">
        <f>(BJ125-BB125)/BI125</f>
        <v>0</v>
      </c>
      <c r="BM125">
        <f>(AZ125-BF125)/BF125</f>
        <v>0</v>
      </c>
      <c r="BN125">
        <f>AY125/(BA125+AY125/BF125)</f>
        <v>0</v>
      </c>
      <c r="BO125" t="s">
        <v>429</v>
      </c>
      <c r="BP125">
        <v>0</v>
      </c>
      <c r="BQ125">
        <f>IF(BP125&lt;&gt;0, BP125, BN125)</f>
        <v>0</v>
      </c>
      <c r="BR125">
        <f>1-BQ125/BF125</f>
        <v>0</v>
      </c>
      <c r="BS125">
        <f>(BF125-BE125)/(BF125-BQ125)</f>
        <v>0</v>
      </c>
      <c r="BT125">
        <f>(AZ125-BF125)/(AZ125-BQ125)</f>
        <v>0</v>
      </c>
      <c r="BU125">
        <f>(BF125-BE125)/(BF125-AY125)</f>
        <v>0</v>
      </c>
      <c r="BV125">
        <f>(AZ125-BF125)/(AZ125-AY125)</f>
        <v>0</v>
      </c>
      <c r="BW125">
        <f>(BS125*BQ125/BE125)</f>
        <v>0</v>
      </c>
      <c r="BX125">
        <f>(1-BW125)</f>
        <v>0</v>
      </c>
      <c r="DG125">
        <f>$B$13*EF125+$C$13*EG125+$F$13*ER125*(1-EU125)</f>
        <v>0</v>
      </c>
      <c r="DH125">
        <f>DG125*DI125</f>
        <v>0</v>
      </c>
      <c r="DI125">
        <f>($B$13*$D$11+$C$13*$D$11+$F$13*((FE125+EW125)/MAX(FE125+EW125+FF125, 0.1)*$I$11+FF125/MAX(FE125+EW125+FF125, 0.1)*$J$11))/($B$13+$C$13+$F$13)</f>
        <v>0</v>
      </c>
      <c r="DJ125">
        <f>($B$13*$K$11+$C$13*$K$11+$F$13*((FE125+EW125)/MAX(FE125+EW125+FF125, 0.1)*$P$11+FF125/MAX(FE125+EW125+FF125, 0.1)*$Q$11))/($B$13+$C$13+$F$13)</f>
        <v>0</v>
      </c>
      <c r="DK125">
        <v>5.52</v>
      </c>
      <c r="DL125">
        <v>0.5</v>
      </c>
      <c r="DM125" t="s">
        <v>430</v>
      </c>
      <c r="DN125">
        <v>2</v>
      </c>
      <c r="DO125" t="b">
        <v>1</v>
      </c>
      <c r="DP125">
        <v>1685030175.314285</v>
      </c>
      <c r="DQ125">
        <v>315.2703571428571</v>
      </c>
      <c r="DR125">
        <v>332.29075</v>
      </c>
      <c r="DS125">
        <v>21.41931785714286</v>
      </c>
      <c r="DT125">
        <v>15.80015357142857</v>
      </c>
      <c r="DU125">
        <v>314.8939999999999</v>
      </c>
      <c r="DV125">
        <v>21.36855714285715</v>
      </c>
      <c r="DW125">
        <v>500.0188571428571</v>
      </c>
      <c r="DX125">
        <v>99.4761892857143</v>
      </c>
      <c r="DY125">
        <v>0.1000121357142857</v>
      </c>
      <c r="DZ125">
        <v>30.04297142857143</v>
      </c>
      <c r="EA125">
        <v>30.65296071428572</v>
      </c>
      <c r="EB125">
        <v>999.9000000000002</v>
      </c>
      <c r="EC125">
        <v>0</v>
      </c>
      <c r="ED125">
        <v>0</v>
      </c>
      <c r="EE125">
        <v>9996.854285714286</v>
      </c>
      <c r="EF125">
        <v>0</v>
      </c>
      <c r="EG125">
        <v>828.0778571428572</v>
      </c>
      <c r="EH125">
        <v>-17.02031428571429</v>
      </c>
      <c r="EI125">
        <v>322.1709999999999</v>
      </c>
      <c r="EJ125">
        <v>337.6244642857142</v>
      </c>
      <c r="EK125">
        <v>5.619167857142856</v>
      </c>
      <c r="EL125">
        <v>332.29075</v>
      </c>
      <c r="EM125">
        <v>15.80015357142857</v>
      </c>
      <c r="EN125">
        <v>2.130712142857143</v>
      </c>
      <c r="EO125">
        <v>1.571738214285714</v>
      </c>
      <c r="EP125">
        <v>18.45065</v>
      </c>
      <c r="EQ125">
        <v>13.68439285714286</v>
      </c>
      <c r="ER125">
        <v>2000.028571428571</v>
      </c>
      <c r="ES125">
        <v>0.9799954285714284</v>
      </c>
      <c r="ET125">
        <v>0.02000426785714287</v>
      </c>
      <c r="EU125">
        <v>0</v>
      </c>
      <c r="EV125">
        <v>645.1608928571429</v>
      </c>
      <c r="EW125">
        <v>5.00078</v>
      </c>
      <c r="EX125">
        <v>15820.28214285714</v>
      </c>
      <c r="EY125">
        <v>16379.85</v>
      </c>
      <c r="EZ125">
        <v>40.20075000000001</v>
      </c>
      <c r="FA125">
        <v>41.73874999999999</v>
      </c>
      <c r="FB125">
        <v>40.49310714285713</v>
      </c>
      <c r="FC125">
        <v>40.92603571428571</v>
      </c>
      <c r="FD125">
        <v>41.53535714285714</v>
      </c>
      <c r="FE125">
        <v>1955.118571428571</v>
      </c>
      <c r="FF125">
        <v>39.91</v>
      </c>
      <c r="FG125">
        <v>0</v>
      </c>
      <c r="FH125">
        <v>1685030182.3</v>
      </c>
      <c r="FI125">
        <v>0</v>
      </c>
      <c r="FJ125">
        <v>644.9293076923077</v>
      </c>
      <c r="FK125">
        <v>-41.99890601015609</v>
      </c>
      <c r="FL125">
        <v>6761.579488547981</v>
      </c>
      <c r="FM125">
        <v>15855.45384615385</v>
      </c>
      <c r="FN125">
        <v>15</v>
      </c>
      <c r="FO125">
        <v>1685028870</v>
      </c>
      <c r="FP125" t="s">
        <v>630</v>
      </c>
      <c r="FQ125">
        <v>1685028857</v>
      </c>
      <c r="FR125">
        <v>1685028870</v>
      </c>
      <c r="FS125">
        <v>3</v>
      </c>
      <c r="FT125">
        <v>0.082</v>
      </c>
      <c r="FU125">
        <v>-0.024</v>
      </c>
      <c r="FV125">
        <v>0.389</v>
      </c>
      <c r="FW125">
        <v>-0.048</v>
      </c>
      <c r="FX125">
        <v>420</v>
      </c>
      <c r="FY125">
        <v>15</v>
      </c>
      <c r="FZ125">
        <v>0.04</v>
      </c>
      <c r="GA125">
        <v>0.02</v>
      </c>
      <c r="GB125">
        <v>-18.532</v>
      </c>
      <c r="GC125">
        <v>29.51722176360235</v>
      </c>
      <c r="GD125">
        <v>2.854988229397803</v>
      </c>
      <c r="GE125">
        <v>0</v>
      </c>
      <c r="GF125">
        <v>5.6477695</v>
      </c>
      <c r="GG125">
        <v>-0.5793771106942036</v>
      </c>
      <c r="GH125">
        <v>0.05826011401250434</v>
      </c>
      <c r="GI125">
        <v>0</v>
      </c>
      <c r="GJ125">
        <v>0</v>
      </c>
      <c r="GK125">
        <v>2</v>
      </c>
      <c r="GL125" t="s">
        <v>485</v>
      </c>
      <c r="GM125">
        <v>3.0988</v>
      </c>
      <c r="GN125">
        <v>2.75809</v>
      </c>
      <c r="GO125">
        <v>0.0724021</v>
      </c>
      <c r="GP125">
        <v>0.0752192</v>
      </c>
      <c r="GQ125">
        <v>0.109735</v>
      </c>
      <c r="GR125">
        <v>0.08912349999999999</v>
      </c>
      <c r="GS125">
        <v>23777.5</v>
      </c>
      <c r="GT125">
        <v>23413.6</v>
      </c>
      <c r="GU125">
        <v>26182.8</v>
      </c>
      <c r="GV125">
        <v>25662.5</v>
      </c>
      <c r="GW125">
        <v>37399.8</v>
      </c>
      <c r="GX125">
        <v>35613.9</v>
      </c>
      <c r="GY125">
        <v>45788.6</v>
      </c>
      <c r="GZ125">
        <v>42310.9</v>
      </c>
      <c r="HA125">
        <v>1.87357</v>
      </c>
      <c r="HB125">
        <v>1.91278</v>
      </c>
      <c r="HC125">
        <v>0.0527501</v>
      </c>
      <c r="HD125">
        <v>0</v>
      </c>
      <c r="HE125">
        <v>29.7794</v>
      </c>
      <c r="HF125">
        <v>999.9</v>
      </c>
      <c r="HG125">
        <v>55.4</v>
      </c>
      <c r="HH125">
        <v>36.9</v>
      </c>
      <c r="HI125">
        <v>34.9225</v>
      </c>
      <c r="HJ125">
        <v>62.1529</v>
      </c>
      <c r="HK125">
        <v>27.0994</v>
      </c>
      <c r="HL125">
        <v>1</v>
      </c>
      <c r="HM125">
        <v>0.222165</v>
      </c>
      <c r="HN125">
        <v>0.824439</v>
      </c>
      <c r="HO125">
        <v>20.3039</v>
      </c>
      <c r="HP125">
        <v>5.21385</v>
      </c>
      <c r="HQ125">
        <v>11.98</v>
      </c>
      <c r="HR125">
        <v>4.9643</v>
      </c>
      <c r="HS125">
        <v>3.27435</v>
      </c>
      <c r="HT125">
        <v>9999</v>
      </c>
      <c r="HU125">
        <v>9999</v>
      </c>
      <c r="HV125">
        <v>9999</v>
      </c>
      <c r="HW125">
        <v>31</v>
      </c>
      <c r="HX125">
        <v>1.86401</v>
      </c>
      <c r="HY125">
        <v>1.86014</v>
      </c>
      <c r="HZ125">
        <v>1.85846</v>
      </c>
      <c r="IA125">
        <v>1.85987</v>
      </c>
      <c r="IB125">
        <v>1.85989</v>
      </c>
      <c r="IC125">
        <v>1.85837</v>
      </c>
      <c r="ID125">
        <v>1.85745</v>
      </c>
      <c r="IE125">
        <v>1.8524</v>
      </c>
      <c r="IF125">
        <v>0</v>
      </c>
      <c r="IG125">
        <v>0</v>
      </c>
      <c r="IH125">
        <v>0</v>
      </c>
      <c r="II125">
        <v>0</v>
      </c>
      <c r="IJ125" t="s">
        <v>433</v>
      </c>
      <c r="IK125" t="s">
        <v>434</v>
      </c>
      <c r="IL125" t="s">
        <v>435</v>
      </c>
      <c r="IM125" t="s">
        <v>435</v>
      </c>
      <c r="IN125" t="s">
        <v>435</v>
      </c>
      <c r="IO125" t="s">
        <v>435</v>
      </c>
      <c r="IP125">
        <v>0</v>
      </c>
      <c r="IQ125">
        <v>100</v>
      </c>
      <c r="IR125">
        <v>100</v>
      </c>
      <c r="IS125">
        <v>0.373</v>
      </c>
      <c r="IT125">
        <v>0.0513</v>
      </c>
      <c r="IU125">
        <v>0.3089209274673534</v>
      </c>
      <c r="IV125">
        <v>0.0002756662941723101</v>
      </c>
      <c r="IW125">
        <v>-1.706736700235475E-07</v>
      </c>
      <c r="IX125">
        <v>-7.648352192670159E-11</v>
      </c>
      <c r="IY125">
        <v>-0.1658455807566637</v>
      </c>
      <c r="IZ125">
        <v>0.001712106514585134</v>
      </c>
      <c r="JA125">
        <v>0.0004201690128959496</v>
      </c>
      <c r="JB125">
        <v>-1.212774764375344E-06</v>
      </c>
      <c r="JC125">
        <v>3</v>
      </c>
      <c r="JD125">
        <v>1949</v>
      </c>
      <c r="JE125">
        <v>1</v>
      </c>
      <c r="JF125">
        <v>28</v>
      </c>
      <c r="JG125">
        <v>22.1</v>
      </c>
      <c r="JH125">
        <v>21.9</v>
      </c>
      <c r="JI125">
        <v>0.834961</v>
      </c>
      <c r="JJ125">
        <v>2.63062</v>
      </c>
      <c r="JK125">
        <v>1.49658</v>
      </c>
      <c r="JL125">
        <v>2.34741</v>
      </c>
      <c r="JM125">
        <v>1.54907</v>
      </c>
      <c r="JN125">
        <v>2.43164</v>
      </c>
      <c r="JO125">
        <v>41.3521</v>
      </c>
      <c r="JP125">
        <v>13.8431</v>
      </c>
      <c r="JQ125">
        <v>18</v>
      </c>
      <c r="JR125">
        <v>492.171</v>
      </c>
      <c r="JS125">
        <v>534.843</v>
      </c>
      <c r="JT125">
        <v>27.9987</v>
      </c>
      <c r="JU125">
        <v>30.0976</v>
      </c>
      <c r="JV125">
        <v>30.0001</v>
      </c>
      <c r="JW125">
        <v>30.0755</v>
      </c>
      <c r="JX125">
        <v>30.0043</v>
      </c>
      <c r="JY125">
        <v>16.7418</v>
      </c>
      <c r="JZ125">
        <v>50.6006</v>
      </c>
      <c r="KA125">
        <v>0</v>
      </c>
      <c r="KB125">
        <v>28</v>
      </c>
      <c r="KC125">
        <v>279.693</v>
      </c>
      <c r="KD125">
        <v>15.8713</v>
      </c>
      <c r="KE125">
        <v>100.059</v>
      </c>
      <c r="KF125">
        <v>100.441</v>
      </c>
    </row>
    <row r="126" spans="1:292">
      <c r="A126">
        <v>106</v>
      </c>
      <c r="B126">
        <v>1685030188.1</v>
      </c>
      <c r="C126">
        <v>3589</v>
      </c>
      <c r="D126" t="s">
        <v>647</v>
      </c>
      <c r="E126" t="s">
        <v>648</v>
      </c>
      <c r="F126">
        <v>5</v>
      </c>
      <c r="G126" t="s">
        <v>428</v>
      </c>
      <c r="H126">
        <v>1685030180.6</v>
      </c>
      <c r="I126">
        <f>(J126)/1000</f>
        <v>0</v>
      </c>
      <c r="J126">
        <f>IF(DO126, AM126, AG126)</f>
        <v>0</v>
      </c>
      <c r="K126">
        <f>IF(DO126, AH126, AF126)</f>
        <v>0</v>
      </c>
      <c r="L126">
        <f>DQ126 - IF(AT126&gt;1, K126*DK126*100.0/(AV126*EE126), 0)</f>
        <v>0</v>
      </c>
      <c r="M126">
        <f>((S126-I126/2)*L126-K126)/(S126+I126/2)</f>
        <v>0</v>
      </c>
      <c r="N126">
        <f>M126*(DX126+DY126)/1000.0</f>
        <v>0</v>
      </c>
      <c r="O126">
        <f>(DQ126 - IF(AT126&gt;1, K126*DK126*100.0/(AV126*EE126), 0))*(DX126+DY126)/1000.0</f>
        <v>0</v>
      </c>
      <c r="P126">
        <f>2.0/((1/R126-1/Q126)+SIGN(R126)*SQRT((1/R126-1/Q126)*(1/R126-1/Q126) + 4*DL126/((DL126+1)*(DL126+1))*(2*1/R126*1/Q126-1/Q126*1/Q126)))</f>
        <v>0</v>
      </c>
      <c r="Q126">
        <f>IF(LEFT(DM126,1)&lt;&gt;"0",IF(LEFT(DM126,1)="1",3.0,DN126),$D$5+$E$5*(EE126*DX126/($K$5*1000))+$F$5*(EE126*DX126/($K$5*1000))*MAX(MIN(DK126,$J$5),$I$5)*MAX(MIN(DK126,$J$5),$I$5)+$G$5*MAX(MIN(DK126,$J$5),$I$5)*(EE126*DX126/($K$5*1000))+$H$5*(EE126*DX126/($K$5*1000))*(EE126*DX126/($K$5*1000)))</f>
        <v>0</v>
      </c>
      <c r="R126">
        <f>I126*(1000-(1000*0.61365*exp(17.502*V126/(240.97+V126))/(DX126+DY126)+DS126)/2)/(1000*0.61365*exp(17.502*V126/(240.97+V126))/(DX126+DY126)-DS126)</f>
        <v>0</v>
      </c>
      <c r="S126">
        <f>1/((DL126+1)/(P126/1.6)+1/(Q126/1.37)) + DL126/((DL126+1)/(P126/1.6) + DL126/(Q126/1.37))</f>
        <v>0</v>
      </c>
      <c r="T126">
        <f>(DG126*DJ126)</f>
        <v>0</v>
      </c>
      <c r="U126">
        <f>(DZ126+(T126+2*0.95*5.67E-8*(((DZ126+$B$9)+273)^4-(DZ126+273)^4)-44100*I126)/(1.84*29.3*Q126+8*0.95*5.67E-8*(DZ126+273)^3))</f>
        <v>0</v>
      </c>
      <c r="V126">
        <f>($C$9*EA126+$D$9*EB126+$E$9*U126)</f>
        <v>0</v>
      </c>
      <c r="W126">
        <f>0.61365*exp(17.502*V126/(240.97+V126))</f>
        <v>0</v>
      </c>
      <c r="X126">
        <f>(Y126/Z126*100)</f>
        <v>0</v>
      </c>
      <c r="Y126">
        <f>DS126*(DX126+DY126)/1000</f>
        <v>0</v>
      </c>
      <c r="Z126">
        <f>0.61365*exp(17.502*DZ126/(240.97+DZ126))</f>
        <v>0</v>
      </c>
      <c r="AA126">
        <f>(W126-DS126*(DX126+DY126)/1000)</f>
        <v>0</v>
      </c>
      <c r="AB126">
        <f>(-I126*44100)</f>
        <v>0</v>
      </c>
      <c r="AC126">
        <f>2*29.3*Q126*0.92*(DZ126-V126)</f>
        <v>0</v>
      </c>
      <c r="AD126">
        <f>2*0.95*5.67E-8*(((DZ126+$B$9)+273)^4-(V126+273)^4)</f>
        <v>0</v>
      </c>
      <c r="AE126">
        <f>T126+AD126+AB126+AC126</f>
        <v>0</v>
      </c>
      <c r="AF126">
        <f>DW126*AT126*(DR126-DQ126*(1000-AT126*DT126)/(1000-AT126*DS126))/(100*DK126)</f>
        <v>0</v>
      </c>
      <c r="AG126">
        <f>1000*DW126*AT126*(DS126-DT126)/(100*DK126*(1000-AT126*DS126))</f>
        <v>0</v>
      </c>
      <c r="AH126">
        <f>(AI126 - AJ126 - DX126*1E3/(8.314*(DZ126+273.15)) * AL126/DW126 * AK126) * DW126/(100*DK126) * (1000 - DT126)/1000</f>
        <v>0</v>
      </c>
      <c r="AI126">
        <v>305.9404721638734</v>
      </c>
      <c r="AJ126">
        <v>285.5958242424242</v>
      </c>
      <c r="AK126">
        <v>-3.010874572491794</v>
      </c>
      <c r="AL126">
        <v>66.75792814194976</v>
      </c>
      <c r="AM126">
        <f>(AO126 - AN126 + DX126*1E3/(8.314*(DZ126+273.15)) * AQ126/DW126 * AP126) * DW126/(100*DK126) * 1000/(1000 - AO126)</f>
        <v>0</v>
      </c>
      <c r="AN126">
        <v>15.89173035988399</v>
      </c>
      <c r="AO126">
        <v>21.46658163054695</v>
      </c>
      <c r="AP126">
        <v>0.008217894790680719</v>
      </c>
      <c r="AQ126">
        <v>112.1516284702856</v>
      </c>
      <c r="AR126">
        <v>0</v>
      </c>
      <c r="AS126">
        <v>0</v>
      </c>
      <c r="AT126">
        <f>IF(AR126*$H$15&gt;=AV126,1.0,(AV126/(AV126-AR126*$H$15)))</f>
        <v>0</v>
      </c>
      <c r="AU126">
        <f>(AT126-1)*100</f>
        <v>0</v>
      </c>
      <c r="AV126">
        <f>MAX(0,($B$15+$C$15*EE126)/(1+$D$15*EE126)*DX126/(DZ126+273)*$E$15)</f>
        <v>0</v>
      </c>
      <c r="AW126" t="s">
        <v>429</v>
      </c>
      <c r="AX126" t="s">
        <v>429</v>
      </c>
      <c r="AY126">
        <v>0</v>
      </c>
      <c r="AZ126">
        <v>0</v>
      </c>
      <c r="BA126">
        <f>1-AY126/AZ126</f>
        <v>0</v>
      </c>
      <c r="BB126">
        <v>0</v>
      </c>
      <c r="BC126" t="s">
        <v>429</v>
      </c>
      <c r="BD126" t="s">
        <v>429</v>
      </c>
      <c r="BE126">
        <v>0</v>
      </c>
      <c r="BF126">
        <v>0</v>
      </c>
      <c r="BG126">
        <f>1-BE126/BF126</f>
        <v>0</v>
      </c>
      <c r="BH126">
        <v>0.5</v>
      </c>
      <c r="BI126">
        <f>DH126</f>
        <v>0</v>
      </c>
      <c r="BJ126">
        <f>K126</f>
        <v>0</v>
      </c>
      <c r="BK126">
        <f>BG126*BH126*BI126</f>
        <v>0</v>
      </c>
      <c r="BL126">
        <f>(BJ126-BB126)/BI126</f>
        <v>0</v>
      </c>
      <c r="BM126">
        <f>(AZ126-BF126)/BF126</f>
        <v>0</v>
      </c>
      <c r="BN126">
        <f>AY126/(BA126+AY126/BF126)</f>
        <v>0</v>
      </c>
      <c r="BO126" t="s">
        <v>429</v>
      </c>
      <c r="BP126">
        <v>0</v>
      </c>
      <c r="BQ126">
        <f>IF(BP126&lt;&gt;0, BP126, BN126)</f>
        <v>0</v>
      </c>
      <c r="BR126">
        <f>1-BQ126/BF126</f>
        <v>0</v>
      </c>
      <c r="BS126">
        <f>(BF126-BE126)/(BF126-BQ126)</f>
        <v>0</v>
      </c>
      <c r="BT126">
        <f>(AZ126-BF126)/(AZ126-BQ126)</f>
        <v>0</v>
      </c>
      <c r="BU126">
        <f>(BF126-BE126)/(BF126-AY126)</f>
        <v>0</v>
      </c>
      <c r="BV126">
        <f>(AZ126-BF126)/(AZ126-AY126)</f>
        <v>0</v>
      </c>
      <c r="BW126">
        <f>(BS126*BQ126/BE126)</f>
        <v>0</v>
      </c>
      <c r="BX126">
        <f>(1-BW126)</f>
        <v>0</v>
      </c>
      <c r="DG126">
        <f>$B$13*EF126+$C$13*EG126+$F$13*ER126*(1-EU126)</f>
        <v>0</v>
      </c>
      <c r="DH126">
        <f>DG126*DI126</f>
        <v>0</v>
      </c>
      <c r="DI126">
        <f>($B$13*$D$11+$C$13*$D$11+$F$13*((FE126+EW126)/MAX(FE126+EW126+FF126, 0.1)*$I$11+FF126/MAX(FE126+EW126+FF126, 0.1)*$J$11))/($B$13+$C$13+$F$13)</f>
        <v>0</v>
      </c>
      <c r="DJ126">
        <f>($B$13*$K$11+$C$13*$K$11+$F$13*((FE126+EW126)/MAX(FE126+EW126+FF126, 0.1)*$P$11+FF126/MAX(FE126+EW126+FF126, 0.1)*$Q$11))/($B$13+$C$13+$F$13)</f>
        <v>0</v>
      </c>
      <c r="DK126">
        <v>5.52</v>
      </c>
      <c r="DL126">
        <v>0.5</v>
      </c>
      <c r="DM126" t="s">
        <v>430</v>
      </c>
      <c r="DN126">
        <v>2</v>
      </c>
      <c r="DO126" t="b">
        <v>1</v>
      </c>
      <c r="DP126">
        <v>1685030180.6</v>
      </c>
      <c r="DQ126">
        <v>299.9732592592593</v>
      </c>
      <c r="DR126">
        <v>314.7588148148148</v>
      </c>
      <c r="DS126">
        <v>21.43525555555555</v>
      </c>
      <c r="DT126">
        <v>15.84758888888889</v>
      </c>
      <c r="DU126">
        <v>299.5991851851853</v>
      </c>
      <c r="DV126">
        <v>21.38421851851852</v>
      </c>
      <c r="DW126">
        <v>500.0169629629629</v>
      </c>
      <c r="DX126">
        <v>99.47578888888887</v>
      </c>
      <c r="DY126">
        <v>0.1000263148148148</v>
      </c>
      <c r="DZ126">
        <v>30.03285555555555</v>
      </c>
      <c r="EA126">
        <v>30.64005555555555</v>
      </c>
      <c r="EB126">
        <v>999.9000000000001</v>
      </c>
      <c r="EC126">
        <v>0</v>
      </c>
      <c r="ED126">
        <v>0</v>
      </c>
      <c r="EE126">
        <v>9996.78037037037</v>
      </c>
      <c r="EF126">
        <v>0</v>
      </c>
      <c r="EG126">
        <v>948.026111111111</v>
      </c>
      <c r="EH126">
        <v>-14.78552592592593</v>
      </c>
      <c r="EI126">
        <v>306.5439259259259</v>
      </c>
      <c r="EJ126">
        <v>319.8266296296296</v>
      </c>
      <c r="EK126">
        <v>5.587672592592592</v>
      </c>
      <c r="EL126">
        <v>314.7588148148148</v>
      </c>
      <c r="EM126">
        <v>15.84758888888889</v>
      </c>
      <c r="EN126">
        <v>2.132288518518518</v>
      </c>
      <c r="EO126">
        <v>1.576451111111111</v>
      </c>
      <c r="EP126">
        <v>18.46244814814815</v>
      </c>
      <c r="EQ126">
        <v>13.73044444444444</v>
      </c>
      <c r="ER126">
        <v>2000.011111111111</v>
      </c>
      <c r="ES126">
        <v>0.9799942222222221</v>
      </c>
      <c r="ET126">
        <v>0.02000537777777778</v>
      </c>
      <c r="EU126">
        <v>0</v>
      </c>
      <c r="EV126">
        <v>641.5130740740741</v>
      </c>
      <c r="EW126">
        <v>5.00078</v>
      </c>
      <c r="EX126">
        <v>16521.81111111111</v>
      </c>
      <c r="EY126">
        <v>16379.6962962963</v>
      </c>
      <c r="EZ126">
        <v>40.20359259259259</v>
      </c>
      <c r="FA126">
        <v>41.73366666666666</v>
      </c>
      <c r="FB126">
        <v>40.47651851851851</v>
      </c>
      <c r="FC126">
        <v>40.91862962962963</v>
      </c>
      <c r="FD126">
        <v>41.55066666666666</v>
      </c>
      <c r="FE126">
        <v>1955.09962962963</v>
      </c>
      <c r="FF126">
        <v>39.91</v>
      </c>
      <c r="FG126">
        <v>0</v>
      </c>
      <c r="FH126">
        <v>1685030187.1</v>
      </c>
      <c r="FI126">
        <v>0</v>
      </c>
      <c r="FJ126">
        <v>641.6221538461539</v>
      </c>
      <c r="FK126">
        <v>-40.91993163145819</v>
      </c>
      <c r="FL126">
        <v>10526.03076200297</v>
      </c>
      <c r="FM126">
        <v>16517.65384615385</v>
      </c>
      <c r="FN126">
        <v>15</v>
      </c>
      <c r="FO126">
        <v>1685028870</v>
      </c>
      <c r="FP126" t="s">
        <v>630</v>
      </c>
      <c r="FQ126">
        <v>1685028857</v>
      </c>
      <c r="FR126">
        <v>1685028870</v>
      </c>
      <c r="FS126">
        <v>3</v>
      </c>
      <c r="FT126">
        <v>0.082</v>
      </c>
      <c r="FU126">
        <v>-0.024</v>
      </c>
      <c r="FV126">
        <v>0.389</v>
      </c>
      <c r="FW126">
        <v>-0.048</v>
      </c>
      <c r="FX126">
        <v>420</v>
      </c>
      <c r="FY126">
        <v>15</v>
      </c>
      <c r="FZ126">
        <v>0.04</v>
      </c>
      <c r="GA126">
        <v>0.02</v>
      </c>
      <c r="GB126">
        <v>-16.1808475</v>
      </c>
      <c r="GC126">
        <v>25.60477711069421</v>
      </c>
      <c r="GD126">
        <v>2.46629049312804</v>
      </c>
      <c r="GE126">
        <v>0</v>
      </c>
      <c r="GF126">
        <v>5.6088965</v>
      </c>
      <c r="GG126">
        <v>-0.4402104315197065</v>
      </c>
      <c r="GH126">
        <v>0.04769906139275699</v>
      </c>
      <c r="GI126">
        <v>1</v>
      </c>
      <c r="GJ126">
        <v>1</v>
      </c>
      <c r="GK126">
        <v>2</v>
      </c>
      <c r="GL126" t="s">
        <v>432</v>
      </c>
      <c r="GM126">
        <v>3.09866</v>
      </c>
      <c r="GN126">
        <v>2.75797</v>
      </c>
      <c r="GO126">
        <v>0.0694101</v>
      </c>
      <c r="GP126">
        <v>0.0719745</v>
      </c>
      <c r="GQ126">
        <v>0.109807</v>
      </c>
      <c r="GR126">
        <v>0.0891048</v>
      </c>
      <c r="GS126">
        <v>23854.3</v>
      </c>
      <c r="GT126">
        <v>23495.5</v>
      </c>
      <c r="GU126">
        <v>26182.9</v>
      </c>
      <c r="GV126">
        <v>25662.2</v>
      </c>
      <c r="GW126">
        <v>37396.3</v>
      </c>
      <c r="GX126">
        <v>35614.1</v>
      </c>
      <c r="GY126">
        <v>45788.6</v>
      </c>
      <c r="GZ126">
        <v>42310.7</v>
      </c>
      <c r="HA126">
        <v>1.87357</v>
      </c>
      <c r="HB126">
        <v>1.91282</v>
      </c>
      <c r="HC126">
        <v>0.0541173</v>
      </c>
      <c r="HD126">
        <v>0</v>
      </c>
      <c r="HE126">
        <v>29.7532</v>
      </c>
      <c r="HF126">
        <v>999.9</v>
      </c>
      <c r="HG126">
        <v>55.4</v>
      </c>
      <c r="HH126">
        <v>36.9</v>
      </c>
      <c r="HI126">
        <v>34.9205</v>
      </c>
      <c r="HJ126">
        <v>62.1929</v>
      </c>
      <c r="HK126">
        <v>27.4559</v>
      </c>
      <c r="HL126">
        <v>1</v>
      </c>
      <c r="HM126">
        <v>0.222048</v>
      </c>
      <c r="HN126">
        <v>0.818614</v>
      </c>
      <c r="HO126">
        <v>20.304</v>
      </c>
      <c r="HP126">
        <v>5.214</v>
      </c>
      <c r="HQ126">
        <v>11.98</v>
      </c>
      <c r="HR126">
        <v>4.96425</v>
      </c>
      <c r="HS126">
        <v>3.27425</v>
      </c>
      <c r="HT126">
        <v>9999</v>
      </c>
      <c r="HU126">
        <v>9999</v>
      </c>
      <c r="HV126">
        <v>9999</v>
      </c>
      <c r="HW126">
        <v>31</v>
      </c>
      <c r="HX126">
        <v>1.86401</v>
      </c>
      <c r="HY126">
        <v>1.86016</v>
      </c>
      <c r="HZ126">
        <v>1.85846</v>
      </c>
      <c r="IA126">
        <v>1.85988</v>
      </c>
      <c r="IB126">
        <v>1.85989</v>
      </c>
      <c r="IC126">
        <v>1.85837</v>
      </c>
      <c r="ID126">
        <v>1.85745</v>
      </c>
      <c r="IE126">
        <v>1.85241</v>
      </c>
      <c r="IF126">
        <v>0</v>
      </c>
      <c r="IG126">
        <v>0</v>
      </c>
      <c r="IH126">
        <v>0</v>
      </c>
      <c r="II126">
        <v>0</v>
      </c>
      <c r="IJ126" t="s">
        <v>433</v>
      </c>
      <c r="IK126" t="s">
        <v>434</v>
      </c>
      <c r="IL126" t="s">
        <v>435</v>
      </c>
      <c r="IM126" t="s">
        <v>435</v>
      </c>
      <c r="IN126" t="s">
        <v>435</v>
      </c>
      <c r="IO126" t="s">
        <v>435</v>
      </c>
      <c r="IP126">
        <v>0</v>
      </c>
      <c r="IQ126">
        <v>100</v>
      </c>
      <c r="IR126">
        <v>100</v>
      </c>
      <c r="IS126">
        <v>0.37</v>
      </c>
      <c r="IT126">
        <v>0.0517</v>
      </c>
      <c r="IU126">
        <v>0.3089209274673534</v>
      </c>
      <c r="IV126">
        <v>0.0002756662941723101</v>
      </c>
      <c r="IW126">
        <v>-1.706736700235475E-07</v>
      </c>
      <c r="IX126">
        <v>-7.648352192670159E-11</v>
      </c>
      <c r="IY126">
        <v>-0.1658455807566637</v>
      </c>
      <c r="IZ126">
        <v>0.001712106514585134</v>
      </c>
      <c r="JA126">
        <v>0.0004201690128959496</v>
      </c>
      <c r="JB126">
        <v>-1.212774764375344E-06</v>
      </c>
      <c r="JC126">
        <v>3</v>
      </c>
      <c r="JD126">
        <v>1949</v>
      </c>
      <c r="JE126">
        <v>1</v>
      </c>
      <c r="JF126">
        <v>28</v>
      </c>
      <c r="JG126">
        <v>22.2</v>
      </c>
      <c r="JH126">
        <v>22</v>
      </c>
      <c r="JI126">
        <v>0.79834</v>
      </c>
      <c r="JJ126">
        <v>2.64648</v>
      </c>
      <c r="JK126">
        <v>1.49658</v>
      </c>
      <c r="JL126">
        <v>2.34741</v>
      </c>
      <c r="JM126">
        <v>1.54907</v>
      </c>
      <c r="JN126">
        <v>2.3645</v>
      </c>
      <c r="JO126">
        <v>41.3521</v>
      </c>
      <c r="JP126">
        <v>13.8256</v>
      </c>
      <c r="JQ126">
        <v>18</v>
      </c>
      <c r="JR126">
        <v>492.17</v>
      </c>
      <c r="JS126">
        <v>534.879</v>
      </c>
      <c r="JT126">
        <v>27.9987</v>
      </c>
      <c r="JU126">
        <v>30.0976</v>
      </c>
      <c r="JV126">
        <v>30</v>
      </c>
      <c r="JW126">
        <v>30.0755</v>
      </c>
      <c r="JX126">
        <v>30.0043</v>
      </c>
      <c r="JY126">
        <v>16.0016</v>
      </c>
      <c r="JZ126">
        <v>50.6006</v>
      </c>
      <c r="KA126">
        <v>0</v>
      </c>
      <c r="KB126">
        <v>28</v>
      </c>
      <c r="KC126">
        <v>266.336</v>
      </c>
      <c r="KD126">
        <v>15.8729</v>
      </c>
      <c r="KE126">
        <v>100.059</v>
      </c>
      <c r="KF126">
        <v>100.44</v>
      </c>
    </row>
    <row r="127" spans="1:292">
      <c r="A127">
        <v>107</v>
      </c>
      <c r="B127">
        <v>1685030193.1</v>
      </c>
      <c r="C127">
        <v>3594</v>
      </c>
      <c r="D127" t="s">
        <v>649</v>
      </c>
      <c r="E127" t="s">
        <v>650</v>
      </c>
      <c r="F127">
        <v>5</v>
      </c>
      <c r="G127" t="s">
        <v>428</v>
      </c>
      <c r="H127">
        <v>1685030185.314285</v>
      </c>
      <c r="I127">
        <f>(J127)/1000</f>
        <v>0</v>
      </c>
      <c r="J127">
        <f>IF(DO127, AM127, AG127)</f>
        <v>0</v>
      </c>
      <c r="K127">
        <f>IF(DO127, AH127, AF127)</f>
        <v>0</v>
      </c>
      <c r="L127">
        <f>DQ127 - IF(AT127&gt;1, K127*DK127*100.0/(AV127*EE127), 0)</f>
        <v>0</v>
      </c>
      <c r="M127">
        <f>((S127-I127/2)*L127-K127)/(S127+I127/2)</f>
        <v>0</v>
      </c>
      <c r="N127">
        <f>M127*(DX127+DY127)/1000.0</f>
        <v>0</v>
      </c>
      <c r="O127">
        <f>(DQ127 - IF(AT127&gt;1, K127*DK127*100.0/(AV127*EE127), 0))*(DX127+DY127)/1000.0</f>
        <v>0</v>
      </c>
      <c r="P127">
        <f>2.0/((1/R127-1/Q127)+SIGN(R127)*SQRT((1/R127-1/Q127)*(1/R127-1/Q127) + 4*DL127/((DL127+1)*(DL127+1))*(2*1/R127*1/Q127-1/Q127*1/Q127)))</f>
        <v>0</v>
      </c>
      <c r="Q127">
        <f>IF(LEFT(DM127,1)&lt;&gt;"0",IF(LEFT(DM127,1)="1",3.0,DN127),$D$5+$E$5*(EE127*DX127/($K$5*1000))+$F$5*(EE127*DX127/($K$5*1000))*MAX(MIN(DK127,$J$5),$I$5)*MAX(MIN(DK127,$J$5),$I$5)+$G$5*MAX(MIN(DK127,$J$5),$I$5)*(EE127*DX127/($K$5*1000))+$H$5*(EE127*DX127/($K$5*1000))*(EE127*DX127/($K$5*1000)))</f>
        <v>0</v>
      </c>
      <c r="R127">
        <f>I127*(1000-(1000*0.61365*exp(17.502*V127/(240.97+V127))/(DX127+DY127)+DS127)/2)/(1000*0.61365*exp(17.502*V127/(240.97+V127))/(DX127+DY127)-DS127)</f>
        <v>0</v>
      </c>
      <c r="S127">
        <f>1/((DL127+1)/(P127/1.6)+1/(Q127/1.37)) + DL127/((DL127+1)/(P127/1.6) + DL127/(Q127/1.37))</f>
        <v>0</v>
      </c>
      <c r="T127">
        <f>(DG127*DJ127)</f>
        <v>0</v>
      </c>
      <c r="U127">
        <f>(DZ127+(T127+2*0.95*5.67E-8*(((DZ127+$B$9)+273)^4-(DZ127+273)^4)-44100*I127)/(1.84*29.3*Q127+8*0.95*5.67E-8*(DZ127+273)^3))</f>
        <v>0</v>
      </c>
      <c r="V127">
        <f>($C$9*EA127+$D$9*EB127+$E$9*U127)</f>
        <v>0</v>
      </c>
      <c r="W127">
        <f>0.61365*exp(17.502*V127/(240.97+V127))</f>
        <v>0</v>
      </c>
      <c r="X127">
        <f>(Y127/Z127*100)</f>
        <v>0</v>
      </c>
      <c r="Y127">
        <f>DS127*(DX127+DY127)/1000</f>
        <v>0</v>
      </c>
      <c r="Z127">
        <f>0.61365*exp(17.502*DZ127/(240.97+DZ127))</f>
        <v>0</v>
      </c>
      <c r="AA127">
        <f>(W127-DS127*(DX127+DY127)/1000)</f>
        <v>0</v>
      </c>
      <c r="AB127">
        <f>(-I127*44100)</f>
        <v>0</v>
      </c>
      <c r="AC127">
        <f>2*29.3*Q127*0.92*(DZ127-V127)</f>
        <v>0</v>
      </c>
      <c r="AD127">
        <f>2*0.95*5.67E-8*(((DZ127+$B$9)+273)^4-(V127+273)^4)</f>
        <v>0</v>
      </c>
      <c r="AE127">
        <f>T127+AD127+AB127+AC127</f>
        <v>0</v>
      </c>
      <c r="AF127">
        <f>DW127*AT127*(DR127-DQ127*(1000-AT127*DT127)/(1000-AT127*DS127))/(100*DK127)</f>
        <v>0</v>
      </c>
      <c r="AG127">
        <f>1000*DW127*AT127*(DS127-DT127)/(100*DK127*(1000-AT127*DS127))</f>
        <v>0</v>
      </c>
      <c r="AH127">
        <f>(AI127 - AJ127 - DX127*1E3/(8.314*(DZ127+273.15)) * AL127/DW127 * AK127) * DW127/(100*DK127) * (1000 - DT127)/1000</f>
        <v>0</v>
      </c>
      <c r="AI127">
        <v>289.8393492115243</v>
      </c>
      <c r="AJ127">
        <v>270.9575636363636</v>
      </c>
      <c r="AK127">
        <v>-2.915270828113034</v>
      </c>
      <c r="AL127">
        <v>66.75792814194976</v>
      </c>
      <c r="AM127">
        <f>(AO127 - AN127 + DX127*1E3/(8.314*(DZ127+273.15)) * AQ127/DW127 * AP127) * DW127/(100*DK127) * 1000/(1000 - AO127)</f>
        <v>0</v>
      </c>
      <c r="AN127">
        <v>15.88782401754434</v>
      </c>
      <c r="AO127">
        <v>21.4746528379773</v>
      </c>
      <c r="AP127">
        <v>0.002146908735620389</v>
      </c>
      <c r="AQ127">
        <v>112.1516284702856</v>
      </c>
      <c r="AR127">
        <v>0</v>
      </c>
      <c r="AS127">
        <v>0</v>
      </c>
      <c r="AT127">
        <f>IF(AR127*$H$15&gt;=AV127,1.0,(AV127/(AV127-AR127*$H$15)))</f>
        <v>0</v>
      </c>
      <c r="AU127">
        <f>(AT127-1)*100</f>
        <v>0</v>
      </c>
      <c r="AV127">
        <f>MAX(0,($B$15+$C$15*EE127)/(1+$D$15*EE127)*DX127/(DZ127+273)*$E$15)</f>
        <v>0</v>
      </c>
      <c r="AW127" t="s">
        <v>429</v>
      </c>
      <c r="AX127" t="s">
        <v>429</v>
      </c>
      <c r="AY127">
        <v>0</v>
      </c>
      <c r="AZ127">
        <v>0</v>
      </c>
      <c r="BA127">
        <f>1-AY127/AZ127</f>
        <v>0</v>
      </c>
      <c r="BB127">
        <v>0</v>
      </c>
      <c r="BC127" t="s">
        <v>429</v>
      </c>
      <c r="BD127" t="s">
        <v>429</v>
      </c>
      <c r="BE127">
        <v>0</v>
      </c>
      <c r="BF127">
        <v>0</v>
      </c>
      <c r="BG127">
        <f>1-BE127/BF127</f>
        <v>0</v>
      </c>
      <c r="BH127">
        <v>0.5</v>
      </c>
      <c r="BI127">
        <f>DH127</f>
        <v>0</v>
      </c>
      <c r="BJ127">
        <f>K127</f>
        <v>0</v>
      </c>
      <c r="BK127">
        <f>BG127*BH127*BI127</f>
        <v>0</v>
      </c>
      <c r="BL127">
        <f>(BJ127-BB127)/BI127</f>
        <v>0</v>
      </c>
      <c r="BM127">
        <f>(AZ127-BF127)/BF127</f>
        <v>0</v>
      </c>
      <c r="BN127">
        <f>AY127/(BA127+AY127/BF127)</f>
        <v>0</v>
      </c>
      <c r="BO127" t="s">
        <v>429</v>
      </c>
      <c r="BP127">
        <v>0</v>
      </c>
      <c r="BQ127">
        <f>IF(BP127&lt;&gt;0, BP127, BN127)</f>
        <v>0</v>
      </c>
      <c r="BR127">
        <f>1-BQ127/BF127</f>
        <v>0</v>
      </c>
      <c r="BS127">
        <f>(BF127-BE127)/(BF127-BQ127)</f>
        <v>0</v>
      </c>
      <c r="BT127">
        <f>(AZ127-BF127)/(AZ127-BQ127)</f>
        <v>0</v>
      </c>
      <c r="BU127">
        <f>(BF127-BE127)/(BF127-AY127)</f>
        <v>0</v>
      </c>
      <c r="BV127">
        <f>(AZ127-BF127)/(AZ127-AY127)</f>
        <v>0</v>
      </c>
      <c r="BW127">
        <f>(BS127*BQ127/BE127)</f>
        <v>0</v>
      </c>
      <c r="BX127">
        <f>(1-BW127)</f>
        <v>0</v>
      </c>
      <c r="DG127">
        <f>$B$13*EF127+$C$13*EG127+$F$13*ER127*(1-EU127)</f>
        <v>0</v>
      </c>
      <c r="DH127">
        <f>DG127*DI127</f>
        <v>0</v>
      </c>
      <c r="DI127">
        <f>($B$13*$D$11+$C$13*$D$11+$F$13*((FE127+EW127)/MAX(FE127+EW127+FF127, 0.1)*$I$11+FF127/MAX(FE127+EW127+FF127, 0.1)*$J$11))/($B$13+$C$13+$F$13)</f>
        <v>0</v>
      </c>
      <c r="DJ127">
        <f>($B$13*$K$11+$C$13*$K$11+$F$13*((FE127+EW127)/MAX(FE127+EW127+FF127, 0.1)*$P$11+FF127/MAX(FE127+EW127+FF127, 0.1)*$Q$11))/($B$13+$C$13+$F$13)</f>
        <v>0</v>
      </c>
      <c r="DK127">
        <v>5.52</v>
      </c>
      <c r="DL127">
        <v>0.5</v>
      </c>
      <c r="DM127" t="s">
        <v>430</v>
      </c>
      <c r="DN127">
        <v>2</v>
      </c>
      <c r="DO127" t="b">
        <v>1</v>
      </c>
      <c r="DP127">
        <v>1685030185.314285</v>
      </c>
      <c r="DQ127">
        <v>286.2285357142857</v>
      </c>
      <c r="DR127">
        <v>299.3717142857143</v>
      </c>
      <c r="DS127">
        <v>21.45235357142857</v>
      </c>
      <c r="DT127">
        <v>15.88202857142857</v>
      </c>
      <c r="DU127">
        <v>285.8566785714286</v>
      </c>
      <c r="DV127">
        <v>21.40101428571429</v>
      </c>
      <c r="DW127">
        <v>500.0197142857143</v>
      </c>
      <c r="DX127">
        <v>99.47573928571428</v>
      </c>
      <c r="DY127">
        <v>0.100033075</v>
      </c>
      <c r="DZ127">
        <v>30.02416785714286</v>
      </c>
      <c r="EA127">
        <v>30.63595</v>
      </c>
      <c r="EB127">
        <v>999.9000000000002</v>
      </c>
      <c r="EC127">
        <v>0</v>
      </c>
      <c r="ED127">
        <v>0</v>
      </c>
      <c r="EE127">
        <v>9993.658928571429</v>
      </c>
      <c r="EF127">
        <v>0</v>
      </c>
      <c r="EG127">
        <v>1162.713178571428</v>
      </c>
      <c r="EH127">
        <v>-13.14316428571429</v>
      </c>
      <c r="EI127">
        <v>292.5031785714286</v>
      </c>
      <c r="EJ127">
        <v>304.2029285714286</v>
      </c>
      <c r="EK127">
        <v>5.570323928571429</v>
      </c>
      <c r="EL127">
        <v>299.3717142857143</v>
      </c>
      <c r="EM127">
        <v>15.88202857142857</v>
      </c>
      <c r="EN127">
        <v>2.133988214285715</v>
      </c>
      <c r="EO127">
        <v>1.579877142857143</v>
      </c>
      <c r="EP127">
        <v>18.47517142857143</v>
      </c>
      <c r="EQ127">
        <v>13.76390357142857</v>
      </c>
      <c r="ER127">
        <v>2000.037142857143</v>
      </c>
      <c r="ES127">
        <v>0.9799932857142856</v>
      </c>
      <c r="ET127">
        <v>0.02000631428571429</v>
      </c>
      <c r="EU127">
        <v>0</v>
      </c>
      <c r="EV127">
        <v>638.4949285714285</v>
      </c>
      <c r="EW127">
        <v>5.00078</v>
      </c>
      <c r="EX127">
        <v>17448.33571428572</v>
      </c>
      <c r="EY127">
        <v>16379.90714285714</v>
      </c>
      <c r="EZ127">
        <v>40.20074999999999</v>
      </c>
      <c r="FA127">
        <v>41.71624999999999</v>
      </c>
      <c r="FB127">
        <v>40.44160714285714</v>
      </c>
      <c r="FC127">
        <v>40.93046428571428</v>
      </c>
      <c r="FD127">
        <v>41.57342857142856</v>
      </c>
      <c r="FE127">
        <v>1955.1225</v>
      </c>
      <c r="FF127">
        <v>39.91321428571428</v>
      </c>
      <c r="FG127">
        <v>0</v>
      </c>
      <c r="FH127">
        <v>1685030192.5</v>
      </c>
      <c r="FI127">
        <v>0</v>
      </c>
      <c r="FJ127">
        <v>637.9802000000001</v>
      </c>
      <c r="FK127">
        <v>-37.51823071578441</v>
      </c>
      <c r="FL127">
        <v>13175.29997673243</v>
      </c>
      <c r="FM127">
        <v>17615.284</v>
      </c>
      <c r="FN127">
        <v>15</v>
      </c>
      <c r="FO127">
        <v>1685028870</v>
      </c>
      <c r="FP127" t="s">
        <v>630</v>
      </c>
      <c r="FQ127">
        <v>1685028857</v>
      </c>
      <c r="FR127">
        <v>1685028870</v>
      </c>
      <c r="FS127">
        <v>3</v>
      </c>
      <c r="FT127">
        <v>0.082</v>
      </c>
      <c r="FU127">
        <v>-0.024</v>
      </c>
      <c r="FV127">
        <v>0.389</v>
      </c>
      <c r="FW127">
        <v>-0.048</v>
      </c>
      <c r="FX127">
        <v>420</v>
      </c>
      <c r="FY127">
        <v>15</v>
      </c>
      <c r="FZ127">
        <v>0.04</v>
      </c>
      <c r="GA127">
        <v>0.02</v>
      </c>
      <c r="GB127">
        <v>-14.16720243902439</v>
      </c>
      <c r="GC127">
        <v>21.58308501742162</v>
      </c>
      <c r="GD127">
        <v>2.140777088734974</v>
      </c>
      <c r="GE127">
        <v>0</v>
      </c>
      <c r="GF127">
        <v>5.589620487804877</v>
      </c>
      <c r="GG127">
        <v>-0.2075422996515628</v>
      </c>
      <c r="GH127">
        <v>0.03629284784417029</v>
      </c>
      <c r="GI127">
        <v>1</v>
      </c>
      <c r="GJ127">
        <v>1</v>
      </c>
      <c r="GK127">
        <v>2</v>
      </c>
      <c r="GL127" t="s">
        <v>432</v>
      </c>
      <c r="GM127">
        <v>3.09858</v>
      </c>
      <c r="GN127">
        <v>2.7582</v>
      </c>
      <c r="GO127">
        <v>0.0664492</v>
      </c>
      <c r="GP127">
        <v>0.0687556</v>
      </c>
      <c r="GQ127">
        <v>0.109836</v>
      </c>
      <c r="GR127">
        <v>0.0891006</v>
      </c>
      <c r="GS127">
        <v>23930.2</v>
      </c>
      <c r="GT127">
        <v>23577.1</v>
      </c>
      <c r="GU127">
        <v>26183</v>
      </c>
      <c r="GV127">
        <v>25662.4</v>
      </c>
      <c r="GW127">
        <v>37395</v>
      </c>
      <c r="GX127">
        <v>35614.1</v>
      </c>
      <c r="GY127">
        <v>45788.8</v>
      </c>
      <c r="GZ127">
        <v>42310.9</v>
      </c>
      <c r="HA127">
        <v>1.87355</v>
      </c>
      <c r="HB127">
        <v>1.91282</v>
      </c>
      <c r="HC127">
        <v>0.0556409</v>
      </c>
      <c r="HD127">
        <v>0</v>
      </c>
      <c r="HE127">
        <v>29.728</v>
      </c>
      <c r="HF127">
        <v>999.9</v>
      </c>
      <c r="HG127">
        <v>55.3</v>
      </c>
      <c r="HH127">
        <v>36.9</v>
      </c>
      <c r="HI127">
        <v>34.8565</v>
      </c>
      <c r="HJ127">
        <v>62.1729</v>
      </c>
      <c r="HK127">
        <v>27.2596</v>
      </c>
      <c r="HL127">
        <v>1</v>
      </c>
      <c r="HM127">
        <v>0.221974</v>
      </c>
      <c r="HN127">
        <v>0.813761</v>
      </c>
      <c r="HO127">
        <v>20.3039</v>
      </c>
      <c r="HP127">
        <v>5.21355</v>
      </c>
      <c r="HQ127">
        <v>11.9797</v>
      </c>
      <c r="HR127">
        <v>4.96425</v>
      </c>
      <c r="HS127">
        <v>3.27408</v>
      </c>
      <c r="HT127">
        <v>9999</v>
      </c>
      <c r="HU127">
        <v>9999</v>
      </c>
      <c r="HV127">
        <v>9999</v>
      </c>
      <c r="HW127">
        <v>31</v>
      </c>
      <c r="HX127">
        <v>1.86401</v>
      </c>
      <c r="HY127">
        <v>1.86019</v>
      </c>
      <c r="HZ127">
        <v>1.85847</v>
      </c>
      <c r="IA127">
        <v>1.85987</v>
      </c>
      <c r="IB127">
        <v>1.85989</v>
      </c>
      <c r="IC127">
        <v>1.85837</v>
      </c>
      <c r="ID127">
        <v>1.85745</v>
      </c>
      <c r="IE127">
        <v>1.8524</v>
      </c>
      <c r="IF127">
        <v>0</v>
      </c>
      <c r="IG127">
        <v>0</v>
      </c>
      <c r="IH127">
        <v>0</v>
      </c>
      <c r="II127">
        <v>0</v>
      </c>
      <c r="IJ127" t="s">
        <v>433</v>
      </c>
      <c r="IK127" t="s">
        <v>434</v>
      </c>
      <c r="IL127" t="s">
        <v>435</v>
      </c>
      <c r="IM127" t="s">
        <v>435</v>
      </c>
      <c r="IN127" t="s">
        <v>435</v>
      </c>
      <c r="IO127" t="s">
        <v>435</v>
      </c>
      <c r="IP127">
        <v>0</v>
      </c>
      <c r="IQ127">
        <v>100</v>
      </c>
      <c r="IR127">
        <v>100</v>
      </c>
      <c r="IS127">
        <v>0.368</v>
      </c>
      <c r="IT127">
        <v>0.0517</v>
      </c>
      <c r="IU127">
        <v>0.3089209274673534</v>
      </c>
      <c r="IV127">
        <v>0.0002756662941723101</v>
      </c>
      <c r="IW127">
        <v>-1.706736700235475E-07</v>
      </c>
      <c r="IX127">
        <v>-7.648352192670159E-11</v>
      </c>
      <c r="IY127">
        <v>-0.1658455807566637</v>
      </c>
      <c r="IZ127">
        <v>0.001712106514585134</v>
      </c>
      <c r="JA127">
        <v>0.0004201690128959496</v>
      </c>
      <c r="JB127">
        <v>-1.212774764375344E-06</v>
      </c>
      <c r="JC127">
        <v>3</v>
      </c>
      <c r="JD127">
        <v>1949</v>
      </c>
      <c r="JE127">
        <v>1</v>
      </c>
      <c r="JF127">
        <v>28</v>
      </c>
      <c r="JG127">
        <v>22.3</v>
      </c>
      <c r="JH127">
        <v>22.1</v>
      </c>
      <c r="JI127">
        <v>0.762939</v>
      </c>
      <c r="JJ127">
        <v>2.63916</v>
      </c>
      <c r="JK127">
        <v>1.49658</v>
      </c>
      <c r="JL127">
        <v>2.34741</v>
      </c>
      <c r="JM127">
        <v>1.54785</v>
      </c>
      <c r="JN127">
        <v>2.46216</v>
      </c>
      <c r="JO127">
        <v>41.3521</v>
      </c>
      <c r="JP127">
        <v>13.8431</v>
      </c>
      <c r="JQ127">
        <v>18</v>
      </c>
      <c r="JR127">
        <v>492.173</v>
      </c>
      <c r="JS127">
        <v>534.879</v>
      </c>
      <c r="JT127">
        <v>27.9988</v>
      </c>
      <c r="JU127">
        <v>30.1002</v>
      </c>
      <c r="JV127">
        <v>29.9999</v>
      </c>
      <c r="JW127">
        <v>30.0779</v>
      </c>
      <c r="JX127">
        <v>30.0043</v>
      </c>
      <c r="JY127">
        <v>15.3022</v>
      </c>
      <c r="JZ127">
        <v>50.6006</v>
      </c>
      <c r="KA127">
        <v>0</v>
      </c>
      <c r="KB127">
        <v>28</v>
      </c>
      <c r="KC127">
        <v>246.299</v>
      </c>
      <c r="KD127">
        <v>15.8738</v>
      </c>
      <c r="KE127">
        <v>100.06</v>
      </c>
      <c r="KF127">
        <v>100.441</v>
      </c>
    </row>
    <row r="128" spans="1:292">
      <c r="A128">
        <v>108</v>
      </c>
      <c r="B128">
        <v>1685030198.1</v>
      </c>
      <c r="C128">
        <v>3599</v>
      </c>
      <c r="D128" t="s">
        <v>651</v>
      </c>
      <c r="E128" t="s">
        <v>652</v>
      </c>
      <c r="F128">
        <v>5</v>
      </c>
      <c r="G128" t="s">
        <v>428</v>
      </c>
      <c r="H128">
        <v>1685030190.6</v>
      </c>
      <c r="I128">
        <f>(J128)/1000</f>
        <v>0</v>
      </c>
      <c r="J128">
        <f>IF(DO128, AM128, AG128)</f>
        <v>0</v>
      </c>
      <c r="K128">
        <f>IF(DO128, AH128, AF128)</f>
        <v>0</v>
      </c>
      <c r="L128">
        <f>DQ128 - IF(AT128&gt;1, K128*DK128*100.0/(AV128*EE128), 0)</f>
        <v>0</v>
      </c>
      <c r="M128">
        <f>((S128-I128/2)*L128-K128)/(S128+I128/2)</f>
        <v>0</v>
      </c>
      <c r="N128">
        <f>M128*(DX128+DY128)/1000.0</f>
        <v>0</v>
      </c>
      <c r="O128">
        <f>(DQ128 - IF(AT128&gt;1, K128*DK128*100.0/(AV128*EE128), 0))*(DX128+DY128)/1000.0</f>
        <v>0</v>
      </c>
      <c r="P128">
        <f>2.0/((1/R128-1/Q128)+SIGN(R128)*SQRT((1/R128-1/Q128)*(1/R128-1/Q128) + 4*DL128/((DL128+1)*(DL128+1))*(2*1/R128*1/Q128-1/Q128*1/Q128)))</f>
        <v>0</v>
      </c>
      <c r="Q128">
        <f>IF(LEFT(DM128,1)&lt;&gt;"0",IF(LEFT(DM128,1)="1",3.0,DN128),$D$5+$E$5*(EE128*DX128/($K$5*1000))+$F$5*(EE128*DX128/($K$5*1000))*MAX(MIN(DK128,$J$5),$I$5)*MAX(MIN(DK128,$J$5),$I$5)+$G$5*MAX(MIN(DK128,$J$5),$I$5)*(EE128*DX128/($K$5*1000))+$H$5*(EE128*DX128/($K$5*1000))*(EE128*DX128/($K$5*1000)))</f>
        <v>0</v>
      </c>
      <c r="R128">
        <f>I128*(1000-(1000*0.61365*exp(17.502*V128/(240.97+V128))/(DX128+DY128)+DS128)/2)/(1000*0.61365*exp(17.502*V128/(240.97+V128))/(DX128+DY128)-DS128)</f>
        <v>0</v>
      </c>
      <c r="S128">
        <f>1/((DL128+1)/(P128/1.6)+1/(Q128/1.37)) + DL128/((DL128+1)/(P128/1.6) + DL128/(Q128/1.37))</f>
        <v>0</v>
      </c>
      <c r="T128">
        <f>(DG128*DJ128)</f>
        <v>0</v>
      </c>
      <c r="U128">
        <f>(DZ128+(T128+2*0.95*5.67E-8*(((DZ128+$B$9)+273)^4-(DZ128+273)^4)-44100*I128)/(1.84*29.3*Q128+8*0.95*5.67E-8*(DZ128+273)^3))</f>
        <v>0</v>
      </c>
      <c r="V128">
        <f>($C$9*EA128+$D$9*EB128+$E$9*U128)</f>
        <v>0</v>
      </c>
      <c r="W128">
        <f>0.61365*exp(17.502*V128/(240.97+V128))</f>
        <v>0</v>
      </c>
      <c r="X128">
        <f>(Y128/Z128*100)</f>
        <v>0</v>
      </c>
      <c r="Y128">
        <f>DS128*(DX128+DY128)/1000</f>
        <v>0</v>
      </c>
      <c r="Z128">
        <f>0.61365*exp(17.502*DZ128/(240.97+DZ128))</f>
        <v>0</v>
      </c>
      <c r="AA128">
        <f>(W128-DS128*(DX128+DY128)/1000)</f>
        <v>0</v>
      </c>
      <c r="AB128">
        <f>(-I128*44100)</f>
        <v>0</v>
      </c>
      <c r="AC128">
        <f>2*29.3*Q128*0.92*(DZ128-V128)</f>
        <v>0</v>
      </c>
      <c r="AD128">
        <f>2*0.95*5.67E-8*(((DZ128+$B$9)+273)^4-(V128+273)^4)</f>
        <v>0</v>
      </c>
      <c r="AE128">
        <f>T128+AD128+AB128+AC128</f>
        <v>0</v>
      </c>
      <c r="AF128">
        <f>DW128*AT128*(DR128-DQ128*(1000-AT128*DT128)/(1000-AT128*DS128))/(100*DK128)</f>
        <v>0</v>
      </c>
      <c r="AG128">
        <f>1000*DW128*AT128*(DS128-DT128)/(100*DK128*(1000-AT128*DS128))</f>
        <v>0</v>
      </c>
      <c r="AH128">
        <f>(AI128 - AJ128 - DX128*1E3/(8.314*(DZ128+273.15)) * AL128/DW128 * AK128) * DW128/(100*DK128) * (1000 - DT128)/1000</f>
        <v>0</v>
      </c>
      <c r="AI128">
        <v>273.6080879332508</v>
      </c>
      <c r="AJ128">
        <v>256.470709090909</v>
      </c>
      <c r="AK128">
        <v>-2.894181288360194</v>
      </c>
      <c r="AL128">
        <v>66.75792814194976</v>
      </c>
      <c r="AM128">
        <f>(AO128 - AN128 + DX128*1E3/(8.314*(DZ128+273.15)) * AQ128/DW128 * AP128) * DW128/(100*DK128) * 1000/(1000 - AO128)</f>
        <v>0</v>
      </c>
      <c r="AN128">
        <v>15.88627241067326</v>
      </c>
      <c r="AO128">
        <v>21.47945263157895</v>
      </c>
      <c r="AP128">
        <v>0.000362479341589746</v>
      </c>
      <c r="AQ128">
        <v>112.1516284702856</v>
      </c>
      <c r="AR128">
        <v>0</v>
      </c>
      <c r="AS128">
        <v>0</v>
      </c>
      <c r="AT128">
        <f>IF(AR128*$H$15&gt;=AV128,1.0,(AV128/(AV128-AR128*$H$15)))</f>
        <v>0</v>
      </c>
      <c r="AU128">
        <f>(AT128-1)*100</f>
        <v>0</v>
      </c>
      <c r="AV128">
        <f>MAX(0,($B$15+$C$15*EE128)/(1+$D$15*EE128)*DX128/(DZ128+273)*$E$15)</f>
        <v>0</v>
      </c>
      <c r="AW128" t="s">
        <v>429</v>
      </c>
      <c r="AX128" t="s">
        <v>429</v>
      </c>
      <c r="AY128">
        <v>0</v>
      </c>
      <c r="AZ128">
        <v>0</v>
      </c>
      <c r="BA128">
        <f>1-AY128/AZ128</f>
        <v>0</v>
      </c>
      <c r="BB128">
        <v>0</v>
      </c>
      <c r="BC128" t="s">
        <v>429</v>
      </c>
      <c r="BD128" t="s">
        <v>429</v>
      </c>
      <c r="BE128">
        <v>0</v>
      </c>
      <c r="BF128">
        <v>0</v>
      </c>
      <c r="BG128">
        <f>1-BE128/BF128</f>
        <v>0</v>
      </c>
      <c r="BH128">
        <v>0.5</v>
      </c>
      <c r="BI128">
        <f>DH128</f>
        <v>0</v>
      </c>
      <c r="BJ128">
        <f>K128</f>
        <v>0</v>
      </c>
      <c r="BK128">
        <f>BG128*BH128*BI128</f>
        <v>0</v>
      </c>
      <c r="BL128">
        <f>(BJ128-BB128)/BI128</f>
        <v>0</v>
      </c>
      <c r="BM128">
        <f>(AZ128-BF128)/BF128</f>
        <v>0</v>
      </c>
      <c r="BN128">
        <f>AY128/(BA128+AY128/BF128)</f>
        <v>0</v>
      </c>
      <c r="BO128" t="s">
        <v>429</v>
      </c>
      <c r="BP128">
        <v>0</v>
      </c>
      <c r="BQ128">
        <f>IF(BP128&lt;&gt;0, BP128, BN128)</f>
        <v>0</v>
      </c>
      <c r="BR128">
        <f>1-BQ128/BF128</f>
        <v>0</v>
      </c>
      <c r="BS128">
        <f>(BF128-BE128)/(BF128-BQ128)</f>
        <v>0</v>
      </c>
      <c r="BT128">
        <f>(AZ128-BF128)/(AZ128-BQ128)</f>
        <v>0</v>
      </c>
      <c r="BU128">
        <f>(BF128-BE128)/(BF128-AY128)</f>
        <v>0</v>
      </c>
      <c r="BV128">
        <f>(AZ128-BF128)/(AZ128-AY128)</f>
        <v>0</v>
      </c>
      <c r="BW128">
        <f>(BS128*BQ128/BE128)</f>
        <v>0</v>
      </c>
      <c r="BX128">
        <f>(1-BW128)</f>
        <v>0</v>
      </c>
      <c r="DG128">
        <f>$B$13*EF128+$C$13*EG128+$F$13*ER128*(1-EU128)</f>
        <v>0</v>
      </c>
      <c r="DH128">
        <f>DG128*DI128</f>
        <v>0</v>
      </c>
      <c r="DI128">
        <f>($B$13*$D$11+$C$13*$D$11+$F$13*((FE128+EW128)/MAX(FE128+EW128+FF128, 0.1)*$I$11+FF128/MAX(FE128+EW128+FF128, 0.1)*$J$11))/($B$13+$C$13+$F$13)</f>
        <v>0</v>
      </c>
      <c r="DJ128">
        <f>($B$13*$K$11+$C$13*$K$11+$F$13*((FE128+EW128)/MAX(FE128+EW128+FF128, 0.1)*$P$11+FF128/MAX(FE128+EW128+FF128, 0.1)*$Q$11))/($B$13+$C$13+$F$13)</f>
        <v>0</v>
      </c>
      <c r="DK128">
        <v>5.52</v>
      </c>
      <c r="DL128">
        <v>0.5</v>
      </c>
      <c r="DM128" t="s">
        <v>430</v>
      </c>
      <c r="DN128">
        <v>2</v>
      </c>
      <c r="DO128" t="b">
        <v>1</v>
      </c>
      <c r="DP128">
        <v>1685030190.6</v>
      </c>
      <c r="DQ128">
        <v>270.9388888888888</v>
      </c>
      <c r="DR128">
        <v>282.2784814814815</v>
      </c>
      <c r="DS128">
        <v>21.4695037037037</v>
      </c>
      <c r="DT128">
        <v>15.88672222222223</v>
      </c>
      <c r="DU128">
        <v>270.5695185185185</v>
      </c>
      <c r="DV128">
        <v>21.41787037037037</v>
      </c>
      <c r="DW128">
        <v>500.0005555555555</v>
      </c>
      <c r="DX128">
        <v>99.4758037037037</v>
      </c>
      <c r="DY128">
        <v>0.1000161</v>
      </c>
      <c r="DZ128">
        <v>30.01853333333333</v>
      </c>
      <c r="EA128">
        <v>30.63154074074074</v>
      </c>
      <c r="EB128">
        <v>999.9000000000001</v>
      </c>
      <c r="EC128">
        <v>0</v>
      </c>
      <c r="ED128">
        <v>0</v>
      </c>
      <c r="EE128">
        <v>9995.855555555554</v>
      </c>
      <c r="EF128">
        <v>0</v>
      </c>
      <c r="EG128">
        <v>1430.768888888889</v>
      </c>
      <c r="EH128">
        <v>-11.33956962962963</v>
      </c>
      <c r="EI128">
        <v>276.8832592592593</v>
      </c>
      <c r="EJ128">
        <v>286.8354074074074</v>
      </c>
      <c r="EK128">
        <v>5.582784444444444</v>
      </c>
      <c r="EL128">
        <v>282.2784814814815</v>
      </c>
      <c r="EM128">
        <v>15.88672222222223</v>
      </c>
      <c r="EN128">
        <v>2.135695925925926</v>
      </c>
      <c r="EO128">
        <v>1.580345185185185</v>
      </c>
      <c r="EP128">
        <v>18.48795185185185</v>
      </c>
      <c r="EQ128">
        <v>13.76846296296296</v>
      </c>
      <c r="ER128">
        <v>2000.003703703704</v>
      </c>
      <c r="ES128">
        <v>0.9799961851851849</v>
      </c>
      <c r="ET128">
        <v>0.02000352592592593</v>
      </c>
      <c r="EU128">
        <v>0</v>
      </c>
      <c r="EV128">
        <v>635.3194444444445</v>
      </c>
      <c r="EW128">
        <v>5.00078</v>
      </c>
      <c r="EX128">
        <v>18381.92592592593</v>
      </c>
      <c r="EY128">
        <v>16379.64444444445</v>
      </c>
      <c r="EZ128">
        <v>40.19881481481481</v>
      </c>
      <c r="FA128">
        <v>41.72433333333333</v>
      </c>
      <c r="FB128">
        <v>40.40244444444444</v>
      </c>
      <c r="FC128">
        <v>40.93718518518519</v>
      </c>
      <c r="FD128">
        <v>41.5877037037037</v>
      </c>
      <c r="FE128">
        <v>1955.094814814815</v>
      </c>
      <c r="FF128">
        <v>39.9062962962963</v>
      </c>
      <c r="FG128">
        <v>0</v>
      </c>
      <c r="FH128">
        <v>1685030197.3</v>
      </c>
      <c r="FI128">
        <v>0</v>
      </c>
      <c r="FJ128">
        <v>635.09032</v>
      </c>
      <c r="FK128">
        <v>-33.86953851786031</v>
      </c>
      <c r="FL128">
        <v>9376.369245376236</v>
      </c>
      <c r="FM128">
        <v>18441.964</v>
      </c>
      <c r="FN128">
        <v>15</v>
      </c>
      <c r="FO128">
        <v>1685028870</v>
      </c>
      <c r="FP128" t="s">
        <v>630</v>
      </c>
      <c r="FQ128">
        <v>1685028857</v>
      </c>
      <c r="FR128">
        <v>1685028870</v>
      </c>
      <c r="FS128">
        <v>3</v>
      </c>
      <c r="FT128">
        <v>0.082</v>
      </c>
      <c r="FU128">
        <v>-0.024</v>
      </c>
      <c r="FV128">
        <v>0.389</v>
      </c>
      <c r="FW128">
        <v>-0.048</v>
      </c>
      <c r="FX128">
        <v>420</v>
      </c>
      <c r="FY128">
        <v>15</v>
      </c>
      <c r="FZ128">
        <v>0.04</v>
      </c>
      <c r="GA128">
        <v>0.02</v>
      </c>
      <c r="GB128">
        <v>-12.7339056097561</v>
      </c>
      <c r="GC128">
        <v>20.20387421602789</v>
      </c>
      <c r="GD128">
        <v>2.001500322967564</v>
      </c>
      <c r="GE128">
        <v>0</v>
      </c>
      <c r="GF128">
        <v>5.578058292682927</v>
      </c>
      <c r="GG128">
        <v>0.06107142857142597</v>
      </c>
      <c r="GH128">
        <v>0.02039451491329187</v>
      </c>
      <c r="GI128">
        <v>1</v>
      </c>
      <c r="GJ128">
        <v>1</v>
      </c>
      <c r="GK128">
        <v>2</v>
      </c>
      <c r="GL128" t="s">
        <v>432</v>
      </c>
      <c r="GM128">
        <v>3.0986</v>
      </c>
      <c r="GN128">
        <v>2.75811</v>
      </c>
      <c r="GO128">
        <v>0.0634516</v>
      </c>
      <c r="GP128">
        <v>0.0653557</v>
      </c>
      <c r="GQ128">
        <v>0.109849</v>
      </c>
      <c r="GR128">
        <v>0.0890871</v>
      </c>
      <c r="GS128">
        <v>24007.4</v>
      </c>
      <c r="GT128">
        <v>23663.5</v>
      </c>
      <c r="GU128">
        <v>26183.4</v>
      </c>
      <c r="GV128">
        <v>25662.9</v>
      </c>
      <c r="GW128">
        <v>37394.4</v>
      </c>
      <c r="GX128">
        <v>35614.7</v>
      </c>
      <c r="GY128">
        <v>45789.3</v>
      </c>
      <c r="GZ128">
        <v>42311.4</v>
      </c>
      <c r="HA128">
        <v>1.8737</v>
      </c>
      <c r="HB128">
        <v>1.91282</v>
      </c>
      <c r="HC128">
        <v>0.0565723</v>
      </c>
      <c r="HD128">
        <v>0</v>
      </c>
      <c r="HE128">
        <v>29.7057</v>
      </c>
      <c r="HF128">
        <v>999.9</v>
      </c>
      <c r="HG128">
        <v>55.3</v>
      </c>
      <c r="HH128">
        <v>36.9</v>
      </c>
      <c r="HI128">
        <v>34.8589</v>
      </c>
      <c r="HJ128">
        <v>62.2129</v>
      </c>
      <c r="HK128">
        <v>27.2877</v>
      </c>
      <c r="HL128">
        <v>1</v>
      </c>
      <c r="HM128">
        <v>0.221674</v>
      </c>
      <c r="HN128">
        <v>0.810103</v>
      </c>
      <c r="HO128">
        <v>20.304</v>
      </c>
      <c r="HP128">
        <v>5.21325</v>
      </c>
      <c r="HQ128">
        <v>11.98</v>
      </c>
      <c r="HR128">
        <v>4.96405</v>
      </c>
      <c r="HS128">
        <v>3.27397</v>
      </c>
      <c r="HT128">
        <v>9999</v>
      </c>
      <c r="HU128">
        <v>9999</v>
      </c>
      <c r="HV128">
        <v>9999</v>
      </c>
      <c r="HW128">
        <v>31</v>
      </c>
      <c r="HX128">
        <v>1.86401</v>
      </c>
      <c r="HY128">
        <v>1.86018</v>
      </c>
      <c r="HZ128">
        <v>1.8585</v>
      </c>
      <c r="IA128">
        <v>1.85989</v>
      </c>
      <c r="IB128">
        <v>1.85989</v>
      </c>
      <c r="IC128">
        <v>1.85838</v>
      </c>
      <c r="ID128">
        <v>1.85745</v>
      </c>
      <c r="IE128">
        <v>1.8524</v>
      </c>
      <c r="IF128">
        <v>0</v>
      </c>
      <c r="IG128">
        <v>0</v>
      </c>
      <c r="IH128">
        <v>0</v>
      </c>
      <c r="II128">
        <v>0</v>
      </c>
      <c r="IJ128" t="s">
        <v>433</v>
      </c>
      <c r="IK128" t="s">
        <v>434</v>
      </c>
      <c r="IL128" t="s">
        <v>435</v>
      </c>
      <c r="IM128" t="s">
        <v>435</v>
      </c>
      <c r="IN128" t="s">
        <v>435</v>
      </c>
      <c r="IO128" t="s">
        <v>435</v>
      </c>
      <c r="IP128">
        <v>0</v>
      </c>
      <c r="IQ128">
        <v>100</v>
      </c>
      <c r="IR128">
        <v>100</v>
      </c>
      <c r="IS128">
        <v>0.365</v>
      </c>
      <c r="IT128">
        <v>0.0518</v>
      </c>
      <c r="IU128">
        <v>0.3089209274673534</v>
      </c>
      <c r="IV128">
        <v>0.0002756662941723101</v>
      </c>
      <c r="IW128">
        <v>-1.706736700235475E-07</v>
      </c>
      <c r="IX128">
        <v>-7.648352192670159E-11</v>
      </c>
      <c r="IY128">
        <v>-0.1658455807566637</v>
      </c>
      <c r="IZ128">
        <v>0.001712106514585134</v>
      </c>
      <c r="JA128">
        <v>0.0004201690128959496</v>
      </c>
      <c r="JB128">
        <v>-1.212774764375344E-06</v>
      </c>
      <c r="JC128">
        <v>3</v>
      </c>
      <c r="JD128">
        <v>1949</v>
      </c>
      <c r="JE128">
        <v>1</v>
      </c>
      <c r="JF128">
        <v>28</v>
      </c>
      <c r="JG128">
        <v>22.4</v>
      </c>
      <c r="JH128">
        <v>22.1</v>
      </c>
      <c r="JI128">
        <v>0.723877</v>
      </c>
      <c r="JJ128">
        <v>2.63428</v>
      </c>
      <c r="JK128">
        <v>1.49658</v>
      </c>
      <c r="JL128">
        <v>2.34741</v>
      </c>
      <c r="JM128">
        <v>1.54785</v>
      </c>
      <c r="JN128">
        <v>2.40967</v>
      </c>
      <c r="JO128">
        <v>41.3521</v>
      </c>
      <c r="JP128">
        <v>13.8343</v>
      </c>
      <c r="JQ128">
        <v>18</v>
      </c>
      <c r="JR128">
        <v>492.265</v>
      </c>
      <c r="JS128">
        <v>534.879</v>
      </c>
      <c r="JT128">
        <v>27.999</v>
      </c>
      <c r="JU128">
        <v>30.1002</v>
      </c>
      <c r="JV128">
        <v>29.9999</v>
      </c>
      <c r="JW128">
        <v>30.0781</v>
      </c>
      <c r="JX128">
        <v>30.0043</v>
      </c>
      <c r="JY128">
        <v>14.5098</v>
      </c>
      <c r="JZ128">
        <v>50.6006</v>
      </c>
      <c r="KA128">
        <v>0</v>
      </c>
      <c r="KB128">
        <v>28</v>
      </c>
      <c r="KC128">
        <v>232.941</v>
      </c>
      <c r="KD128">
        <v>15.8777</v>
      </c>
      <c r="KE128">
        <v>100.061</v>
      </c>
      <c r="KF128">
        <v>100.442</v>
      </c>
    </row>
    <row r="129" spans="1:292">
      <c r="A129">
        <v>109</v>
      </c>
      <c r="B129">
        <v>1685030203.1</v>
      </c>
      <c r="C129">
        <v>3604</v>
      </c>
      <c r="D129" t="s">
        <v>653</v>
      </c>
      <c r="E129" t="s">
        <v>654</v>
      </c>
      <c r="F129">
        <v>5</v>
      </c>
      <c r="G129" t="s">
        <v>428</v>
      </c>
      <c r="H129">
        <v>1685030195.314285</v>
      </c>
      <c r="I129">
        <f>(J129)/1000</f>
        <v>0</v>
      </c>
      <c r="J129">
        <f>IF(DO129, AM129, AG129)</f>
        <v>0</v>
      </c>
      <c r="K129">
        <f>IF(DO129, AH129, AF129)</f>
        <v>0</v>
      </c>
      <c r="L129">
        <f>DQ129 - IF(AT129&gt;1, K129*DK129*100.0/(AV129*EE129), 0)</f>
        <v>0</v>
      </c>
      <c r="M129">
        <f>((S129-I129/2)*L129-K129)/(S129+I129/2)</f>
        <v>0</v>
      </c>
      <c r="N129">
        <f>M129*(DX129+DY129)/1000.0</f>
        <v>0</v>
      </c>
      <c r="O129">
        <f>(DQ129 - IF(AT129&gt;1, K129*DK129*100.0/(AV129*EE129), 0))*(DX129+DY129)/1000.0</f>
        <v>0</v>
      </c>
      <c r="P129">
        <f>2.0/((1/R129-1/Q129)+SIGN(R129)*SQRT((1/R129-1/Q129)*(1/R129-1/Q129) + 4*DL129/((DL129+1)*(DL129+1))*(2*1/R129*1/Q129-1/Q129*1/Q129)))</f>
        <v>0</v>
      </c>
      <c r="Q129">
        <f>IF(LEFT(DM129,1)&lt;&gt;"0",IF(LEFT(DM129,1)="1",3.0,DN129),$D$5+$E$5*(EE129*DX129/($K$5*1000))+$F$5*(EE129*DX129/($K$5*1000))*MAX(MIN(DK129,$J$5),$I$5)*MAX(MIN(DK129,$J$5),$I$5)+$G$5*MAX(MIN(DK129,$J$5),$I$5)*(EE129*DX129/($K$5*1000))+$H$5*(EE129*DX129/($K$5*1000))*(EE129*DX129/($K$5*1000)))</f>
        <v>0</v>
      </c>
      <c r="R129">
        <f>I129*(1000-(1000*0.61365*exp(17.502*V129/(240.97+V129))/(DX129+DY129)+DS129)/2)/(1000*0.61365*exp(17.502*V129/(240.97+V129))/(DX129+DY129)-DS129)</f>
        <v>0</v>
      </c>
      <c r="S129">
        <f>1/((DL129+1)/(P129/1.6)+1/(Q129/1.37)) + DL129/((DL129+1)/(P129/1.6) + DL129/(Q129/1.37))</f>
        <v>0</v>
      </c>
      <c r="T129">
        <f>(DG129*DJ129)</f>
        <v>0</v>
      </c>
      <c r="U129">
        <f>(DZ129+(T129+2*0.95*5.67E-8*(((DZ129+$B$9)+273)^4-(DZ129+273)^4)-44100*I129)/(1.84*29.3*Q129+8*0.95*5.67E-8*(DZ129+273)^3))</f>
        <v>0</v>
      </c>
      <c r="V129">
        <f>($C$9*EA129+$D$9*EB129+$E$9*U129)</f>
        <v>0</v>
      </c>
      <c r="W129">
        <f>0.61365*exp(17.502*V129/(240.97+V129))</f>
        <v>0</v>
      </c>
      <c r="X129">
        <f>(Y129/Z129*100)</f>
        <v>0</v>
      </c>
      <c r="Y129">
        <f>DS129*(DX129+DY129)/1000</f>
        <v>0</v>
      </c>
      <c r="Z129">
        <f>0.61365*exp(17.502*DZ129/(240.97+DZ129))</f>
        <v>0</v>
      </c>
      <c r="AA129">
        <f>(W129-DS129*(DX129+DY129)/1000)</f>
        <v>0</v>
      </c>
      <c r="AB129">
        <f>(-I129*44100)</f>
        <v>0</v>
      </c>
      <c r="AC129">
        <f>2*29.3*Q129*0.92*(DZ129-V129)</f>
        <v>0</v>
      </c>
      <c r="AD129">
        <f>2*0.95*5.67E-8*(((DZ129+$B$9)+273)^4-(V129+273)^4)</f>
        <v>0</v>
      </c>
      <c r="AE129">
        <f>T129+AD129+AB129+AC129</f>
        <v>0</v>
      </c>
      <c r="AF129">
        <f>DW129*AT129*(DR129-DQ129*(1000-AT129*DT129)/(1000-AT129*DS129))/(100*DK129)</f>
        <v>0</v>
      </c>
      <c r="AG129">
        <f>1000*DW129*AT129*(DS129-DT129)/(100*DK129*(1000-AT129*DS129))</f>
        <v>0</v>
      </c>
      <c r="AH129">
        <f>(AI129 - AJ129 - DX129*1E3/(8.314*(DZ129+273.15)) * AL129/DW129 * AK129) * DW129/(100*DK129) * (1000 - DT129)/1000</f>
        <v>0</v>
      </c>
      <c r="AI129">
        <v>256.9232755902367</v>
      </c>
      <c r="AJ129">
        <v>241.8024363636363</v>
      </c>
      <c r="AK129">
        <v>-2.936411104585726</v>
      </c>
      <c r="AL129">
        <v>66.75792814194976</v>
      </c>
      <c r="AM129">
        <f>(AO129 - AN129 + DX129*1E3/(8.314*(DZ129+273.15)) * AQ129/DW129 * AP129) * DW129/(100*DK129) * 1000/(1000 - AO129)</f>
        <v>0</v>
      </c>
      <c r="AN129">
        <v>15.8826835998422</v>
      </c>
      <c r="AO129">
        <v>21.48828214654283</v>
      </c>
      <c r="AP129">
        <v>-1.444601327736911E-05</v>
      </c>
      <c r="AQ129">
        <v>112.1516284702856</v>
      </c>
      <c r="AR129">
        <v>0</v>
      </c>
      <c r="AS129">
        <v>0</v>
      </c>
      <c r="AT129">
        <f>IF(AR129*$H$15&gt;=AV129,1.0,(AV129/(AV129-AR129*$H$15)))</f>
        <v>0</v>
      </c>
      <c r="AU129">
        <f>(AT129-1)*100</f>
        <v>0</v>
      </c>
      <c r="AV129">
        <f>MAX(0,($B$15+$C$15*EE129)/(1+$D$15*EE129)*DX129/(DZ129+273)*$E$15)</f>
        <v>0</v>
      </c>
      <c r="AW129" t="s">
        <v>429</v>
      </c>
      <c r="AX129" t="s">
        <v>429</v>
      </c>
      <c r="AY129">
        <v>0</v>
      </c>
      <c r="AZ129">
        <v>0</v>
      </c>
      <c r="BA129">
        <f>1-AY129/AZ129</f>
        <v>0</v>
      </c>
      <c r="BB129">
        <v>0</v>
      </c>
      <c r="BC129" t="s">
        <v>429</v>
      </c>
      <c r="BD129" t="s">
        <v>429</v>
      </c>
      <c r="BE129">
        <v>0</v>
      </c>
      <c r="BF129">
        <v>0</v>
      </c>
      <c r="BG129">
        <f>1-BE129/BF129</f>
        <v>0</v>
      </c>
      <c r="BH129">
        <v>0.5</v>
      </c>
      <c r="BI129">
        <f>DH129</f>
        <v>0</v>
      </c>
      <c r="BJ129">
        <f>K129</f>
        <v>0</v>
      </c>
      <c r="BK129">
        <f>BG129*BH129*BI129</f>
        <v>0</v>
      </c>
      <c r="BL129">
        <f>(BJ129-BB129)/BI129</f>
        <v>0</v>
      </c>
      <c r="BM129">
        <f>(AZ129-BF129)/BF129</f>
        <v>0</v>
      </c>
      <c r="BN129">
        <f>AY129/(BA129+AY129/BF129)</f>
        <v>0</v>
      </c>
      <c r="BO129" t="s">
        <v>429</v>
      </c>
      <c r="BP129">
        <v>0</v>
      </c>
      <c r="BQ129">
        <f>IF(BP129&lt;&gt;0, BP129, BN129)</f>
        <v>0</v>
      </c>
      <c r="BR129">
        <f>1-BQ129/BF129</f>
        <v>0</v>
      </c>
      <c r="BS129">
        <f>(BF129-BE129)/(BF129-BQ129)</f>
        <v>0</v>
      </c>
      <c r="BT129">
        <f>(AZ129-BF129)/(AZ129-BQ129)</f>
        <v>0</v>
      </c>
      <c r="BU129">
        <f>(BF129-BE129)/(BF129-AY129)</f>
        <v>0</v>
      </c>
      <c r="BV129">
        <f>(AZ129-BF129)/(AZ129-AY129)</f>
        <v>0</v>
      </c>
      <c r="BW129">
        <f>(BS129*BQ129/BE129)</f>
        <v>0</v>
      </c>
      <c r="BX129">
        <f>(1-BW129)</f>
        <v>0</v>
      </c>
      <c r="DG129">
        <f>$B$13*EF129+$C$13*EG129+$F$13*ER129*(1-EU129)</f>
        <v>0</v>
      </c>
      <c r="DH129">
        <f>DG129*DI129</f>
        <v>0</v>
      </c>
      <c r="DI129">
        <f>($B$13*$D$11+$C$13*$D$11+$F$13*((FE129+EW129)/MAX(FE129+EW129+FF129, 0.1)*$I$11+FF129/MAX(FE129+EW129+FF129, 0.1)*$J$11))/($B$13+$C$13+$F$13)</f>
        <v>0</v>
      </c>
      <c r="DJ129">
        <f>($B$13*$K$11+$C$13*$K$11+$F$13*((FE129+EW129)/MAX(FE129+EW129+FF129, 0.1)*$P$11+FF129/MAX(FE129+EW129+FF129, 0.1)*$Q$11))/($B$13+$C$13+$F$13)</f>
        <v>0</v>
      </c>
      <c r="DK129">
        <v>5.52</v>
      </c>
      <c r="DL129">
        <v>0.5</v>
      </c>
      <c r="DM129" t="s">
        <v>430</v>
      </c>
      <c r="DN129">
        <v>2</v>
      </c>
      <c r="DO129" t="b">
        <v>1</v>
      </c>
      <c r="DP129">
        <v>1685030195.314285</v>
      </c>
      <c r="DQ129">
        <v>257.42</v>
      </c>
      <c r="DR129">
        <v>267.0927857142857</v>
      </c>
      <c r="DS129">
        <v>21.4772</v>
      </c>
      <c r="DT129">
        <v>15.88346428571428</v>
      </c>
      <c r="DU129">
        <v>257.0530357142857</v>
      </c>
      <c r="DV129">
        <v>21.42542857142857</v>
      </c>
      <c r="DW129">
        <v>499.9740714285714</v>
      </c>
      <c r="DX129">
        <v>99.47558571428571</v>
      </c>
      <c r="DY129">
        <v>0.09997186428571428</v>
      </c>
      <c r="DZ129">
        <v>30.01826785714286</v>
      </c>
      <c r="EA129">
        <v>30.62993214285714</v>
      </c>
      <c r="EB129">
        <v>999.9000000000002</v>
      </c>
      <c r="EC129">
        <v>0</v>
      </c>
      <c r="ED129">
        <v>0</v>
      </c>
      <c r="EE129">
        <v>10001.98571428571</v>
      </c>
      <c r="EF129">
        <v>0</v>
      </c>
      <c r="EG129">
        <v>1618.699642857143</v>
      </c>
      <c r="EH129">
        <v>-9.672631428571432</v>
      </c>
      <c r="EI129">
        <v>263.0698928571429</v>
      </c>
      <c r="EJ129">
        <v>271.4035714285714</v>
      </c>
      <c r="EK129">
        <v>5.593747499999999</v>
      </c>
      <c r="EL129">
        <v>267.0927857142857</v>
      </c>
      <c r="EM129">
        <v>15.88346428571428</v>
      </c>
      <c r="EN129">
        <v>2.1364575</v>
      </c>
      <c r="EO129">
        <v>1.580016428571428</v>
      </c>
      <c r="EP129">
        <v>18.49363571428572</v>
      </c>
      <c r="EQ129">
        <v>13.76526428571429</v>
      </c>
      <c r="ER129">
        <v>2000.002857142857</v>
      </c>
      <c r="ES129">
        <v>0.9799983928571427</v>
      </c>
      <c r="ET129">
        <v>0.020001475</v>
      </c>
      <c r="EU129">
        <v>0</v>
      </c>
      <c r="EV129">
        <v>632.8058571428571</v>
      </c>
      <c r="EW129">
        <v>5.00078</v>
      </c>
      <c r="EX129">
        <v>18901.62142857143</v>
      </c>
      <c r="EY129">
        <v>16379.65714285714</v>
      </c>
      <c r="EZ129">
        <v>40.18939285714286</v>
      </c>
      <c r="FA129">
        <v>41.7275</v>
      </c>
      <c r="FB129">
        <v>40.38142857142856</v>
      </c>
      <c r="FC129">
        <v>40.93496428571428</v>
      </c>
      <c r="FD129">
        <v>41.58671428571427</v>
      </c>
      <c r="FE129">
        <v>1955.097142857143</v>
      </c>
      <c r="FF129">
        <v>39.90321428571429</v>
      </c>
      <c r="FG129">
        <v>0</v>
      </c>
      <c r="FH129">
        <v>1685030202.1</v>
      </c>
      <c r="FI129">
        <v>0</v>
      </c>
      <c r="FJ129">
        <v>632.55548</v>
      </c>
      <c r="FK129">
        <v>-30.52923081862841</v>
      </c>
      <c r="FL129">
        <v>2326.015388164823</v>
      </c>
      <c r="FM129">
        <v>18940.66</v>
      </c>
      <c r="FN129">
        <v>15</v>
      </c>
      <c r="FO129">
        <v>1685028870</v>
      </c>
      <c r="FP129" t="s">
        <v>630</v>
      </c>
      <c r="FQ129">
        <v>1685028857</v>
      </c>
      <c r="FR129">
        <v>1685028870</v>
      </c>
      <c r="FS129">
        <v>3</v>
      </c>
      <c r="FT129">
        <v>0.082</v>
      </c>
      <c r="FU129">
        <v>-0.024</v>
      </c>
      <c r="FV129">
        <v>0.389</v>
      </c>
      <c r="FW129">
        <v>-0.048</v>
      </c>
      <c r="FX129">
        <v>420</v>
      </c>
      <c r="FY129">
        <v>15</v>
      </c>
      <c r="FZ129">
        <v>0.04</v>
      </c>
      <c r="GA129">
        <v>0.02</v>
      </c>
      <c r="GB129">
        <v>-10.651859</v>
      </c>
      <c r="GC129">
        <v>20.97792923076923</v>
      </c>
      <c r="GD129">
        <v>2.031857499902245</v>
      </c>
      <c r="GE129">
        <v>0</v>
      </c>
      <c r="GF129">
        <v>5.58574975</v>
      </c>
      <c r="GG129">
        <v>0.1443875797373297</v>
      </c>
      <c r="GH129">
        <v>0.01438569228217744</v>
      </c>
      <c r="GI129">
        <v>1</v>
      </c>
      <c r="GJ129">
        <v>1</v>
      </c>
      <c r="GK129">
        <v>2</v>
      </c>
      <c r="GL129" t="s">
        <v>432</v>
      </c>
      <c r="GM129">
        <v>3.0986</v>
      </c>
      <c r="GN129">
        <v>2.75818</v>
      </c>
      <c r="GO129">
        <v>0.0603513</v>
      </c>
      <c r="GP129">
        <v>0.0618391</v>
      </c>
      <c r="GQ129">
        <v>0.109893</v>
      </c>
      <c r="GR129">
        <v>0.08907519999999999</v>
      </c>
      <c r="GS129">
        <v>24086.7</v>
      </c>
      <c r="GT129">
        <v>23752.6</v>
      </c>
      <c r="GU129">
        <v>26183.3</v>
      </c>
      <c r="GV129">
        <v>25663</v>
      </c>
      <c r="GW129">
        <v>37392.3</v>
      </c>
      <c r="GX129">
        <v>35615.2</v>
      </c>
      <c r="GY129">
        <v>45789.5</v>
      </c>
      <c r="GZ129">
        <v>42311.9</v>
      </c>
      <c r="HA129">
        <v>1.8735</v>
      </c>
      <c r="HB129">
        <v>1.9128</v>
      </c>
      <c r="HC129">
        <v>0.0575706</v>
      </c>
      <c r="HD129">
        <v>0</v>
      </c>
      <c r="HE129">
        <v>29.6918</v>
      </c>
      <c r="HF129">
        <v>999.9</v>
      </c>
      <c r="HG129">
        <v>55.2</v>
      </c>
      <c r="HH129">
        <v>36.9</v>
      </c>
      <c r="HI129">
        <v>34.7944</v>
      </c>
      <c r="HJ129">
        <v>62.2529</v>
      </c>
      <c r="HK129">
        <v>27.4159</v>
      </c>
      <c r="HL129">
        <v>1</v>
      </c>
      <c r="HM129">
        <v>0.221435</v>
      </c>
      <c r="HN129">
        <v>0.806258</v>
      </c>
      <c r="HO129">
        <v>20.3041</v>
      </c>
      <c r="HP129">
        <v>5.2134</v>
      </c>
      <c r="HQ129">
        <v>11.98</v>
      </c>
      <c r="HR129">
        <v>4.96425</v>
      </c>
      <c r="HS129">
        <v>3.27405</v>
      </c>
      <c r="HT129">
        <v>9999</v>
      </c>
      <c r="HU129">
        <v>9999</v>
      </c>
      <c r="HV129">
        <v>9999</v>
      </c>
      <c r="HW129">
        <v>31</v>
      </c>
      <c r="HX129">
        <v>1.86401</v>
      </c>
      <c r="HY129">
        <v>1.86019</v>
      </c>
      <c r="HZ129">
        <v>1.85852</v>
      </c>
      <c r="IA129">
        <v>1.85988</v>
      </c>
      <c r="IB129">
        <v>1.85989</v>
      </c>
      <c r="IC129">
        <v>1.85837</v>
      </c>
      <c r="ID129">
        <v>1.85745</v>
      </c>
      <c r="IE129">
        <v>1.85241</v>
      </c>
      <c r="IF129">
        <v>0</v>
      </c>
      <c r="IG129">
        <v>0</v>
      </c>
      <c r="IH129">
        <v>0</v>
      </c>
      <c r="II129">
        <v>0</v>
      </c>
      <c r="IJ129" t="s">
        <v>433</v>
      </c>
      <c r="IK129" t="s">
        <v>434</v>
      </c>
      <c r="IL129" t="s">
        <v>435</v>
      </c>
      <c r="IM129" t="s">
        <v>435</v>
      </c>
      <c r="IN129" t="s">
        <v>435</v>
      </c>
      <c r="IO129" t="s">
        <v>435</v>
      </c>
      <c r="IP129">
        <v>0</v>
      </c>
      <c r="IQ129">
        <v>100</v>
      </c>
      <c r="IR129">
        <v>100</v>
      </c>
      <c r="IS129">
        <v>0.363</v>
      </c>
      <c r="IT129">
        <v>0.052</v>
      </c>
      <c r="IU129">
        <v>0.3089209274673534</v>
      </c>
      <c r="IV129">
        <v>0.0002756662941723101</v>
      </c>
      <c r="IW129">
        <v>-1.706736700235475E-07</v>
      </c>
      <c r="IX129">
        <v>-7.648352192670159E-11</v>
      </c>
      <c r="IY129">
        <v>-0.1658455807566637</v>
      </c>
      <c r="IZ129">
        <v>0.001712106514585134</v>
      </c>
      <c r="JA129">
        <v>0.0004201690128959496</v>
      </c>
      <c r="JB129">
        <v>-1.212774764375344E-06</v>
      </c>
      <c r="JC129">
        <v>3</v>
      </c>
      <c r="JD129">
        <v>1949</v>
      </c>
      <c r="JE129">
        <v>1</v>
      </c>
      <c r="JF129">
        <v>28</v>
      </c>
      <c r="JG129">
        <v>22.4</v>
      </c>
      <c r="JH129">
        <v>22.2</v>
      </c>
      <c r="JI129">
        <v>0.687256</v>
      </c>
      <c r="JJ129">
        <v>2.65381</v>
      </c>
      <c r="JK129">
        <v>1.49658</v>
      </c>
      <c r="JL129">
        <v>2.34741</v>
      </c>
      <c r="JM129">
        <v>1.54907</v>
      </c>
      <c r="JN129">
        <v>2.34497</v>
      </c>
      <c r="JO129">
        <v>41.3521</v>
      </c>
      <c r="JP129">
        <v>13.8256</v>
      </c>
      <c r="JQ129">
        <v>18</v>
      </c>
      <c r="JR129">
        <v>492.146</v>
      </c>
      <c r="JS129">
        <v>534.861</v>
      </c>
      <c r="JT129">
        <v>27.9991</v>
      </c>
      <c r="JU129">
        <v>30.1002</v>
      </c>
      <c r="JV129">
        <v>30</v>
      </c>
      <c r="JW129">
        <v>30.0781</v>
      </c>
      <c r="JX129">
        <v>30.0043</v>
      </c>
      <c r="JY129">
        <v>13.786</v>
      </c>
      <c r="JZ129">
        <v>50.6006</v>
      </c>
      <c r="KA129">
        <v>0</v>
      </c>
      <c r="KB129">
        <v>28</v>
      </c>
      <c r="KC129">
        <v>212.906</v>
      </c>
      <c r="KD129">
        <v>15.8683</v>
      </c>
      <c r="KE129">
        <v>100.061</v>
      </c>
      <c r="KF129">
        <v>100.443</v>
      </c>
    </row>
    <row r="130" spans="1:292">
      <c r="A130">
        <v>110</v>
      </c>
      <c r="B130">
        <v>1685030208.1</v>
      </c>
      <c r="C130">
        <v>3609</v>
      </c>
      <c r="D130" t="s">
        <v>655</v>
      </c>
      <c r="E130" t="s">
        <v>656</v>
      </c>
      <c r="F130">
        <v>5</v>
      </c>
      <c r="G130" t="s">
        <v>428</v>
      </c>
      <c r="H130">
        <v>1685030200.6</v>
      </c>
      <c r="I130">
        <f>(J130)/1000</f>
        <v>0</v>
      </c>
      <c r="J130">
        <f>IF(DO130, AM130, AG130)</f>
        <v>0</v>
      </c>
      <c r="K130">
        <f>IF(DO130, AH130, AF130)</f>
        <v>0</v>
      </c>
      <c r="L130">
        <f>DQ130 - IF(AT130&gt;1, K130*DK130*100.0/(AV130*EE130), 0)</f>
        <v>0</v>
      </c>
      <c r="M130">
        <f>((S130-I130/2)*L130-K130)/(S130+I130/2)</f>
        <v>0</v>
      </c>
      <c r="N130">
        <f>M130*(DX130+DY130)/1000.0</f>
        <v>0</v>
      </c>
      <c r="O130">
        <f>(DQ130 - IF(AT130&gt;1, K130*DK130*100.0/(AV130*EE130), 0))*(DX130+DY130)/1000.0</f>
        <v>0</v>
      </c>
      <c r="P130">
        <f>2.0/((1/R130-1/Q130)+SIGN(R130)*SQRT((1/R130-1/Q130)*(1/R130-1/Q130) + 4*DL130/((DL130+1)*(DL130+1))*(2*1/R130*1/Q130-1/Q130*1/Q130)))</f>
        <v>0</v>
      </c>
      <c r="Q130">
        <f>IF(LEFT(DM130,1)&lt;&gt;"0",IF(LEFT(DM130,1)="1",3.0,DN130),$D$5+$E$5*(EE130*DX130/($K$5*1000))+$F$5*(EE130*DX130/($K$5*1000))*MAX(MIN(DK130,$J$5),$I$5)*MAX(MIN(DK130,$J$5),$I$5)+$G$5*MAX(MIN(DK130,$J$5),$I$5)*(EE130*DX130/($K$5*1000))+$H$5*(EE130*DX130/($K$5*1000))*(EE130*DX130/($K$5*1000)))</f>
        <v>0</v>
      </c>
      <c r="R130">
        <f>I130*(1000-(1000*0.61365*exp(17.502*V130/(240.97+V130))/(DX130+DY130)+DS130)/2)/(1000*0.61365*exp(17.502*V130/(240.97+V130))/(DX130+DY130)-DS130)</f>
        <v>0</v>
      </c>
      <c r="S130">
        <f>1/((DL130+1)/(P130/1.6)+1/(Q130/1.37)) + DL130/((DL130+1)/(P130/1.6) + DL130/(Q130/1.37))</f>
        <v>0</v>
      </c>
      <c r="T130">
        <f>(DG130*DJ130)</f>
        <v>0</v>
      </c>
      <c r="U130">
        <f>(DZ130+(T130+2*0.95*5.67E-8*(((DZ130+$B$9)+273)^4-(DZ130+273)^4)-44100*I130)/(1.84*29.3*Q130+8*0.95*5.67E-8*(DZ130+273)^3))</f>
        <v>0</v>
      </c>
      <c r="V130">
        <f>($C$9*EA130+$D$9*EB130+$E$9*U130)</f>
        <v>0</v>
      </c>
      <c r="W130">
        <f>0.61365*exp(17.502*V130/(240.97+V130))</f>
        <v>0</v>
      </c>
      <c r="X130">
        <f>(Y130/Z130*100)</f>
        <v>0</v>
      </c>
      <c r="Y130">
        <f>DS130*(DX130+DY130)/1000</f>
        <v>0</v>
      </c>
      <c r="Z130">
        <f>0.61365*exp(17.502*DZ130/(240.97+DZ130))</f>
        <v>0</v>
      </c>
      <c r="AA130">
        <f>(W130-DS130*(DX130+DY130)/1000)</f>
        <v>0</v>
      </c>
      <c r="AB130">
        <f>(-I130*44100)</f>
        <v>0</v>
      </c>
      <c r="AC130">
        <f>2*29.3*Q130*0.92*(DZ130-V130)</f>
        <v>0</v>
      </c>
      <c r="AD130">
        <f>2*0.95*5.67E-8*(((DZ130+$B$9)+273)^4-(V130+273)^4)</f>
        <v>0</v>
      </c>
      <c r="AE130">
        <f>T130+AD130+AB130+AC130</f>
        <v>0</v>
      </c>
      <c r="AF130">
        <f>DW130*AT130*(DR130-DQ130*(1000-AT130*DT130)/(1000-AT130*DS130))/(100*DK130)</f>
        <v>0</v>
      </c>
      <c r="AG130">
        <f>1000*DW130*AT130*(DS130-DT130)/(100*DK130*(1000-AT130*DS130))</f>
        <v>0</v>
      </c>
      <c r="AH130">
        <f>(AI130 - AJ130 - DX130*1E3/(8.314*(DZ130+273.15)) * AL130/DW130 * AK130) * DW130/(100*DK130) * (1000 - DT130)/1000</f>
        <v>0</v>
      </c>
      <c r="AI130">
        <v>240.1927464338915</v>
      </c>
      <c r="AJ130">
        <v>226.9656424242423</v>
      </c>
      <c r="AK130">
        <v>-2.96218084658926</v>
      </c>
      <c r="AL130">
        <v>66.75792814194976</v>
      </c>
      <c r="AM130">
        <f>(AO130 - AN130 + DX130*1E3/(8.314*(DZ130+273.15)) * AQ130/DW130 * AP130) * DW130/(100*DK130) * 1000/(1000 - AO130)</f>
        <v>0</v>
      </c>
      <c r="AN130">
        <v>15.87861192219491</v>
      </c>
      <c r="AO130">
        <v>21.50949814241486</v>
      </c>
      <c r="AP130">
        <v>0.0003227123830860961</v>
      </c>
      <c r="AQ130">
        <v>112.1516284702856</v>
      </c>
      <c r="AR130">
        <v>0</v>
      </c>
      <c r="AS130">
        <v>0</v>
      </c>
      <c r="AT130">
        <f>IF(AR130*$H$15&gt;=AV130,1.0,(AV130/(AV130-AR130*$H$15)))</f>
        <v>0</v>
      </c>
      <c r="AU130">
        <f>(AT130-1)*100</f>
        <v>0</v>
      </c>
      <c r="AV130">
        <f>MAX(0,($B$15+$C$15*EE130)/(1+$D$15*EE130)*DX130/(DZ130+273)*$E$15)</f>
        <v>0</v>
      </c>
      <c r="AW130" t="s">
        <v>429</v>
      </c>
      <c r="AX130" t="s">
        <v>429</v>
      </c>
      <c r="AY130">
        <v>0</v>
      </c>
      <c r="AZ130">
        <v>0</v>
      </c>
      <c r="BA130">
        <f>1-AY130/AZ130</f>
        <v>0</v>
      </c>
      <c r="BB130">
        <v>0</v>
      </c>
      <c r="BC130" t="s">
        <v>429</v>
      </c>
      <c r="BD130" t="s">
        <v>429</v>
      </c>
      <c r="BE130">
        <v>0</v>
      </c>
      <c r="BF130">
        <v>0</v>
      </c>
      <c r="BG130">
        <f>1-BE130/BF130</f>
        <v>0</v>
      </c>
      <c r="BH130">
        <v>0.5</v>
      </c>
      <c r="BI130">
        <f>DH130</f>
        <v>0</v>
      </c>
      <c r="BJ130">
        <f>K130</f>
        <v>0</v>
      </c>
      <c r="BK130">
        <f>BG130*BH130*BI130</f>
        <v>0</v>
      </c>
      <c r="BL130">
        <f>(BJ130-BB130)/BI130</f>
        <v>0</v>
      </c>
      <c r="BM130">
        <f>(AZ130-BF130)/BF130</f>
        <v>0</v>
      </c>
      <c r="BN130">
        <f>AY130/(BA130+AY130/BF130)</f>
        <v>0</v>
      </c>
      <c r="BO130" t="s">
        <v>429</v>
      </c>
      <c r="BP130">
        <v>0</v>
      </c>
      <c r="BQ130">
        <f>IF(BP130&lt;&gt;0, BP130, BN130)</f>
        <v>0</v>
      </c>
      <c r="BR130">
        <f>1-BQ130/BF130</f>
        <v>0</v>
      </c>
      <c r="BS130">
        <f>(BF130-BE130)/(BF130-BQ130)</f>
        <v>0</v>
      </c>
      <c r="BT130">
        <f>(AZ130-BF130)/(AZ130-BQ130)</f>
        <v>0</v>
      </c>
      <c r="BU130">
        <f>(BF130-BE130)/(BF130-AY130)</f>
        <v>0</v>
      </c>
      <c r="BV130">
        <f>(AZ130-BF130)/(AZ130-AY130)</f>
        <v>0</v>
      </c>
      <c r="BW130">
        <f>(BS130*BQ130/BE130)</f>
        <v>0</v>
      </c>
      <c r="BX130">
        <f>(1-BW130)</f>
        <v>0</v>
      </c>
      <c r="DG130">
        <f>$B$13*EF130+$C$13*EG130+$F$13*ER130*(1-EU130)</f>
        <v>0</v>
      </c>
      <c r="DH130">
        <f>DG130*DI130</f>
        <v>0</v>
      </c>
      <c r="DI130">
        <f>($B$13*$D$11+$C$13*$D$11+$F$13*((FE130+EW130)/MAX(FE130+EW130+FF130, 0.1)*$I$11+FF130/MAX(FE130+EW130+FF130, 0.1)*$J$11))/($B$13+$C$13+$F$13)</f>
        <v>0</v>
      </c>
      <c r="DJ130">
        <f>($B$13*$K$11+$C$13*$K$11+$F$13*((FE130+EW130)/MAX(FE130+EW130+FF130, 0.1)*$P$11+FF130/MAX(FE130+EW130+FF130, 0.1)*$Q$11))/($B$13+$C$13+$F$13)</f>
        <v>0</v>
      </c>
      <c r="DK130">
        <v>5.52</v>
      </c>
      <c r="DL130">
        <v>0.5</v>
      </c>
      <c r="DM130" t="s">
        <v>430</v>
      </c>
      <c r="DN130">
        <v>2</v>
      </c>
      <c r="DO130" t="b">
        <v>1</v>
      </c>
      <c r="DP130">
        <v>1685030200.6</v>
      </c>
      <c r="DQ130">
        <v>242.2922222222222</v>
      </c>
      <c r="DR130">
        <v>249.861</v>
      </c>
      <c r="DS130">
        <v>21.48738518518519</v>
      </c>
      <c r="DT130">
        <v>15.8803</v>
      </c>
      <c r="DU130">
        <v>241.9279259259259</v>
      </c>
      <c r="DV130">
        <v>21.43542592592592</v>
      </c>
      <c r="DW130">
        <v>499.9867037037038</v>
      </c>
      <c r="DX130">
        <v>99.47548518518518</v>
      </c>
      <c r="DY130">
        <v>0.09998351111111112</v>
      </c>
      <c r="DZ130">
        <v>30.02205925925925</v>
      </c>
      <c r="EA130">
        <v>30.63047407407408</v>
      </c>
      <c r="EB130">
        <v>999.9000000000001</v>
      </c>
      <c r="EC130">
        <v>0</v>
      </c>
      <c r="ED130">
        <v>0</v>
      </c>
      <c r="EE130">
        <v>10006.31851851852</v>
      </c>
      <c r="EF130">
        <v>0</v>
      </c>
      <c r="EG130">
        <v>1719.336666666667</v>
      </c>
      <c r="EH130">
        <v>-7.568612962962961</v>
      </c>
      <c r="EI130">
        <v>247.6126666666667</v>
      </c>
      <c r="EJ130">
        <v>253.8928148148148</v>
      </c>
      <c r="EK130">
        <v>5.607090740740739</v>
      </c>
      <c r="EL130">
        <v>249.861</v>
      </c>
      <c r="EM130">
        <v>15.8803</v>
      </c>
      <c r="EN130">
        <v>2.137468518518518</v>
      </c>
      <c r="EO130">
        <v>1.57970037037037</v>
      </c>
      <c r="EP130">
        <v>18.50118518518519</v>
      </c>
      <c r="EQ130">
        <v>13.7622</v>
      </c>
      <c r="ER130">
        <v>1999.984814814815</v>
      </c>
      <c r="ES130">
        <v>0.9800038518518518</v>
      </c>
      <c r="ET130">
        <v>0.01999617407407408</v>
      </c>
      <c r="EU130">
        <v>0</v>
      </c>
      <c r="EV130">
        <v>630.3075925925926</v>
      </c>
      <c r="EW130">
        <v>5.00078</v>
      </c>
      <c r="EX130">
        <v>19046.73333333333</v>
      </c>
      <c r="EY130">
        <v>16379.53333333333</v>
      </c>
      <c r="EZ130">
        <v>40.17785185185185</v>
      </c>
      <c r="FA130">
        <v>41.73833333333333</v>
      </c>
      <c r="FB130">
        <v>40.40488888888888</v>
      </c>
      <c r="FC130">
        <v>40.92099999999999</v>
      </c>
      <c r="FD130">
        <v>41.56444444444443</v>
      </c>
      <c r="FE130">
        <v>1955.08962962963</v>
      </c>
      <c r="FF130">
        <v>39.89111111111112</v>
      </c>
      <c r="FG130">
        <v>0</v>
      </c>
      <c r="FH130">
        <v>1685030206.9</v>
      </c>
      <c r="FI130">
        <v>0</v>
      </c>
      <c r="FJ130">
        <v>630.3068</v>
      </c>
      <c r="FK130">
        <v>-25.92223072249588</v>
      </c>
      <c r="FL130">
        <v>-476.8538462422413</v>
      </c>
      <c r="FM130">
        <v>19048.756</v>
      </c>
      <c r="FN130">
        <v>15</v>
      </c>
      <c r="FO130">
        <v>1685028870</v>
      </c>
      <c r="FP130" t="s">
        <v>630</v>
      </c>
      <c r="FQ130">
        <v>1685028857</v>
      </c>
      <c r="FR130">
        <v>1685028870</v>
      </c>
      <c r="FS130">
        <v>3</v>
      </c>
      <c r="FT130">
        <v>0.082</v>
      </c>
      <c r="FU130">
        <v>-0.024</v>
      </c>
      <c r="FV130">
        <v>0.389</v>
      </c>
      <c r="FW130">
        <v>-0.048</v>
      </c>
      <c r="FX130">
        <v>420</v>
      </c>
      <c r="FY130">
        <v>15</v>
      </c>
      <c r="FZ130">
        <v>0.04</v>
      </c>
      <c r="GA130">
        <v>0.02</v>
      </c>
      <c r="GB130">
        <v>-8.84465625</v>
      </c>
      <c r="GC130">
        <v>23.82897467166983</v>
      </c>
      <c r="GD130">
        <v>2.296156079292833</v>
      </c>
      <c r="GE130">
        <v>0</v>
      </c>
      <c r="GF130">
        <v>5.599677000000001</v>
      </c>
      <c r="GG130">
        <v>0.1424861538461437</v>
      </c>
      <c r="GH130">
        <v>0.01412767111027157</v>
      </c>
      <c r="GI130">
        <v>1</v>
      </c>
      <c r="GJ130">
        <v>1</v>
      </c>
      <c r="GK130">
        <v>2</v>
      </c>
      <c r="GL130" t="s">
        <v>432</v>
      </c>
      <c r="GM130">
        <v>3.09885</v>
      </c>
      <c r="GN130">
        <v>2.75815</v>
      </c>
      <c r="GO130">
        <v>0.0571611</v>
      </c>
      <c r="GP130">
        <v>0.0582419</v>
      </c>
      <c r="GQ130">
        <v>0.109959</v>
      </c>
      <c r="GR130">
        <v>0.08906559999999999</v>
      </c>
      <c r="GS130">
        <v>24168.8</v>
      </c>
      <c r="GT130">
        <v>23844.1</v>
      </c>
      <c r="GU130">
        <v>26183.6</v>
      </c>
      <c r="GV130">
        <v>25663.4</v>
      </c>
      <c r="GW130">
        <v>37389.6</v>
      </c>
      <c r="GX130">
        <v>35615.4</v>
      </c>
      <c r="GY130">
        <v>45790</v>
      </c>
      <c r="GZ130">
        <v>42312.3</v>
      </c>
      <c r="HA130">
        <v>1.8738</v>
      </c>
      <c r="HB130">
        <v>1.9125</v>
      </c>
      <c r="HC130">
        <v>0.0593439</v>
      </c>
      <c r="HD130">
        <v>0</v>
      </c>
      <c r="HE130">
        <v>29.6827</v>
      </c>
      <c r="HF130">
        <v>999.9</v>
      </c>
      <c r="HG130">
        <v>55.2</v>
      </c>
      <c r="HH130">
        <v>37</v>
      </c>
      <c r="HI130">
        <v>34.9869</v>
      </c>
      <c r="HJ130">
        <v>62.2929</v>
      </c>
      <c r="HK130">
        <v>27.3438</v>
      </c>
      <c r="HL130">
        <v>1</v>
      </c>
      <c r="HM130">
        <v>0.221385</v>
      </c>
      <c r="HN130">
        <v>0.802688</v>
      </c>
      <c r="HO130">
        <v>20.304</v>
      </c>
      <c r="HP130">
        <v>5.21355</v>
      </c>
      <c r="HQ130">
        <v>11.98</v>
      </c>
      <c r="HR130">
        <v>4.96425</v>
      </c>
      <c r="HS130">
        <v>3.27408</v>
      </c>
      <c r="HT130">
        <v>9999</v>
      </c>
      <c r="HU130">
        <v>9999</v>
      </c>
      <c r="HV130">
        <v>9999</v>
      </c>
      <c r="HW130">
        <v>31</v>
      </c>
      <c r="HX130">
        <v>1.86401</v>
      </c>
      <c r="HY130">
        <v>1.86017</v>
      </c>
      <c r="HZ130">
        <v>1.85849</v>
      </c>
      <c r="IA130">
        <v>1.85987</v>
      </c>
      <c r="IB130">
        <v>1.85989</v>
      </c>
      <c r="IC130">
        <v>1.85837</v>
      </c>
      <c r="ID130">
        <v>1.85745</v>
      </c>
      <c r="IE130">
        <v>1.8524</v>
      </c>
      <c r="IF130">
        <v>0</v>
      </c>
      <c r="IG130">
        <v>0</v>
      </c>
      <c r="IH130">
        <v>0</v>
      </c>
      <c r="II130">
        <v>0</v>
      </c>
      <c r="IJ130" t="s">
        <v>433</v>
      </c>
      <c r="IK130" t="s">
        <v>434</v>
      </c>
      <c r="IL130" t="s">
        <v>435</v>
      </c>
      <c r="IM130" t="s">
        <v>435</v>
      </c>
      <c r="IN130" t="s">
        <v>435</v>
      </c>
      <c r="IO130" t="s">
        <v>435</v>
      </c>
      <c r="IP130">
        <v>0</v>
      </c>
      <c r="IQ130">
        <v>100</v>
      </c>
      <c r="IR130">
        <v>100</v>
      </c>
      <c r="IS130">
        <v>0.36</v>
      </c>
      <c r="IT130">
        <v>0.0524</v>
      </c>
      <c r="IU130">
        <v>0.3089209274673534</v>
      </c>
      <c r="IV130">
        <v>0.0002756662941723101</v>
      </c>
      <c r="IW130">
        <v>-1.706736700235475E-07</v>
      </c>
      <c r="IX130">
        <v>-7.648352192670159E-11</v>
      </c>
      <c r="IY130">
        <v>-0.1658455807566637</v>
      </c>
      <c r="IZ130">
        <v>0.001712106514585134</v>
      </c>
      <c r="JA130">
        <v>0.0004201690128959496</v>
      </c>
      <c r="JB130">
        <v>-1.212774764375344E-06</v>
      </c>
      <c r="JC130">
        <v>3</v>
      </c>
      <c r="JD130">
        <v>1949</v>
      </c>
      <c r="JE130">
        <v>1</v>
      </c>
      <c r="JF130">
        <v>28</v>
      </c>
      <c r="JG130">
        <v>22.5</v>
      </c>
      <c r="JH130">
        <v>22.3</v>
      </c>
      <c r="JI130">
        <v>0.646973</v>
      </c>
      <c r="JJ130">
        <v>2.65381</v>
      </c>
      <c r="JK130">
        <v>1.49658</v>
      </c>
      <c r="JL130">
        <v>2.34741</v>
      </c>
      <c r="JM130">
        <v>1.54907</v>
      </c>
      <c r="JN130">
        <v>2.42432</v>
      </c>
      <c r="JO130">
        <v>41.3781</v>
      </c>
      <c r="JP130">
        <v>13.8343</v>
      </c>
      <c r="JQ130">
        <v>18</v>
      </c>
      <c r="JR130">
        <v>492.324</v>
      </c>
      <c r="JS130">
        <v>534.649</v>
      </c>
      <c r="JT130">
        <v>27.9991</v>
      </c>
      <c r="JU130">
        <v>30.1002</v>
      </c>
      <c r="JV130">
        <v>29.9999</v>
      </c>
      <c r="JW130">
        <v>30.0781</v>
      </c>
      <c r="JX130">
        <v>30.0043</v>
      </c>
      <c r="JY130">
        <v>12.977</v>
      </c>
      <c r="JZ130">
        <v>50.6006</v>
      </c>
      <c r="KA130">
        <v>0</v>
      </c>
      <c r="KB130">
        <v>28</v>
      </c>
      <c r="KC130">
        <v>199.546</v>
      </c>
      <c r="KD130">
        <v>15.8683</v>
      </c>
      <c r="KE130">
        <v>100.062</v>
      </c>
      <c r="KF130">
        <v>100.444</v>
      </c>
    </row>
    <row r="131" spans="1:292">
      <c r="A131">
        <v>111</v>
      </c>
      <c r="B131">
        <v>1685030213.1</v>
      </c>
      <c r="C131">
        <v>3614</v>
      </c>
      <c r="D131" t="s">
        <v>657</v>
      </c>
      <c r="E131" t="s">
        <v>658</v>
      </c>
      <c r="F131">
        <v>5</v>
      </c>
      <c r="G131" t="s">
        <v>428</v>
      </c>
      <c r="H131">
        <v>1685030205.314285</v>
      </c>
      <c r="I131">
        <f>(J131)/1000</f>
        <v>0</v>
      </c>
      <c r="J131">
        <f>IF(DO131, AM131, AG131)</f>
        <v>0</v>
      </c>
      <c r="K131">
        <f>IF(DO131, AH131, AF131)</f>
        <v>0</v>
      </c>
      <c r="L131">
        <f>DQ131 - IF(AT131&gt;1, K131*DK131*100.0/(AV131*EE131), 0)</f>
        <v>0</v>
      </c>
      <c r="M131">
        <f>((S131-I131/2)*L131-K131)/(S131+I131/2)</f>
        <v>0</v>
      </c>
      <c r="N131">
        <f>M131*(DX131+DY131)/1000.0</f>
        <v>0</v>
      </c>
      <c r="O131">
        <f>(DQ131 - IF(AT131&gt;1, K131*DK131*100.0/(AV131*EE131), 0))*(DX131+DY131)/1000.0</f>
        <v>0</v>
      </c>
      <c r="P131">
        <f>2.0/((1/R131-1/Q131)+SIGN(R131)*SQRT((1/R131-1/Q131)*(1/R131-1/Q131) + 4*DL131/((DL131+1)*(DL131+1))*(2*1/R131*1/Q131-1/Q131*1/Q131)))</f>
        <v>0</v>
      </c>
      <c r="Q131">
        <f>IF(LEFT(DM131,1)&lt;&gt;"0",IF(LEFT(DM131,1)="1",3.0,DN131),$D$5+$E$5*(EE131*DX131/($K$5*1000))+$F$5*(EE131*DX131/($K$5*1000))*MAX(MIN(DK131,$J$5),$I$5)*MAX(MIN(DK131,$J$5),$I$5)+$G$5*MAX(MIN(DK131,$J$5),$I$5)*(EE131*DX131/($K$5*1000))+$H$5*(EE131*DX131/($K$5*1000))*(EE131*DX131/($K$5*1000)))</f>
        <v>0</v>
      </c>
      <c r="R131">
        <f>I131*(1000-(1000*0.61365*exp(17.502*V131/(240.97+V131))/(DX131+DY131)+DS131)/2)/(1000*0.61365*exp(17.502*V131/(240.97+V131))/(DX131+DY131)-DS131)</f>
        <v>0</v>
      </c>
      <c r="S131">
        <f>1/((DL131+1)/(P131/1.6)+1/(Q131/1.37)) + DL131/((DL131+1)/(P131/1.6) + DL131/(Q131/1.37))</f>
        <v>0</v>
      </c>
      <c r="T131">
        <f>(DG131*DJ131)</f>
        <v>0</v>
      </c>
      <c r="U131">
        <f>(DZ131+(T131+2*0.95*5.67E-8*(((DZ131+$B$9)+273)^4-(DZ131+273)^4)-44100*I131)/(1.84*29.3*Q131+8*0.95*5.67E-8*(DZ131+273)^3))</f>
        <v>0</v>
      </c>
      <c r="V131">
        <f>($C$9*EA131+$D$9*EB131+$E$9*U131)</f>
        <v>0</v>
      </c>
      <c r="W131">
        <f>0.61365*exp(17.502*V131/(240.97+V131))</f>
        <v>0</v>
      </c>
      <c r="X131">
        <f>(Y131/Z131*100)</f>
        <v>0</v>
      </c>
      <c r="Y131">
        <f>DS131*(DX131+DY131)/1000</f>
        <v>0</v>
      </c>
      <c r="Z131">
        <f>0.61365*exp(17.502*DZ131/(240.97+DZ131))</f>
        <v>0</v>
      </c>
      <c r="AA131">
        <f>(W131-DS131*(DX131+DY131)/1000)</f>
        <v>0</v>
      </c>
      <c r="AB131">
        <f>(-I131*44100)</f>
        <v>0</v>
      </c>
      <c r="AC131">
        <f>2*29.3*Q131*0.92*(DZ131-V131)</f>
        <v>0</v>
      </c>
      <c r="AD131">
        <f>2*0.95*5.67E-8*(((DZ131+$B$9)+273)^4-(V131+273)^4)</f>
        <v>0</v>
      </c>
      <c r="AE131">
        <f>T131+AD131+AB131+AC131</f>
        <v>0</v>
      </c>
      <c r="AF131">
        <f>DW131*AT131*(DR131-DQ131*(1000-AT131*DT131)/(1000-AT131*DS131))/(100*DK131)</f>
        <v>0</v>
      </c>
      <c r="AG131">
        <f>1000*DW131*AT131*(DS131-DT131)/(100*DK131*(1000-AT131*DS131))</f>
        <v>0</v>
      </c>
      <c r="AH131">
        <f>(AI131 - AJ131 - DX131*1E3/(8.314*(DZ131+273.15)) * AL131/DW131 * AK131) * DW131/(100*DK131) * (1000 - DT131)/1000</f>
        <v>0</v>
      </c>
      <c r="AI131">
        <v>223.3303714943254</v>
      </c>
      <c r="AJ131">
        <v>211.9982787878787</v>
      </c>
      <c r="AK131">
        <v>-3.001684506696924</v>
      </c>
      <c r="AL131">
        <v>66.75792814194976</v>
      </c>
      <c r="AM131">
        <f>(AO131 - AN131 + DX131*1E3/(8.314*(DZ131+273.15)) * AQ131/DW131 * AP131) * DW131/(100*DK131) * 1000/(1000 - AO131)</f>
        <v>0</v>
      </c>
      <c r="AN131">
        <v>15.87739488618793</v>
      </c>
      <c r="AO131">
        <v>21.53386284829721</v>
      </c>
      <c r="AP131">
        <v>0.0003352560105735315</v>
      </c>
      <c r="AQ131">
        <v>112.1516284702856</v>
      </c>
      <c r="AR131">
        <v>0</v>
      </c>
      <c r="AS131">
        <v>0</v>
      </c>
      <c r="AT131">
        <f>IF(AR131*$H$15&gt;=AV131,1.0,(AV131/(AV131-AR131*$H$15)))</f>
        <v>0</v>
      </c>
      <c r="AU131">
        <f>(AT131-1)*100</f>
        <v>0</v>
      </c>
      <c r="AV131">
        <f>MAX(0,($B$15+$C$15*EE131)/(1+$D$15*EE131)*DX131/(DZ131+273)*$E$15)</f>
        <v>0</v>
      </c>
      <c r="AW131" t="s">
        <v>429</v>
      </c>
      <c r="AX131" t="s">
        <v>429</v>
      </c>
      <c r="AY131">
        <v>0</v>
      </c>
      <c r="AZ131">
        <v>0</v>
      </c>
      <c r="BA131">
        <f>1-AY131/AZ131</f>
        <v>0</v>
      </c>
      <c r="BB131">
        <v>0</v>
      </c>
      <c r="BC131" t="s">
        <v>429</v>
      </c>
      <c r="BD131" t="s">
        <v>429</v>
      </c>
      <c r="BE131">
        <v>0</v>
      </c>
      <c r="BF131">
        <v>0</v>
      </c>
      <c r="BG131">
        <f>1-BE131/BF131</f>
        <v>0</v>
      </c>
      <c r="BH131">
        <v>0.5</v>
      </c>
      <c r="BI131">
        <f>DH131</f>
        <v>0</v>
      </c>
      <c r="BJ131">
        <f>K131</f>
        <v>0</v>
      </c>
      <c r="BK131">
        <f>BG131*BH131*BI131</f>
        <v>0</v>
      </c>
      <c r="BL131">
        <f>(BJ131-BB131)/BI131</f>
        <v>0</v>
      </c>
      <c r="BM131">
        <f>(AZ131-BF131)/BF131</f>
        <v>0</v>
      </c>
      <c r="BN131">
        <f>AY131/(BA131+AY131/BF131)</f>
        <v>0</v>
      </c>
      <c r="BO131" t="s">
        <v>429</v>
      </c>
      <c r="BP131">
        <v>0</v>
      </c>
      <c r="BQ131">
        <f>IF(BP131&lt;&gt;0, BP131, BN131)</f>
        <v>0</v>
      </c>
      <c r="BR131">
        <f>1-BQ131/BF131</f>
        <v>0</v>
      </c>
      <c r="BS131">
        <f>(BF131-BE131)/(BF131-BQ131)</f>
        <v>0</v>
      </c>
      <c r="BT131">
        <f>(AZ131-BF131)/(AZ131-BQ131)</f>
        <v>0</v>
      </c>
      <c r="BU131">
        <f>(BF131-BE131)/(BF131-AY131)</f>
        <v>0</v>
      </c>
      <c r="BV131">
        <f>(AZ131-BF131)/(AZ131-AY131)</f>
        <v>0</v>
      </c>
      <c r="BW131">
        <f>(BS131*BQ131/BE131)</f>
        <v>0</v>
      </c>
      <c r="BX131">
        <f>(1-BW131)</f>
        <v>0</v>
      </c>
      <c r="DG131">
        <f>$B$13*EF131+$C$13*EG131+$F$13*ER131*(1-EU131)</f>
        <v>0</v>
      </c>
      <c r="DH131">
        <f>DG131*DI131</f>
        <v>0</v>
      </c>
      <c r="DI131">
        <f>($B$13*$D$11+$C$13*$D$11+$F$13*((FE131+EW131)/MAX(FE131+EW131+FF131, 0.1)*$I$11+FF131/MAX(FE131+EW131+FF131, 0.1)*$J$11))/($B$13+$C$13+$F$13)</f>
        <v>0</v>
      </c>
      <c r="DJ131">
        <f>($B$13*$K$11+$C$13*$K$11+$F$13*((FE131+EW131)/MAX(FE131+EW131+FF131, 0.1)*$P$11+FF131/MAX(FE131+EW131+FF131, 0.1)*$Q$11))/($B$13+$C$13+$F$13)</f>
        <v>0</v>
      </c>
      <c r="DK131">
        <v>5.52</v>
      </c>
      <c r="DL131">
        <v>0.5</v>
      </c>
      <c r="DM131" t="s">
        <v>430</v>
      </c>
      <c r="DN131">
        <v>2</v>
      </c>
      <c r="DO131" t="b">
        <v>1</v>
      </c>
      <c r="DP131">
        <v>1685030205.314285</v>
      </c>
      <c r="DQ131">
        <v>228.67625</v>
      </c>
      <c r="DR131">
        <v>234.2958928571429</v>
      </c>
      <c r="DS131">
        <v>21.50195714285714</v>
      </c>
      <c r="DT131">
        <v>15.87791071428571</v>
      </c>
      <c r="DU131">
        <v>228.3144642857143</v>
      </c>
      <c r="DV131">
        <v>21.44972857142857</v>
      </c>
      <c r="DW131">
        <v>499.9995357142857</v>
      </c>
      <c r="DX131">
        <v>99.47546071428572</v>
      </c>
      <c r="DY131">
        <v>0.09998625714285715</v>
      </c>
      <c r="DZ131">
        <v>30.02711428571428</v>
      </c>
      <c r="EA131">
        <v>30.63680357142858</v>
      </c>
      <c r="EB131">
        <v>999.9000000000002</v>
      </c>
      <c r="EC131">
        <v>0</v>
      </c>
      <c r="ED131">
        <v>0</v>
      </c>
      <c r="EE131">
        <v>10002.63142857143</v>
      </c>
      <c r="EF131">
        <v>0</v>
      </c>
      <c r="EG131">
        <v>1732.593571428571</v>
      </c>
      <c r="EH131">
        <v>-5.619463928571429</v>
      </c>
      <c r="EI131">
        <v>233.7011785714286</v>
      </c>
      <c r="EJ131">
        <v>238.0760357142858</v>
      </c>
      <c r="EK131">
        <v>5.624042500000001</v>
      </c>
      <c r="EL131">
        <v>234.2958928571429</v>
      </c>
      <c r="EM131">
        <v>15.87791071428571</v>
      </c>
      <c r="EN131">
        <v>2.138917142857143</v>
      </c>
      <c r="EO131">
        <v>1.579462142857143</v>
      </c>
      <c r="EP131">
        <v>18.51199642857143</v>
      </c>
      <c r="EQ131">
        <v>13.75988571428571</v>
      </c>
      <c r="ER131">
        <v>1999.990714285714</v>
      </c>
      <c r="ES131">
        <v>0.9800034999999999</v>
      </c>
      <c r="ET131">
        <v>0.01999657142857143</v>
      </c>
      <c r="EU131">
        <v>0</v>
      </c>
      <c r="EV131">
        <v>628.5375714285716</v>
      </c>
      <c r="EW131">
        <v>5.00078</v>
      </c>
      <c r="EX131">
        <v>18876.85</v>
      </c>
      <c r="EY131">
        <v>16379.575</v>
      </c>
      <c r="EZ131">
        <v>40.18039285714285</v>
      </c>
      <c r="FA131">
        <v>41.73649999999999</v>
      </c>
      <c r="FB131">
        <v>40.41725</v>
      </c>
      <c r="FC131">
        <v>40.91932142857143</v>
      </c>
      <c r="FD131">
        <v>41.53092857142855</v>
      </c>
      <c r="FE131">
        <v>1955.093928571429</v>
      </c>
      <c r="FF131">
        <v>39.89357142857143</v>
      </c>
      <c r="FG131">
        <v>0</v>
      </c>
      <c r="FH131">
        <v>1685030212.3</v>
      </c>
      <c r="FI131">
        <v>0</v>
      </c>
      <c r="FJ131">
        <v>628.4113461538462</v>
      </c>
      <c r="FK131">
        <v>-19.9922393175109</v>
      </c>
      <c r="FL131">
        <v>-3412.656410712235</v>
      </c>
      <c r="FM131">
        <v>18855.27692307692</v>
      </c>
      <c r="FN131">
        <v>15</v>
      </c>
      <c r="FO131">
        <v>1685028870</v>
      </c>
      <c r="FP131" t="s">
        <v>630</v>
      </c>
      <c r="FQ131">
        <v>1685028857</v>
      </c>
      <c r="FR131">
        <v>1685028870</v>
      </c>
      <c r="FS131">
        <v>3</v>
      </c>
      <c r="FT131">
        <v>0.082</v>
      </c>
      <c r="FU131">
        <v>-0.024</v>
      </c>
      <c r="FV131">
        <v>0.389</v>
      </c>
      <c r="FW131">
        <v>-0.048</v>
      </c>
      <c r="FX131">
        <v>420</v>
      </c>
      <c r="FY131">
        <v>15</v>
      </c>
      <c r="FZ131">
        <v>0.04</v>
      </c>
      <c r="GA131">
        <v>0.02</v>
      </c>
      <c r="GB131">
        <v>-6.746403902439026</v>
      </c>
      <c r="GC131">
        <v>24.6956629965157</v>
      </c>
      <c r="GD131">
        <v>2.435416588496973</v>
      </c>
      <c r="GE131">
        <v>0</v>
      </c>
      <c r="GF131">
        <v>5.615755853658537</v>
      </c>
      <c r="GG131">
        <v>0.2116434146341614</v>
      </c>
      <c r="GH131">
        <v>0.02141778494793865</v>
      </c>
      <c r="GI131">
        <v>1</v>
      </c>
      <c r="GJ131">
        <v>1</v>
      </c>
      <c r="GK131">
        <v>2</v>
      </c>
      <c r="GL131" t="s">
        <v>432</v>
      </c>
      <c r="GM131">
        <v>3.09853</v>
      </c>
      <c r="GN131">
        <v>2.7581</v>
      </c>
      <c r="GO131">
        <v>0.0538638</v>
      </c>
      <c r="GP131">
        <v>0.0545255</v>
      </c>
      <c r="GQ131">
        <v>0.110051</v>
      </c>
      <c r="GR131">
        <v>0.089049</v>
      </c>
      <c r="GS131">
        <v>24253.4</v>
      </c>
      <c r="GT131">
        <v>23938.2</v>
      </c>
      <c r="GU131">
        <v>26183.7</v>
      </c>
      <c r="GV131">
        <v>25663.5</v>
      </c>
      <c r="GW131">
        <v>37385.4</v>
      </c>
      <c r="GX131">
        <v>35615.7</v>
      </c>
      <c r="GY131">
        <v>45790.2</v>
      </c>
      <c r="GZ131">
        <v>42312.3</v>
      </c>
      <c r="HA131">
        <v>1.87357</v>
      </c>
      <c r="HB131">
        <v>1.91267</v>
      </c>
      <c r="HC131">
        <v>0.0596046</v>
      </c>
      <c r="HD131">
        <v>0</v>
      </c>
      <c r="HE131">
        <v>29.6788</v>
      </c>
      <c r="HF131">
        <v>999.9</v>
      </c>
      <c r="HG131">
        <v>55.2</v>
      </c>
      <c r="HH131">
        <v>37</v>
      </c>
      <c r="HI131">
        <v>34.9849</v>
      </c>
      <c r="HJ131">
        <v>62.3629</v>
      </c>
      <c r="HK131">
        <v>27.488</v>
      </c>
      <c r="HL131">
        <v>1</v>
      </c>
      <c r="HM131">
        <v>0.221278</v>
      </c>
      <c r="HN131">
        <v>0.799728</v>
      </c>
      <c r="HO131">
        <v>20.3039</v>
      </c>
      <c r="HP131">
        <v>5.214</v>
      </c>
      <c r="HQ131">
        <v>11.98</v>
      </c>
      <c r="HR131">
        <v>4.9645</v>
      </c>
      <c r="HS131">
        <v>3.27413</v>
      </c>
      <c r="HT131">
        <v>9999</v>
      </c>
      <c r="HU131">
        <v>9999</v>
      </c>
      <c r="HV131">
        <v>9999</v>
      </c>
      <c r="HW131">
        <v>31</v>
      </c>
      <c r="HX131">
        <v>1.86401</v>
      </c>
      <c r="HY131">
        <v>1.86018</v>
      </c>
      <c r="HZ131">
        <v>1.85851</v>
      </c>
      <c r="IA131">
        <v>1.85987</v>
      </c>
      <c r="IB131">
        <v>1.85989</v>
      </c>
      <c r="IC131">
        <v>1.85837</v>
      </c>
      <c r="ID131">
        <v>1.85745</v>
      </c>
      <c r="IE131">
        <v>1.8524</v>
      </c>
      <c r="IF131">
        <v>0</v>
      </c>
      <c r="IG131">
        <v>0</v>
      </c>
      <c r="IH131">
        <v>0</v>
      </c>
      <c r="II131">
        <v>0</v>
      </c>
      <c r="IJ131" t="s">
        <v>433</v>
      </c>
      <c r="IK131" t="s">
        <v>434</v>
      </c>
      <c r="IL131" t="s">
        <v>435</v>
      </c>
      <c r="IM131" t="s">
        <v>435</v>
      </c>
      <c r="IN131" t="s">
        <v>435</v>
      </c>
      <c r="IO131" t="s">
        <v>435</v>
      </c>
      <c r="IP131">
        <v>0</v>
      </c>
      <c r="IQ131">
        <v>100</v>
      </c>
      <c r="IR131">
        <v>100</v>
      </c>
      <c r="IS131">
        <v>0.357</v>
      </c>
      <c r="IT131">
        <v>0.0529</v>
      </c>
      <c r="IU131">
        <v>0.3089209274673534</v>
      </c>
      <c r="IV131">
        <v>0.0002756662941723101</v>
      </c>
      <c r="IW131">
        <v>-1.706736700235475E-07</v>
      </c>
      <c r="IX131">
        <v>-7.648352192670159E-11</v>
      </c>
      <c r="IY131">
        <v>-0.1658455807566637</v>
      </c>
      <c r="IZ131">
        <v>0.001712106514585134</v>
      </c>
      <c r="JA131">
        <v>0.0004201690128959496</v>
      </c>
      <c r="JB131">
        <v>-1.212774764375344E-06</v>
      </c>
      <c r="JC131">
        <v>3</v>
      </c>
      <c r="JD131">
        <v>1949</v>
      </c>
      <c r="JE131">
        <v>1</v>
      </c>
      <c r="JF131">
        <v>28</v>
      </c>
      <c r="JG131">
        <v>22.6</v>
      </c>
      <c r="JH131">
        <v>22.4</v>
      </c>
      <c r="JI131">
        <v>0.610352</v>
      </c>
      <c r="JJ131">
        <v>2.64404</v>
      </c>
      <c r="JK131">
        <v>1.49658</v>
      </c>
      <c r="JL131">
        <v>2.34741</v>
      </c>
      <c r="JM131">
        <v>1.54907</v>
      </c>
      <c r="JN131">
        <v>2.46704</v>
      </c>
      <c r="JO131">
        <v>41.3781</v>
      </c>
      <c r="JP131">
        <v>13.8431</v>
      </c>
      <c r="JQ131">
        <v>18</v>
      </c>
      <c r="JR131">
        <v>492.19</v>
      </c>
      <c r="JS131">
        <v>534.773</v>
      </c>
      <c r="JT131">
        <v>27.9992</v>
      </c>
      <c r="JU131">
        <v>30.1002</v>
      </c>
      <c r="JV131">
        <v>29.9999</v>
      </c>
      <c r="JW131">
        <v>30.0781</v>
      </c>
      <c r="JX131">
        <v>30.0043</v>
      </c>
      <c r="JY131">
        <v>12.2426</v>
      </c>
      <c r="JZ131">
        <v>50.6006</v>
      </c>
      <c r="KA131">
        <v>0</v>
      </c>
      <c r="KB131">
        <v>28</v>
      </c>
      <c r="KC131">
        <v>179.502</v>
      </c>
      <c r="KD131">
        <v>15.8683</v>
      </c>
      <c r="KE131">
        <v>100.063</v>
      </c>
      <c r="KF131">
        <v>100.445</v>
      </c>
    </row>
    <row r="132" spans="1:292">
      <c r="A132">
        <v>112</v>
      </c>
      <c r="B132">
        <v>1685030218.1</v>
      </c>
      <c r="C132">
        <v>3619</v>
      </c>
      <c r="D132" t="s">
        <v>659</v>
      </c>
      <c r="E132" t="s">
        <v>660</v>
      </c>
      <c r="F132">
        <v>5</v>
      </c>
      <c r="G132" t="s">
        <v>428</v>
      </c>
      <c r="H132">
        <v>1685030210.6</v>
      </c>
      <c r="I132">
        <f>(J132)/1000</f>
        <v>0</v>
      </c>
      <c r="J132">
        <f>IF(DO132, AM132, AG132)</f>
        <v>0</v>
      </c>
      <c r="K132">
        <f>IF(DO132, AH132, AF132)</f>
        <v>0</v>
      </c>
      <c r="L132">
        <f>DQ132 - IF(AT132&gt;1, K132*DK132*100.0/(AV132*EE132), 0)</f>
        <v>0</v>
      </c>
      <c r="M132">
        <f>((S132-I132/2)*L132-K132)/(S132+I132/2)</f>
        <v>0</v>
      </c>
      <c r="N132">
        <f>M132*(DX132+DY132)/1000.0</f>
        <v>0</v>
      </c>
      <c r="O132">
        <f>(DQ132 - IF(AT132&gt;1, K132*DK132*100.0/(AV132*EE132), 0))*(DX132+DY132)/1000.0</f>
        <v>0</v>
      </c>
      <c r="P132">
        <f>2.0/((1/R132-1/Q132)+SIGN(R132)*SQRT((1/R132-1/Q132)*(1/R132-1/Q132) + 4*DL132/((DL132+1)*(DL132+1))*(2*1/R132*1/Q132-1/Q132*1/Q132)))</f>
        <v>0</v>
      </c>
      <c r="Q132">
        <f>IF(LEFT(DM132,1)&lt;&gt;"0",IF(LEFT(DM132,1)="1",3.0,DN132),$D$5+$E$5*(EE132*DX132/($K$5*1000))+$F$5*(EE132*DX132/($K$5*1000))*MAX(MIN(DK132,$J$5),$I$5)*MAX(MIN(DK132,$J$5),$I$5)+$G$5*MAX(MIN(DK132,$J$5),$I$5)*(EE132*DX132/($K$5*1000))+$H$5*(EE132*DX132/($K$5*1000))*(EE132*DX132/($K$5*1000)))</f>
        <v>0</v>
      </c>
      <c r="R132">
        <f>I132*(1000-(1000*0.61365*exp(17.502*V132/(240.97+V132))/(DX132+DY132)+DS132)/2)/(1000*0.61365*exp(17.502*V132/(240.97+V132))/(DX132+DY132)-DS132)</f>
        <v>0</v>
      </c>
      <c r="S132">
        <f>1/((DL132+1)/(P132/1.6)+1/(Q132/1.37)) + DL132/((DL132+1)/(P132/1.6) + DL132/(Q132/1.37))</f>
        <v>0</v>
      </c>
      <c r="T132">
        <f>(DG132*DJ132)</f>
        <v>0</v>
      </c>
      <c r="U132">
        <f>(DZ132+(T132+2*0.95*5.67E-8*(((DZ132+$B$9)+273)^4-(DZ132+273)^4)-44100*I132)/(1.84*29.3*Q132+8*0.95*5.67E-8*(DZ132+273)^3))</f>
        <v>0</v>
      </c>
      <c r="V132">
        <f>($C$9*EA132+$D$9*EB132+$E$9*U132)</f>
        <v>0</v>
      </c>
      <c r="W132">
        <f>0.61365*exp(17.502*V132/(240.97+V132))</f>
        <v>0</v>
      </c>
      <c r="X132">
        <f>(Y132/Z132*100)</f>
        <v>0</v>
      </c>
      <c r="Y132">
        <f>DS132*(DX132+DY132)/1000</f>
        <v>0</v>
      </c>
      <c r="Z132">
        <f>0.61365*exp(17.502*DZ132/(240.97+DZ132))</f>
        <v>0</v>
      </c>
      <c r="AA132">
        <f>(W132-DS132*(DX132+DY132)/1000)</f>
        <v>0</v>
      </c>
      <c r="AB132">
        <f>(-I132*44100)</f>
        <v>0</v>
      </c>
      <c r="AC132">
        <f>2*29.3*Q132*0.92*(DZ132-V132)</f>
        <v>0</v>
      </c>
      <c r="AD132">
        <f>2*0.95*5.67E-8*(((DZ132+$B$9)+273)^4-(V132+273)^4)</f>
        <v>0</v>
      </c>
      <c r="AE132">
        <f>T132+AD132+AB132+AC132</f>
        <v>0</v>
      </c>
      <c r="AF132">
        <f>DW132*AT132*(DR132-DQ132*(1000-AT132*DT132)/(1000-AT132*DS132))/(100*DK132)</f>
        <v>0</v>
      </c>
      <c r="AG132">
        <f>1000*DW132*AT132*(DS132-DT132)/(100*DK132*(1000-AT132*DS132))</f>
        <v>0</v>
      </c>
      <c r="AH132">
        <f>(AI132 - AJ132 - DX132*1E3/(8.314*(DZ132+273.15)) * AL132/DW132 * AK132) * DW132/(100*DK132) * (1000 - DT132)/1000</f>
        <v>0</v>
      </c>
      <c r="AI132">
        <v>206.5175096929655</v>
      </c>
      <c r="AJ132">
        <v>196.9147090909092</v>
      </c>
      <c r="AK132">
        <v>-3.018667745970989</v>
      </c>
      <c r="AL132">
        <v>66.75792814194976</v>
      </c>
      <c r="AM132">
        <f>(AO132 - AN132 + DX132*1E3/(8.314*(DZ132+273.15)) * AQ132/DW132 * AP132) * DW132/(100*DK132) * 1000/(1000 - AO132)</f>
        <v>0</v>
      </c>
      <c r="AN132">
        <v>15.8735402086634</v>
      </c>
      <c r="AO132">
        <v>21.56005500515996</v>
      </c>
      <c r="AP132">
        <v>0.0003366115243509189</v>
      </c>
      <c r="AQ132">
        <v>112.1516284702856</v>
      </c>
      <c r="AR132">
        <v>0</v>
      </c>
      <c r="AS132">
        <v>0</v>
      </c>
      <c r="AT132">
        <f>IF(AR132*$H$15&gt;=AV132,1.0,(AV132/(AV132-AR132*$H$15)))</f>
        <v>0</v>
      </c>
      <c r="AU132">
        <f>(AT132-1)*100</f>
        <v>0</v>
      </c>
      <c r="AV132">
        <f>MAX(0,($B$15+$C$15*EE132)/(1+$D$15*EE132)*DX132/(DZ132+273)*$E$15)</f>
        <v>0</v>
      </c>
      <c r="AW132" t="s">
        <v>429</v>
      </c>
      <c r="AX132" t="s">
        <v>429</v>
      </c>
      <c r="AY132">
        <v>0</v>
      </c>
      <c r="AZ132">
        <v>0</v>
      </c>
      <c r="BA132">
        <f>1-AY132/AZ132</f>
        <v>0</v>
      </c>
      <c r="BB132">
        <v>0</v>
      </c>
      <c r="BC132" t="s">
        <v>429</v>
      </c>
      <c r="BD132" t="s">
        <v>429</v>
      </c>
      <c r="BE132">
        <v>0</v>
      </c>
      <c r="BF132">
        <v>0</v>
      </c>
      <c r="BG132">
        <f>1-BE132/BF132</f>
        <v>0</v>
      </c>
      <c r="BH132">
        <v>0.5</v>
      </c>
      <c r="BI132">
        <f>DH132</f>
        <v>0</v>
      </c>
      <c r="BJ132">
        <f>K132</f>
        <v>0</v>
      </c>
      <c r="BK132">
        <f>BG132*BH132*BI132</f>
        <v>0</v>
      </c>
      <c r="BL132">
        <f>(BJ132-BB132)/BI132</f>
        <v>0</v>
      </c>
      <c r="BM132">
        <f>(AZ132-BF132)/BF132</f>
        <v>0</v>
      </c>
      <c r="BN132">
        <f>AY132/(BA132+AY132/BF132)</f>
        <v>0</v>
      </c>
      <c r="BO132" t="s">
        <v>429</v>
      </c>
      <c r="BP132">
        <v>0</v>
      </c>
      <c r="BQ132">
        <f>IF(BP132&lt;&gt;0, BP132, BN132)</f>
        <v>0</v>
      </c>
      <c r="BR132">
        <f>1-BQ132/BF132</f>
        <v>0</v>
      </c>
      <c r="BS132">
        <f>(BF132-BE132)/(BF132-BQ132)</f>
        <v>0</v>
      </c>
      <c r="BT132">
        <f>(AZ132-BF132)/(AZ132-BQ132)</f>
        <v>0</v>
      </c>
      <c r="BU132">
        <f>(BF132-BE132)/(BF132-AY132)</f>
        <v>0</v>
      </c>
      <c r="BV132">
        <f>(AZ132-BF132)/(AZ132-AY132)</f>
        <v>0</v>
      </c>
      <c r="BW132">
        <f>(BS132*BQ132/BE132)</f>
        <v>0</v>
      </c>
      <c r="BX132">
        <f>(1-BW132)</f>
        <v>0</v>
      </c>
      <c r="DG132">
        <f>$B$13*EF132+$C$13*EG132+$F$13*ER132*(1-EU132)</f>
        <v>0</v>
      </c>
      <c r="DH132">
        <f>DG132*DI132</f>
        <v>0</v>
      </c>
      <c r="DI132">
        <f>($B$13*$D$11+$C$13*$D$11+$F$13*((FE132+EW132)/MAX(FE132+EW132+FF132, 0.1)*$I$11+FF132/MAX(FE132+EW132+FF132, 0.1)*$J$11))/($B$13+$C$13+$F$13)</f>
        <v>0</v>
      </c>
      <c r="DJ132">
        <f>($B$13*$K$11+$C$13*$K$11+$F$13*((FE132+EW132)/MAX(FE132+EW132+FF132, 0.1)*$P$11+FF132/MAX(FE132+EW132+FF132, 0.1)*$Q$11))/($B$13+$C$13+$F$13)</f>
        <v>0</v>
      </c>
      <c r="DK132">
        <v>5.52</v>
      </c>
      <c r="DL132">
        <v>0.5</v>
      </c>
      <c r="DM132" t="s">
        <v>430</v>
      </c>
      <c r="DN132">
        <v>2</v>
      </c>
      <c r="DO132" t="b">
        <v>1</v>
      </c>
      <c r="DP132">
        <v>1685030210.6</v>
      </c>
      <c r="DQ132">
        <v>213.2572962962963</v>
      </c>
      <c r="DR132">
        <v>216.8076666666667</v>
      </c>
      <c r="DS132">
        <v>21.52479259259259</v>
      </c>
      <c r="DT132">
        <v>15.87536666666667</v>
      </c>
      <c r="DU132">
        <v>212.8983333333333</v>
      </c>
      <c r="DV132">
        <v>21.47215555555556</v>
      </c>
      <c r="DW132">
        <v>500.0324444444445</v>
      </c>
      <c r="DX132">
        <v>99.47528518518519</v>
      </c>
      <c r="DY132">
        <v>0.1000317296296297</v>
      </c>
      <c r="DZ132">
        <v>30.03239259259259</v>
      </c>
      <c r="EA132">
        <v>30.6449925925926</v>
      </c>
      <c r="EB132">
        <v>999.9000000000001</v>
      </c>
      <c r="EC132">
        <v>0</v>
      </c>
      <c r="ED132">
        <v>0</v>
      </c>
      <c r="EE132">
        <v>9999.628888888888</v>
      </c>
      <c r="EF132">
        <v>0</v>
      </c>
      <c r="EG132">
        <v>1631.053333333334</v>
      </c>
      <c r="EH132">
        <v>-3.550235185185185</v>
      </c>
      <c r="EI132">
        <v>217.9484444444444</v>
      </c>
      <c r="EJ132">
        <v>220.3051481481482</v>
      </c>
      <c r="EK132">
        <v>5.649413333333334</v>
      </c>
      <c r="EL132">
        <v>216.8076666666667</v>
      </c>
      <c r="EM132">
        <v>15.87536666666667</v>
      </c>
      <c r="EN132">
        <v>2.141185185185185</v>
      </c>
      <c r="EO132">
        <v>1.579207777777778</v>
      </c>
      <c r="EP132">
        <v>18.52891851851852</v>
      </c>
      <c r="EQ132">
        <v>13.75741111111111</v>
      </c>
      <c r="ER132">
        <v>1999.974444444444</v>
      </c>
      <c r="ES132">
        <v>0.9800033703703703</v>
      </c>
      <c r="ET132">
        <v>0.01999659629629629</v>
      </c>
      <c r="EU132">
        <v>0</v>
      </c>
      <c r="EV132">
        <v>627.0211851851852</v>
      </c>
      <c r="EW132">
        <v>5.00078</v>
      </c>
      <c r="EX132">
        <v>18054.77407407407</v>
      </c>
      <c r="EY132">
        <v>16379.43333333333</v>
      </c>
      <c r="EZ132">
        <v>40.17088888888888</v>
      </c>
      <c r="FA132">
        <v>41.72433333333332</v>
      </c>
      <c r="FB132">
        <v>40.40722222222222</v>
      </c>
      <c r="FC132">
        <v>40.9071111111111</v>
      </c>
      <c r="FD132">
        <v>41.509</v>
      </c>
      <c r="FE132">
        <v>1955.07962962963</v>
      </c>
      <c r="FF132">
        <v>39.89296296296297</v>
      </c>
      <c r="FG132">
        <v>0</v>
      </c>
      <c r="FH132">
        <v>1685030217.1</v>
      </c>
      <c r="FI132">
        <v>0</v>
      </c>
      <c r="FJ132">
        <v>627.0576153846155</v>
      </c>
      <c r="FK132">
        <v>-13.86324786059081</v>
      </c>
      <c r="FL132">
        <v>-14687.60340918362</v>
      </c>
      <c r="FM132">
        <v>18045.69230769231</v>
      </c>
      <c r="FN132">
        <v>15</v>
      </c>
      <c r="FO132">
        <v>1685028870</v>
      </c>
      <c r="FP132" t="s">
        <v>630</v>
      </c>
      <c r="FQ132">
        <v>1685028857</v>
      </c>
      <c r="FR132">
        <v>1685028870</v>
      </c>
      <c r="FS132">
        <v>3</v>
      </c>
      <c r="FT132">
        <v>0.082</v>
      </c>
      <c r="FU132">
        <v>-0.024</v>
      </c>
      <c r="FV132">
        <v>0.389</v>
      </c>
      <c r="FW132">
        <v>-0.048</v>
      </c>
      <c r="FX132">
        <v>420</v>
      </c>
      <c r="FY132">
        <v>15</v>
      </c>
      <c r="FZ132">
        <v>0.04</v>
      </c>
      <c r="GA132">
        <v>0.02</v>
      </c>
      <c r="GB132">
        <v>-5.136571951219512</v>
      </c>
      <c r="GC132">
        <v>23.86974522648082</v>
      </c>
      <c r="GD132">
        <v>2.354541937317413</v>
      </c>
      <c r="GE132">
        <v>0</v>
      </c>
      <c r="GF132">
        <v>5.631325121951219</v>
      </c>
      <c r="GG132">
        <v>0.2721447386759492</v>
      </c>
      <c r="GH132">
        <v>0.02707894169870221</v>
      </c>
      <c r="GI132">
        <v>1</v>
      </c>
      <c r="GJ132">
        <v>1</v>
      </c>
      <c r="GK132">
        <v>2</v>
      </c>
      <c r="GL132" t="s">
        <v>432</v>
      </c>
      <c r="GM132">
        <v>3.09859</v>
      </c>
      <c r="GN132">
        <v>2.75807</v>
      </c>
      <c r="GO132">
        <v>0.0504777</v>
      </c>
      <c r="GP132">
        <v>0.0507273</v>
      </c>
      <c r="GQ132">
        <v>0.110145</v>
      </c>
      <c r="GR132">
        <v>0.0890397</v>
      </c>
      <c r="GS132">
        <v>24340.4</v>
      </c>
      <c r="GT132">
        <v>24034.5</v>
      </c>
      <c r="GU132">
        <v>26184</v>
      </c>
      <c r="GV132">
        <v>25663.6</v>
      </c>
      <c r="GW132">
        <v>37381.5</v>
      </c>
      <c r="GX132">
        <v>35615.9</v>
      </c>
      <c r="GY132">
        <v>45790.8</v>
      </c>
      <c r="GZ132">
        <v>42312.6</v>
      </c>
      <c r="HA132">
        <v>1.87372</v>
      </c>
      <c r="HB132">
        <v>1.91275</v>
      </c>
      <c r="HC132">
        <v>0.0602007</v>
      </c>
      <c r="HD132">
        <v>0</v>
      </c>
      <c r="HE132">
        <v>29.6797</v>
      </c>
      <c r="HF132">
        <v>999.9</v>
      </c>
      <c r="HG132">
        <v>55.2</v>
      </c>
      <c r="HH132">
        <v>37</v>
      </c>
      <c r="HI132">
        <v>34.9864</v>
      </c>
      <c r="HJ132">
        <v>61.9829</v>
      </c>
      <c r="HK132">
        <v>27.3998</v>
      </c>
      <c r="HL132">
        <v>1</v>
      </c>
      <c r="HM132">
        <v>0.22077</v>
      </c>
      <c r="HN132">
        <v>0.799055</v>
      </c>
      <c r="HO132">
        <v>20.304</v>
      </c>
      <c r="HP132">
        <v>5.21429</v>
      </c>
      <c r="HQ132">
        <v>11.98</v>
      </c>
      <c r="HR132">
        <v>4.9646</v>
      </c>
      <c r="HS132">
        <v>3.27425</v>
      </c>
      <c r="HT132">
        <v>9999</v>
      </c>
      <c r="HU132">
        <v>9999</v>
      </c>
      <c r="HV132">
        <v>9999</v>
      </c>
      <c r="HW132">
        <v>31</v>
      </c>
      <c r="HX132">
        <v>1.86401</v>
      </c>
      <c r="HY132">
        <v>1.8602</v>
      </c>
      <c r="HZ132">
        <v>1.85849</v>
      </c>
      <c r="IA132">
        <v>1.85988</v>
      </c>
      <c r="IB132">
        <v>1.85988</v>
      </c>
      <c r="IC132">
        <v>1.85837</v>
      </c>
      <c r="ID132">
        <v>1.85745</v>
      </c>
      <c r="IE132">
        <v>1.8524</v>
      </c>
      <c r="IF132">
        <v>0</v>
      </c>
      <c r="IG132">
        <v>0</v>
      </c>
      <c r="IH132">
        <v>0</v>
      </c>
      <c r="II132">
        <v>0</v>
      </c>
      <c r="IJ132" t="s">
        <v>433</v>
      </c>
      <c r="IK132" t="s">
        <v>434</v>
      </c>
      <c r="IL132" t="s">
        <v>435</v>
      </c>
      <c r="IM132" t="s">
        <v>435</v>
      </c>
      <c r="IN132" t="s">
        <v>435</v>
      </c>
      <c r="IO132" t="s">
        <v>435</v>
      </c>
      <c r="IP132">
        <v>0</v>
      </c>
      <c r="IQ132">
        <v>100</v>
      </c>
      <c r="IR132">
        <v>100</v>
      </c>
      <c r="IS132">
        <v>0.355</v>
      </c>
      <c r="IT132">
        <v>0.0533</v>
      </c>
      <c r="IU132">
        <v>0.3089209274673534</v>
      </c>
      <c r="IV132">
        <v>0.0002756662941723101</v>
      </c>
      <c r="IW132">
        <v>-1.706736700235475E-07</v>
      </c>
      <c r="IX132">
        <v>-7.648352192670159E-11</v>
      </c>
      <c r="IY132">
        <v>-0.1658455807566637</v>
      </c>
      <c r="IZ132">
        <v>0.001712106514585134</v>
      </c>
      <c r="JA132">
        <v>0.0004201690128959496</v>
      </c>
      <c r="JB132">
        <v>-1.212774764375344E-06</v>
      </c>
      <c r="JC132">
        <v>3</v>
      </c>
      <c r="JD132">
        <v>1949</v>
      </c>
      <c r="JE132">
        <v>1</v>
      </c>
      <c r="JF132">
        <v>28</v>
      </c>
      <c r="JG132">
        <v>22.7</v>
      </c>
      <c r="JH132">
        <v>22.5</v>
      </c>
      <c r="JI132">
        <v>0.570068</v>
      </c>
      <c r="JJ132">
        <v>2.65381</v>
      </c>
      <c r="JK132">
        <v>1.49658</v>
      </c>
      <c r="JL132">
        <v>2.34741</v>
      </c>
      <c r="JM132">
        <v>1.54907</v>
      </c>
      <c r="JN132">
        <v>2.36816</v>
      </c>
      <c r="JO132">
        <v>41.3781</v>
      </c>
      <c r="JP132">
        <v>13.8343</v>
      </c>
      <c r="JQ132">
        <v>18</v>
      </c>
      <c r="JR132">
        <v>492.292</v>
      </c>
      <c r="JS132">
        <v>534.848</v>
      </c>
      <c r="JT132">
        <v>27.9997</v>
      </c>
      <c r="JU132">
        <v>30.0998</v>
      </c>
      <c r="JV132">
        <v>29.9998</v>
      </c>
      <c r="JW132">
        <v>30.0798</v>
      </c>
      <c r="JX132">
        <v>30.0069</v>
      </c>
      <c r="JY132">
        <v>11.4264</v>
      </c>
      <c r="JZ132">
        <v>50.6006</v>
      </c>
      <c r="KA132">
        <v>0</v>
      </c>
      <c r="KB132">
        <v>28</v>
      </c>
      <c r="KC132">
        <v>166.141</v>
      </c>
      <c r="KD132">
        <v>15.849</v>
      </c>
      <c r="KE132">
        <v>100.064</v>
      </c>
      <c r="KF132">
        <v>100.445</v>
      </c>
    </row>
    <row r="133" spans="1:292">
      <c r="A133">
        <v>113</v>
      </c>
      <c r="B133">
        <v>1685030223.1</v>
      </c>
      <c r="C133">
        <v>3624</v>
      </c>
      <c r="D133" t="s">
        <v>661</v>
      </c>
      <c r="E133" t="s">
        <v>662</v>
      </c>
      <c r="F133">
        <v>5</v>
      </c>
      <c r="G133" t="s">
        <v>428</v>
      </c>
      <c r="H133">
        <v>1685030215.314285</v>
      </c>
      <c r="I133">
        <f>(J133)/1000</f>
        <v>0</v>
      </c>
      <c r="J133">
        <f>IF(DO133, AM133, AG133)</f>
        <v>0</v>
      </c>
      <c r="K133">
        <f>IF(DO133, AH133, AF133)</f>
        <v>0</v>
      </c>
      <c r="L133">
        <f>DQ133 - IF(AT133&gt;1, K133*DK133*100.0/(AV133*EE133), 0)</f>
        <v>0</v>
      </c>
      <c r="M133">
        <f>((S133-I133/2)*L133-K133)/(S133+I133/2)</f>
        <v>0</v>
      </c>
      <c r="N133">
        <f>M133*(DX133+DY133)/1000.0</f>
        <v>0</v>
      </c>
      <c r="O133">
        <f>(DQ133 - IF(AT133&gt;1, K133*DK133*100.0/(AV133*EE133), 0))*(DX133+DY133)/1000.0</f>
        <v>0</v>
      </c>
      <c r="P133">
        <f>2.0/((1/R133-1/Q133)+SIGN(R133)*SQRT((1/R133-1/Q133)*(1/R133-1/Q133) + 4*DL133/((DL133+1)*(DL133+1))*(2*1/R133*1/Q133-1/Q133*1/Q133)))</f>
        <v>0</v>
      </c>
      <c r="Q133">
        <f>IF(LEFT(DM133,1)&lt;&gt;"0",IF(LEFT(DM133,1)="1",3.0,DN133),$D$5+$E$5*(EE133*DX133/($K$5*1000))+$F$5*(EE133*DX133/($K$5*1000))*MAX(MIN(DK133,$J$5),$I$5)*MAX(MIN(DK133,$J$5),$I$5)+$G$5*MAX(MIN(DK133,$J$5),$I$5)*(EE133*DX133/($K$5*1000))+$H$5*(EE133*DX133/($K$5*1000))*(EE133*DX133/($K$5*1000)))</f>
        <v>0</v>
      </c>
      <c r="R133">
        <f>I133*(1000-(1000*0.61365*exp(17.502*V133/(240.97+V133))/(DX133+DY133)+DS133)/2)/(1000*0.61365*exp(17.502*V133/(240.97+V133))/(DX133+DY133)-DS133)</f>
        <v>0</v>
      </c>
      <c r="S133">
        <f>1/((DL133+1)/(P133/1.6)+1/(Q133/1.37)) + DL133/((DL133+1)/(P133/1.6) + DL133/(Q133/1.37))</f>
        <v>0</v>
      </c>
      <c r="T133">
        <f>(DG133*DJ133)</f>
        <v>0</v>
      </c>
      <c r="U133">
        <f>(DZ133+(T133+2*0.95*5.67E-8*(((DZ133+$B$9)+273)^4-(DZ133+273)^4)-44100*I133)/(1.84*29.3*Q133+8*0.95*5.67E-8*(DZ133+273)^3))</f>
        <v>0</v>
      </c>
      <c r="V133">
        <f>($C$9*EA133+$D$9*EB133+$E$9*U133)</f>
        <v>0</v>
      </c>
      <c r="W133">
        <f>0.61365*exp(17.502*V133/(240.97+V133))</f>
        <v>0</v>
      </c>
      <c r="X133">
        <f>(Y133/Z133*100)</f>
        <v>0</v>
      </c>
      <c r="Y133">
        <f>DS133*(DX133+DY133)/1000</f>
        <v>0</v>
      </c>
      <c r="Z133">
        <f>0.61365*exp(17.502*DZ133/(240.97+DZ133))</f>
        <v>0</v>
      </c>
      <c r="AA133">
        <f>(W133-DS133*(DX133+DY133)/1000)</f>
        <v>0</v>
      </c>
      <c r="AB133">
        <f>(-I133*44100)</f>
        <v>0</v>
      </c>
      <c r="AC133">
        <f>2*29.3*Q133*0.92*(DZ133-V133)</f>
        <v>0</v>
      </c>
      <c r="AD133">
        <f>2*0.95*5.67E-8*(((DZ133+$B$9)+273)^4-(V133+273)^4)</f>
        <v>0</v>
      </c>
      <c r="AE133">
        <f>T133+AD133+AB133+AC133</f>
        <v>0</v>
      </c>
      <c r="AF133">
        <f>DW133*AT133*(DR133-DQ133*(1000-AT133*DT133)/(1000-AT133*DS133))/(100*DK133)</f>
        <v>0</v>
      </c>
      <c r="AG133">
        <f>1000*DW133*AT133*(DS133-DT133)/(100*DK133*(1000-AT133*DS133))</f>
        <v>0</v>
      </c>
      <c r="AH133">
        <f>(AI133 - AJ133 - DX133*1E3/(8.314*(DZ133+273.15)) * AL133/DW133 * AK133) * DW133/(100*DK133) * (1000 - DT133)/1000</f>
        <v>0</v>
      </c>
      <c r="AI133">
        <v>189.6620602831737</v>
      </c>
      <c r="AJ133">
        <v>181.8554242424242</v>
      </c>
      <c r="AK133">
        <v>-3.012586918958009</v>
      </c>
      <c r="AL133">
        <v>66.75792814194976</v>
      </c>
      <c r="AM133">
        <f>(AO133 - AN133 + DX133*1E3/(8.314*(DZ133+273.15)) * AQ133/DW133 * AP133) * DW133/(100*DK133) * 1000/(1000 - AO133)</f>
        <v>0</v>
      </c>
      <c r="AN133">
        <v>15.87188760671725</v>
      </c>
      <c r="AO133">
        <v>21.58320185758515</v>
      </c>
      <c r="AP133">
        <v>0.005364719455357096</v>
      </c>
      <c r="AQ133">
        <v>112.1516284702856</v>
      </c>
      <c r="AR133">
        <v>0</v>
      </c>
      <c r="AS133">
        <v>0</v>
      </c>
      <c r="AT133">
        <f>IF(AR133*$H$15&gt;=AV133,1.0,(AV133/(AV133-AR133*$H$15)))</f>
        <v>0</v>
      </c>
      <c r="AU133">
        <f>(AT133-1)*100</f>
        <v>0</v>
      </c>
      <c r="AV133">
        <f>MAX(0,($B$15+$C$15*EE133)/(1+$D$15*EE133)*DX133/(DZ133+273)*$E$15)</f>
        <v>0</v>
      </c>
      <c r="AW133" t="s">
        <v>429</v>
      </c>
      <c r="AX133" t="s">
        <v>429</v>
      </c>
      <c r="AY133">
        <v>0</v>
      </c>
      <c r="AZ133">
        <v>0</v>
      </c>
      <c r="BA133">
        <f>1-AY133/AZ133</f>
        <v>0</v>
      </c>
      <c r="BB133">
        <v>0</v>
      </c>
      <c r="BC133" t="s">
        <v>429</v>
      </c>
      <c r="BD133" t="s">
        <v>429</v>
      </c>
      <c r="BE133">
        <v>0</v>
      </c>
      <c r="BF133">
        <v>0</v>
      </c>
      <c r="BG133">
        <f>1-BE133/BF133</f>
        <v>0</v>
      </c>
      <c r="BH133">
        <v>0.5</v>
      </c>
      <c r="BI133">
        <f>DH133</f>
        <v>0</v>
      </c>
      <c r="BJ133">
        <f>K133</f>
        <v>0</v>
      </c>
      <c r="BK133">
        <f>BG133*BH133*BI133</f>
        <v>0</v>
      </c>
      <c r="BL133">
        <f>(BJ133-BB133)/BI133</f>
        <v>0</v>
      </c>
      <c r="BM133">
        <f>(AZ133-BF133)/BF133</f>
        <v>0</v>
      </c>
      <c r="BN133">
        <f>AY133/(BA133+AY133/BF133)</f>
        <v>0</v>
      </c>
      <c r="BO133" t="s">
        <v>429</v>
      </c>
      <c r="BP133">
        <v>0</v>
      </c>
      <c r="BQ133">
        <f>IF(BP133&lt;&gt;0, BP133, BN133)</f>
        <v>0</v>
      </c>
      <c r="BR133">
        <f>1-BQ133/BF133</f>
        <v>0</v>
      </c>
      <c r="BS133">
        <f>(BF133-BE133)/(BF133-BQ133)</f>
        <v>0</v>
      </c>
      <c r="BT133">
        <f>(AZ133-BF133)/(AZ133-BQ133)</f>
        <v>0</v>
      </c>
      <c r="BU133">
        <f>(BF133-BE133)/(BF133-AY133)</f>
        <v>0</v>
      </c>
      <c r="BV133">
        <f>(AZ133-BF133)/(AZ133-AY133)</f>
        <v>0</v>
      </c>
      <c r="BW133">
        <f>(BS133*BQ133/BE133)</f>
        <v>0</v>
      </c>
      <c r="BX133">
        <f>(1-BW133)</f>
        <v>0</v>
      </c>
      <c r="DG133">
        <f>$B$13*EF133+$C$13*EG133+$F$13*ER133*(1-EU133)</f>
        <v>0</v>
      </c>
      <c r="DH133">
        <f>DG133*DI133</f>
        <v>0</v>
      </c>
      <c r="DI133">
        <f>($B$13*$D$11+$C$13*$D$11+$F$13*((FE133+EW133)/MAX(FE133+EW133+FF133, 0.1)*$I$11+FF133/MAX(FE133+EW133+FF133, 0.1)*$J$11))/($B$13+$C$13+$F$13)</f>
        <v>0</v>
      </c>
      <c r="DJ133">
        <f>($B$13*$K$11+$C$13*$K$11+$F$13*((FE133+EW133)/MAX(FE133+EW133+FF133, 0.1)*$P$11+FF133/MAX(FE133+EW133+FF133, 0.1)*$Q$11))/($B$13+$C$13+$F$13)</f>
        <v>0</v>
      </c>
      <c r="DK133">
        <v>5.52</v>
      </c>
      <c r="DL133">
        <v>0.5</v>
      </c>
      <c r="DM133" t="s">
        <v>430</v>
      </c>
      <c r="DN133">
        <v>2</v>
      </c>
      <c r="DO133" t="b">
        <v>1</v>
      </c>
      <c r="DP133">
        <v>1685030215.314285</v>
      </c>
      <c r="DQ133">
        <v>199.4131785714286</v>
      </c>
      <c r="DR133">
        <v>201.1760357142857</v>
      </c>
      <c r="DS133">
        <v>21.54772857142857</v>
      </c>
      <c r="DT133">
        <v>15.87306785714286</v>
      </c>
      <c r="DU133">
        <v>199.0568928571429</v>
      </c>
      <c r="DV133">
        <v>21.49468571428572</v>
      </c>
      <c r="DW133">
        <v>500.0228571428572</v>
      </c>
      <c r="DX133">
        <v>99.47503214285715</v>
      </c>
      <c r="DY133">
        <v>0.1000344964285714</v>
      </c>
      <c r="DZ133">
        <v>30.03546785714285</v>
      </c>
      <c r="EA133">
        <v>30.65263214285714</v>
      </c>
      <c r="EB133">
        <v>999.9000000000002</v>
      </c>
      <c r="EC133">
        <v>0</v>
      </c>
      <c r="ED133">
        <v>0</v>
      </c>
      <c r="EE133">
        <v>9997.542142857143</v>
      </c>
      <c r="EF133">
        <v>0</v>
      </c>
      <c r="EG133">
        <v>1358.200785714286</v>
      </c>
      <c r="EH133">
        <v>-1.762710378571428</v>
      </c>
      <c r="EI133">
        <v>203.8044642857143</v>
      </c>
      <c r="EJ133">
        <v>204.4208571428571</v>
      </c>
      <c r="EK133">
        <v>5.674658214285714</v>
      </c>
      <c r="EL133">
        <v>201.1760357142857</v>
      </c>
      <c r="EM133">
        <v>15.87306785714286</v>
      </c>
      <c r="EN133">
        <v>2.143461071428571</v>
      </c>
      <c r="EO133">
        <v>1.578973571428572</v>
      </c>
      <c r="EP133">
        <v>18.545875</v>
      </c>
      <c r="EQ133">
        <v>13.75512142857143</v>
      </c>
      <c r="ER133">
        <v>1999.978928571428</v>
      </c>
      <c r="ES133">
        <v>0.9799990714285715</v>
      </c>
      <c r="ET133">
        <v>0.02000075714285715</v>
      </c>
      <c r="EU133">
        <v>0</v>
      </c>
      <c r="EV133">
        <v>626.2352857142859</v>
      </c>
      <c r="EW133">
        <v>5.00078</v>
      </c>
      <c r="EX133">
        <v>17174.56428571428</v>
      </c>
      <c r="EY133">
        <v>16379.45</v>
      </c>
      <c r="EZ133">
        <v>40.15814285714286</v>
      </c>
      <c r="FA133">
        <v>41.71399999999998</v>
      </c>
      <c r="FB133">
        <v>40.40160714285714</v>
      </c>
      <c r="FC133">
        <v>40.89710714285714</v>
      </c>
      <c r="FD133">
        <v>41.51317857142857</v>
      </c>
      <c r="FE133">
        <v>1955.077142857143</v>
      </c>
      <c r="FF133">
        <v>39.90142857142858</v>
      </c>
      <c r="FG133">
        <v>0</v>
      </c>
      <c r="FH133">
        <v>1685030222.5</v>
      </c>
      <c r="FI133">
        <v>0</v>
      </c>
      <c r="FJ133">
        <v>626.09996</v>
      </c>
      <c r="FK133">
        <v>-6.086615358690073</v>
      </c>
      <c r="FL133">
        <v>-10754.14612104063</v>
      </c>
      <c r="FM133">
        <v>17069.984</v>
      </c>
      <c r="FN133">
        <v>15</v>
      </c>
      <c r="FO133">
        <v>1685028870</v>
      </c>
      <c r="FP133" t="s">
        <v>630</v>
      </c>
      <c r="FQ133">
        <v>1685028857</v>
      </c>
      <c r="FR133">
        <v>1685028870</v>
      </c>
      <c r="FS133">
        <v>3</v>
      </c>
      <c r="FT133">
        <v>0.082</v>
      </c>
      <c r="FU133">
        <v>-0.024</v>
      </c>
      <c r="FV133">
        <v>0.389</v>
      </c>
      <c r="FW133">
        <v>-0.048</v>
      </c>
      <c r="FX133">
        <v>420</v>
      </c>
      <c r="FY133">
        <v>15</v>
      </c>
      <c r="FZ133">
        <v>0.04</v>
      </c>
      <c r="GA133">
        <v>0.02</v>
      </c>
      <c r="GB133">
        <v>-2.905648465</v>
      </c>
      <c r="GC133">
        <v>22.76235536285179</v>
      </c>
      <c r="GD133">
        <v>2.190848505289198</v>
      </c>
      <c r="GE133">
        <v>0</v>
      </c>
      <c r="GF133">
        <v>5.65917675</v>
      </c>
      <c r="GG133">
        <v>0.321512307692319</v>
      </c>
      <c r="GH133">
        <v>0.03097130457274116</v>
      </c>
      <c r="GI133">
        <v>1</v>
      </c>
      <c r="GJ133">
        <v>1</v>
      </c>
      <c r="GK133">
        <v>2</v>
      </c>
      <c r="GL133" t="s">
        <v>432</v>
      </c>
      <c r="GM133">
        <v>3.09866</v>
      </c>
      <c r="GN133">
        <v>2.75807</v>
      </c>
      <c r="GO133">
        <v>0.0470275</v>
      </c>
      <c r="GP133">
        <v>0.0468507</v>
      </c>
      <c r="GQ133">
        <v>0.110226</v>
      </c>
      <c r="GR133">
        <v>0.0890263</v>
      </c>
      <c r="GS133">
        <v>24429</v>
      </c>
      <c r="GT133">
        <v>24132.7</v>
      </c>
      <c r="GU133">
        <v>26184.2</v>
      </c>
      <c r="GV133">
        <v>25663.7</v>
      </c>
      <c r="GW133">
        <v>37377.7</v>
      </c>
      <c r="GX133">
        <v>35616.2</v>
      </c>
      <c r="GY133">
        <v>45790.9</v>
      </c>
      <c r="GZ133">
        <v>42312.8</v>
      </c>
      <c r="HA133">
        <v>1.87367</v>
      </c>
      <c r="HB133">
        <v>1.91258</v>
      </c>
      <c r="HC133">
        <v>0.0598878</v>
      </c>
      <c r="HD133">
        <v>0</v>
      </c>
      <c r="HE133">
        <v>29.6829</v>
      </c>
      <c r="HF133">
        <v>999.9</v>
      </c>
      <c r="HG133">
        <v>55.1</v>
      </c>
      <c r="HH133">
        <v>37</v>
      </c>
      <c r="HI133">
        <v>34.9229</v>
      </c>
      <c r="HJ133">
        <v>62.3229</v>
      </c>
      <c r="HK133">
        <v>27.4319</v>
      </c>
      <c r="HL133">
        <v>1</v>
      </c>
      <c r="HM133">
        <v>0.220722</v>
      </c>
      <c r="HN133">
        <v>0.801277</v>
      </c>
      <c r="HO133">
        <v>20.3039</v>
      </c>
      <c r="HP133">
        <v>5.21429</v>
      </c>
      <c r="HQ133">
        <v>11.98</v>
      </c>
      <c r="HR133">
        <v>4.9645</v>
      </c>
      <c r="HS133">
        <v>3.27428</v>
      </c>
      <c r="HT133">
        <v>9999</v>
      </c>
      <c r="HU133">
        <v>9999</v>
      </c>
      <c r="HV133">
        <v>9999</v>
      </c>
      <c r="HW133">
        <v>31</v>
      </c>
      <c r="HX133">
        <v>1.86401</v>
      </c>
      <c r="HY133">
        <v>1.86018</v>
      </c>
      <c r="HZ133">
        <v>1.85847</v>
      </c>
      <c r="IA133">
        <v>1.85988</v>
      </c>
      <c r="IB133">
        <v>1.85989</v>
      </c>
      <c r="IC133">
        <v>1.85837</v>
      </c>
      <c r="ID133">
        <v>1.85745</v>
      </c>
      <c r="IE133">
        <v>1.8524</v>
      </c>
      <c r="IF133">
        <v>0</v>
      </c>
      <c r="IG133">
        <v>0</v>
      </c>
      <c r="IH133">
        <v>0</v>
      </c>
      <c r="II133">
        <v>0</v>
      </c>
      <c r="IJ133" t="s">
        <v>433</v>
      </c>
      <c r="IK133" t="s">
        <v>434</v>
      </c>
      <c r="IL133" t="s">
        <v>435</v>
      </c>
      <c r="IM133" t="s">
        <v>435</v>
      </c>
      <c r="IN133" t="s">
        <v>435</v>
      </c>
      <c r="IO133" t="s">
        <v>435</v>
      </c>
      <c r="IP133">
        <v>0</v>
      </c>
      <c r="IQ133">
        <v>100</v>
      </c>
      <c r="IR133">
        <v>100</v>
      </c>
      <c r="IS133">
        <v>0.351</v>
      </c>
      <c r="IT133">
        <v>0.0537</v>
      </c>
      <c r="IU133">
        <v>0.3089209274673534</v>
      </c>
      <c r="IV133">
        <v>0.0002756662941723101</v>
      </c>
      <c r="IW133">
        <v>-1.706736700235475E-07</v>
      </c>
      <c r="IX133">
        <v>-7.648352192670159E-11</v>
      </c>
      <c r="IY133">
        <v>-0.1658455807566637</v>
      </c>
      <c r="IZ133">
        <v>0.001712106514585134</v>
      </c>
      <c r="JA133">
        <v>0.0004201690128959496</v>
      </c>
      <c r="JB133">
        <v>-1.212774764375344E-06</v>
      </c>
      <c r="JC133">
        <v>3</v>
      </c>
      <c r="JD133">
        <v>1949</v>
      </c>
      <c r="JE133">
        <v>1</v>
      </c>
      <c r="JF133">
        <v>28</v>
      </c>
      <c r="JG133">
        <v>22.8</v>
      </c>
      <c r="JH133">
        <v>22.6</v>
      </c>
      <c r="JI133">
        <v>0.532227</v>
      </c>
      <c r="JJ133">
        <v>2.66357</v>
      </c>
      <c r="JK133">
        <v>1.49658</v>
      </c>
      <c r="JL133">
        <v>2.34741</v>
      </c>
      <c r="JM133">
        <v>1.54907</v>
      </c>
      <c r="JN133">
        <v>2.38281</v>
      </c>
      <c r="JO133">
        <v>41.3781</v>
      </c>
      <c r="JP133">
        <v>13.8256</v>
      </c>
      <c r="JQ133">
        <v>18</v>
      </c>
      <c r="JR133">
        <v>492.269</v>
      </c>
      <c r="JS133">
        <v>534.725</v>
      </c>
      <c r="JT133">
        <v>28.0001</v>
      </c>
      <c r="JU133">
        <v>30.0976</v>
      </c>
      <c r="JV133">
        <v>29.9999</v>
      </c>
      <c r="JW133">
        <v>30.0807</v>
      </c>
      <c r="JX133">
        <v>30.0069</v>
      </c>
      <c r="JY133">
        <v>10.6807</v>
      </c>
      <c r="JZ133">
        <v>50.6006</v>
      </c>
      <c r="KA133">
        <v>0</v>
      </c>
      <c r="KB133">
        <v>28</v>
      </c>
      <c r="KC133">
        <v>146.104</v>
      </c>
      <c r="KD133">
        <v>15.8217</v>
      </c>
      <c r="KE133">
        <v>100.064</v>
      </c>
      <c r="KF133">
        <v>100.446</v>
      </c>
    </row>
    <row r="134" spans="1:292">
      <c r="A134">
        <v>114</v>
      </c>
      <c r="B134">
        <v>1685030228.1</v>
      </c>
      <c r="C134">
        <v>3629</v>
      </c>
      <c r="D134" t="s">
        <v>663</v>
      </c>
      <c r="E134" t="s">
        <v>664</v>
      </c>
      <c r="F134">
        <v>5</v>
      </c>
      <c r="G134" t="s">
        <v>428</v>
      </c>
      <c r="H134">
        <v>1685030220.6</v>
      </c>
      <c r="I134">
        <f>(J134)/1000</f>
        <v>0</v>
      </c>
      <c r="J134">
        <f>IF(DO134, AM134, AG134)</f>
        <v>0</v>
      </c>
      <c r="K134">
        <f>IF(DO134, AH134, AF134)</f>
        <v>0</v>
      </c>
      <c r="L134">
        <f>DQ134 - IF(AT134&gt;1, K134*DK134*100.0/(AV134*EE134), 0)</f>
        <v>0</v>
      </c>
      <c r="M134">
        <f>((S134-I134/2)*L134-K134)/(S134+I134/2)</f>
        <v>0</v>
      </c>
      <c r="N134">
        <f>M134*(DX134+DY134)/1000.0</f>
        <v>0</v>
      </c>
      <c r="O134">
        <f>(DQ134 - IF(AT134&gt;1, K134*DK134*100.0/(AV134*EE134), 0))*(DX134+DY134)/1000.0</f>
        <v>0</v>
      </c>
      <c r="P134">
        <f>2.0/((1/R134-1/Q134)+SIGN(R134)*SQRT((1/R134-1/Q134)*(1/R134-1/Q134) + 4*DL134/((DL134+1)*(DL134+1))*(2*1/R134*1/Q134-1/Q134*1/Q134)))</f>
        <v>0</v>
      </c>
      <c r="Q134">
        <f>IF(LEFT(DM134,1)&lt;&gt;"0",IF(LEFT(DM134,1)="1",3.0,DN134),$D$5+$E$5*(EE134*DX134/($K$5*1000))+$F$5*(EE134*DX134/($K$5*1000))*MAX(MIN(DK134,$J$5),$I$5)*MAX(MIN(DK134,$J$5),$I$5)+$G$5*MAX(MIN(DK134,$J$5),$I$5)*(EE134*DX134/($K$5*1000))+$H$5*(EE134*DX134/($K$5*1000))*(EE134*DX134/($K$5*1000)))</f>
        <v>0</v>
      </c>
      <c r="R134">
        <f>I134*(1000-(1000*0.61365*exp(17.502*V134/(240.97+V134))/(DX134+DY134)+DS134)/2)/(1000*0.61365*exp(17.502*V134/(240.97+V134))/(DX134+DY134)-DS134)</f>
        <v>0</v>
      </c>
      <c r="S134">
        <f>1/((DL134+1)/(P134/1.6)+1/(Q134/1.37)) + DL134/((DL134+1)/(P134/1.6) + DL134/(Q134/1.37))</f>
        <v>0</v>
      </c>
      <c r="T134">
        <f>(DG134*DJ134)</f>
        <v>0</v>
      </c>
      <c r="U134">
        <f>(DZ134+(T134+2*0.95*5.67E-8*(((DZ134+$B$9)+273)^4-(DZ134+273)^4)-44100*I134)/(1.84*29.3*Q134+8*0.95*5.67E-8*(DZ134+273)^3))</f>
        <v>0</v>
      </c>
      <c r="V134">
        <f>($C$9*EA134+$D$9*EB134+$E$9*U134)</f>
        <v>0</v>
      </c>
      <c r="W134">
        <f>0.61365*exp(17.502*V134/(240.97+V134))</f>
        <v>0</v>
      </c>
      <c r="X134">
        <f>(Y134/Z134*100)</f>
        <v>0</v>
      </c>
      <c r="Y134">
        <f>DS134*(DX134+DY134)/1000</f>
        <v>0</v>
      </c>
      <c r="Z134">
        <f>0.61365*exp(17.502*DZ134/(240.97+DZ134))</f>
        <v>0</v>
      </c>
      <c r="AA134">
        <f>(W134-DS134*(DX134+DY134)/1000)</f>
        <v>0</v>
      </c>
      <c r="AB134">
        <f>(-I134*44100)</f>
        <v>0</v>
      </c>
      <c r="AC134">
        <f>2*29.3*Q134*0.92*(DZ134-V134)</f>
        <v>0</v>
      </c>
      <c r="AD134">
        <f>2*0.95*5.67E-8*(((DZ134+$B$9)+273)^4-(V134+273)^4)</f>
        <v>0</v>
      </c>
      <c r="AE134">
        <f>T134+AD134+AB134+AC134</f>
        <v>0</v>
      </c>
      <c r="AF134">
        <f>DW134*AT134*(DR134-DQ134*(1000-AT134*DT134)/(1000-AT134*DS134))/(100*DK134)</f>
        <v>0</v>
      </c>
      <c r="AG134">
        <f>1000*DW134*AT134*(DS134-DT134)/(100*DK134*(1000-AT134*DS134))</f>
        <v>0</v>
      </c>
      <c r="AH134">
        <f>(AI134 - AJ134 - DX134*1E3/(8.314*(DZ134+273.15)) * AL134/DW134 * AK134) * DW134/(100*DK134) * (1000 - DT134)/1000</f>
        <v>0</v>
      </c>
      <c r="AI134">
        <v>172.7899977507397</v>
      </c>
      <c r="AJ134">
        <v>166.7975454545454</v>
      </c>
      <c r="AK134">
        <v>-3.014902854031945</v>
      </c>
      <c r="AL134">
        <v>66.75792814194976</v>
      </c>
      <c r="AM134">
        <f>(AO134 - AN134 + DX134*1E3/(8.314*(DZ134+273.15)) * AQ134/DW134 * AP134) * DW134/(100*DK134) * 1000/(1000 - AO134)</f>
        <v>0</v>
      </c>
      <c r="AN134">
        <v>15.8681911382953</v>
      </c>
      <c r="AO134">
        <v>21.61490722394221</v>
      </c>
      <c r="AP134">
        <v>0.001459211321835684</v>
      </c>
      <c r="AQ134">
        <v>112.1516284702856</v>
      </c>
      <c r="AR134">
        <v>0</v>
      </c>
      <c r="AS134">
        <v>0</v>
      </c>
      <c r="AT134">
        <f>IF(AR134*$H$15&gt;=AV134,1.0,(AV134/(AV134-AR134*$H$15)))</f>
        <v>0</v>
      </c>
      <c r="AU134">
        <f>(AT134-1)*100</f>
        <v>0</v>
      </c>
      <c r="AV134">
        <f>MAX(0,($B$15+$C$15*EE134)/(1+$D$15*EE134)*DX134/(DZ134+273)*$E$15)</f>
        <v>0</v>
      </c>
      <c r="AW134" t="s">
        <v>429</v>
      </c>
      <c r="AX134" t="s">
        <v>429</v>
      </c>
      <c r="AY134">
        <v>0</v>
      </c>
      <c r="AZ134">
        <v>0</v>
      </c>
      <c r="BA134">
        <f>1-AY134/AZ134</f>
        <v>0</v>
      </c>
      <c r="BB134">
        <v>0</v>
      </c>
      <c r="BC134" t="s">
        <v>429</v>
      </c>
      <c r="BD134" t="s">
        <v>429</v>
      </c>
      <c r="BE134">
        <v>0</v>
      </c>
      <c r="BF134">
        <v>0</v>
      </c>
      <c r="BG134">
        <f>1-BE134/BF134</f>
        <v>0</v>
      </c>
      <c r="BH134">
        <v>0.5</v>
      </c>
      <c r="BI134">
        <f>DH134</f>
        <v>0</v>
      </c>
      <c r="BJ134">
        <f>K134</f>
        <v>0</v>
      </c>
      <c r="BK134">
        <f>BG134*BH134*BI134</f>
        <v>0</v>
      </c>
      <c r="BL134">
        <f>(BJ134-BB134)/BI134</f>
        <v>0</v>
      </c>
      <c r="BM134">
        <f>(AZ134-BF134)/BF134</f>
        <v>0</v>
      </c>
      <c r="BN134">
        <f>AY134/(BA134+AY134/BF134)</f>
        <v>0</v>
      </c>
      <c r="BO134" t="s">
        <v>429</v>
      </c>
      <c r="BP134">
        <v>0</v>
      </c>
      <c r="BQ134">
        <f>IF(BP134&lt;&gt;0, BP134, BN134)</f>
        <v>0</v>
      </c>
      <c r="BR134">
        <f>1-BQ134/BF134</f>
        <v>0</v>
      </c>
      <c r="BS134">
        <f>(BF134-BE134)/(BF134-BQ134)</f>
        <v>0</v>
      </c>
      <c r="BT134">
        <f>(AZ134-BF134)/(AZ134-BQ134)</f>
        <v>0</v>
      </c>
      <c r="BU134">
        <f>(BF134-BE134)/(BF134-AY134)</f>
        <v>0</v>
      </c>
      <c r="BV134">
        <f>(AZ134-BF134)/(AZ134-AY134)</f>
        <v>0</v>
      </c>
      <c r="BW134">
        <f>(BS134*BQ134/BE134)</f>
        <v>0</v>
      </c>
      <c r="BX134">
        <f>(1-BW134)</f>
        <v>0</v>
      </c>
      <c r="DG134">
        <f>$B$13*EF134+$C$13*EG134+$F$13*ER134*(1-EU134)</f>
        <v>0</v>
      </c>
      <c r="DH134">
        <f>DG134*DI134</f>
        <v>0</v>
      </c>
      <c r="DI134">
        <f>($B$13*$D$11+$C$13*$D$11+$F$13*((FE134+EW134)/MAX(FE134+EW134+FF134, 0.1)*$I$11+FF134/MAX(FE134+EW134+FF134, 0.1)*$J$11))/($B$13+$C$13+$F$13)</f>
        <v>0</v>
      </c>
      <c r="DJ134">
        <f>($B$13*$K$11+$C$13*$K$11+$F$13*((FE134+EW134)/MAX(FE134+EW134+FF134, 0.1)*$P$11+FF134/MAX(FE134+EW134+FF134, 0.1)*$Q$11))/($B$13+$C$13+$F$13)</f>
        <v>0</v>
      </c>
      <c r="DK134">
        <v>5.52</v>
      </c>
      <c r="DL134">
        <v>0.5</v>
      </c>
      <c r="DM134" t="s">
        <v>430</v>
      </c>
      <c r="DN134">
        <v>2</v>
      </c>
      <c r="DO134" t="b">
        <v>1</v>
      </c>
      <c r="DP134">
        <v>1685030220.6</v>
      </c>
      <c r="DQ134">
        <v>183.8345925925926</v>
      </c>
      <c r="DR134">
        <v>183.6555555555555</v>
      </c>
      <c r="DS134">
        <v>21.5751925925926</v>
      </c>
      <c r="DT134">
        <v>15.86994074074074</v>
      </c>
      <c r="DU134">
        <v>183.4814074074074</v>
      </c>
      <c r="DV134">
        <v>21.52167037037037</v>
      </c>
      <c r="DW134">
        <v>500.0032222222221</v>
      </c>
      <c r="DX134">
        <v>99.47528148148149</v>
      </c>
      <c r="DY134">
        <v>0.09999845925925926</v>
      </c>
      <c r="DZ134">
        <v>30.03766666666666</v>
      </c>
      <c r="EA134">
        <v>30.65545185185185</v>
      </c>
      <c r="EB134">
        <v>999.9000000000001</v>
      </c>
      <c r="EC134">
        <v>0</v>
      </c>
      <c r="ED134">
        <v>0</v>
      </c>
      <c r="EE134">
        <v>9995.465555555556</v>
      </c>
      <c r="EF134">
        <v>0</v>
      </c>
      <c r="EG134">
        <v>1222.252666666667</v>
      </c>
      <c r="EH134">
        <v>0.1791718296296297</v>
      </c>
      <c r="EI134">
        <v>187.8881111111111</v>
      </c>
      <c r="EJ134">
        <v>186.6171481481481</v>
      </c>
      <c r="EK134">
        <v>5.705260740740742</v>
      </c>
      <c r="EL134">
        <v>183.6555555555555</v>
      </c>
      <c r="EM134">
        <v>15.86994074074074</v>
      </c>
      <c r="EN134">
        <v>2.146198148148148</v>
      </c>
      <c r="EO134">
        <v>1.578665555555556</v>
      </c>
      <c r="EP134">
        <v>18.56625925925926</v>
      </c>
      <c r="EQ134">
        <v>13.75212962962963</v>
      </c>
      <c r="ER134">
        <v>1999.99</v>
      </c>
      <c r="ES134">
        <v>0.9799955185185184</v>
      </c>
      <c r="ET134">
        <v>0.02000414444444445</v>
      </c>
      <c r="EU134">
        <v>0</v>
      </c>
      <c r="EV134">
        <v>625.9322222222222</v>
      </c>
      <c r="EW134">
        <v>5.00078</v>
      </c>
      <c r="EX134">
        <v>16785.38148148148</v>
      </c>
      <c r="EY134">
        <v>16379.52222222222</v>
      </c>
      <c r="EZ134">
        <v>40.1594074074074</v>
      </c>
      <c r="FA134">
        <v>41.71266666666666</v>
      </c>
      <c r="FB134">
        <v>40.37937037037037</v>
      </c>
      <c r="FC134">
        <v>40.89562962962963</v>
      </c>
      <c r="FD134">
        <v>41.55770370370369</v>
      </c>
      <c r="FE134">
        <v>1955.081481481481</v>
      </c>
      <c r="FF134">
        <v>39.90703703703704</v>
      </c>
      <c r="FG134">
        <v>0</v>
      </c>
      <c r="FH134">
        <v>1685030227.3</v>
      </c>
      <c r="FI134">
        <v>0</v>
      </c>
      <c r="FJ134">
        <v>625.90936</v>
      </c>
      <c r="FK134">
        <v>1.622230787967107</v>
      </c>
      <c r="FL134">
        <v>6132.646173091563</v>
      </c>
      <c r="FM134">
        <v>16780.268</v>
      </c>
      <c r="FN134">
        <v>15</v>
      </c>
      <c r="FO134">
        <v>1685028870</v>
      </c>
      <c r="FP134" t="s">
        <v>630</v>
      </c>
      <c r="FQ134">
        <v>1685028857</v>
      </c>
      <c r="FR134">
        <v>1685028870</v>
      </c>
      <c r="FS134">
        <v>3</v>
      </c>
      <c r="FT134">
        <v>0.082</v>
      </c>
      <c r="FU134">
        <v>-0.024</v>
      </c>
      <c r="FV134">
        <v>0.389</v>
      </c>
      <c r="FW134">
        <v>-0.048</v>
      </c>
      <c r="FX134">
        <v>420</v>
      </c>
      <c r="FY134">
        <v>15</v>
      </c>
      <c r="FZ134">
        <v>0.04</v>
      </c>
      <c r="GA134">
        <v>0.02</v>
      </c>
      <c r="GB134">
        <v>-1.01113694</v>
      </c>
      <c r="GC134">
        <v>22.09558980562852</v>
      </c>
      <c r="GD134">
        <v>2.125890723741282</v>
      </c>
      <c r="GE134">
        <v>0</v>
      </c>
      <c r="GF134">
        <v>5.68655275</v>
      </c>
      <c r="GG134">
        <v>0.3443370731707139</v>
      </c>
      <c r="GH134">
        <v>0.03314418840366284</v>
      </c>
      <c r="GI134">
        <v>1</v>
      </c>
      <c r="GJ134">
        <v>1</v>
      </c>
      <c r="GK134">
        <v>2</v>
      </c>
      <c r="GL134" t="s">
        <v>432</v>
      </c>
      <c r="GM134">
        <v>3.09873</v>
      </c>
      <c r="GN134">
        <v>2.75801</v>
      </c>
      <c r="GO134">
        <v>0.0434963</v>
      </c>
      <c r="GP134">
        <v>0.0428732</v>
      </c>
      <c r="GQ134">
        <v>0.110343</v>
      </c>
      <c r="GR134">
        <v>0.0890088</v>
      </c>
      <c r="GS134">
        <v>24519.8</v>
      </c>
      <c r="GT134">
        <v>24233.5</v>
      </c>
      <c r="GU134">
        <v>26184.5</v>
      </c>
      <c r="GV134">
        <v>25663.9</v>
      </c>
      <c r="GW134">
        <v>37372.9</v>
      </c>
      <c r="GX134">
        <v>35616.5</v>
      </c>
      <c r="GY134">
        <v>45791.6</v>
      </c>
      <c r="GZ134">
        <v>42313</v>
      </c>
      <c r="HA134">
        <v>1.8738</v>
      </c>
      <c r="HB134">
        <v>1.91232</v>
      </c>
      <c r="HC134">
        <v>0.0596866</v>
      </c>
      <c r="HD134">
        <v>0</v>
      </c>
      <c r="HE134">
        <v>29.6839</v>
      </c>
      <c r="HF134">
        <v>999.9</v>
      </c>
      <c r="HG134">
        <v>55.1</v>
      </c>
      <c r="HH134">
        <v>37</v>
      </c>
      <c r="HI134">
        <v>34.921</v>
      </c>
      <c r="HJ134">
        <v>62.3629</v>
      </c>
      <c r="HK134">
        <v>27.1314</v>
      </c>
      <c r="HL134">
        <v>1</v>
      </c>
      <c r="HM134">
        <v>0.220686</v>
      </c>
      <c r="HN134">
        <v>0.803723</v>
      </c>
      <c r="HO134">
        <v>20.3038</v>
      </c>
      <c r="HP134">
        <v>5.21429</v>
      </c>
      <c r="HQ134">
        <v>11.98</v>
      </c>
      <c r="HR134">
        <v>4.96435</v>
      </c>
      <c r="HS134">
        <v>3.27425</v>
      </c>
      <c r="HT134">
        <v>9999</v>
      </c>
      <c r="HU134">
        <v>9999</v>
      </c>
      <c r="HV134">
        <v>9999</v>
      </c>
      <c r="HW134">
        <v>31</v>
      </c>
      <c r="HX134">
        <v>1.86401</v>
      </c>
      <c r="HY134">
        <v>1.86017</v>
      </c>
      <c r="HZ134">
        <v>1.85848</v>
      </c>
      <c r="IA134">
        <v>1.85988</v>
      </c>
      <c r="IB134">
        <v>1.85987</v>
      </c>
      <c r="IC134">
        <v>1.85837</v>
      </c>
      <c r="ID134">
        <v>1.85745</v>
      </c>
      <c r="IE134">
        <v>1.8524</v>
      </c>
      <c r="IF134">
        <v>0</v>
      </c>
      <c r="IG134">
        <v>0</v>
      </c>
      <c r="IH134">
        <v>0</v>
      </c>
      <c r="II134">
        <v>0</v>
      </c>
      <c r="IJ134" t="s">
        <v>433</v>
      </c>
      <c r="IK134" t="s">
        <v>434</v>
      </c>
      <c r="IL134" t="s">
        <v>435</v>
      </c>
      <c r="IM134" t="s">
        <v>435</v>
      </c>
      <c r="IN134" t="s">
        <v>435</v>
      </c>
      <c r="IO134" t="s">
        <v>435</v>
      </c>
      <c r="IP134">
        <v>0</v>
      </c>
      <c r="IQ134">
        <v>100</v>
      </c>
      <c r="IR134">
        <v>100</v>
      </c>
      <c r="IS134">
        <v>0.349</v>
      </c>
      <c r="IT134">
        <v>0.0543</v>
      </c>
      <c r="IU134">
        <v>0.3089209274673534</v>
      </c>
      <c r="IV134">
        <v>0.0002756662941723101</v>
      </c>
      <c r="IW134">
        <v>-1.706736700235475E-07</v>
      </c>
      <c r="IX134">
        <v>-7.648352192670159E-11</v>
      </c>
      <c r="IY134">
        <v>-0.1658455807566637</v>
      </c>
      <c r="IZ134">
        <v>0.001712106514585134</v>
      </c>
      <c r="JA134">
        <v>0.0004201690128959496</v>
      </c>
      <c r="JB134">
        <v>-1.212774764375344E-06</v>
      </c>
      <c r="JC134">
        <v>3</v>
      </c>
      <c r="JD134">
        <v>1949</v>
      </c>
      <c r="JE134">
        <v>1</v>
      </c>
      <c r="JF134">
        <v>28</v>
      </c>
      <c r="JG134">
        <v>22.9</v>
      </c>
      <c r="JH134">
        <v>22.6</v>
      </c>
      <c r="JI134">
        <v>0.490723</v>
      </c>
      <c r="JJ134">
        <v>2.65991</v>
      </c>
      <c r="JK134">
        <v>1.49658</v>
      </c>
      <c r="JL134">
        <v>2.34741</v>
      </c>
      <c r="JM134">
        <v>1.54785</v>
      </c>
      <c r="JN134">
        <v>2.46582</v>
      </c>
      <c r="JO134">
        <v>41.3781</v>
      </c>
      <c r="JP134">
        <v>13.8431</v>
      </c>
      <c r="JQ134">
        <v>18</v>
      </c>
      <c r="JR134">
        <v>492.344</v>
      </c>
      <c r="JS134">
        <v>534.55</v>
      </c>
      <c r="JT134">
        <v>28.0004</v>
      </c>
      <c r="JU134">
        <v>30.0976</v>
      </c>
      <c r="JV134">
        <v>29.9999</v>
      </c>
      <c r="JW134">
        <v>30.0807</v>
      </c>
      <c r="JX134">
        <v>30.0072</v>
      </c>
      <c r="JY134">
        <v>9.85369</v>
      </c>
      <c r="JZ134">
        <v>50.6006</v>
      </c>
      <c r="KA134">
        <v>0</v>
      </c>
      <c r="KB134">
        <v>28</v>
      </c>
      <c r="KC134">
        <v>132.746</v>
      </c>
      <c r="KD134">
        <v>15.7768</v>
      </c>
      <c r="KE134">
        <v>100.066</v>
      </c>
      <c r="KF134">
        <v>100.446</v>
      </c>
    </row>
    <row r="135" spans="1:292">
      <c r="A135">
        <v>115</v>
      </c>
      <c r="B135">
        <v>1685030233.1</v>
      </c>
      <c r="C135">
        <v>3634</v>
      </c>
      <c r="D135" t="s">
        <v>665</v>
      </c>
      <c r="E135" t="s">
        <v>666</v>
      </c>
      <c r="F135">
        <v>5</v>
      </c>
      <c r="G135" t="s">
        <v>428</v>
      </c>
      <c r="H135">
        <v>1685030225.314285</v>
      </c>
      <c r="I135">
        <f>(J135)/1000</f>
        <v>0</v>
      </c>
      <c r="J135">
        <f>IF(DO135, AM135, AG135)</f>
        <v>0</v>
      </c>
      <c r="K135">
        <f>IF(DO135, AH135, AF135)</f>
        <v>0</v>
      </c>
      <c r="L135">
        <f>DQ135 - IF(AT135&gt;1, K135*DK135*100.0/(AV135*EE135), 0)</f>
        <v>0</v>
      </c>
      <c r="M135">
        <f>((S135-I135/2)*L135-K135)/(S135+I135/2)</f>
        <v>0</v>
      </c>
      <c r="N135">
        <f>M135*(DX135+DY135)/1000.0</f>
        <v>0</v>
      </c>
      <c r="O135">
        <f>(DQ135 - IF(AT135&gt;1, K135*DK135*100.0/(AV135*EE135), 0))*(DX135+DY135)/1000.0</f>
        <v>0</v>
      </c>
      <c r="P135">
        <f>2.0/((1/R135-1/Q135)+SIGN(R135)*SQRT((1/R135-1/Q135)*(1/R135-1/Q135) + 4*DL135/((DL135+1)*(DL135+1))*(2*1/R135*1/Q135-1/Q135*1/Q135)))</f>
        <v>0</v>
      </c>
      <c r="Q135">
        <f>IF(LEFT(DM135,1)&lt;&gt;"0",IF(LEFT(DM135,1)="1",3.0,DN135),$D$5+$E$5*(EE135*DX135/($K$5*1000))+$F$5*(EE135*DX135/($K$5*1000))*MAX(MIN(DK135,$J$5),$I$5)*MAX(MIN(DK135,$J$5),$I$5)+$G$5*MAX(MIN(DK135,$J$5),$I$5)*(EE135*DX135/($K$5*1000))+$H$5*(EE135*DX135/($K$5*1000))*(EE135*DX135/($K$5*1000)))</f>
        <v>0</v>
      </c>
      <c r="R135">
        <f>I135*(1000-(1000*0.61365*exp(17.502*V135/(240.97+V135))/(DX135+DY135)+DS135)/2)/(1000*0.61365*exp(17.502*V135/(240.97+V135))/(DX135+DY135)-DS135)</f>
        <v>0</v>
      </c>
      <c r="S135">
        <f>1/((DL135+1)/(P135/1.6)+1/(Q135/1.37)) + DL135/((DL135+1)/(P135/1.6) + DL135/(Q135/1.37))</f>
        <v>0</v>
      </c>
      <c r="T135">
        <f>(DG135*DJ135)</f>
        <v>0</v>
      </c>
      <c r="U135">
        <f>(DZ135+(T135+2*0.95*5.67E-8*(((DZ135+$B$9)+273)^4-(DZ135+273)^4)-44100*I135)/(1.84*29.3*Q135+8*0.95*5.67E-8*(DZ135+273)^3))</f>
        <v>0</v>
      </c>
      <c r="V135">
        <f>($C$9*EA135+$D$9*EB135+$E$9*U135)</f>
        <v>0</v>
      </c>
      <c r="W135">
        <f>0.61365*exp(17.502*V135/(240.97+V135))</f>
        <v>0</v>
      </c>
      <c r="X135">
        <f>(Y135/Z135*100)</f>
        <v>0</v>
      </c>
      <c r="Y135">
        <f>DS135*(DX135+DY135)/1000</f>
        <v>0</v>
      </c>
      <c r="Z135">
        <f>0.61365*exp(17.502*DZ135/(240.97+DZ135))</f>
        <v>0</v>
      </c>
      <c r="AA135">
        <f>(W135-DS135*(DX135+DY135)/1000)</f>
        <v>0</v>
      </c>
      <c r="AB135">
        <f>(-I135*44100)</f>
        <v>0</v>
      </c>
      <c r="AC135">
        <f>2*29.3*Q135*0.92*(DZ135-V135)</f>
        <v>0</v>
      </c>
      <c r="AD135">
        <f>2*0.95*5.67E-8*(((DZ135+$B$9)+273)^4-(V135+273)^4)</f>
        <v>0</v>
      </c>
      <c r="AE135">
        <f>T135+AD135+AB135+AC135</f>
        <v>0</v>
      </c>
      <c r="AF135">
        <f>DW135*AT135*(DR135-DQ135*(1000-AT135*DT135)/(1000-AT135*DS135))/(100*DK135)</f>
        <v>0</v>
      </c>
      <c r="AG135">
        <f>1000*DW135*AT135*(DS135-DT135)/(100*DK135*(1000-AT135*DS135))</f>
        <v>0</v>
      </c>
      <c r="AH135">
        <f>(AI135 - AJ135 - DX135*1E3/(8.314*(DZ135+273.15)) * AL135/DW135 * AK135) * DW135/(100*DK135) * (1000 - DT135)/1000</f>
        <v>0</v>
      </c>
      <c r="AI135">
        <v>155.9633379708052</v>
      </c>
      <c r="AJ135">
        <v>151.7858606060605</v>
      </c>
      <c r="AK135">
        <v>-3.00124408041927</v>
      </c>
      <c r="AL135">
        <v>66.75792814194976</v>
      </c>
      <c r="AM135">
        <f>(AO135 - AN135 + DX135*1E3/(8.314*(DZ135+273.15)) * AQ135/DW135 * AP135) * DW135/(100*DK135) * 1000/(1000 - AO135)</f>
        <v>0</v>
      </c>
      <c r="AN135">
        <v>15.86419814254277</v>
      </c>
      <c r="AO135">
        <v>21.64182724458204</v>
      </c>
      <c r="AP135">
        <v>0.006728761541585388</v>
      </c>
      <c r="AQ135">
        <v>112.1516284702856</v>
      </c>
      <c r="AR135">
        <v>0</v>
      </c>
      <c r="AS135">
        <v>0</v>
      </c>
      <c r="AT135">
        <f>IF(AR135*$H$15&gt;=AV135,1.0,(AV135/(AV135-AR135*$H$15)))</f>
        <v>0</v>
      </c>
      <c r="AU135">
        <f>(AT135-1)*100</f>
        <v>0</v>
      </c>
      <c r="AV135">
        <f>MAX(0,($B$15+$C$15*EE135)/(1+$D$15*EE135)*DX135/(DZ135+273)*$E$15)</f>
        <v>0</v>
      </c>
      <c r="AW135" t="s">
        <v>429</v>
      </c>
      <c r="AX135" t="s">
        <v>429</v>
      </c>
      <c r="AY135">
        <v>0</v>
      </c>
      <c r="AZ135">
        <v>0</v>
      </c>
      <c r="BA135">
        <f>1-AY135/AZ135</f>
        <v>0</v>
      </c>
      <c r="BB135">
        <v>0</v>
      </c>
      <c r="BC135" t="s">
        <v>429</v>
      </c>
      <c r="BD135" t="s">
        <v>429</v>
      </c>
      <c r="BE135">
        <v>0</v>
      </c>
      <c r="BF135">
        <v>0</v>
      </c>
      <c r="BG135">
        <f>1-BE135/BF135</f>
        <v>0</v>
      </c>
      <c r="BH135">
        <v>0.5</v>
      </c>
      <c r="BI135">
        <f>DH135</f>
        <v>0</v>
      </c>
      <c r="BJ135">
        <f>K135</f>
        <v>0</v>
      </c>
      <c r="BK135">
        <f>BG135*BH135*BI135</f>
        <v>0</v>
      </c>
      <c r="BL135">
        <f>(BJ135-BB135)/BI135</f>
        <v>0</v>
      </c>
      <c r="BM135">
        <f>(AZ135-BF135)/BF135</f>
        <v>0</v>
      </c>
      <c r="BN135">
        <f>AY135/(BA135+AY135/BF135)</f>
        <v>0</v>
      </c>
      <c r="BO135" t="s">
        <v>429</v>
      </c>
      <c r="BP135">
        <v>0</v>
      </c>
      <c r="BQ135">
        <f>IF(BP135&lt;&gt;0, BP135, BN135)</f>
        <v>0</v>
      </c>
      <c r="BR135">
        <f>1-BQ135/BF135</f>
        <v>0</v>
      </c>
      <c r="BS135">
        <f>(BF135-BE135)/(BF135-BQ135)</f>
        <v>0</v>
      </c>
      <c r="BT135">
        <f>(AZ135-BF135)/(AZ135-BQ135)</f>
        <v>0</v>
      </c>
      <c r="BU135">
        <f>(BF135-BE135)/(BF135-AY135)</f>
        <v>0</v>
      </c>
      <c r="BV135">
        <f>(AZ135-BF135)/(AZ135-AY135)</f>
        <v>0</v>
      </c>
      <c r="BW135">
        <f>(BS135*BQ135/BE135)</f>
        <v>0</v>
      </c>
      <c r="BX135">
        <f>(1-BW135)</f>
        <v>0</v>
      </c>
      <c r="DG135">
        <f>$B$13*EF135+$C$13*EG135+$F$13*ER135*(1-EU135)</f>
        <v>0</v>
      </c>
      <c r="DH135">
        <f>DG135*DI135</f>
        <v>0</v>
      </c>
      <c r="DI135">
        <f>($B$13*$D$11+$C$13*$D$11+$F$13*((FE135+EW135)/MAX(FE135+EW135+FF135, 0.1)*$I$11+FF135/MAX(FE135+EW135+FF135, 0.1)*$J$11))/($B$13+$C$13+$F$13)</f>
        <v>0</v>
      </c>
      <c r="DJ135">
        <f>($B$13*$K$11+$C$13*$K$11+$F$13*((FE135+EW135)/MAX(FE135+EW135+FF135, 0.1)*$P$11+FF135/MAX(FE135+EW135+FF135, 0.1)*$Q$11))/($B$13+$C$13+$F$13)</f>
        <v>0</v>
      </c>
      <c r="DK135">
        <v>5.52</v>
      </c>
      <c r="DL135">
        <v>0.5</v>
      </c>
      <c r="DM135" t="s">
        <v>430</v>
      </c>
      <c r="DN135">
        <v>2</v>
      </c>
      <c r="DO135" t="b">
        <v>1</v>
      </c>
      <c r="DP135">
        <v>1685030225.314285</v>
      </c>
      <c r="DQ135">
        <v>169.9414285714285</v>
      </c>
      <c r="DR135">
        <v>168.0082857142857</v>
      </c>
      <c r="DS135">
        <v>21.60105714285714</v>
      </c>
      <c r="DT135">
        <v>15.86586785714286</v>
      </c>
      <c r="DU135">
        <v>169.5910357142857</v>
      </c>
      <c r="DV135">
        <v>21.54707500000001</v>
      </c>
      <c r="DW135">
        <v>500.01125</v>
      </c>
      <c r="DX135">
        <v>99.47594285714287</v>
      </c>
      <c r="DY135">
        <v>0.1000134714285714</v>
      </c>
      <c r="DZ135">
        <v>30.03958928571428</v>
      </c>
      <c r="EA135">
        <v>30.65680714285714</v>
      </c>
      <c r="EB135">
        <v>999.9000000000002</v>
      </c>
      <c r="EC135">
        <v>0</v>
      </c>
      <c r="ED135">
        <v>0</v>
      </c>
      <c r="EE135">
        <v>9992.503214285714</v>
      </c>
      <c r="EF135">
        <v>0</v>
      </c>
      <c r="EG135">
        <v>1214.647928571429</v>
      </c>
      <c r="EH135">
        <v>1.933227835714286</v>
      </c>
      <c r="EI135">
        <v>173.6931071428571</v>
      </c>
      <c r="EJ135">
        <v>170.7168214285714</v>
      </c>
      <c r="EK135">
        <v>5.735204285714286</v>
      </c>
      <c r="EL135">
        <v>168.0082857142857</v>
      </c>
      <c r="EM135">
        <v>15.86586785714286</v>
      </c>
      <c r="EN135">
        <v>2.148785</v>
      </c>
      <c r="EO135">
        <v>1.578270357142857</v>
      </c>
      <c r="EP135">
        <v>18.58549642857143</v>
      </c>
      <c r="EQ135">
        <v>13.74828214285714</v>
      </c>
      <c r="ER135">
        <v>2000.033571428572</v>
      </c>
      <c r="ES135">
        <v>0.9799935714285714</v>
      </c>
      <c r="ET135">
        <v>0.02000604285714286</v>
      </c>
      <c r="EU135">
        <v>0</v>
      </c>
      <c r="EV135">
        <v>626.23725</v>
      </c>
      <c r="EW135">
        <v>5.00078</v>
      </c>
      <c r="EX135">
        <v>17176.68571428572</v>
      </c>
      <c r="EY135">
        <v>16379.87857142858</v>
      </c>
      <c r="EZ135">
        <v>40.16489285714285</v>
      </c>
      <c r="FA135">
        <v>41.71849999999999</v>
      </c>
      <c r="FB135">
        <v>40.39260714285713</v>
      </c>
      <c r="FC135">
        <v>40.89714285714285</v>
      </c>
      <c r="FD135">
        <v>41.56674999999999</v>
      </c>
      <c r="FE135">
        <v>1955.118928571429</v>
      </c>
      <c r="FF135">
        <v>39.91321428571429</v>
      </c>
      <c r="FG135">
        <v>0</v>
      </c>
      <c r="FH135">
        <v>1685030232.7</v>
      </c>
      <c r="FI135">
        <v>0</v>
      </c>
      <c r="FJ135">
        <v>626.3229230769231</v>
      </c>
      <c r="FK135">
        <v>8.612102588077484</v>
      </c>
      <c r="FL135">
        <v>10064.04102708061</v>
      </c>
      <c r="FM135">
        <v>17321.78461538461</v>
      </c>
      <c r="FN135">
        <v>15</v>
      </c>
      <c r="FO135">
        <v>1685028870</v>
      </c>
      <c r="FP135" t="s">
        <v>630</v>
      </c>
      <c r="FQ135">
        <v>1685028857</v>
      </c>
      <c r="FR135">
        <v>1685028870</v>
      </c>
      <c r="FS135">
        <v>3</v>
      </c>
      <c r="FT135">
        <v>0.082</v>
      </c>
      <c r="FU135">
        <v>-0.024</v>
      </c>
      <c r="FV135">
        <v>0.389</v>
      </c>
      <c r="FW135">
        <v>-0.048</v>
      </c>
      <c r="FX135">
        <v>420</v>
      </c>
      <c r="FY135">
        <v>15</v>
      </c>
      <c r="FZ135">
        <v>0.04</v>
      </c>
      <c r="GA135">
        <v>0.02</v>
      </c>
      <c r="GB135">
        <v>0.9299390829268293</v>
      </c>
      <c r="GC135">
        <v>22.25648073867595</v>
      </c>
      <c r="GD135">
        <v>2.195063355461719</v>
      </c>
      <c r="GE135">
        <v>0</v>
      </c>
      <c r="GF135">
        <v>5.7188</v>
      </c>
      <c r="GG135">
        <v>0.3745273170731704</v>
      </c>
      <c r="GH135">
        <v>0.03701199502336713</v>
      </c>
      <c r="GI135">
        <v>1</v>
      </c>
      <c r="GJ135">
        <v>1</v>
      </c>
      <c r="GK135">
        <v>2</v>
      </c>
      <c r="GL135" t="s">
        <v>432</v>
      </c>
      <c r="GM135">
        <v>3.09858</v>
      </c>
      <c r="GN135">
        <v>2.75797</v>
      </c>
      <c r="GO135">
        <v>0.0399043</v>
      </c>
      <c r="GP135">
        <v>0.0387451</v>
      </c>
      <c r="GQ135">
        <v>0.110439</v>
      </c>
      <c r="GR135">
        <v>0.088989</v>
      </c>
      <c r="GS135">
        <v>24611.8</v>
      </c>
      <c r="GT135">
        <v>24337.8</v>
      </c>
      <c r="GU135">
        <v>26184.5</v>
      </c>
      <c r="GV135">
        <v>25663.7</v>
      </c>
      <c r="GW135">
        <v>37368.2</v>
      </c>
      <c r="GX135">
        <v>35616.6</v>
      </c>
      <c r="GY135">
        <v>45791.4</v>
      </c>
      <c r="GZ135">
        <v>42312.8</v>
      </c>
      <c r="HA135">
        <v>1.87353</v>
      </c>
      <c r="HB135">
        <v>1.9126</v>
      </c>
      <c r="HC135">
        <v>0.0595301</v>
      </c>
      <c r="HD135">
        <v>0</v>
      </c>
      <c r="HE135">
        <v>29.6839</v>
      </c>
      <c r="HF135">
        <v>999.9</v>
      </c>
      <c r="HG135">
        <v>55.1</v>
      </c>
      <c r="HH135">
        <v>37</v>
      </c>
      <c r="HI135">
        <v>34.9266</v>
      </c>
      <c r="HJ135">
        <v>62.1929</v>
      </c>
      <c r="HK135">
        <v>27.3357</v>
      </c>
      <c r="HL135">
        <v>1</v>
      </c>
      <c r="HM135">
        <v>0.220302</v>
      </c>
      <c r="HN135">
        <v>0.803785</v>
      </c>
      <c r="HO135">
        <v>20.3037</v>
      </c>
      <c r="HP135">
        <v>5.2128</v>
      </c>
      <c r="HQ135">
        <v>11.9797</v>
      </c>
      <c r="HR135">
        <v>4.9642</v>
      </c>
      <c r="HS135">
        <v>3.27423</v>
      </c>
      <c r="HT135">
        <v>9999</v>
      </c>
      <c r="HU135">
        <v>9999</v>
      </c>
      <c r="HV135">
        <v>9999</v>
      </c>
      <c r="HW135">
        <v>31</v>
      </c>
      <c r="HX135">
        <v>1.86401</v>
      </c>
      <c r="HY135">
        <v>1.86017</v>
      </c>
      <c r="HZ135">
        <v>1.8585</v>
      </c>
      <c r="IA135">
        <v>1.85987</v>
      </c>
      <c r="IB135">
        <v>1.85989</v>
      </c>
      <c r="IC135">
        <v>1.85837</v>
      </c>
      <c r="ID135">
        <v>1.85745</v>
      </c>
      <c r="IE135">
        <v>1.8524</v>
      </c>
      <c r="IF135">
        <v>0</v>
      </c>
      <c r="IG135">
        <v>0</v>
      </c>
      <c r="IH135">
        <v>0</v>
      </c>
      <c r="II135">
        <v>0</v>
      </c>
      <c r="IJ135" t="s">
        <v>433</v>
      </c>
      <c r="IK135" t="s">
        <v>434</v>
      </c>
      <c r="IL135" t="s">
        <v>435</v>
      </c>
      <c r="IM135" t="s">
        <v>435</v>
      </c>
      <c r="IN135" t="s">
        <v>435</v>
      </c>
      <c r="IO135" t="s">
        <v>435</v>
      </c>
      <c r="IP135">
        <v>0</v>
      </c>
      <c r="IQ135">
        <v>100</v>
      </c>
      <c r="IR135">
        <v>100</v>
      </c>
      <c r="IS135">
        <v>0.346</v>
      </c>
      <c r="IT135">
        <v>0.0548</v>
      </c>
      <c r="IU135">
        <v>0.3089209274673534</v>
      </c>
      <c r="IV135">
        <v>0.0002756662941723101</v>
      </c>
      <c r="IW135">
        <v>-1.706736700235475E-07</v>
      </c>
      <c r="IX135">
        <v>-7.648352192670159E-11</v>
      </c>
      <c r="IY135">
        <v>-0.1658455807566637</v>
      </c>
      <c r="IZ135">
        <v>0.001712106514585134</v>
      </c>
      <c r="JA135">
        <v>0.0004201690128959496</v>
      </c>
      <c r="JB135">
        <v>-1.212774764375344E-06</v>
      </c>
      <c r="JC135">
        <v>3</v>
      </c>
      <c r="JD135">
        <v>1949</v>
      </c>
      <c r="JE135">
        <v>1</v>
      </c>
      <c r="JF135">
        <v>28</v>
      </c>
      <c r="JG135">
        <v>22.9</v>
      </c>
      <c r="JH135">
        <v>22.7</v>
      </c>
      <c r="JI135">
        <v>0.450439</v>
      </c>
      <c r="JJ135">
        <v>2.66113</v>
      </c>
      <c r="JK135">
        <v>1.49658</v>
      </c>
      <c r="JL135">
        <v>2.34741</v>
      </c>
      <c r="JM135">
        <v>1.54907</v>
      </c>
      <c r="JN135">
        <v>2.37427</v>
      </c>
      <c r="JO135">
        <v>41.4041</v>
      </c>
      <c r="JP135">
        <v>13.8343</v>
      </c>
      <c r="JQ135">
        <v>18</v>
      </c>
      <c r="JR135">
        <v>492.18</v>
      </c>
      <c r="JS135">
        <v>534.766</v>
      </c>
      <c r="JT135">
        <v>28</v>
      </c>
      <c r="JU135">
        <v>30.0976</v>
      </c>
      <c r="JV135">
        <v>30</v>
      </c>
      <c r="JW135">
        <v>30.0807</v>
      </c>
      <c r="JX135">
        <v>30.0095</v>
      </c>
      <c r="JY135">
        <v>9.105499999999999</v>
      </c>
      <c r="JZ135">
        <v>50.8835</v>
      </c>
      <c r="KA135">
        <v>0</v>
      </c>
      <c r="KB135">
        <v>28</v>
      </c>
      <c r="KC135">
        <v>112.711</v>
      </c>
      <c r="KD135">
        <v>15.7287</v>
      </c>
      <c r="KE135">
        <v>100.065</v>
      </c>
      <c r="KF135">
        <v>100.445</v>
      </c>
    </row>
    <row r="136" spans="1:292">
      <c r="A136">
        <v>116</v>
      </c>
      <c r="B136">
        <v>1685030238.1</v>
      </c>
      <c r="C136">
        <v>3639</v>
      </c>
      <c r="D136" t="s">
        <v>667</v>
      </c>
      <c r="E136" t="s">
        <v>668</v>
      </c>
      <c r="F136">
        <v>5</v>
      </c>
      <c r="G136" t="s">
        <v>428</v>
      </c>
      <c r="H136">
        <v>1685030230.6</v>
      </c>
      <c r="I136">
        <f>(J136)/1000</f>
        <v>0</v>
      </c>
      <c r="J136">
        <f>IF(DO136, AM136, AG136)</f>
        <v>0</v>
      </c>
      <c r="K136">
        <f>IF(DO136, AH136, AF136)</f>
        <v>0</v>
      </c>
      <c r="L136">
        <f>DQ136 - IF(AT136&gt;1, K136*DK136*100.0/(AV136*EE136), 0)</f>
        <v>0</v>
      </c>
      <c r="M136">
        <f>((S136-I136/2)*L136-K136)/(S136+I136/2)</f>
        <v>0</v>
      </c>
      <c r="N136">
        <f>M136*(DX136+DY136)/1000.0</f>
        <v>0</v>
      </c>
      <c r="O136">
        <f>(DQ136 - IF(AT136&gt;1, K136*DK136*100.0/(AV136*EE136), 0))*(DX136+DY136)/1000.0</f>
        <v>0</v>
      </c>
      <c r="P136">
        <f>2.0/((1/R136-1/Q136)+SIGN(R136)*SQRT((1/R136-1/Q136)*(1/R136-1/Q136) + 4*DL136/((DL136+1)*(DL136+1))*(2*1/R136*1/Q136-1/Q136*1/Q136)))</f>
        <v>0</v>
      </c>
      <c r="Q136">
        <f>IF(LEFT(DM136,1)&lt;&gt;"0",IF(LEFT(DM136,1)="1",3.0,DN136),$D$5+$E$5*(EE136*DX136/($K$5*1000))+$F$5*(EE136*DX136/($K$5*1000))*MAX(MIN(DK136,$J$5),$I$5)*MAX(MIN(DK136,$J$5),$I$5)+$G$5*MAX(MIN(DK136,$J$5),$I$5)*(EE136*DX136/($K$5*1000))+$H$5*(EE136*DX136/($K$5*1000))*(EE136*DX136/($K$5*1000)))</f>
        <v>0</v>
      </c>
      <c r="R136">
        <f>I136*(1000-(1000*0.61365*exp(17.502*V136/(240.97+V136))/(DX136+DY136)+DS136)/2)/(1000*0.61365*exp(17.502*V136/(240.97+V136))/(DX136+DY136)-DS136)</f>
        <v>0</v>
      </c>
      <c r="S136">
        <f>1/((DL136+1)/(P136/1.6)+1/(Q136/1.37)) + DL136/((DL136+1)/(P136/1.6) + DL136/(Q136/1.37))</f>
        <v>0</v>
      </c>
      <c r="T136">
        <f>(DG136*DJ136)</f>
        <v>0</v>
      </c>
      <c r="U136">
        <f>(DZ136+(T136+2*0.95*5.67E-8*(((DZ136+$B$9)+273)^4-(DZ136+273)^4)-44100*I136)/(1.84*29.3*Q136+8*0.95*5.67E-8*(DZ136+273)^3))</f>
        <v>0</v>
      </c>
      <c r="V136">
        <f>($C$9*EA136+$D$9*EB136+$E$9*U136)</f>
        <v>0</v>
      </c>
      <c r="W136">
        <f>0.61365*exp(17.502*V136/(240.97+V136))</f>
        <v>0</v>
      </c>
      <c r="X136">
        <f>(Y136/Z136*100)</f>
        <v>0</v>
      </c>
      <c r="Y136">
        <f>DS136*(DX136+DY136)/1000</f>
        <v>0</v>
      </c>
      <c r="Z136">
        <f>0.61365*exp(17.502*DZ136/(240.97+DZ136))</f>
        <v>0</v>
      </c>
      <c r="AA136">
        <f>(W136-DS136*(DX136+DY136)/1000)</f>
        <v>0</v>
      </c>
      <c r="AB136">
        <f>(-I136*44100)</f>
        <v>0</v>
      </c>
      <c r="AC136">
        <f>2*29.3*Q136*0.92*(DZ136-V136)</f>
        <v>0</v>
      </c>
      <c r="AD136">
        <f>2*0.95*5.67E-8*(((DZ136+$B$9)+273)^4-(V136+273)^4)</f>
        <v>0</v>
      </c>
      <c r="AE136">
        <f>T136+AD136+AB136+AC136</f>
        <v>0</v>
      </c>
      <c r="AF136">
        <f>DW136*AT136*(DR136-DQ136*(1000-AT136*DT136)/(1000-AT136*DS136))/(100*DK136)</f>
        <v>0</v>
      </c>
      <c r="AG136">
        <f>1000*DW136*AT136*(DS136-DT136)/(100*DK136*(1000-AT136*DS136))</f>
        <v>0</v>
      </c>
      <c r="AH136">
        <f>(AI136 - AJ136 - DX136*1E3/(8.314*(DZ136+273.15)) * AL136/DW136 * AK136) * DW136/(100*DK136) * (1000 - DT136)/1000</f>
        <v>0</v>
      </c>
      <c r="AI136">
        <v>138.9941338137538</v>
      </c>
      <c r="AJ136">
        <v>136.7277151515151</v>
      </c>
      <c r="AK136">
        <v>-3.011136766169992</v>
      </c>
      <c r="AL136">
        <v>66.75792814194976</v>
      </c>
      <c r="AM136">
        <f>(AO136 - AN136 + DX136*1E3/(8.314*(DZ136+273.15)) * AQ136/DW136 * AP136) * DW136/(100*DK136) * 1000/(1000 - AO136)</f>
        <v>0</v>
      </c>
      <c r="AN136">
        <v>15.86008917875989</v>
      </c>
      <c r="AO136">
        <v>21.67352466460269</v>
      </c>
      <c r="AP136">
        <v>0.002302769915133706</v>
      </c>
      <c r="AQ136">
        <v>112.1516284702856</v>
      </c>
      <c r="AR136">
        <v>0</v>
      </c>
      <c r="AS136">
        <v>0</v>
      </c>
      <c r="AT136">
        <f>IF(AR136*$H$15&gt;=AV136,1.0,(AV136/(AV136-AR136*$H$15)))</f>
        <v>0</v>
      </c>
      <c r="AU136">
        <f>(AT136-1)*100</f>
        <v>0</v>
      </c>
      <c r="AV136">
        <f>MAX(0,($B$15+$C$15*EE136)/(1+$D$15*EE136)*DX136/(DZ136+273)*$E$15)</f>
        <v>0</v>
      </c>
      <c r="AW136" t="s">
        <v>429</v>
      </c>
      <c r="AX136" t="s">
        <v>429</v>
      </c>
      <c r="AY136">
        <v>0</v>
      </c>
      <c r="AZ136">
        <v>0</v>
      </c>
      <c r="BA136">
        <f>1-AY136/AZ136</f>
        <v>0</v>
      </c>
      <c r="BB136">
        <v>0</v>
      </c>
      <c r="BC136" t="s">
        <v>429</v>
      </c>
      <c r="BD136" t="s">
        <v>429</v>
      </c>
      <c r="BE136">
        <v>0</v>
      </c>
      <c r="BF136">
        <v>0</v>
      </c>
      <c r="BG136">
        <f>1-BE136/BF136</f>
        <v>0</v>
      </c>
      <c r="BH136">
        <v>0.5</v>
      </c>
      <c r="BI136">
        <f>DH136</f>
        <v>0</v>
      </c>
      <c r="BJ136">
        <f>K136</f>
        <v>0</v>
      </c>
      <c r="BK136">
        <f>BG136*BH136*BI136</f>
        <v>0</v>
      </c>
      <c r="BL136">
        <f>(BJ136-BB136)/BI136</f>
        <v>0</v>
      </c>
      <c r="BM136">
        <f>(AZ136-BF136)/BF136</f>
        <v>0</v>
      </c>
      <c r="BN136">
        <f>AY136/(BA136+AY136/BF136)</f>
        <v>0</v>
      </c>
      <c r="BO136" t="s">
        <v>429</v>
      </c>
      <c r="BP136">
        <v>0</v>
      </c>
      <c r="BQ136">
        <f>IF(BP136&lt;&gt;0, BP136, BN136)</f>
        <v>0</v>
      </c>
      <c r="BR136">
        <f>1-BQ136/BF136</f>
        <v>0</v>
      </c>
      <c r="BS136">
        <f>(BF136-BE136)/(BF136-BQ136)</f>
        <v>0</v>
      </c>
      <c r="BT136">
        <f>(AZ136-BF136)/(AZ136-BQ136)</f>
        <v>0</v>
      </c>
      <c r="BU136">
        <f>(BF136-BE136)/(BF136-AY136)</f>
        <v>0</v>
      </c>
      <c r="BV136">
        <f>(AZ136-BF136)/(AZ136-AY136)</f>
        <v>0</v>
      </c>
      <c r="BW136">
        <f>(BS136*BQ136/BE136)</f>
        <v>0</v>
      </c>
      <c r="BX136">
        <f>(1-BW136)</f>
        <v>0</v>
      </c>
      <c r="DG136">
        <f>$B$13*EF136+$C$13*EG136+$F$13*ER136*(1-EU136)</f>
        <v>0</v>
      </c>
      <c r="DH136">
        <f>DG136*DI136</f>
        <v>0</v>
      </c>
      <c r="DI136">
        <f>($B$13*$D$11+$C$13*$D$11+$F$13*((FE136+EW136)/MAX(FE136+EW136+FF136, 0.1)*$I$11+FF136/MAX(FE136+EW136+FF136, 0.1)*$J$11))/($B$13+$C$13+$F$13)</f>
        <v>0</v>
      </c>
      <c r="DJ136">
        <f>($B$13*$K$11+$C$13*$K$11+$F$13*((FE136+EW136)/MAX(FE136+EW136+FF136, 0.1)*$P$11+FF136/MAX(FE136+EW136+FF136, 0.1)*$Q$11))/($B$13+$C$13+$F$13)</f>
        <v>0</v>
      </c>
      <c r="DK136">
        <v>5.52</v>
      </c>
      <c r="DL136">
        <v>0.5</v>
      </c>
      <c r="DM136" t="s">
        <v>430</v>
      </c>
      <c r="DN136">
        <v>2</v>
      </c>
      <c r="DO136" t="b">
        <v>1</v>
      </c>
      <c r="DP136">
        <v>1685030230.6</v>
      </c>
      <c r="DQ136">
        <v>154.3769259259259</v>
      </c>
      <c r="DR136">
        <v>150.4502592592593</v>
      </c>
      <c r="DS136">
        <v>21.63117407407408</v>
      </c>
      <c r="DT136">
        <v>15.85772592592593</v>
      </c>
      <c r="DU136">
        <v>154.0298148148148</v>
      </c>
      <c r="DV136">
        <v>21.57666296296297</v>
      </c>
      <c r="DW136">
        <v>499.9844074074074</v>
      </c>
      <c r="DX136">
        <v>99.47699629629629</v>
      </c>
      <c r="DY136">
        <v>0.09996657407407408</v>
      </c>
      <c r="DZ136">
        <v>30.04119629629629</v>
      </c>
      <c r="EA136">
        <v>30.65303333333334</v>
      </c>
      <c r="EB136">
        <v>999.9000000000001</v>
      </c>
      <c r="EC136">
        <v>0</v>
      </c>
      <c r="ED136">
        <v>0</v>
      </c>
      <c r="EE136">
        <v>9996.857037037038</v>
      </c>
      <c r="EF136">
        <v>0</v>
      </c>
      <c r="EG136">
        <v>1428.98</v>
      </c>
      <c r="EH136">
        <v>3.926587777777777</v>
      </c>
      <c r="EI136">
        <v>157.7898148148148</v>
      </c>
      <c r="EJ136">
        <v>152.8746296296297</v>
      </c>
      <c r="EK136">
        <v>5.773465185185184</v>
      </c>
      <c r="EL136">
        <v>150.4502592592593</v>
      </c>
      <c r="EM136">
        <v>15.85772592592593</v>
      </c>
      <c r="EN136">
        <v>2.151804814814815</v>
      </c>
      <c r="EO136">
        <v>1.577477037037037</v>
      </c>
      <c r="EP136">
        <v>18.60793333333334</v>
      </c>
      <c r="EQ136">
        <v>13.74055185185185</v>
      </c>
      <c r="ER136">
        <v>2000.018148148148</v>
      </c>
      <c r="ES136">
        <v>0.9799985185185185</v>
      </c>
      <c r="ET136">
        <v>0.02000122962962963</v>
      </c>
      <c r="EU136">
        <v>0</v>
      </c>
      <c r="EV136">
        <v>627.2849629629629</v>
      </c>
      <c r="EW136">
        <v>5.00078</v>
      </c>
      <c r="EX136">
        <v>17863.65185185185</v>
      </c>
      <c r="EY136">
        <v>16379.78148148148</v>
      </c>
      <c r="EZ136">
        <v>40.17788888888889</v>
      </c>
      <c r="FA136">
        <v>41.71966666666666</v>
      </c>
      <c r="FB136">
        <v>40.38862962962963</v>
      </c>
      <c r="FC136">
        <v>40.90255555555555</v>
      </c>
      <c r="FD136">
        <v>41.59225925925925</v>
      </c>
      <c r="FE136">
        <v>1955.114074074074</v>
      </c>
      <c r="FF136">
        <v>39.90296296296297</v>
      </c>
      <c r="FG136">
        <v>0</v>
      </c>
      <c r="FH136">
        <v>1685030236.9</v>
      </c>
      <c r="FI136">
        <v>0</v>
      </c>
      <c r="FJ136">
        <v>627.25848</v>
      </c>
      <c r="FK136">
        <v>16.24738460145516</v>
      </c>
      <c r="FL136">
        <v>842.2153682194929</v>
      </c>
      <c r="FM136">
        <v>17867.788</v>
      </c>
      <c r="FN136">
        <v>15</v>
      </c>
      <c r="FO136">
        <v>1685028870</v>
      </c>
      <c r="FP136" t="s">
        <v>630</v>
      </c>
      <c r="FQ136">
        <v>1685028857</v>
      </c>
      <c r="FR136">
        <v>1685028870</v>
      </c>
      <c r="FS136">
        <v>3</v>
      </c>
      <c r="FT136">
        <v>0.082</v>
      </c>
      <c r="FU136">
        <v>-0.024</v>
      </c>
      <c r="FV136">
        <v>0.389</v>
      </c>
      <c r="FW136">
        <v>-0.048</v>
      </c>
      <c r="FX136">
        <v>420</v>
      </c>
      <c r="FY136">
        <v>15</v>
      </c>
      <c r="FZ136">
        <v>0.04</v>
      </c>
      <c r="GA136">
        <v>0.02</v>
      </c>
      <c r="GB136">
        <v>2.429302985365853</v>
      </c>
      <c r="GC136">
        <v>22.59868563344947</v>
      </c>
      <c r="GD136">
        <v>2.228994829449771</v>
      </c>
      <c r="GE136">
        <v>0</v>
      </c>
      <c r="GF136">
        <v>5.744753902439024</v>
      </c>
      <c r="GG136">
        <v>0.4053428571428702</v>
      </c>
      <c r="GH136">
        <v>0.04014583597020465</v>
      </c>
      <c r="GI136">
        <v>1</v>
      </c>
      <c r="GJ136">
        <v>1</v>
      </c>
      <c r="GK136">
        <v>2</v>
      </c>
      <c r="GL136" t="s">
        <v>432</v>
      </c>
      <c r="GM136">
        <v>3.09857</v>
      </c>
      <c r="GN136">
        <v>2.75805</v>
      </c>
      <c r="GO136">
        <v>0.0362273</v>
      </c>
      <c r="GP136">
        <v>0.0345988</v>
      </c>
      <c r="GQ136">
        <v>0.110556</v>
      </c>
      <c r="GR136">
        <v>0.0888062</v>
      </c>
      <c r="GS136">
        <v>24706</v>
      </c>
      <c r="GT136">
        <v>24442.8</v>
      </c>
      <c r="GU136">
        <v>26184.5</v>
      </c>
      <c r="GV136">
        <v>25663.8</v>
      </c>
      <c r="GW136">
        <v>37362.9</v>
      </c>
      <c r="GX136">
        <v>35623.3</v>
      </c>
      <c r="GY136">
        <v>45791.5</v>
      </c>
      <c r="GZ136">
        <v>42312.7</v>
      </c>
      <c r="HA136">
        <v>1.8738</v>
      </c>
      <c r="HB136">
        <v>1.91227</v>
      </c>
      <c r="HC136">
        <v>0.0592768</v>
      </c>
      <c r="HD136">
        <v>0</v>
      </c>
      <c r="HE136">
        <v>29.6861</v>
      </c>
      <c r="HF136">
        <v>999.9</v>
      </c>
      <c r="HG136">
        <v>55.1</v>
      </c>
      <c r="HH136">
        <v>37</v>
      </c>
      <c r="HI136">
        <v>34.9235</v>
      </c>
      <c r="HJ136">
        <v>62.3529</v>
      </c>
      <c r="HK136">
        <v>27.516</v>
      </c>
      <c r="HL136">
        <v>1</v>
      </c>
      <c r="HM136">
        <v>0.220269</v>
      </c>
      <c r="HN136">
        <v>0.805667</v>
      </c>
      <c r="HO136">
        <v>20.3037</v>
      </c>
      <c r="HP136">
        <v>5.2134</v>
      </c>
      <c r="HQ136">
        <v>11.98</v>
      </c>
      <c r="HR136">
        <v>4.96435</v>
      </c>
      <c r="HS136">
        <v>3.27423</v>
      </c>
      <c r="HT136">
        <v>9999</v>
      </c>
      <c r="HU136">
        <v>9999</v>
      </c>
      <c r="HV136">
        <v>9999</v>
      </c>
      <c r="HW136">
        <v>31</v>
      </c>
      <c r="HX136">
        <v>1.86401</v>
      </c>
      <c r="HY136">
        <v>1.86015</v>
      </c>
      <c r="HZ136">
        <v>1.85849</v>
      </c>
      <c r="IA136">
        <v>1.85984</v>
      </c>
      <c r="IB136">
        <v>1.85987</v>
      </c>
      <c r="IC136">
        <v>1.85837</v>
      </c>
      <c r="ID136">
        <v>1.85745</v>
      </c>
      <c r="IE136">
        <v>1.85236</v>
      </c>
      <c r="IF136">
        <v>0</v>
      </c>
      <c r="IG136">
        <v>0</v>
      </c>
      <c r="IH136">
        <v>0</v>
      </c>
      <c r="II136">
        <v>0</v>
      </c>
      <c r="IJ136" t="s">
        <v>433</v>
      </c>
      <c r="IK136" t="s">
        <v>434</v>
      </c>
      <c r="IL136" t="s">
        <v>435</v>
      </c>
      <c r="IM136" t="s">
        <v>435</v>
      </c>
      <c r="IN136" t="s">
        <v>435</v>
      </c>
      <c r="IO136" t="s">
        <v>435</v>
      </c>
      <c r="IP136">
        <v>0</v>
      </c>
      <c r="IQ136">
        <v>100</v>
      </c>
      <c r="IR136">
        <v>100</v>
      </c>
      <c r="IS136">
        <v>0.342</v>
      </c>
      <c r="IT136">
        <v>0.0553</v>
      </c>
      <c r="IU136">
        <v>0.3089209274673534</v>
      </c>
      <c r="IV136">
        <v>0.0002756662941723101</v>
      </c>
      <c r="IW136">
        <v>-1.706736700235475E-07</v>
      </c>
      <c r="IX136">
        <v>-7.648352192670159E-11</v>
      </c>
      <c r="IY136">
        <v>-0.1658455807566637</v>
      </c>
      <c r="IZ136">
        <v>0.001712106514585134</v>
      </c>
      <c r="JA136">
        <v>0.0004201690128959496</v>
      </c>
      <c r="JB136">
        <v>-1.212774764375344E-06</v>
      </c>
      <c r="JC136">
        <v>3</v>
      </c>
      <c r="JD136">
        <v>1949</v>
      </c>
      <c r="JE136">
        <v>1</v>
      </c>
      <c r="JF136">
        <v>28</v>
      </c>
      <c r="JG136">
        <v>23</v>
      </c>
      <c r="JH136">
        <v>22.8</v>
      </c>
      <c r="JI136">
        <v>0.412598</v>
      </c>
      <c r="JJ136">
        <v>2.67578</v>
      </c>
      <c r="JK136">
        <v>1.49658</v>
      </c>
      <c r="JL136">
        <v>2.34741</v>
      </c>
      <c r="JM136">
        <v>1.54907</v>
      </c>
      <c r="JN136">
        <v>2.32666</v>
      </c>
      <c r="JO136">
        <v>41.4041</v>
      </c>
      <c r="JP136">
        <v>13.8256</v>
      </c>
      <c r="JQ136">
        <v>18</v>
      </c>
      <c r="JR136">
        <v>492.344</v>
      </c>
      <c r="JS136">
        <v>534.5359999999999</v>
      </c>
      <c r="JT136">
        <v>28.0002</v>
      </c>
      <c r="JU136">
        <v>30.0976</v>
      </c>
      <c r="JV136">
        <v>30</v>
      </c>
      <c r="JW136">
        <v>30.0807</v>
      </c>
      <c r="JX136">
        <v>30.0095</v>
      </c>
      <c r="JY136">
        <v>8.27135</v>
      </c>
      <c r="JZ136">
        <v>50.8835</v>
      </c>
      <c r="KA136">
        <v>0</v>
      </c>
      <c r="KB136">
        <v>28</v>
      </c>
      <c r="KC136">
        <v>99.3528</v>
      </c>
      <c r="KD136">
        <v>15.6646</v>
      </c>
      <c r="KE136">
        <v>100.066</v>
      </c>
      <c r="KF136">
        <v>100.446</v>
      </c>
    </row>
    <row r="137" spans="1:292">
      <c r="A137">
        <v>117</v>
      </c>
      <c r="B137">
        <v>1685030243.1</v>
      </c>
      <c r="C137">
        <v>3644</v>
      </c>
      <c r="D137" t="s">
        <v>669</v>
      </c>
      <c r="E137" t="s">
        <v>670</v>
      </c>
      <c r="F137">
        <v>5</v>
      </c>
      <c r="G137" t="s">
        <v>428</v>
      </c>
      <c r="H137">
        <v>1685030235.314285</v>
      </c>
      <c r="I137">
        <f>(J137)/1000</f>
        <v>0</v>
      </c>
      <c r="J137">
        <f>IF(DO137, AM137, AG137)</f>
        <v>0</v>
      </c>
      <c r="K137">
        <f>IF(DO137, AH137, AF137)</f>
        <v>0</v>
      </c>
      <c r="L137">
        <f>DQ137 - IF(AT137&gt;1, K137*DK137*100.0/(AV137*EE137), 0)</f>
        <v>0</v>
      </c>
      <c r="M137">
        <f>((S137-I137/2)*L137-K137)/(S137+I137/2)</f>
        <v>0</v>
      </c>
      <c r="N137">
        <f>M137*(DX137+DY137)/1000.0</f>
        <v>0</v>
      </c>
      <c r="O137">
        <f>(DQ137 - IF(AT137&gt;1, K137*DK137*100.0/(AV137*EE137), 0))*(DX137+DY137)/1000.0</f>
        <v>0</v>
      </c>
      <c r="P137">
        <f>2.0/((1/R137-1/Q137)+SIGN(R137)*SQRT((1/R137-1/Q137)*(1/R137-1/Q137) + 4*DL137/((DL137+1)*(DL137+1))*(2*1/R137*1/Q137-1/Q137*1/Q137)))</f>
        <v>0</v>
      </c>
      <c r="Q137">
        <f>IF(LEFT(DM137,1)&lt;&gt;"0",IF(LEFT(DM137,1)="1",3.0,DN137),$D$5+$E$5*(EE137*DX137/($K$5*1000))+$F$5*(EE137*DX137/($K$5*1000))*MAX(MIN(DK137,$J$5),$I$5)*MAX(MIN(DK137,$J$5),$I$5)+$G$5*MAX(MIN(DK137,$J$5),$I$5)*(EE137*DX137/($K$5*1000))+$H$5*(EE137*DX137/($K$5*1000))*(EE137*DX137/($K$5*1000)))</f>
        <v>0</v>
      </c>
      <c r="R137">
        <f>I137*(1000-(1000*0.61365*exp(17.502*V137/(240.97+V137))/(DX137+DY137)+DS137)/2)/(1000*0.61365*exp(17.502*V137/(240.97+V137))/(DX137+DY137)-DS137)</f>
        <v>0</v>
      </c>
      <c r="S137">
        <f>1/((DL137+1)/(P137/1.6)+1/(Q137/1.37)) + DL137/((DL137+1)/(P137/1.6) + DL137/(Q137/1.37))</f>
        <v>0</v>
      </c>
      <c r="T137">
        <f>(DG137*DJ137)</f>
        <v>0</v>
      </c>
      <c r="U137">
        <f>(DZ137+(T137+2*0.95*5.67E-8*(((DZ137+$B$9)+273)^4-(DZ137+273)^4)-44100*I137)/(1.84*29.3*Q137+8*0.95*5.67E-8*(DZ137+273)^3))</f>
        <v>0</v>
      </c>
      <c r="V137">
        <f>($C$9*EA137+$D$9*EB137+$E$9*U137)</f>
        <v>0</v>
      </c>
      <c r="W137">
        <f>0.61365*exp(17.502*V137/(240.97+V137))</f>
        <v>0</v>
      </c>
      <c r="X137">
        <f>(Y137/Z137*100)</f>
        <v>0</v>
      </c>
      <c r="Y137">
        <f>DS137*(DX137+DY137)/1000</f>
        <v>0</v>
      </c>
      <c r="Z137">
        <f>0.61365*exp(17.502*DZ137/(240.97+DZ137))</f>
        <v>0</v>
      </c>
      <c r="AA137">
        <f>(W137-DS137*(DX137+DY137)/1000)</f>
        <v>0</v>
      </c>
      <c r="AB137">
        <f>(-I137*44100)</f>
        <v>0</v>
      </c>
      <c r="AC137">
        <f>2*29.3*Q137*0.92*(DZ137-V137)</f>
        <v>0</v>
      </c>
      <c r="AD137">
        <f>2*0.95*5.67E-8*(((DZ137+$B$9)+273)^4-(V137+273)^4)</f>
        <v>0</v>
      </c>
      <c r="AE137">
        <f>T137+AD137+AB137+AC137</f>
        <v>0</v>
      </c>
      <c r="AF137">
        <f>DW137*AT137*(DR137-DQ137*(1000-AT137*DT137)/(1000-AT137*DS137))/(100*DK137)</f>
        <v>0</v>
      </c>
      <c r="AG137">
        <f>1000*DW137*AT137*(DS137-DT137)/(100*DK137*(1000-AT137*DS137))</f>
        <v>0</v>
      </c>
      <c r="AH137">
        <f>(AI137 - AJ137 - DX137*1E3/(8.314*(DZ137+273.15)) * AL137/DW137 * AK137) * DW137/(100*DK137) * (1000 - DT137)/1000</f>
        <v>0</v>
      </c>
      <c r="AI137">
        <v>122.2159639960258</v>
      </c>
      <c r="AJ137">
        <v>121.8035151515151</v>
      </c>
      <c r="AK137">
        <v>-2.984140914006152</v>
      </c>
      <c r="AL137">
        <v>66.75792814194976</v>
      </c>
      <c r="AM137">
        <f>(AO137 - AN137 + DX137*1E3/(8.314*(DZ137+273.15)) * AQ137/DW137 * AP137) * DW137/(100*DK137) * 1000/(1000 - AO137)</f>
        <v>0</v>
      </c>
      <c r="AN137">
        <v>15.82329587373036</v>
      </c>
      <c r="AO137">
        <v>21.69101578947368</v>
      </c>
      <c r="AP137">
        <v>0.008454165482535006</v>
      </c>
      <c r="AQ137">
        <v>112.1516284702856</v>
      </c>
      <c r="AR137">
        <v>0</v>
      </c>
      <c r="AS137">
        <v>0</v>
      </c>
      <c r="AT137">
        <f>IF(AR137*$H$15&gt;=AV137,1.0,(AV137/(AV137-AR137*$H$15)))</f>
        <v>0</v>
      </c>
      <c r="AU137">
        <f>(AT137-1)*100</f>
        <v>0</v>
      </c>
      <c r="AV137">
        <f>MAX(0,($B$15+$C$15*EE137)/(1+$D$15*EE137)*DX137/(DZ137+273)*$E$15)</f>
        <v>0</v>
      </c>
      <c r="AW137" t="s">
        <v>429</v>
      </c>
      <c r="AX137" t="s">
        <v>429</v>
      </c>
      <c r="AY137">
        <v>0</v>
      </c>
      <c r="AZ137">
        <v>0</v>
      </c>
      <c r="BA137">
        <f>1-AY137/AZ137</f>
        <v>0</v>
      </c>
      <c r="BB137">
        <v>0</v>
      </c>
      <c r="BC137" t="s">
        <v>429</v>
      </c>
      <c r="BD137" t="s">
        <v>429</v>
      </c>
      <c r="BE137">
        <v>0</v>
      </c>
      <c r="BF137">
        <v>0</v>
      </c>
      <c r="BG137">
        <f>1-BE137/BF137</f>
        <v>0</v>
      </c>
      <c r="BH137">
        <v>0.5</v>
      </c>
      <c r="BI137">
        <f>DH137</f>
        <v>0</v>
      </c>
      <c r="BJ137">
        <f>K137</f>
        <v>0</v>
      </c>
      <c r="BK137">
        <f>BG137*BH137*BI137</f>
        <v>0</v>
      </c>
      <c r="BL137">
        <f>(BJ137-BB137)/BI137</f>
        <v>0</v>
      </c>
      <c r="BM137">
        <f>(AZ137-BF137)/BF137</f>
        <v>0</v>
      </c>
      <c r="BN137">
        <f>AY137/(BA137+AY137/BF137)</f>
        <v>0</v>
      </c>
      <c r="BO137" t="s">
        <v>429</v>
      </c>
      <c r="BP137">
        <v>0</v>
      </c>
      <c r="BQ137">
        <f>IF(BP137&lt;&gt;0, BP137, BN137)</f>
        <v>0</v>
      </c>
      <c r="BR137">
        <f>1-BQ137/BF137</f>
        <v>0</v>
      </c>
      <c r="BS137">
        <f>(BF137-BE137)/(BF137-BQ137)</f>
        <v>0</v>
      </c>
      <c r="BT137">
        <f>(AZ137-BF137)/(AZ137-BQ137)</f>
        <v>0</v>
      </c>
      <c r="BU137">
        <f>(BF137-BE137)/(BF137-AY137)</f>
        <v>0</v>
      </c>
      <c r="BV137">
        <f>(AZ137-BF137)/(AZ137-AY137)</f>
        <v>0</v>
      </c>
      <c r="BW137">
        <f>(BS137*BQ137/BE137)</f>
        <v>0</v>
      </c>
      <c r="BX137">
        <f>(1-BW137)</f>
        <v>0</v>
      </c>
      <c r="DG137">
        <f>$B$13*EF137+$C$13*EG137+$F$13*ER137*(1-EU137)</f>
        <v>0</v>
      </c>
      <c r="DH137">
        <f>DG137*DI137</f>
        <v>0</v>
      </c>
      <c r="DI137">
        <f>($B$13*$D$11+$C$13*$D$11+$F$13*((FE137+EW137)/MAX(FE137+EW137+FF137, 0.1)*$I$11+FF137/MAX(FE137+EW137+FF137, 0.1)*$J$11))/($B$13+$C$13+$F$13)</f>
        <v>0</v>
      </c>
      <c r="DJ137">
        <f>($B$13*$K$11+$C$13*$K$11+$F$13*((FE137+EW137)/MAX(FE137+EW137+FF137, 0.1)*$P$11+FF137/MAX(FE137+EW137+FF137, 0.1)*$Q$11))/($B$13+$C$13+$F$13)</f>
        <v>0</v>
      </c>
      <c r="DK137">
        <v>5.52</v>
      </c>
      <c r="DL137">
        <v>0.5</v>
      </c>
      <c r="DM137" t="s">
        <v>430</v>
      </c>
      <c r="DN137">
        <v>2</v>
      </c>
      <c r="DO137" t="b">
        <v>1</v>
      </c>
      <c r="DP137">
        <v>1685030235.314285</v>
      </c>
      <c r="DQ137">
        <v>140.5182857142857</v>
      </c>
      <c r="DR137">
        <v>134.8159642857143</v>
      </c>
      <c r="DS137">
        <v>21.657775</v>
      </c>
      <c r="DT137">
        <v>15.83111071428571</v>
      </c>
      <c r="DU137">
        <v>140.17425</v>
      </c>
      <c r="DV137">
        <v>21.60278571428572</v>
      </c>
      <c r="DW137">
        <v>499.9666071428572</v>
      </c>
      <c r="DX137">
        <v>99.47706785714286</v>
      </c>
      <c r="DY137">
        <v>0.09998800357142856</v>
      </c>
      <c r="DZ137">
        <v>30.04352857142857</v>
      </c>
      <c r="EA137">
        <v>30.65117499999999</v>
      </c>
      <c r="EB137">
        <v>999.9000000000002</v>
      </c>
      <c r="EC137">
        <v>0</v>
      </c>
      <c r="ED137">
        <v>0</v>
      </c>
      <c r="EE137">
        <v>10001.58357142857</v>
      </c>
      <c r="EF137">
        <v>0</v>
      </c>
      <c r="EG137">
        <v>1397.496785714286</v>
      </c>
      <c r="EH137">
        <v>5.702181428571429</v>
      </c>
      <c r="EI137">
        <v>143.6285714285714</v>
      </c>
      <c r="EJ137">
        <v>136.9850714285714</v>
      </c>
      <c r="EK137">
        <v>5.826676785714286</v>
      </c>
      <c r="EL137">
        <v>134.8159642857143</v>
      </c>
      <c r="EM137">
        <v>15.83111071428571</v>
      </c>
      <c r="EN137">
        <v>2.154452857142858</v>
      </c>
      <c r="EO137">
        <v>1.574831428571429</v>
      </c>
      <c r="EP137">
        <v>18.62758214285714</v>
      </c>
      <c r="EQ137">
        <v>13.71469642857143</v>
      </c>
      <c r="ER137">
        <v>2000.008928571428</v>
      </c>
      <c r="ES137">
        <v>0.9799992499999999</v>
      </c>
      <c r="ET137">
        <v>0.02000053928571428</v>
      </c>
      <c r="EU137">
        <v>0</v>
      </c>
      <c r="EV137">
        <v>628.8438928571429</v>
      </c>
      <c r="EW137">
        <v>5.00078</v>
      </c>
      <c r="EX137">
        <v>17613.00357142857</v>
      </c>
      <c r="EY137">
        <v>16379.70357142857</v>
      </c>
      <c r="EZ137">
        <v>40.18271428571428</v>
      </c>
      <c r="FA137">
        <v>41.7185</v>
      </c>
      <c r="FB137">
        <v>40.3725357142857</v>
      </c>
      <c r="FC137">
        <v>40.906</v>
      </c>
      <c r="FD137">
        <v>41.60010714285714</v>
      </c>
      <c r="FE137">
        <v>1955.1075</v>
      </c>
      <c r="FF137">
        <v>39.90107142857143</v>
      </c>
      <c r="FG137">
        <v>0</v>
      </c>
      <c r="FH137">
        <v>1685030242.3</v>
      </c>
      <c r="FI137">
        <v>0</v>
      </c>
      <c r="FJ137">
        <v>629.0181538461538</v>
      </c>
      <c r="FK137">
        <v>24.98400001551272</v>
      </c>
      <c r="FL137">
        <v>-5875.887187416277</v>
      </c>
      <c r="FM137">
        <v>17609.13461538462</v>
      </c>
      <c r="FN137">
        <v>15</v>
      </c>
      <c r="FO137">
        <v>1685028870</v>
      </c>
      <c r="FP137" t="s">
        <v>630</v>
      </c>
      <c r="FQ137">
        <v>1685028857</v>
      </c>
      <c r="FR137">
        <v>1685028870</v>
      </c>
      <c r="FS137">
        <v>3</v>
      </c>
      <c r="FT137">
        <v>0.082</v>
      </c>
      <c r="FU137">
        <v>-0.024</v>
      </c>
      <c r="FV137">
        <v>0.389</v>
      </c>
      <c r="FW137">
        <v>-0.048</v>
      </c>
      <c r="FX137">
        <v>420</v>
      </c>
      <c r="FY137">
        <v>15</v>
      </c>
      <c r="FZ137">
        <v>0.04</v>
      </c>
      <c r="GA137">
        <v>0.02</v>
      </c>
      <c r="GB137">
        <v>4.678336853658537</v>
      </c>
      <c r="GC137">
        <v>22.65734508710801</v>
      </c>
      <c r="GD137">
        <v>2.234711691745007</v>
      </c>
      <c r="GE137">
        <v>0</v>
      </c>
      <c r="GF137">
        <v>5.801221463414634</v>
      </c>
      <c r="GG137">
        <v>0.6373214634146392</v>
      </c>
      <c r="GH137">
        <v>0.06475391667449686</v>
      </c>
      <c r="GI137">
        <v>0</v>
      </c>
      <c r="GJ137">
        <v>0</v>
      </c>
      <c r="GK137">
        <v>2</v>
      </c>
      <c r="GL137" t="s">
        <v>485</v>
      </c>
      <c r="GM137">
        <v>3.09862</v>
      </c>
      <c r="GN137">
        <v>2.75822</v>
      </c>
      <c r="GO137">
        <v>0.0324976</v>
      </c>
      <c r="GP137">
        <v>0.0303347</v>
      </c>
      <c r="GQ137">
        <v>0.110607</v>
      </c>
      <c r="GR137">
        <v>0.08847190000000001</v>
      </c>
      <c r="GS137">
        <v>24801.8</v>
      </c>
      <c r="GT137">
        <v>24551</v>
      </c>
      <c r="GU137">
        <v>26184.7</v>
      </c>
      <c r="GV137">
        <v>25664.1</v>
      </c>
      <c r="GW137">
        <v>37360.2</v>
      </c>
      <c r="GX137">
        <v>35636.1</v>
      </c>
      <c r="GY137">
        <v>45791.4</v>
      </c>
      <c r="GZ137">
        <v>42312.9</v>
      </c>
      <c r="HA137">
        <v>1.87377</v>
      </c>
      <c r="HB137">
        <v>1.9118</v>
      </c>
      <c r="HC137">
        <v>0.059031</v>
      </c>
      <c r="HD137">
        <v>0</v>
      </c>
      <c r="HE137">
        <v>29.6895</v>
      </c>
      <c r="HF137">
        <v>999.9</v>
      </c>
      <c r="HG137">
        <v>55</v>
      </c>
      <c r="HH137">
        <v>37</v>
      </c>
      <c r="HI137">
        <v>34.8558</v>
      </c>
      <c r="HJ137">
        <v>62.2429</v>
      </c>
      <c r="HK137">
        <v>27.3438</v>
      </c>
      <c r="HL137">
        <v>1</v>
      </c>
      <c r="HM137">
        <v>0.220351</v>
      </c>
      <c r="HN137">
        <v>0.810144</v>
      </c>
      <c r="HO137">
        <v>20.3036</v>
      </c>
      <c r="HP137">
        <v>5.21325</v>
      </c>
      <c r="HQ137">
        <v>11.9798</v>
      </c>
      <c r="HR137">
        <v>4.9646</v>
      </c>
      <c r="HS137">
        <v>3.27415</v>
      </c>
      <c r="HT137">
        <v>9999</v>
      </c>
      <c r="HU137">
        <v>9999</v>
      </c>
      <c r="HV137">
        <v>9999</v>
      </c>
      <c r="HW137">
        <v>31</v>
      </c>
      <c r="HX137">
        <v>1.86401</v>
      </c>
      <c r="HY137">
        <v>1.86015</v>
      </c>
      <c r="HZ137">
        <v>1.85845</v>
      </c>
      <c r="IA137">
        <v>1.85987</v>
      </c>
      <c r="IB137">
        <v>1.85986</v>
      </c>
      <c r="IC137">
        <v>1.85837</v>
      </c>
      <c r="ID137">
        <v>1.85745</v>
      </c>
      <c r="IE137">
        <v>1.85239</v>
      </c>
      <c r="IF137">
        <v>0</v>
      </c>
      <c r="IG137">
        <v>0</v>
      </c>
      <c r="IH137">
        <v>0</v>
      </c>
      <c r="II137">
        <v>0</v>
      </c>
      <c r="IJ137" t="s">
        <v>433</v>
      </c>
      <c r="IK137" t="s">
        <v>434</v>
      </c>
      <c r="IL137" t="s">
        <v>435</v>
      </c>
      <c r="IM137" t="s">
        <v>435</v>
      </c>
      <c r="IN137" t="s">
        <v>435</v>
      </c>
      <c r="IO137" t="s">
        <v>435</v>
      </c>
      <c r="IP137">
        <v>0</v>
      </c>
      <c r="IQ137">
        <v>100</v>
      </c>
      <c r="IR137">
        <v>100</v>
      </c>
      <c r="IS137">
        <v>0.338</v>
      </c>
      <c r="IT137">
        <v>0.0556</v>
      </c>
      <c r="IU137">
        <v>0.3089209274673534</v>
      </c>
      <c r="IV137">
        <v>0.0002756662941723101</v>
      </c>
      <c r="IW137">
        <v>-1.706736700235475E-07</v>
      </c>
      <c r="IX137">
        <v>-7.648352192670159E-11</v>
      </c>
      <c r="IY137">
        <v>-0.1658455807566637</v>
      </c>
      <c r="IZ137">
        <v>0.001712106514585134</v>
      </c>
      <c r="JA137">
        <v>0.0004201690128959496</v>
      </c>
      <c r="JB137">
        <v>-1.212774764375344E-06</v>
      </c>
      <c r="JC137">
        <v>3</v>
      </c>
      <c r="JD137">
        <v>1949</v>
      </c>
      <c r="JE137">
        <v>1</v>
      </c>
      <c r="JF137">
        <v>28</v>
      </c>
      <c r="JG137">
        <v>23.1</v>
      </c>
      <c r="JH137">
        <v>22.9</v>
      </c>
      <c r="JI137">
        <v>0.373535</v>
      </c>
      <c r="JJ137">
        <v>2.67456</v>
      </c>
      <c r="JK137">
        <v>1.49658</v>
      </c>
      <c r="JL137">
        <v>2.34741</v>
      </c>
      <c r="JM137">
        <v>1.54907</v>
      </c>
      <c r="JN137">
        <v>2.42065</v>
      </c>
      <c r="JO137">
        <v>41.4041</v>
      </c>
      <c r="JP137">
        <v>13.8343</v>
      </c>
      <c r="JQ137">
        <v>18</v>
      </c>
      <c r="JR137">
        <v>492.348</v>
      </c>
      <c r="JS137">
        <v>534.2</v>
      </c>
      <c r="JT137">
        <v>28.0006</v>
      </c>
      <c r="JU137">
        <v>30.0976</v>
      </c>
      <c r="JV137">
        <v>30.0001</v>
      </c>
      <c r="JW137">
        <v>30.0833</v>
      </c>
      <c r="JX137">
        <v>30.0095</v>
      </c>
      <c r="JY137">
        <v>7.50594</v>
      </c>
      <c r="JZ137">
        <v>51.1539</v>
      </c>
      <c r="KA137">
        <v>0</v>
      </c>
      <c r="KB137">
        <v>28</v>
      </c>
      <c r="KC137">
        <v>85.9961</v>
      </c>
      <c r="KD137">
        <v>15.6127</v>
      </c>
      <c r="KE137">
        <v>100.066</v>
      </c>
      <c r="KF137">
        <v>100.446</v>
      </c>
    </row>
    <row r="138" spans="1:292">
      <c r="A138">
        <v>118</v>
      </c>
      <c r="B138">
        <v>1685030248.1</v>
      </c>
      <c r="C138">
        <v>3649</v>
      </c>
      <c r="D138" t="s">
        <v>671</v>
      </c>
      <c r="E138" t="s">
        <v>672</v>
      </c>
      <c r="F138">
        <v>5</v>
      </c>
      <c r="G138" t="s">
        <v>428</v>
      </c>
      <c r="H138">
        <v>1685030240.6</v>
      </c>
      <c r="I138">
        <f>(J138)/1000</f>
        <v>0</v>
      </c>
      <c r="J138">
        <f>IF(DO138, AM138, AG138)</f>
        <v>0</v>
      </c>
      <c r="K138">
        <f>IF(DO138, AH138, AF138)</f>
        <v>0</v>
      </c>
      <c r="L138">
        <f>DQ138 - IF(AT138&gt;1, K138*DK138*100.0/(AV138*EE138), 0)</f>
        <v>0</v>
      </c>
      <c r="M138">
        <f>((S138-I138/2)*L138-K138)/(S138+I138/2)</f>
        <v>0</v>
      </c>
      <c r="N138">
        <f>M138*(DX138+DY138)/1000.0</f>
        <v>0</v>
      </c>
      <c r="O138">
        <f>(DQ138 - IF(AT138&gt;1, K138*DK138*100.0/(AV138*EE138), 0))*(DX138+DY138)/1000.0</f>
        <v>0</v>
      </c>
      <c r="P138">
        <f>2.0/((1/R138-1/Q138)+SIGN(R138)*SQRT((1/R138-1/Q138)*(1/R138-1/Q138) + 4*DL138/((DL138+1)*(DL138+1))*(2*1/R138*1/Q138-1/Q138*1/Q138)))</f>
        <v>0</v>
      </c>
      <c r="Q138">
        <f>IF(LEFT(DM138,1)&lt;&gt;"0",IF(LEFT(DM138,1)="1",3.0,DN138),$D$5+$E$5*(EE138*DX138/($K$5*1000))+$F$5*(EE138*DX138/($K$5*1000))*MAX(MIN(DK138,$J$5),$I$5)*MAX(MIN(DK138,$J$5),$I$5)+$G$5*MAX(MIN(DK138,$J$5),$I$5)*(EE138*DX138/($K$5*1000))+$H$5*(EE138*DX138/($K$5*1000))*(EE138*DX138/($K$5*1000)))</f>
        <v>0</v>
      </c>
      <c r="R138">
        <f>I138*(1000-(1000*0.61365*exp(17.502*V138/(240.97+V138))/(DX138+DY138)+DS138)/2)/(1000*0.61365*exp(17.502*V138/(240.97+V138))/(DX138+DY138)-DS138)</f>
        <v>0</v>
      </c>
      <c r="S138">
        <f>1/((DL138+1)/(P138/1.6)+1/(Q138/1.37)) + DL138/((DL138+1)/(P138/1.6) + DL138/(Q138/1.37))</f>
        <v>0</v>
      </c>
      <c r="T138">
        <f>(DG138*DJ138)</f>
        <v>0</v>
      </c>
      <c r="U138">
        <f>(DZ138+(T138+2*0.95*5.67E-8*(((DZ138+$B$9)+273)^4-(DZ138+273)^4)-44100*I138)/(1.84*29.3*Q138+8*0.95*5.67E-8*(DZ138+273)^3))</f>
        <v>0</v>
      </c>
      <c r="V138">
        <f>($C$9*EA138+$D$9*EB138+$E$9*U138)</f>
        <v>0</v>
      </c>
      <c r="W138">
        <f>0.61365*exp(17.502*V138/(240.97+V138))</f>
        <v>0</v>
      </c>
      <c r="X138">
        <f>(Y138/Z138*100)</f>
        <v>0</v>
      </c>
      <c r="Y138">
        <f>DS138*(DX138+DY138)/1000</f>
        <v>0</v>
      </c>
      <c r="Z138">
        <f>0.61365*exp(17.502*DZ138/(240.97+DZ138))</f>
        <v>0</v>
      </c>
      <c r="AA138">
        <f>(W138-DS138*(DX138+DY138)/1000)</f>
        <v>0</v>
      </c>
      <c r="AB138">
        <f>(-I138*44100)</f>
        <v>0</v>
      </c>
      <c r="AC138">
        <f>2*29.3*Q138*0.92*(DZ138-V138)</f>
        <v>0</v>
      </c>
      <c r="AD138">
        <f>2*0.95*5.67E-8*(((DZ138+$B$9)+273)^4-(V138+273)^4)</f>
        <v>0</v>
      </c>
      <c r="AE138">
        <f>T138+AD138+AB138+AC138</f>
        <v>0</v>
      </c>
      <c r="AF138">
        <f>DW138*AT138*(DR138-DQ138*(1000-AT138*DT138)/(1000-AT138*DS138))/(100*DK138)</f>
        <v>0</v>
      </c>
      <c r="AG138">
        <f>1000*DW138*AT138*(DS138-DT138)/(100*DK138*(1000-AT138*DS138))</f>
        <v>0</v>
      </c>
      <c r="AH138">
        <f>(AI138 - AJ138 - DX138*1E3/(8.314*(DZ138+273.15)) * AL138/DW138 * AK138) * DW138/(100*DK138) * (1000 - DT138)/1000</f>
        <v>0</v>
      </c>
      <c r="AI138">
        <v>105.3725754901513</v>
      </c>
      <c r="AJ138">
        <v>106.7760060606061</v>
      </c>
      <c r="AK138">
        <v>-3.004696729739506</v>
      </c>
      <c r="AL138">
        <v>66.75792814194976</v>
      </c>
      <c r="AM138">
        <f>(AO138 - AN138 + DX138*1E3/(8.314*(DZ138+273.15)) * AQ138/DW138 * AP138) * DW138/(100*DK138) * 1000/(1000 - AO138)</f>
        <v>0</v>
      </c>
      <c r="AN138">
        <v>15.74780152588755</v>
      </c>
      <c r="AO138">
        <v>21.67582373581012</v>
      </c>
      <c r="AP138">
        <v>0.002831144240864757</v>
      </c>
      <c r="AQ138">
        <v>112.1516284702856</v>
      </c>
      <c r="AR138">
        <v>0</v>
      </c>
      <c r="AS138">
        <v>0</v>
      </c>
      <c r="AT138">
        <f>IF(AR138*$H$15&gt;=AV138,1.0,(AV138/(AV138-AR138*$H$15)))</f>
        <v>0</v>
      </c>
      <c r="AU138">
        <f>(AT138-1)*100</f>
        <v>0</v>
      </c>
      <c r="AV138">
        <f>MAX(0,($B$15+$C$15*EE138)/(1+$D$15*EE138)*DX138/(DZ138+273)*$E$15)</f>
        <v>0</v>
      </c>
      <c r="AW138" t="s">
        <v>429</v>
      </c>
      <c r="AX138" t="s">
        <v>429</v>
      </c>
      <c r="AY138">
        <v>0</v>
      </c>
      <c r="AZ138">
        <v>0</v>
      </c>
      <c r="BA138">
        <f>1-AY138/AZ138</f>
        <v>0</v>
      </c>
      <c r="BB138">
        <v>0</v>
      </c>
      <c r="BC138" t="s">
        <v>429</v>
      </c>
      <c r="BD138" t="s">
        <v>429</v>
      </c>
      <c r="BE138">
        <v>0</v>
      </c>
      <c r="BF138">
        <v>0</v>
      </c>
      <c r="BG138">
        <f>1-BE138/BF138</f>
        <v>0</v>
      </c>
      <c r="BH138">
        <v>0.5</v>
      </c>
      <c r="BI138">
        <f>DH138</f>
        <v>0</v>
      </c>
      <c r="BJ138">
        <f>K138</f>
        <v>0</v>
      </c>
      <c r="BK138">
        <f>BG138*BH138*BI138</f>
        <v>0</v>
      </c>
      <c r="BL138">
        <f>(BJ138-BB138)/BI138</f>
        <v>0</v>
      </c>
      <c r="BM138">
        <f>(AZ138-BF138)/BF138</f>
        <v>0</v>
      </c>
      <c r="BN138">
        <f>AY138/(BA138+AY138/BF138)</f>
        <v>0</v>
      </c>
      <c r="BO138" t="s">
        <v>429</v>
      </c>
      <c r="BP138">
        <v>0</v>
      </c>
      <c r="BQ138">
        <f>IF(BP138&lt;&gt;0, BP138, BN138)</f>
        <v>0</v>
      </c>
      <c r="BR138">
        <f>1-BQ138/BF138</f>
        <v>0</v>
      </c>
      <c r="BS138">
        <f>(BF138-BE138)/(BF138-BQ138)</f>
        <v>0</v>
      </c>
      <c r="BT138">
        <f>(AZ138-BF138)/(AZ138-BQ138)</f>
        <v>0</v>
      </c>
      <c r="BU138">
        <f>(BF138-BE138)/(BF138-AY138)</f>
        <v>0</v>
      </c>
      <c r="BV138">
        <f>(AZ138-BF138)/(AZ138-AY138)</f>
        <v>0</v>
      </c>
      <c r="BW138">
        <f>(BS138*BQ138/BE138)</f>
        <v>0</v>
      </c>
      <c r="BX138">
        <f>(1-BW138)</f>
        <v>0</v>
      </c>
      <c r="DG138">
        <f>$B$13*EF138+$C$13*EG138+$F$13*ER138*(1-EU138)</f>
        <v>0</v>
      </c>
      <c r="DH138">
        <f>DG138*DI138</f>
        <v>0</v>
      </c>
      <c r="DI138">
        <f>($B$13*$D$11+$C$13*$D$11+$F$13*((FE138+EW138)/MAX(FE138+EW138+FF138, 0.1)*$I$11+FF138/MAX(FE138+EW138+FF138, 0.1)*$J$11))/($B$13+$C$13+$F$13)</f>
        <v>0</v>
      </c>
      <c r="DJ138">
        <f>($B$13*$K$11+$C$13*$K$11+$F$13*((FE138+EW138)/MAX(FE138+EW138+FF138, 0.1)*$P$11+FF138/MAX(FE138+EW138+FF138, 0.1)*$Q$11))/($B$13+$C$13+$F$13)</f>
        <v>0</v>
      </c>
      <c r="DK138">
        <v>5.52</v>
      </c>
      <c r="DL138">
        <v>0.5</v>
      </c>
      <c r="DM138" t="s">
        <v>430</v>
      </c>
      <c r="DN138">
        <v>2</v>
      </c>
      <c r="DO138" t="b">
        <v>1</v>
      </c>
      <c r="DP138">
        <v>1685030240.6</v>
      </c>
      <c r="DQ138">
        <v>125.0014814814815</v>
      </c>
      <c r="DR138">
        <v>117.279062962963</v>
      </c>
      <c r="DS138">
        <v>21.67722962962963</v>
      </c>
      <c r="DT138">
        <v>15.76531851851852</v>
      </c>
      <c r="DU138">
        <v>124.6609259259259</v>
      </c>
      <c r="DV138">
        <v>21.6218962962963</v>
      </c>
      <c r="DW138">
        <v>499.9918518518519</v>
      </c>
      <c r="DX138">
        <v>99.47676666666666</v>
      </c>
      <c r="DY138">
        <v>0.1000184592592593</v>
      </c>
      <c r="DZ138">
        <v>30.04632222222222</v>
      </c>
      <c r="EA138">
        <v>30.64964074074074</v>
      </c>
      <c r="EB138">
        <v>999.9000000000001</v>
      </c>
      <c r="EC138">
        <v>0</v>
      </c>
      <c r="ED138">
        <v>0</v>
      </c>
      <c r="EE138">
        <v>10000.73888888889</v>
      </c>
      <c r="EF138">
        <v>0</v>
      </c>
      <c r="EG138">
        <v>1359.185925925926</v>
      </c>
      <c r="EH138">
        <v>7.722264444444443</v>
      </c>
      <c r="EI138">
        <v>127.7708888888889</v>
      </c>
      <c r="EJ138">
        <v>119.1586962962963</v>
      </c>
      <c r="EK138">
        <v>5.911916666666666</v>
      </c>
      <c r="EL138">
        <v>117.279062962963</v>
      </c>
      <c r="EM138">
        <v>15.76531851851852</v>
      </c>
      <c r="EN138">
        <v>2.156381481481481</v>
      </c>
      <c r="EO138">
        <v>1.568281851851852</v>
      </c>
      <c r="EP138">
        <v>18.64188518518519</v>
      </c>
      <c r="EQ138">
        <v>13.65048518518518</v>
      </c>
      <c r="ER138">
        <v>2000.004444444445</v>
      </c>
      <c r="ES138">
        <v>0.979999</v>
      </c>
      <c r="ET138">
        <v>0.02000078148148148</v>
      </c>
      <c r="EU138">
        <v>0</v>
      </c>
      <c r="EV138">
        <v>631.2241481481482</v>
      </c>
      <c r="EW138">
        <v>5.00078</v>
      </c>
      <c r="EX138">
        <v>17662.36296296296</v>
      </c>
      <c r="EY138">
        <v>16379.66296296297</v>
      </c>
      <c r="EZ138">
        <v>40.18259259259258</v>
      </c>
      <c r="FA138">
        <v>41.72199999999999</v>
      </c>
      <c r="FB138">
        <v>40.35625925925925</v>
      </c>
      <c r="FC138">
        <v>40.91174074074073</v>
      </c>
      <c r="FD138">
        <v>41.64096296296297</v>
      </c>
      <c r="FE138">
        <v>1955.102962962963</v>
      </c>
      <c r="FF138">
        <v>39.90111111111111</v>
      </c>
      <c r="FG138">
        <v>0</v>
      </c>
      <c r="FH138">
        <v>1685030247.1</v>
      </c>
      <c r="FI138">
        <v>0</v>
      </c>
      <c r="FJ138">
        <v>631.2311923076924</v>
      </c>
      <c r="FK138">
        <v>31.59599998955138</v>
      </c>
      <c r="FL138">
        <v>769.275203329238</v>
      </c>
      <c r="FM138">
        <v>17688.64230769231</v>
      </c>
      <c r="FN138">
        <v>15</v>
      </c>
      <c r="FO138">
        <v>1685028870</v>
      </c>
      <c r="FP138" t="s">
        <v>630</v>
      </c>
      <c r="FQ138">
        <v>1685028857</v>
      </c>
      <c r="FR138">
        <v>1685028870</v>
      </c>
      <c r="FS138">
        <v>3</v>
      </c>
      <c r="FT138">
        <v>0.082</v>
      </c>
      <c r="FU138">
        <v>-0.024</v>
      </c>
      <c r="FV138">
        <v>0.389</v>
      </c>
      <c r="FW138">
        <v>-0.048</v>
      </c>
      <c r="FX138">
        <v>420</v>
      </c>
      <c r="FY138">
        <v>15</v>
      </c>
      <c r="FZ138">
        <v>0.04</v>
      </c>
      <c r="GA138">
        <v>0.02</v>
      </c>
      <c r="GB138">
        <v>6.577939756097561</v>
      </c>
      <c r="GC138">
        <v>22.89535547038327</v>
      </c>
      <c r="GD138">
        <v>2.258307934477566</v>
      </c>
      <c r="GE138">
        <v>0</v>
      </c>
      <c r="GF138">
        <v>5.870187073170731</v>
      </c>
      <c r="GG138">
        <v>0.9512765853658504</v>
      </c>
      <c r="GH138">
        <v>0.09618152193724827</v>
      </c>
      <c r="GI138">
        <v>0</v>
      </c>
      <c r="GJ138">
        <v>0</v>
      </c>
      <c r="GK138">
        <v>2</v>
      </c>
      <c r="GL138" t="s">
        <v>485</v>
      </c>
      <c r="GM138">
        <v>3.09869</v>
      </c>
      <c r="GN138">
        <v>2.75797</v>
      </c>
      <c r="GO138">
        <v>0.0286667</v>
      </c>
      <c r="GP138">
        <v>0.0259129</v>
      </c>
      <c r="GQ138">
        <v>0.110543</v>
      </c>
      <c r="GR138">
        <v>0.08808580000000001</v>
      </c>
      <c r="GS138">
        <v>24900.1</v>
      </c>
      <c r="GT138">
        <v>24663</v>
      </c>
      <c r="GU138">
        <v>26184.9</v>
      </c>
      <c r="GV138">
        <v>25664.2</v>
      </c>
      <c r="GW138">
        <v>37362.4</v>
      </c>
      <c r="GX138">
        <v>35650.7</v>
      </c>
      <c r="GY138">
        <v>45791.4</v>
      </c>
      <c r="GZ138">
        <v>42312.8</v>
      </c>
      <c r="HA138">
        <v>1.87418</v>
      </c>
      <c r="HB138">
        <v>1.91162</v>
      </c>
      <c r="HC138">
        <v>0.0589937</v>
      </c>
      <c r="HD138">
        <v>0</v>
      </c>
      <c r="HE138">
        <v>29.694</v>
      </c>
      <c r="HF138">
        <v>999.9</v>
      </c>
      <c r="HG138">
        <v>55</v>
      </c>
      <c r="HH138">
        <v>37</v>
      </c>
      <c r="HI138">
        <v>34.8567</v>
      </c>
      <c r="HJ138">
        <v>62.4329</v>
      </c>
      <c r="HK138">
        <v>27.1715</v>
      </c>
      <c r="HL138">
        <v>1</v>
      </c>
      <c r="HM138">
        <v>0.220282</v>
      </c>
      <c r="HN138">
        <v>0.815395</v>
      </c>
      <c r="HO138">
        <v>20.3038</v>
      </c>
      <c r="HP138">
        <v>5.21429</v>
      </c>
      <c r="HQ138">
        <v>11.9798</v>
      </c>
      <c r="HR138">
        <v>4.9643</v>
      </c>
      <c r="HS138">
        <v>3.27428</v>
      </c>
      <c r="HT138">
        <v>9999</v>
      </c>
      <c r="HU138">
        <v>9999</v>
      </c>
      <c r="HV138">
        <v>9999</v>
      </c>
      <c r="HW138">
        <v>31</v>
      </c>
      <c r="HX138">
        <v>1.86401</v>
      </c>
      <c r="HY138">
        <v>1.86016</v>
      </c>
      <c r="HZ138">
        <v>1.85846</v>
      </c>
      <c r="IA138">
        <v>1.85987</v>
      </c>
      <c r="IB138">
        <v>1.85985</v>
      </c>
      <c r="IC138">
        <v>1.85837</v>
      </c>
      <c r="ID138">
        <v>1.85745</v>
      </c>
      <c r="IE138">
        <v>1.85238</v>
      </c>
      <c r="IF138">
        <v>0</v>
      </c>
      <c r="IG138">
        <v>0</v>
      </c>
      <c r="IH138">
        <v>0</v>
      </c>
      <c r="II138">
        <v>0</v>
      </c>
      <c r="IJ138" t="s">
        <v>433</v>
      </c>
      <c r="IK138" t="s">
        <v>434</v>
      </c>
      <c r="IL138" t="s">
        <v>435</v>
      </c>
      <c r="IM138" t="s">
        <v>435</v>
      </c>
      <c r="IN138" t="s">
        <v>435</v>
      </c>
      <c r="IO138" t="s">
        <v>435</v>
      </c>
      <c r="IP138">
        <v>0</v>
      </c>
      <c r="IQ138">
        <v>100</v>
      </c>
      <c r="IR138">
        <v>100</v>
      </c>
      <c r="IS138">
        <v>0.335</v>
      </c>
      <c r="IT138">
        <v>0.0553</v>
      </c>
      <c r="IU138">
        <v>0.3089209274673534</v>
      </c>
      <c r="IV138">
        <v>0.0002756662941723101</v>
      </c>
      <c r="IW138">
        <v>-1.706736700235475E-07</v>
      </c>
      <c r="IX138">
        <v>-7.648352192670159E-11</v>
      </c>
      <c r="IY138">
        <v>-0.1658455807566637</v>
      </c>
      <c r="IZ138">
        <v>0.001712106514585134</v>
      </c>
      <c r="JA138">
        <v>0.0004201690128959496</v>
      </c>
      <c r="JB138">
        <v>-1.212774764375344E-06</v>
      </c>
      <c r="JC138">
        <v>3</v>
      </c>
      <c r="JD138">
        <v>1949</v>
      </c>
      <c r="JE138">
        <v>1</v>
      </c>
      <c r="JF138">
        <v>28</v>
      </c>
      <c r="JG138">
        <v>23.2</v>
      </c>
      <c r="JH138">
        <v>23</v>
      </c>
      <c r="JI138">
        <v>0.332031</v>
      </c>
      <c r="JJ138">
        <v>2.67578</v>
      </c>
      <c r="JK138">
        <v>1.49658</v>
      </c>
      <c r="JL138">
        <v>2.34741</v>
      </c>
      <c r="JM138">
        <v>1.54907</v>
      </c>
      <c r="JN138">
        <v>2.47925</v>
      </c>
      <c r="JO138">
        <v>41.4041</v>
      </c>
      <c r="JP138">
        <v>13.8431</v>
      </c>
      <c r="JQ138">
        <v>18</v>
      </c>
      <c r="JR138">
        <v>492.586</v>
      </c>
      <c r="JS138">
        <v>534.096</v>
      </c>
      <c r="JT138">
        <v>28.0009</v>
      </c>
      <c r="JU138">
        <v>30.0976</v>
      </c>
      <c r="JV138">
        <v>30</v>
      </c>
      <c r="JW138">
        <v>30.0833</v>
      </c>
      <c r="JX138">
        <v>30.0117</v>
      </c>
      <c r="JY138">
        <v>6.66582</v>
      </c>
      <c r="JZ138">
        <v>51.1539</v>
      </c>
      <c r="KA138">
        <v>0</v>
      </c>
      <c r="KB138">
        <v>28</v>
      </c>
      <c r="KC138">
        <v>65.96169999999999</v>
      </c>
      <c r="KD138">
        <v>15.5867</v>
      </c>
      <c r="KE138">
        <v>100.066</v>
      </c>
      <c r="KF138">
        <v>100.446</v>
      </c>
    </row>
    <row r="139" spans="1:292">
      <c r="A139">
        <v>119</v>
      </c>
      <c r="B139">
        <v>1685030253.1</v>
      </c>
      <c r="C139">
        <v>3654</v>
      </c>
      <c r="D139" t="s">
        <v>673</v>
      </c>
      <c r="E139" t="s">
        <v>674</v>
      </c>
      <c r="F139">
        <v>5</v>
      </c>
      <c r="G139" t="s">
        <v>428</v>
      </c>
      <c r="H139">
        <v>1685030245.314285</v>
      </c>
      <c r="I139">
        <f>(J139)/1000</f>
        <v>0</v>
      </c>
      <c r="J139">
        <f>IF(DO139, AM139, AG139)</f>
        <v>0</v>
      </c>
      <c r="K139">
        <f>IF(DO139, AH139, AF139)</f>
        <v>0</v>
      </c>
      <c r="L139">
        <f>DQ139 - IF(AT139&gt;1, K139*DK139*100.0/(AV139*EE139), 0)</f>
        <v>0</v>
      </c>
      <c r="M139">
        <f>((S139-I139/2)*L139-K139)/(S139+I139/2)</f>
        <v>0</v>
      </c>
      <c r="N139">
        <f>M139*(DX139+DY139)/1000.0</f>
        <v>0</v>
      </c>
      <c r="O139">
        <f>(DQ139 - IF(AT139&gt;1, K139*DK139*100.0/(AV139*EE139), 0))*(DX139+DY139)/1000.0</f>
        <v>0</v>
      </c>
      <c r="P139">
        <f>2.0/((1/R139-1/Q139)+SIGN(R139)*SQRT((1/R139-1/Q139)*(1/R139-1/Q139) + 4*DL139/((DL139+1)*(DL139+1))*(2*1/R139*1/Q139-1/Q139*1/Q139)))</f>
        <v>0</v>
      </c>
      <c r="Q139">
        <f>IF(LEFT(DM139,1)&lt;&gt;"0",IF(LEFT(DM139,1)="1",3.0,DN139),$D$5+$E$5*(EE139*DX139/($K$5*1000))+$F$5*(EE139*DX139/($K$5*1000))*MAX(MIN(DK139,$J$5),$I$5)*MAX(MIN(DK139,$J$5),$I$5)+$G$5*MAX(MIN(DK139,$J$5),$I$5)*(EE139*DX139/($K$5*1000))+$H$5*(EE139*DX139/($K$5*1000))*(EE139*DX139/($K$5*1000)))</f>
        <v>0</v>
      </c>
      <c r="R139">
        <f>I139*(1000-(1000*0.61365*exp(17.502*V139/(240.97+V139))/(DX139+DY139)+DS139)/2)/(1000*0.61365*exp(17.502*V139/(240.97+V139))/(DX139+DY139)-DS139)</f>
        <v>0</v>
      </c>
      <c r="S139">
        <f>1/((DL139+1)/(P139/1.6)+1/(Q139/1.37)) + DL139/((DL139+1)/(P139/1.6) + DL139/(Q139/1.37))</f>
        <v>0</v>
      </c>
      <c r="T139">
        <f>(DG139*DJ139)</f>
        <v>0</v>
      </c>
      <c r="U139">
        <f>(DZ139+(T139+2*0.95*5.67E-8*(((DZ139+$B$9)+273)^4-(DZ139+273)^4)-44100*I139)/(1.84*29.3*Q139+8*0.95*5.67E-8*(DZ139+273)^3))</f>
        <v>0</v>
      </c>
      <c r="V139">
        <f>($C$9*EA139+$D$9*EB139+$E$9*U139)</f>
        <v>0</v>
      </c>
      <c r="W139">
        <f>0.61365*exp(17.502*V139/(240.97+V139))</f>
        <v>0</v>
      </c>
      <c r="X139">
        <f>(Y139/Z139*100)</f>
        <v>0</v>
      </c>
      <c r="Y139">
        <f>DS139*(DX139+DY139)/1000</f>
        <v>0</v>
      </c>
      <c r="Z139">
        <f>0.61365*exp(17.502*DZ139/(240.97+DZ139))</f>
        <v>0</v>
      </c>
      <c r="AA139">
        <f>(W139-DS139*(DX139+DY139)/1000)</f>
        <v>0</v>
      </c>
      <c r="AB139">
        <f>(-I139*44100)</f>
        <v>0</v>
      </c>
      <c r="AC139">
        <f>2*29.3*Q139*0.92*(DZ139-V139)</f>
        <v>0</v>
      </c>
      <c r="AD139">
        <f>2*0.95*5.67E-8*(((DZ139+$B$9)+273)^4-(V139+273)^4)</f>
        <v>0</v>
      </c>
      <c r="AE139">
        <f>T139+AD139+AB139+AC139</f>
        <v>0</v>
      </c>
      <c r="AF139">
        <f>DW139*AT139*(DR139-DQ139*(1000-AT139*DT139)/(1000-AT139*DS139))/(100*DK139)</f>
        <v>0</v>
      </c>
      <c r="AG139">
        <f>1000*DW139*AT139*(DS139-DT139)/(100*DK139*(1000-AT139*DS139))</f>
        <v>0</v>
      </c>
      <c r="AH139">
        <f>(AI139 - AJ139 - DX139*1E3/(8.314*(DZ139+273.15)) * AL139/DW139 * AK139) * DW139/(100*DK139) * (1000 - DT139)/1000</f>
        <v>0</v>
      </c>
      <c r="AI139">
        <v>88.43339210320572</v>
      </c>
      <c r="AJ139">
        <v>91.73444121212117</v>
      </c>
      <c r="AK139">
        <v>-3.007244517249471</v>
      </c>
      <c r="AL139">
        <v>66.75792814194976</v>
      </c>
      <c r="AM139">
        <f>(AO139 - AN139 + DX139*1E3/(8.314*(DZ139+273.15)) * AQ139/DW139 * AP139) * DW139/(100*DK139) * 1000/(1000 - AO139)</f>
        <v>0</v>
      </c>
      <c r="AN139">
        <v>15.64173987744459</v>
      </c>
      <c r="AO139">
        <v>21.66617131062952</v>
      </c>
      <c r="AP139">
        <v>-0.005266074033806842</v>
      </c>
      <c r="AQ139">
        <v>112.1516284702856</v>
      </c>
      <c r="AR139">
        <v>0</v>
      </c>
      <c r="AS139">
        <v>0</v>
      </c>
      <c r="AT139">
        <f>IF(AR139*$H$15&gt;=AV139,1.0,(AV139/(AV139-AR139*$H$15)))</f>
        <v>0</v>
      </c>
      <c r="AU139">
        <f>(AT139-1)*100</f>
        <v>0</v>
      </c>
      <c r="AV139">
        <f>MAX(0,($B$15+$C$15*EE139)/(1+$D$15*EE139)*DX139/(DZ139+273)*$E$15)</f>
        <v>0</v>
      </c>
      <c r="AW139" t="s">
        <v>429</v>
      </c>
      <c r="AX139" t="s">
        <v>429</v>
      </c>
      <c r="AY139">
        <v>0</v>
      </c>
      <c r="AZ139">
        <v>0</v>
      </c>
      <c r="BA139">
        <f>1-AY139/AZ139</f>
        <v>0</v>
      </c>
      <c r="BB139">
        <v>0</v>
      </c>
      <c r="BC139" t="s">
        <v>429</v>
      </c>
      <c r="BD139" t="s">
        <v>429</v>
      </c>
      <c r="BE139">
        <v>0</v>
      </c>
      <c r="BF139">
        <v>0</v>
      </c>
      <c r="BG139">
        <f>1-BE139/BF139</f>
        <v>0</v>
      </c>
      <c r="BH139">
        <v>0.5</v>
      </c>
      <c r="BI139">
        <f>DH139</f>
        <v>0</v>
      </c>
      <c r="BJ139">
        <f>K139</f>
        <v>0</v>
      </c>
      <c r="BK139">
        <f>BG139*BH139*BI139</f>
        <v>0</v>
      </c>
      <c r="BL139">
        <f>(BJ139-BB139)/BI139</f>
        <v>0</v>
      </c>
      <c r="BM139">
        <f>(AZ139-BF139)/BF139</f>
        <v>0</v>
      </c>
      <c r="BN139">
        <f>AY139/(BA139+AY139/BF139)</f>
        <v>0</v>
      </c>
      <c r="BO139" t="s">
        <v>429</v>
      </c>
      <c r="BP139">
        <v>0</v>
      </c>
      <c r="BQ139">
        <f>IF(BP139&lt;&gt;0, BP139, BN139)</f>
        <v>0</v>
      </c>
      <c r="BR139">
        <f>1-BQ139/BF139</f>
        <v>0</v>
      </c>
      <c r="BS139">
        <f>(BF139-BE139)/(BF139-BQ139)</f>
        <v>0</v>
      </c>
      <c r="BT139">
        <f>(AZ139-BF139)/(AZ139-BQ139)</f>
        <v>0</v>
      </c>
      <c r="BU139">
        <f>(BF139-BE139)/(BF139-AY139)</f>
        <v>0</v>
      </c>
      <c r="BV139">
        <f>(AZ139-BF139)/(AZ139-AY139)</f>
        <v>0</v>
      </c>
      <c r="BW139">
        <f>(BS139*BQ139/BE139)</f>
        <v>0</v>
      </c>
      <c r="BX139">
        <f>(1-BW139)</f>
        <v>0</v>
      </c>
      <c r="DG139">
        <f>$B$13*EF139+$C$13*EG139+$F$13*ER139*(1-EU139)</f>
        <v>0</v>
      </c>
      <c r="DH139">
        <f>DG139*DI139</f>
        <v>0</v>
      </c>
      <c r="DI139">
        <f>($B$13*$D$11+$C$13*$D$11+$F$13*((FE139+EW139)/MAX(FE139+EW139+FF139, 0.1)*$I$11+FF139/MAX(FE139+EW139+FF139, 0.1)*$J$11))/($B$13+$C$13+$F$13)</f>
        <v>0</v>
      </c>
      <c r="DJ139">
        <f>($B$13*$K$11+$C$13*$K$11+$F$13*((FE139+EW139)/MAX(FE139+EW139+FF139, 0.1)*$P$11+FF139/MAX(FE139+EW139+FF139, 0.1)*$Q$11))/($B$13+$C$13+$F$13)</f>
        <v>0</v>
      </c>
      <c r="DK139">
        <v>5.52</v>
      </c>
      <c r="DL139">
        <v>0.5</v>
      </c>
      <c r="DM139" t="s">
        <v>430</v>
      </c>
      <c r="DN139">
        <v>2</v>
      </c>
      <c r="DO139" t="b">
        <v>1</v>
      </c>
      <c r="DP139">
        <v>1685030245.314285</v>
      </c>
      <c r="DQ139">
        <v>111.1637857142857</v>
      </c>
      <c r="DR139">
        <v>101.6257142857143</v>
      </c>
      <c r="DS139">
        <v>21.68003571428571</v>
      </c>
      <c r="DT139">
        <v>15.69940357142857</v>
      </c>
      <c r="DU139">
        <v>110.8264785714286</v>
      </c>
      <c r="DV139">
        <v>21.62464642857143</v>
      </c>
      <c r="DW139">
        <v>500.0012857142856</v>
      </c>
      <c r="DX139">
        <v>99.47591428571427</v>
      </c>
      <c r="DY139">
        <v>0.09998521428571429</v>
      </c>
      <c r="DZ139">
        <v>30.04970714285714</v>
      </c>
      <c r="EA139">
        <v>30.65093571428571</v>
      </c>
      <c r="EB139">
        <v>999.9000000000002</v>
      </c>
      <c r="EC139">
        <v>0</v>
      </c>
      <c r="ED139">
        <v>0</v>
      </c>
      <c r="EE139">
        <v>9998.528571428571</v>
      </c>
      <c r="EF139">
        <v>0</v>
      </c>
      <c r="EG139">
        <v>1367.375714285714</v>
      </c>
      <c r="EH139">
        <v>9.537993928571428</v>
      </c>
      <c r="EI139">
        <v>113.6272071428572</v>
      </c>
      <c r="EJ139">
        <v>103.2476071428571</v>
      </c>
      <c r="EK139">
        <v>5.980637142857141</v>
      </c>
      <c r="EL139">
        <v>101.6257142857143</v>
      </c>
      <c r="EM139">
        <v>15.69940357142857</v>
      </c>
      <c r="EN139">
        <v>2.156641428571429</v>
      </c>
      <c r="EO139">
        <v>1.561711428571429</v>
      </c>
      <c r="EP139">
        <v>18.64381428571429</v>
      </c>
      <c r="EQ139">
        <v>13.58598571428571</v>
      </c>
      <c r="ER139">
        <v>2000.011071428572</v>
      </c>
      <c r="ES139">
        <v>0.9799938928571427</v>
      </c>
      <c r="ET139">
        <v>0.02000576785714286</v>
      </c>
      <c r="EU139">
        <v>0</v>
      </c>
      <c r="EV139">
        <v>633.8982500000001</v>
      </c>
      <c r="EW139">
        <v>5.00078</v>
      </c>
      <c r="EX139">
        <v>17774.10357142857</v>
      </c>
      <c r="EY139">
        <v>16379.68928571428</v>
      </c>
      <c r="EZ139">
        <v>40.20071428571428</v>
      </c>
      <c r="FA139">
        <v>41.73424999999999</v>
      </c>
      <c r="FB139">
        <v>40.33678571428571</v>
      </c>
      <c r="FC139">
        <v>40.91707142857142</v>
      </c>
      <c r="FD139">
        <v>41.63824999999999</v>
      </c>
      <c r="FE139">
        <v>1955.0975</v>
      </c>
      <c r="FF139">
        <v>39.91178571428571</v>
      </c>
      <c r="FG139">
        <v>0</v>
      </c>
      <c r="FH139">
        <v>1685030251.9</v>
      </c>
      <c r="FI139">
        <v>0</v>
      </c>
      <c r="FJ139">
        <v>633.9690000000002</v>
      </c>
      <c r="FK139">
        <v>37.32670084543096</v>
      </c>
      <c r="FL139">
        <v>8466.611965783239</v>
      </c>
      <c r="FM139">
        <v>17787.1923076923</v>
      </c>
      <c r="FN139">
        <v>15</v>
      </c>
      <c r="FO139">
        <v>1685028870</v>
      </c>
      <c r="FP139" t="s">
        <v>630</v>
      </c>
      <c r="FQ139">
        <v>1685028857</v>
      </c>
      <c r="FR139">
        <v>1685028870</v>
      </c>
      <c r="FS139">
        <v>3</v>
      </c>
      <c r="FT139">
        <v>0.082</v>
      </c>
      <c r="FU139">
        <v>-0.024</v>
      </c>
      <c r="FV139">
        <v>0.389</v>
      </c>
      <c r="FW139">
        <v>-0.048</v>
      </c>
      <c r="FX139">
        <v>420</v>
      </c>
      <c r="FY139">
        <v>15</v>
      </c>
      <c r="FZ139">
        <v>0.04</v>
      </c>
      <c r="GA139">
        <v>0.02</v>
      </c>
      <c r="GB139">
        <v>8.505323414634146</v>
      </c>
      <c r="GC139">
        <v>23.0540956097561</v>
      </c>
      <c r="GD139">
        <v>2.273950616294127</v>
      </c>
      <c r="GE139">
        <v>0</v>
      </c>
      <c r="GF139">
        <v>5.935590731707317</v>
      </c>
      <c r="GG139">
        <v>0.9237470383275297</v>
      </c>
      <c r="GH139">
        <v>0.09435280156348959</v>
      </c>
      <c r="GI139">
        <v>0</v>
      </c>
      <c r="GJ139">
        <v>0</v>
      </c>
      <c r="GK139">
        <v>2</v>
      </c>
      <c r="GL139" t="s">
        <v>485</v>
      </c>
      <c r="GM139">
        <v>3.09856</v>
      </c>
      <c r="GN139">
        <v>2.75813</v>
      </c>
      <c r="GO139">
        <v>0.0247635</v>
      </c>
      <c r="GP139">
        <v>0.0214054</v>
      </c>
      <c r="GQ139">
        <v>0.110519</v>
      </c>
      <c r="GR139">
        <v>0.08805499999999999</v>
      </c>
      <c r="GS139">
        <v>25000.2</v>
      </c>
      <c r="GT139">
        <v>24777</v>
      </c>
      <c r="GU139">
        <v>26185</v>
      </c>
      <c r="GV139">
        <v>25664.1</v>
      </c>
      <c r="GW139">
        <v>37363.1</v>
      </c>
      <c r="GX139">
        <v>35651.3</v>
      </c>
      <c r="GY139">
        <v>45791.5</v>
      </c>
      <c r="GZ139">
        <v>42312.7</v>
      </c>
      <c r="HA139">
        <v>1.8739</v>
      </c>
      <c r="HB139">
        <v>1.9118</v>
      </c>
      <c r="HC139">
        <v>0.0588</v>
      </c>
      <c r="HD139">
        <v>0</v>
      </c>
      <c r="HE139">
        <v>29.6985</v>
      </c>
      <c r="HF139">
        <v>999.9</v>
      </c>
      <c r="HG139">
        <v>55</v>
      </c>
      <c r="HH139">
        <v>37</v>
      </c>
      <c r="HI139">
        <v>34.8613</v>
      </c>
      <c r="HJ139">
        <v>62.2629</v>
      </c>
      <c r="HK139">
        <v>27.1955</v>
      </c>
      <c r="HL139">
        <v>1</v>
      </c>
      <c r="HM139">
        <v>0.220389</v>
      </c>
      <c r="HN139">
        <v>0.821359</v>
      </c>
      <c r="HO139">
        <v>20.3037</v>
      </c>
      <c r="HP139">
        <v>5.2137</v>
      </c>
      <c r="HQ139">
        <v>11.98</v>
      </c>
      <c r="HR139">
        <v>4.96365</v>
      </c>
      <c r="HS139">
        <v>3.27425</v>
      </c>
      <c r="HT139">
        <v>9999</v>
      </c>
      <c r="HU139">
        <v>9999</v>
      </c>
      <c r="HV139">
        <v>9999</v>
      </c>
      <c r="HW139">
        <v>31</v>
      </c>
      <c r="HX139">
        <v>1.86401</v>
      </c>
      <c r="HY139">
        <v>1.86016</v>
      </c>
      <c r="HZ139">
        <v>1.85845</v>
      </c>
      <c r="IA139">
        <v>1.85987</v>
      </c>
      <c r="IB139">
        <v>1.85987</v>
      </c>
      <c r="IC139">
        <v>1.85837</v>
      </c>
      <c r="ID139">
        <v>1.85745</v>
      </c>
      <c r="IE139">
        <v>1.85238</v>
      </c>
      <c r="IF139">
        <v>0</v>
      </c>
      <c r="IG139">
        <v>0</v>
      </c>
      <c r="IH139">
        <v>0</v>
      </c>
      <c r="II139">
        <v>0</v>
      </c>
      <c r="IJ139" t="s">
        <v>433</v>
      </c>
      <c r="IK139" t="s">
        <v>434</v>
      </c>
      <c r="IL139" t="s">
        <v>435</v>
      </c>
      <c r="IM139" t="s">
        <v>435</v>
      </c>
      <c r="IN139" t="s">
        <v>435</v>
      </c>
      <c r="IO139" t="s">
        <v>435</v>
      </c>
      <c r="IP139">
        <v>0</v>
      </c>
      <c r="IQ139">
        <v>100</v>
      </c>
      <c r="IR139">
        <v>100</v>
      </c>
      <c r="IS139">
        <v>0.332</v>
      </c>
      <c r="IT139">
        <v>0.0552</v>
      </c>
      <c r="IU139">
        <v>0.3089209274673534</v>
      </c>
      <c r="IV139">
        <v>0.0002756662941723101</v>
      </c>
      <c r="IW139">
        <v>-1.706736700235475E-07</v>
      </c>
      <c r="IX139">
        <v>-7.648352192670159E-11</v>
      </c>
      <c r="IY139">
        <v>-0.1658455807566637</v>
      </c>
      <c r="IZ139">
        <v>0.001712106514585134</v>
      </c>
      <c r="JA139">
        <v>0.0004201690128959496</v>
      </c>
      <c r="JB139">
        <v>-1.212774764375344E-06</v>
      </c>
      <c r="JC139">
        <v>3</v>
      </c>
      <c r="JD139">
        <v>1949</v>
      </c>
      <c r="JE139">
        <v>1</v>
      </c>
      <c r="JF139">
        <v>28</v>
      </c>
      <c r="JG139">
        <v>23.3</v>
      </c>
      <c r="JH139">
        <v>23.1</v>
      </c>
      <c r="JI139">
        <v>0.292969</v>
      </c>
      <c r="JJ139">
        <v>2.677</v>
      </c>
      <c r="JK139">
        <v>1.49658</v>
      </c>
      <c r="JL139">
        <v>2.34741</v>
      </c>
      <c r="JM139">
        <v>1.54907</v>
      </c>
      <c r="JN139">
        <v>2.43408</v>
      </c>
      <c r="JO139">
        <v>41.4301</v>
      </c>
      <c r="JP139">
        <v>13.8431</v>
      </c>
      <c r="JQ139">
        <v>18</v>
      </c>
      <c r="JR139">
        <v>492.43</v>
      </c>
      <c r="JS139">
        <v>534.236</v>
      </c>
      <c r="JT139">
        <v>28.001</v>
      </c>
      <c r="JU139">
        <v>30.0976</v>
      </c>
      <c r="JV139">
        <v>30.0001</v>
      </c>
      <c r="JW139">
        <v>30.0843</v>
      </c>
      <c r="JX139">
        <v>30.0136</v>
      </c>
      <c r="JY139">
        <v>5.90483</v>
      </c>
      <c r="JZ139">
        <v>51.1539</v>
      </c>
      <c r="KA139">
        <v>0</v>
      </c>
      <c r="KB139">
        <v>28</v>
      </c>
      <c r="KC139">
        <v>52.6003</v>
      </c>
      <c r="KD139">
        <v>15.5451</v>
      </c>
      <c r="KE139">
        <v>100.066</v>
      </c>
      <c r="KF139">
        <v>100.446</v>
      </c>
    </row>
    <row r="140" spans="1:292">
      <c r="A140">
        <v>120</v>
      </c>
      <c r="B140">
        <v>1685030258.1</v>
      </c>
      <c r="C140">
        <v>3659</v>
      </c>
      <c r="D140" t="s">
        <v>675</v>
      </c>
      <c r="E140" t="s">
        <v>676</v>
      </c>
      <c r="F140">
        <v>5</v>
      </c>
      <c r="G140" t="s">
        <v>428</v>
      </c>
      <c r="H140">
        <v>1685030250.6</v>
      </c>
      <c r="I140">
        <f>(J140)/1000</f>
        <v>0</v>
      </c>
      <c r="J140">
        <f>IF(DO140, AM140, AG140)</f>
        <v>0</v>
      </c>
      <c r="K140">
        <f>IF(DO140, AH140, AF140)</f>
        <v>0</v>
      </c>
      <c r="L140">
        <f>DQ140 - IF(AT140&gt;1, K140*DK140*100.0/(AV140*EE140), 0)</f>
        <v>0</v>
      </c>
      <c r="M140">
        <f>((S140-I140/2)*L140-K140)/(S140+I140/2)</f>
        <v>0</v>
      </c>
      <c r="N140">
        <f>M140*(DX140+DY140)/1000.0</f>
        <v>0</v>
      </c>
      <c r="O140">
        <f>(DQ140 - IF(AT140&gt;1, K140*DK140*100.0/(AV140*EE140), 0))*(DX140+DY140)/1000.0</f>
        <v>0</v>
      </c>
      <c r="P140">
        <f>2.0/((1/R140-1/Q140)+SIGN(R140)*SQRT((1/R140-1/Q140)*(1/R140-1/Q140) + 4*DL140/((DL140+1)*(DL140+1))*(2*1/R140*1/Q140-1/Q140*1/Q140)))</f>
        <v>0</v>
      </c>
      <c r="Q140">
        <f>IF(LEFT(DM140,1)&lt;&gt;"0",IF(LEFT(DM140,1)="1",3.0,DN140),$D$5+$E$5*(EE140*DX140/($K$5*1000))+$F$5*(EE140*DX140/($K$5*1000))*MAX(MIN(DK140,$J$5),$I$5)*MAX(MIN(DK140,$J$5),$I$5)+$G$5*MAX(MIN(DK140,$J$5),$I$5)*(EE140*DX140/($K$5*1000))+$H$5*(EE140*DX140/($K$5*1000))*(EE140*DX140/($K$5*1000)))</f>
        <v>0</v>
      </c>
      <c r="R140">
        <f>I140*(1000-(1000*0.61365*exp(17.502*V140/(240.97+V140))/(DX140+DY140)+DS140)/2)/(1000*0.61365*exp(17.502*V140/(240.97+V140))/(DX140+DY140)-DS140)</f>
        <v>0</v>
      </c>
      <c r="S140">
        <f>1/((DL140+1)/(P140/1.6)+1/(Q140/1.37)) + DL140/((DL140+1)/(P140/1.6) + DL140/(Q140/1.37))</f>
        <v>0</v>
      </c>
      <c r="T140">
        <f>(DG140*DJ140)</f>
        <v>0</v>
      </c>
      <c r="U140">
        <f>(DZ140+(T140+2*0.95*5.67E-8*(((DZ140+$B$9)+273)^4-(DZ140+273)^4)-44100*I140)/(1.84*29.3*Q140+8*0.95*5.67E-8*(DZ140+273)^3))</f>
        <v>0</v>
      </c>
      <c r="V140">
        <f>($C$9*EA140+$D$9*EB140+$E$9*U140)</f>
        <v>0</v>
      </c>
      <c r="W140">
        <f>0.61365*exp(17.502*V140/(240.97+V140))</f>
        <v>0</v>
      </c>
      <c r="X140">
        <f>(Y140/Z140*100)</f>
        <v>0</v>
      </c>
      <c r="Y140">
        <f>DS140*(DX140+DY140)/1000</f>
        <v>0</v>
      </c>
      <c r="Z140">
        <f>0.61365*exp(17.502*DZ140/(240.97+DZ140))</f>
        <v>0</v>
      </c>
      <c r="AA140">
        <f>(W140-DS140*(DX140+DY140)/1000)</f>
        <v>0</v>
      </c>
      <c r="AB140">
        <f>(-I140*44100)</f>
        <v>0</v>
      </c>
      <c r="AC140">
        <f>2*29.3*Q140*0.92*(DZ140-V140)</f>
        <v>0</v>
      </c>
      <c r="AD140">
        <f>2*0.95*5.67E-8*(((DZ140+$B$9)+273)^4-(V140+273)^4)</f>
        <v>0</v>
      </c>
      <c r="AE140">
        <f>T140+AD140+AB140+AC140</f>
        <v>0</v>
      </c>
      <c r="AF140">
        <f>DW140*AT140*(DR140-DQ140*(1000-AT140*DT140)/(1000-AT140*DS140))/(100*DK140)</f>
        <v>0</v>
      </c>
      <c r="AG140">
        <f>1000*DW140*AT140*(DS140-DT140)/(100*DK140*(1000-AT140*DS140))</f>
        <v>0</v>
      </c>
      <c r="AH140">
        <f>(AI140 - AJ140 - DX140*1E3/(8.314*(DZ140+273.15)) * AL140/DW140 * AK140) * DW140/(100*DK140) * (1000 - DT140)/1000</f>
        <v>0</v>
      </c>
      <c r="AI140">
        <v>71.33618607584825</v>
      </c>
      <c r="AJ140">
        <v>76.60684969696969</v>
      </c>
      <c r="AK140">
        <v>-3.032596997691864</v>
      </c>
      <c r="AL140">
        <v>66.75792814194976</v>
      </c>
      <c r="AM140">
        <f>(AO140 - AN140 + DX140*1E3/(8.314*(DZ140+273.15)) * AQ140/DW140 * AP140) * DW140/(100*DK140) * 1000/(1000 - AO140)</f>
        <v>0</v>
      </c>
      <c r="AN140">
        <v>15.63258442990378</v>
      </c>
      <c r="AO140">
        <v>21.68897874097008</v>
      </c>
      <c r="AP140">
        <v>-0.001165922172465608</v>
      </c>
      <c r="AQ140">
        <v>112.1516284702856</v>
      </c>
      <c r="AR140">
        <v>0</v>
      </c>
      <c r="AS140">
        <v>0</v>
      </c>
      <c r="AT140">
        <f>IF(AR140*$H$15&gt;=AV140,1.0,(AV140/(AV140-AR140*$H$15)))</f>
        <v>0</v>
      </c>
      <c r="AU140">
        <f>(AT140-1)*100</f>
        <v>0</v>
      </c>
      <c r="AV140">
        <f>MAX(0,($B$15+$C$15*EE140)/(1+$D$15*EE140)*DX140/(DZ140+273)*$E$15)</f>
        <v>0</v>
      </c>
      <c r="AW140" t="s">
        <v>429</v>
      </c>
      <c r="AX140" t="s">
        <v>429</v>
      </c>
      <c r="AY140">
        <v>0</v>
      </c>
      <c r="AZ140">
        <v>0</v>
      </c>
      <c r="BA140">
        <f>1-AY140/AZ140</f>
        <v>0</v>
      </c>
      <c r="BB140">
        <v>0</v>
      </c>
      <c r="BC140" t="s">
        <v>429</v>
      </c>
      <c r="BD140" t="s">
        <v>429</v>
      </c>
      <c r="BE140">
        <v>0</v>
      </c>
      <c r="BF140">
        <v>0</v>
      </c>
      <c r="BG140">
        <f>1-BE140/BF140</f>
        <v>0</v>
      </c>
      <c r="BH140">
        <v>0.5</v>
      </c>
      <c r="BI140">
        <f>DH140</f>
        <v>0</v>
      </c>
      <c r="BJ140">
        <f>K140</f>
        <v>0</v>
      </c>
      <c r="BK140">
        <f>BG140*BH140*BI140</f>
        <v>0</v>
      </c>
      <c r="BL140">
        <f>(BJ140-BB140)/BI140</f>
        <v>0</v>
      </c>
      <c r="BM140">
        <f>(AZ140-BF140)/BF140</f>
        <v>0</v>
      </c>
      <c r="BN140">
        <f>AY140/(BA140+AY140/BF140)</f>
        <v>0</v>
      </c>
      <c r="BO140" t="s">
        <v>429</v>
      </c>
      <c r="BP140">
        <v>0</v>
      </c>
      <c r="BQ140">
        <f>IF(BP140&lt;&gt;0, BP140, BN140)</f>
        <v>0</v>
      </c>
      <c r="BR140">
        <f>1-BQ140/BF140</f>
        <v>0</v>
      </c>
      <c r="BS140">
        <f>(BF140-BE140)/(BF140-BQ140)</f>
        <v>0</v>
      </c>
      <c r="BT140">
        <f>(AZ140-BF140)/(AZ140-BQ140)</f>
        <v>0</v>
      </c>
      <c r="BU140">
        <f>(BF140-BE140)/(BF140-AY140)</f>
        <v>0</v>
      </c>
      <c r="BV140">
        <f>(AZ140-BF140)/(AZ140-AY140)</f>
        <v>0</v>
      </c>
      <c r="BW140">
        <f>(BS140*BQ140/BE140)</f>
        <v>0</v>
      </c>
      <c r="BX140">
        <f>(1-BW140)</f>
        <v>0</v>
      </c>
      <c r="DG140">
        <f>$B$13*EF140+$C$13*EG140+$F$13*ER140*(1-EU140)</f>
        <v>0</v>
      </c>
      <c r="DH140">
        <f>DG140*DI140</f>
        <v>0</v>
      </c>
      <c r="DI140">
        <f>($B$13*$D$11+$C$13*$D$11+$F$13*((FE140+EW140)/MAX(FE140+EW140+FF140, 0.1)*$I$11+FF140/MAX(FE140+EW140+FF140, 0.1)*$J$11))/($B$13+$C$13+$F$13)</f>
        <v>0</v>
      </c>
      <c r="DJ140">
        <f>($B$13*$K$11+$C$13*$K$11+$F$13*((FE140+EW140)/MAX(FE140+EW140+FF140, 0.1)*$P$11+FF140/MAX(FE140+EW140+FF140, 0.1)*$Q$11))/($B$13+$C$13+$F$13)</f>
        <v>0</v>
      </c>
      <c r="DK140">
        <v>5.52</v>
      </c>
      <c r="DL140">
        <v>0.5</v>
      </c>
      <c r="DM140" t="s">
        <v>430</v>
      </c>
      <c r="DN140">
        <v>2</v>
      </c>
      <c r="DO140" t="b">
        <v>1</v>
      </c>
      <c r="DP140">
        <v>1685030250.6</v>
      </c>
      <c r="DQ140">
        <v>95.61448148148148</v>
      </c>
      <c r="DR140">
        <v>83.97117037037036</v>
      </c>
      <c r="DS140">
        <v>21.6772037037037</v>
      </c>
      <c r="DT140">
        <v>15.64361851851852</v>
      </c>
      <c r="DU140">
        <v>95.28084444444443</v>
      </c>
      <c r="DV140">
        <v>21.62186666666667</v>
      </c>
      <c r="DW140">
        <v>500.0109259259258</v>
      </c>
      <c r="DX140">
        <v>99.47614074074075</v>
      </c>
      <c r="DY140">
        <v>0.1000323962962963</v>
      </c>
      <c r="DZ140">
        <v>30.05275555555556</v>
      </c>
      <c r="EA140">
        <v>30.65404444444445</v>
      </c>
      <c r="EB140">
        <v>999.9000000000001</v>
      </c>
      <c r="EC140">
        <v>0</v>
      </c>
      <c r="ED140">
        <v>0</v>
      </c>
      <c r="EE140">
        <v>9995.37037037037</v>
      </c>
      <c r="EF140">
        <v>0</v>
      </c>
      <c r="EG140">
        <v>1449.486666666667</v>
      </c>
      <c r="EH140">
        <v>11.64328407407407</v>
      </c>
      <c r="EI140">
        <v>97.73304444444446</v>
      </c>
      <c r="EJ140">
        <v>85.30587037037039</v>
      </c>
      <c r="EK140">
        <v>6.033583703703703</v>
      </c>
      <c r="EL140">
        <v>83.97117037037036</v>
      </c>
      <c r="EM140">
        <v>15.64361851851852</v>
      </c>
      <c r="EN140">
        <v>2.156364074074074</v>
      </c>
      <c r="EO140">
        <v>1.556166666666667</v>
      </c>
      <c r="EP140">
        <v>18.64176296296296</v>
      </c>
      <c r="EQ140">
        <v>13.53145925925926</v>
      </c>
      <c r="ER140">
        <v>2000.004074074074</v>
      </c>
      <c r="ES140">
        <v>0.9799953703703702</v>
      </c>
      <c r="ET140">
        <v>0.0200043037037037</v>
      </c>
      <c r="EU140">
        <v>0</v>
      </c>
      <c r="EV140">
        <v>637.4988518518519</v>
      </c>
      <c r="EW140">
        <v>5.00078</v>
      </c>
      <c r="EX140">
        <v>18070.79259259259</v>
      </c>
      <c r="EY140">
        <v>16379.64814814815</v>
      </c>
      <c r="EZ140">
        <v>40.20122222222222</v>
      </c>
      <c r="FA140">
        <v>41.73829629629628</v>
      </c>
      <c r="FB140">
        <v>40.35155555555556</v>
      </c>
      <c r="FC140">
        <v>40.92796296296296</v>
      </c>
      <c r="FD140">
        <v>41.62951851851852</v>
      </c>
      <c r="FE140">
        <v>1955.093333333333</v>
      </c>
      <c r="FF140">
        <v>39.90888888888889</v>
      </c>
      <c r="FG140">
        <v>0</v>
      </c>
      <c r="FH140">
        <v>1685030257.3</v>
      </c>
      <c r="FI140">
        <v>0</v>
      </c>
      <c r="FJ140">
        <v>637.8786</v>
      </c>
      <c r="FK140">
        <v>45.50638466103266</v>
      </c>
      <c r="FL140">
        <v>-5129.600008528675</v>
      </c>
      <c r="FM140">
        <v>18016.768</v>
      </c>
      <c r="FN140">
        <v>15</v>
      </c>
      <c r="FO140">
        <v>1685028870</v>
      </c>
      <c r="FP140" t="s">
        <v>630</v>
      </c>
      <c r="FQ140">
        <v>1685028857</v>
      </c>
      <c r="FR140">
        <v>1685028870</v>
      </c>
      <c r="FS140">
        <v>3</v>
      </c>
      <c r="FT140">
        <v>0.082</v>
      </c>
      <c r="FU140">
        <v>-0.024</v>
      </c>
      <c r="FV140">
        <v>0.389</v>
      </c>
      <c r="FW140">
        <v>-0.048</v>
      </c>
      <c r="FX140">
        <v>420</v>
      </c>
      <c r="FY140">
        <v>15</v>
      </c>
      <c r="FZ140">
        <v>0.04</v>
      </c>
      <c r="GA140">
        <v>0.02</v>
      </c>
      <c r="GB140">
        <v>10.06171780487805</v>
      </c>
      <c r="GC140">
        <v>23.82253108013938</v>
      </c>
      <c r="GD140">
        <v>2.34925450250584</v>
      </c>
      <c r="GE140">
        <v>0</v>
      </c>
      <c r="GF140">
        <v>5.983783414634146</v>
      </c>
      <c r="GG140">
        <v>0.6515619512195154</v>
      </c>
      <c r="GH140">
        <v>0.07131390938146016</v>
      </c>
      <c r="GI140">
        <v>0</v>
      </c>
      <c r="GJ140">
        <v>0</v>
      </c>
      <c r="GK140">
        <v>2</v>
      </c>
      <c r="GL140" t="s">
        <v>485</v>
      </c>
      <c r="GM140">
        <v>3.09857</v>
      </c>
      <c r="GN140">
        <v>2.75807</v>
      </c>
      <c r="GO140">
        <v>0.0207536</v>
      </c>
      <c r="GP140">
        <v>0.0167857</v>
      </c>
      <c r="GQ140">
        <v>0.110605</v>
      </c>
      <c r="GR140">
        <v>0.0880375</v>
      </c>
      <c r="GS140">
        <v>25102.7</v>
      </c>
      <c r="GT140">
        <v>24893.7</v>
      </c>
      <c r="GU140">
        <v>26184.8</v>
      </c>
      <c r="GV140">
        <v>25663.9</v>
      </c>
      <c r="GW140">
        <v>37358.8</v>
      </c>
      <c r="GX140">
        <v>35651.1</v>
      </c>
      <c r="GY140">
        <v>45791.3</v>
      </c>
      <c r="GZ140">
        <v>42312.2</v>
      </c>
      <c r="HA140">
        <v>1.87385</v>
      </c>
      <c r="HB140">
        <v>1.9115</v>
      </c>
      <c r="HC140">
        <v>0.058867</v>
      </c>
      <c r="HD140">
        <v>0</v>
      </c>
      <c r="HE140">
        <v>29.7036</v>
      </c>
      <c r="HF140">
        <v>999.9</v>
      </c>
      <c r="HG140">
        <v>55</v>
      </c>
      <c r="HH140">
        <v>37</v>
      </c>
      <c r="HI140">
        <v>34.8561</v>
      </c>
      <c r="HJ140">
        <v>62.1229</v>
      </c>
      <c r="HK140">
        <v>27.472</v>
      </c>
      <c r="HL140">
        <v>1</v>
      </c>
      <c r="HM140">
        <v>0.220358</v>
      </c>
      <c r="HN140">
        <v>0.824464</v>
      </c>
      <c r="HO140">
        <v>20.3038</v>
      </c>
      <c r="HP140">
        <v>5.21415</v>
      </c>
      <c r="HQ140">
        <v>11.98</v>
      </c>
      <c r="HR140">
        <v>4.9644</v>
      </c>
      <c r="HS140">
        <v>3.2743</v>
      </c>
      <c r="HT140">
        <v>9999</v>
      </c>
      <c r="HU140">
        <v>9999</v>
      </c>
      <c r="HV140">
        <v>9999</v>
      </c>
      <c r="HW140">
        <v>31</v>
      </c>
      <c r="HX140">
        <v>1.86401</v>
      </c>
      <c r="HY140">
        <v>1.86017</v>
      </c>
      <c r="HZ140">
        <v>1.85847</v>
      </c>
      <c r="IA140">
        <v>1.85985</v>
      </c>
      <c r="IB140">
        <v>1.85988</v>
      </c>
      <c r="IC140">
        <v>1.85837</v>
      </c>
      <c r="ID140">
        <v>1.85745</v>
      </c>
      <c r="IE140">
        <v>1.8524</v>
      </c>
      <c r="IF140">
        <v>0</v>
      </c>
      <c r="IG140">
        <v>0</v>
      </c>
      <c r="IH140">
        <v>0</v>
      </c>
      <c r="II140">
        <v>0</v>
      </c>
      <c r="IJ140" t="s">
        <v>433</v>
      </c>
      <c r="IK140" t="s">
        <v>434</v>
      </c>
      <c r="IL140" t="s">
        <v>435</v>
      </c>
      <c r="IM140" t="s">
        <v>435</v>
      </c>
      <c r="IN140" t="s">
        <v>435</v>
      </c>
      <c r="IO140" t="s">
        <v>435</v>
      </c>
      <c r="IP140">
        <v>0</v>
      </c>
      <c r="IQ140">
        <v>100</v>
      </c>
      <c r="IR140">
        <v>100</v>
      </c>
      <c r="IS140">
        <v>0.328</v>
      </c>
      <c r="IT140">
        <v>0.0556</v>
      </c>
      <c r="IU140">
        <v>0.3089209274673534</v>
      </c>
      <c r="IV140">
        <v>0.0002756662941723101</v>
      </c>
      <c r="IW140">
        <v>-1.706736700235475E-07</v>
      </c>
      <c r="IX140">
        <v>-7.648352192670159E-11</v>
      </c>
      <c r="IY140">
        <v>-0.1658455807566637</v>
      </c>
      <c r="IZ140">
        <v>0.001712106514585134</v>
      </c>
      <c r="JA140">
        <v>0.0004201690128959496</v>
      </c>
      <c r="JB140">
        <v>-1.212774764375344E-06</v>
      </c>
      <c r="JC140">
        <v>3</v>
      </c>
      <c r="JD140">
        <v>1949</v>
      </c>
      <c r="JE140">
        <v>1</v>
      </c>
      <c r="JF140">
        <v>28</v>
      </c>
      <c r="JG140">
        <v>23.4</v>
      </c>
      <c r="JH140">
        <v>23.1</v>
      </c>
      <c r="JI140">
        <v>0.251465</v>
      </c>
      <c r="JJ140">
        <v>2.70264</v>
      </c>
      <c r="JK140">
        <v>1.49658</v>
      </c>
      <c r="JL140">
        <v>2.34741</v>
      </c>
      <c r="JM140">
        <v>1.54907</v>
      </c>
      <c r="JN140">
        <v>2.34497</v>
      </c>
      <c r="JO140">
        <v>41.4301</v>
      </c>
      <c r="JP140">
        <v>13.8256</v>
      </c>
      <c r="JQ140">
        <v>18</v>
      </c>
      <c r="JR140">
        <v>492.413</v>
      </c>
      <c r="JS140">
        <v>534.0359999999999</v>
      </c>
      <c r="JT140">
        <v>28.0007</v>
      </c>
      <c r="JU140">
        <v>30.0976</v>
      </c>
      <c r="JV140">
        <v>30.0001</v>
      </c>
      <c r="JW140">
        <v>30.0859</v>
      </c>
      <c r="JX140">
        <v>30.0149</v>
      </c>
      <c r="JY140">
        <v>5.06868</v>
      </c>
      <c r="JZ140">
        <v>51.4296</v>
      </c>
      <c r="KA140">
        <v>0</v>
      </c>
      <c r="KB140">
        <v>28</v>
      </c>
      <c r="KC140">
        <v>32.5561</v>
      </c>
      <c r="KD140">
        <v>15.4819</v>
      </c>
      <c r="KE140">
        <v>100.066</v>
      </c>
      <c r="KF140">
        <v>100.445</v>
      </c>
    </row>
    <row r="141" spans="1:292">
      <c r="A141">
        <v>121</v>
      </c>
      <c r="B141">
        <v>1685030355.1</v>
      </c>
      <c r="C141">
        <v>3756</v>
      </c>
      <c r="D141" t="s">
        <v>677</v>
      </c>
      <c r="E141" t="s">
        <v>678</v>
      </c>
      <c r="F141">
        <v>5</v>
      </c>
      <c r="G141" t="s">
        <v>428</v>
      </c>
      <c r="H141">
        <v>1685030347.099999</v>
      </c>
      <c r="I141">
        <f>(J141)/1000</f>
        <v>0</v>
      </c>
      <c r="J141">
        <f>IF(DO141, AM141, AG141)</f>
        <v>0</v>
      </c>
      <c r="K141">
        <f>IF(DO141, AH141, AF141)</f>
        <v>0</v>
      </c>
      <c r="L141">
        <f>DQ141 - IF(AT141&gt;1, K141*DK141*100.0/(AV141*EE141), 0)</f>
        <v>0</v>
      </c>
      <c r="M141">
        <f>((S141-I141/2)*L141-K141)/(S141+I141/2)</f>
        <v>0</v>
      </c>
      <c r="N141">
        <f>M141*(DX141+DY141)/1000.0</f>
        <v>0</v>
      </c>
      <c r="O141">
        <f>(DQ141 - IF(AT141&gt;1, K141*DK141*100.0/(AV141*EE141), 0))*(DX141+DY141)/1000.0</f>
        <v>0</v>
      </c>
      <c r="P141">
        <f>2.0/((1/R141-1/Q141)+SIGN(R141)*SQRT((1/R141-1/Q141)*(1/R141-1/Q141) + 4*DL141/((DL141+1)*(DL141+1))*(2*1/R141*1/Q141-1/Q141*1/Q141)))</f>
        <v>0</v>
      </c>
      <c r="Q141">
        <f>IF(LEFT(DM141,1)&lt;&gt;"0",IF(LEFT(DM141,1)="1",3.0,DN141),$D$5+$E$5*(EE141*DX141/($K$5*1000))+$F$5*(EE141*DX141/($K$5*1000))*MAX(MIN(DK141,$J$5),$I$5)*MAX(MIN(DK141,$J$5),$I$5)+$G$5*MAX(MIN(DK141,$J$5),$I$5)*(EE141*DX141/($K$5*1000))+$H$5*(EE141*DX141/($K$5*1000))*(EE141*DX141/($K$5*1000)))</f>
        <v>0</v>
      </c>
      <c r="R141">
        <f>I141*(1000-(1000*0.61365*exp(17.502*V141/(240.97+V141))/(DX141+DY141)+DS141)/2)/(1000*0.61365*exp(17.502*V141/(240.97+V141))/(DX141+DY141)-DS141)</f>
        <v>0</v>
      </c>
      <c r="S141">
        <f>1/((DL141+1)/(P141/1.6)+1/(Q141/1.37)) + DL141/((DL141+1)/(P141/1.6) + DL141/(Q141/1.37))</f>
        <v>0</v>
      </c>
      <c r="T141">
        <f>(DG141*DJ141)</f>
        <v>0</v>
      </c>
      <c r="U141">
        <f>(DZ141+(T141+2*0.95*5.67E-8*(((DZ141+$B$9)+273)^4-(DZ141+273)^4)-44100*I141)/(1.84*29.3*Q141+8*0.95*5.67E-8*(DZ141+273)^3))</f>
        <v>0</v>
      </c>
      <c r="V141">
        <f>($C$9*EA141+$D$9*EB141+$E$9*U141)</f>
        <v>0</v>
      </c>
      <c r="W141">
        <f>0.61365*exp(17.502*V141/(240.97+V141))</f>
        <v>0</v>
      </c>
      <c r="X141">
        <f>(Y141/Z141*100)</f>
        <v>0</v>
      </c>
      <c r="Y141">
        <f>DS141*(DX141+DY141)/1000</f>
        <v>0</v>
      </c>
      <c r="Z141">
        <f>0.61365*exp(17.502*DZ141/(240.97+DZ141))</f>
        <v>0</v>
      </c>
      <c r="AA141">
        <f>(W141-DS141*(DX141+DY141)/1000)</f>
        <v>0</v>
      </c>
      <c r="AB141">
        <f>(-I141*44100)</f>
        <v>0</v>
      </c>
      <c r="AC141">
        <f>2*29.3*Q141*0.92*(DZ141-V141)</f>
        <v>0</v>
      </c>
      <c r="AD141">
        <f>2*0.95*5.67E-8*(((DZ141+$B$9)+273)^4-(V141+273)^4)</f>
        <v>0</v>
      </c>
      <c r="AE141">
        <f>T141+AD141+AB141+AC141</f>
        <v>0</v>
      </c>
      <c r="AF141">
        <f>DW141*AT141*(DR141-DQ141*(1000-AT141*DT141)/(1000-AT141*DS141))/(100*DK141)</f>
        <v>0</v>
      </c>
      <c r="AG141">
        <f>1000*DW141*AT141*(DS141-DT141)/(100*DK141*(1000-AT141*DS141))</f>
        <v>0</v>
      </c>
      <c r="AH141">
        <f>(AI141 - AJ141 - DX141*1E3/(8.314*(DZ141+273.15)) * AL141/DW141 * AK141) * DW141/(100*DK141) * (1000 - DT141)/1000</f>
        <v>0</v>
      </c>
      <c r="AI141">
        <v>426.4144568009506</v>
      </c>
      <c r="AJ141">
        <v>381.7038424242423</v>
      </c>
      <c r="AK141">
        <v>-0.1176636628297816</v>
      </c>
      <c r="AL141">
        <v>66.75792814194976</v>
      </c>
      <c r="AM141">
        <f>(AO141 - AN141 + DX141*1E3/(8.314*(DZ141+273.15)) * AQ141/DW141 * AP141) * DW141/(100*DK141) * 1000/(1000 - AO141)</f>
        <v>0</v>
      </c>
      <c r="AN141">
        <v>14.87003070739751</v>
      </c>
      <c r="AO141">
        <v>21.45119029927761</v>
      </c>
      <c r="AP141">
        <v>-0.0003658008143398988</v>
      </c>
      <c r="AQ141">
        <v>112.1516284702856</v>
      </c>
      <c r="AR141">
        <v>0</v>
      </c>
      <c r="AS141">
        <v>0</v>
      </c>
      <c r="AT141">
        <f>IF(AR141*$H$15&gt;=AV141,1.0,(AV141/(AV141-AR141*$H$15)))</f>
        <v>0</v>
      </c>
      <c r="AU141">
        <f>(AT141-1)*100</f>
        <v>0</v>
      </c>
      <c r="AV141">
        <f>MAX(0,($B$15+$C$15*EE141)/(1+$D$15*EE141)*DX141/(DZ141+273)*$E$15)</f>
        <v>0</v>
      </c>
      <c r="AW141" t="s">
        <v>429</v>
      </c>
      <c r="AX141" t="s">
        <v>429</v>
      </c>
      <c r="AY141">
        <v>0</v>
      </c>
      <c r="AZ141">
        <v>0</v>
      </c>
      <c r="BA141">
        <f>1-AY141/AZ141</f>
        <v>0</v>
      </c>
      <c r="BB141">
        <v>0</v>
      </c>
      <c r="BC141" t="s">
        <v>429</v>
      </c>
      <c r="BD141" t="s">
        <v>429</v>
      </c>
      <c r="BE141">
        <v>0</v>
      </c>
      <c r="BF141">
        <v>0</v>
      </c>
      <c r="BG141">
        <f>1-BE141/BF141</f>
        <v>0</v>
      </c>
      <c r="BH141">
        <v>0.5</v>
      </c>
      <c r="BI141">
        <f>DH141</f>
        <v>0</v>
      </c>
      <c r="BJ141">
        <f>K141</f>
        <v>0</v>
      </c>
      <c r="BK141">
        <f>BG141*BH141*BI141</f>
        <v>0</v>
      </c>
      <c r="BL141">
        <f>(BJ141-BB141)/BI141</f>
        <v>0</v>
      </c>
      <c r="BM141">
        <f>(AZ141-BF141)/BF141</f>
        <v>0</v>
      </c>
      <c r="BN141">
        <f>AY141/(BA141+AY141/BF141)</f>
        <v>0</v>
      </c>
      <c r="BO141" t="s">
        <v>429</v>
      </c>
      <c r="BP141">
        <v>0</v>
      </c>
      <c r="BQ141">
        <f>IF(BP141&lt;&gt;0, BP141, BN141)</f>
        <v>0</v>
      </c>
      <c r="BR141">
        <f>1-BQ141/BF141</f>
        <v>0</v>
      </c>
      <c r="BS141">
        <f>(BF141-BE141)/(BF141-BQ141)</f>
        <v>0</v>
      </c>
      <c r="BT141">
        <f>(AZ141-BF141)/(AZ141-BQ141)</f>
        <v>0</v>
      </c>
      <c r="BU141">
        <f>(BF141-BE141)/(BF141-AY141)</f>
        <v>0</v>
      </c>
      <c r="BV141">
        <f>(AZ141-BF141)/(AZ141-AY141)</f>
        <v>0</v>
      </c>
      <c r="BW141">
        <f>(BS141*BQ141/BE141)</f>
        <v>0</v>
      </c>
      <c r="BX141">
        <f>(1-BW141)</f>
        <v>0</v>
      </c>
      <c r="DG141">
        <f>$B$13*EF141+$C$13*EG141+$F$13*ER141*(1-EU141)</f>
        <v>0</v>
      </c>
      <c r="DH141">
        <f>DG141*DI141</f>
        <v>0</v>
      </c>
      <c r="DI141">
        <f>($B$13*$D$11+$C$13*$D$11+$F$13*((FE141+EW141)/MAX(FE141+EW141+FF141, 0.1)*$I$11+FF141/MAX(FE141+EW141+FF141, 0.1)*$J$11))/($B$13+$C$13+$F$13)</f>
        <v>0</v>
      </c>
      <c r="DJ141">
        <f>($B$13*$K$11+$C$13*$K$11+$F$13*((FE141+EW141)/MAX(FE141+EW141+FF141, 0.1)*$P$11+FF141/MAX(FE141+EW141+FF141, 0.1)*$Q$11))/($B$13+$C$13+$F$13)</f>
        <v>0</v>
      </c>
      <c r="DK141">
        <v>5.52</v>
      </c>
      <c r="DL141">
        <v>0.5</v>
      </c>
      <c r="DM141" t="s">
        <v>430</v>
      </c>
      <c r="DN141">
        <v>2</v>
      </c>
      <c r="DO141" t="b">
        <v>1</v>
      </c>
      <c r="DP141">
        <v>1685030347.099999</v>
      </c>
      <c r="DQ141">
        <v>374.4378064516129</v>
      </c>
      <c r="DR141">
        <v>420.0681612903225</v>
      </c>
      <c r="DS141">
        <v>21.44973870967742</v>
      </c>
      <c r="DT141">
        <v>14.86737419354838</v>
      </c>
      <c r="DU141">
        <v>374.0536451612904</v>
      </c>
      <c r="DV141">
        <v>21.39843548387097</v>
      </c>
      <c r="DW141">
        <v>499.9789677419355</v>
      </c>
      <c r="DX141">
        <v>99.47544193548389</v>
      </c>
      <c r="DY141">
        <v>0.09994673548387094</v>
      </c>
      <c r="DZ141">
        <v>29.9900064516129</v>
      </c>
      <c r="EA141">
        <v>30.49148709677419</v>
      </c>
      <c r="EB141">
        <v>999.9000000000003</v>
      </c>
      <c r="EC141">
        <v>0</v>
      </c>
      <c r="ED141">
        <v>0</v>
      </c>
      <c r="EE141">
        <v>10005.00161290322</v>
      </c>
      <c r="EF141">
        <v>0</v>
      </c>
      <c r="EG141">
        <v>1676.697096774194</v>
      </c>
      <c r="EH141">
        <v>-45.63032258064514</v>
      </c>
      <c r="EI141">
        <v>382.6454516129032</v>
      </c>
      <c r="EJ141">
        <v>426.4077096774193</v>
      </c>
      <c r="EK141">
        <v>6.582366774193548</v>
      </c>
      <c r="EL141">
        <v>420.0681612903225</v>
      </c>
      <c r="EM141">
        <v>14.86737419354838</v>
      </c>
      <c r="EN141">
        <v>2.133721290322581</v>
      </c>
      <c r="EO141">
        <v>1.478937741935484</v>
      </c>
      <c r="EP141">
        <v>18.47318387096774</v>
      </c>
      <c r="EQ141">
        <v>12.75213870967742</v>
      </c>
      <c r="ER141">
        <v>2000.014516129032</v>
      </c>
      <c r="ES141">
        <v>0.9800050967741935</v>
      </c>
      <c r="ET141">
        <v>0.01999491290322581</v>
      </c>
      <c r="EU141">
        <v>0</v>
      </c>
      <c r="EV141">
        <v>643.3801290322582</v>
      </c>
      <c r="EW141">
        <v>5.000779999999999</v>
      </c>
      <c r="EX141">
        <v>19156.63548387097</v>
      </c>
      <c r="EY141">
        <v>16379.78709677419</v>
      </c>
      <c r="EZ141">
        <v>40.22548387096774</v>
      </c>
      <c r="FA141">
        <v>41.69919354838708</v>
      </c>
      <c r="FB141">
        <v>41.07425806451611</v>
      </c>
      <c r="FC141">
        <v>40.92729032258063</v>
      </c>
      <c r="FD141">
        <v>41.57435483870966</v>
      </c>
      <c r="FE141">
        <v>1955.122258064516</v>
      </c>
      <c r="FF141">
        <v>39.89129032258067</v>
      </c>
      <c r="FG141">
        <v>0</v>
      </c>
      <c r="FH141">
        <v>1685030353.9</v>
      </c>
      <c r="FI141">
        <v>0</v>
      </c>
      <c r="FJ141">
        <v>643.4494615384615</v>
      </c>
      <c r="FK141">
        <v>13.74776068740701</v>
      </c>
      <c r="FL141">
        <v>944.2051266545302</v>
      </c>
      <c r="FM141">
        <v>19161.92307692308</v>
      </c>
      <c r="FN141">
        <v>15</v>
      </c>
      <c r="FO141">
        <v>1685028870</v>
      </c>
      <c r="FP141" t="s">
        <v>630</v>
      </c>
      <c r="FQ141">
        <v>1685028857</v>
      </c>
      <c r="FR141">
        <v>1685028870</v>
      </c>
      <c r="FS141">
        <v>3</v>
      </c>
      <c r="FT141">
        <v>0.082</v>
      </c>
      <c r="FU141">
        <v>-0.024</v>
      </c>
      <c r="FV141">
        <v>0.389</v>
      </c>
      <c r="FW141">
        <v>-0.048</v>
      </c>
      <c r="FX141">
        <v>420</v>
      </c>
      <c r="FY141">
        <v>15</v>
      </c>
      <c r="FZ141">
        <v>0.04</v>
      </c>
      <c r="GA141">
        <v>0.02</v>
      </c>
      <c r="GB141">
        <v>-45.2822487804878</v>
      </c>
      <c r="GC141">
        <v>-8.0713567944251</v>
      </c>
      <c r="GD141">
        <v>0.7984494687867415</v>
      </c>
      <c r="GE141">
        <v>0</v>
      </c>
      <c r="GF141">
        <v>6.589024146341464</v>
      </c>
      <c r="GG141">
        <v>-0.1302581184668989</v>
      </c>
      <c r="GH141">
        <v>0.01375492780444207</v>
      </c>
      <c r="GI141">
        <v>1</v>
      </c>
      <c r="GJ141">
        <v>1</v>
      </c>
      <c r="GK141">
        <v>2</v>
      </c>
      <c r="GL141" t="s">
        <v>432</v>
      </c>
      <c r="GM141">
        <v>3.09821</v>
      </c>
      <c r="GN141">
        <v>2.75767</v>
      </c>
      <c r="GO141">
        <v>0.0878548</v>
      </c>
      <c r="GP141">
        <v>0.09620090000000001</v>
      </c>
      <c r="GQ141">
        <v>0.109747</v>
      </c>
      <c r="GR141">
        <v>0.0849077</v>
      </c>
      <c r="GS141">
        <v>23383.1</v>
      </c>
      <c r="GT141">
        <v>22883.4</v>
      </c>
      <c r="GU141">
        <v>26184.6</v>
      </c>
      <c r="GV141">
        <v>25663.6</v>
      </c>
      <c r="GW141">
        <v>37403.7</v>
      </c>
      <c r="GX141">
        <v>35782.8</v>
      </c>
      <c r="GY141">
        <v>45791.7</v>
      </c>
      <c r="GZ141">
        <v>42312</v>
      </c>
      <c r="HA141">
        <v>1.8743</v>
      </c>
      <c r="HB141">
        <v>1.9102</v>
      </c>
      <c r="HC141">
        <v>0.0569671</v>
      </c>
      <c r="HD141">
        <v>0</v>
      </c>
      <c r="HE141">
        <v>29.5917</v>
      </c>
      <c r="HF141">
        <v>999.9</v>
      </c>
      <c r="HG141">
        <v>54.6</v>
      </c>
      <c r="HH141">
        <v>37.2</v>
      </c>
      <c r="HI141">
        <v>34.9831</v>
      </c>
      <c r="HJ141">
        <v>62.6229</v>
      </c>
      <c r="HK141">
        <v>27.5361</v>
      </c>
      <c r="HL141">
        <v>1</v>
      </c>
      <c r="HM141">
        <v>0.220757</v>
      </c>
      <c r="HN141">
        <v>0.802574</v>
      </c>
      <c r="HO141">
        <v>20.3041</v>
      </c>
      <c r="HP141">
        <v>5.21534</v>
      </c>
      <c r="HQ141">
        <v>11.98</v>
      </c>
      <c r="HR141">
        <v>4.96445</v>
      </c>
      <c r="HS141">
        <v>3.27465</v>
      </c>
      <c r="HT141">
        <v>9999</v>
      </c>
      <c r="HU141">
        <v>9999</v>
      </c>
      <c r="HV141">
        <v>9999</v>
      </c>
      <c r="HW141">
        <v>31</v>
      </c>
      <c r="HX141">
        <v>1.86401</v>
      </c>
      <c r="HY141">
        <v>1.86018</v>
      </c>
      <c r="HZ141">
        <v>1.85847</v>
      </c>
      <c r="IA141">
        <v>1.85986</v>
      </c>
      <c r="IB141">
        <v>1.85984</v>
      </c>
      <c r="IC141">
        <v>1.85837</v>
      </c>
      <c r="ID141">
        <v>1.85745</v>
      </c>
      <c r="IE141">
        <v>1.8524</v>
      </c>
      <c r="IF141">
        <v>0</v>
      </c>
      <c r="IG141">
        <v>0</v>
      </c>
      <c r="IH141">
        <v>0</v>
      </c>
      <c r="II141">
        <v>0</v>
      </c>
      <c r="IJ141" t="s">
        <v>433</v>
      </c>
      <c r="IK141" t="s">
        <v>434</v>
      </c>
      <c r="IL141" t="s">
        <v>435</v>
      </c>
      <c r="IM141" t="s">
        <v>435</v>
      </c>
      <c r="IN141" t="s">
        <v>435</v>
      </c>
      <c r="IO141" t="s">
        <v>435</v>
      </c>
      <c r="IP141">
        <v>0</v>
      </c>
      <c r="IQ141">
        <v>100</v>
      </c>
      <c r="IR141">
        <v>100</v>
      </c>
      <c r="IS141">
        <v>0.384</v>
      </c>
      <c r="IT141">
        <v>0.0514</v>
      </c>
      <c r="IU141">
        <v>0.3089209274673534</v>
      </c>
      <c r="IV141">
        <v>0.0002756662941723101</v>
      </c>
      <c r="IW141">
        <v>-1.706736700235475E-07</v>
      </c>
      <c r="IX141">
        <v>-7.648352192670159E-11</v>
      </c>
      <c r="IY141">
        <v>-0.1658455807566637</v>
      </c>
      <c r="IZ141">
        <v>0.001712106514585134</v>
      </c>
      <c r="JA141">
        <v>0.0004201690128959496</v>
      </c>
      <c r="JB141">
        <v>-1.212774764375344E-06</v>
      </c>
      <c r="JC141">
        <v>3</v>
      </c>
      <c r="JD141">
        <v>1949</v>
      </c>
      <c r="JE141">
        <v>1</v>
      </c>
      <c r="JF141">
        <v>28</v>
      </c>
      <c r="JG141">
        <v>25</v>
      </c>
      <c r="JH141">
        <v>24.8</v>
      </c>
      <c r="JI141">
        <v>1.11206</v>
      </c>
      <c r="JJ141">
        <v>2.65625</v>
      </c>
      <c r="JK141">
        <v>1.49658</v>
      </c>
      <c r="JL141">
        <v>2.34863</v>
      </c>
      <c r="JM141">
        <v>1.54785</v>
      </c>
      <c r="JN141">
        <v>2.34253</v>
      </c>
      <c r="JO141">
        <v>41.5605</v>
      </c>
      <c r="JP141">
        <v>13.8081</v>
      </c>
      <c r="JQ141">
        <v>18</v>
      </c>
      <c r="JR141">
        <v>492.779</v>
      </c>
      <c r="JS141">
        <v>533.255</v>
      </c>
      <c r="JT141">
        <v>27.999</v>
      </c>
      <c r="JU141">
        <v>30.1028</v>
      </c>
      <c r="JV141">
        <v>29.9999</v>
      </c>
      <c r="JW141">
        <v>30.0988</v>
      </c>
      <c r="JX141">
        <v>30.0301</v>
      </c>
      <c r="JY141">
        <v>22.4547</v>
      </c>
      <c r="JZ141">
        <v>53.3927</v>
      </c>
      <c r="KA141">
        <v>0</v>
      </c>
      <c r="KB141">
        <v>28</v>
      </c>
      <c r="KC141">
        <v>426.742</v>
      </c>
      <c r="KD141">
        <v>14.8345</v>
      </c>
      <c r="KE141">
        <v>100.066</v>
      </c>
      <c r="KF141">
        <v>100.444</v>
      </c>
    </row>
    <row r="142" spans="1:292">
      <c r="A142">
        <v>122</v>
      </c>
      <c r="B142">
        <v>1685030360.1</v>
      </c>
      <c r="C142">
        <v>3761</v>
      </c>
      <c r="D142" t="s">
        <v>679</v>
      </c>
      <c r="E142" t="s">
        <v>680</v>
      </c>
      <c r="F142">
        <v>5</v>
      </c>
      <c r="G142" t="s">
        <v>428</v>
      </c>
      <c r="H142">
        <v>1685030352.255172</v>
      </c>
      <c r="I142">
        <f>(J142)/1000</f>
        <v>0</v>
      </c>
      <c r="J142">
        <f>IF(DO142, AM142, AG142)</f>
        <v>0</v>
      </c>
      <c r="K142">
        <f>IF(DO142, AH142, AF142)</f>
        <v>0</v>
      </c>
      <c r="L142">
        <f>DQ142 - IF(AT142&gt;1, K142*DK142*100.0/(AV142*EE142), 0)</f>
        <v>0</v>
      </c>
      <c r="M142">
        <f>((S142-I142/2)*L142-K142)/(S142+I142/2)</f>
        <v>0</v>
      </c>
      <c r="N142">
        <f>M142*(DX142+DY142)/1000.0</f>
        <v>0</v>
      </c>
      <c r="O142">
        <f>(DQ142 - IF(AT142&gt;1, K142*DK142*100.0/(AV142*EE142), 0))*(DX142+DY142)/1000.0</f>
        <v>0</v>
      </c>
      <c r="P142">
        <f>2.0/((1/R142-1/Q142)+SIGN(R142)*SQRT((1/R142-1/Q142)*(1/R142-1/Q142) + 4*DL142/((DL142+1)*(DL142+1))*(2*1/R142*1/Q142-1/Q142*1/Q142)))</f>
        <v>0</v>
      </c>
      <c r="Q142">
        <f>IF(LEFT(DM142,1)&lt;&gt;"0",IF(LEFT(DM142,1)="1",3.0,DN142),$D$5+$E$5*(EE142*DX142/($K$5*1000))+$F$5*(EE142*DX142/($K$5*1000))*MAX(MIN(DK142,$J$5),$I$5)*MAX(MIN(DK142,$J$5),$I$5)+$G$5*MAX(MIN(DK142,$J$5),$I$5)*(EE142*DX142/($K$5*1000))+$H$5*(EE142*DX142/($K$5*1000))*(EE142*DX142/($K$5*1000)))</f>
        <v>0</v>
      </c>
      <c r="R142">
        <f>I142*(1000-(1000*0.61365*exp(17.502*V142/(240.97+V142))/(DX142+DY142)+DS142)/2)/(1000*0.61365*exp(17.502*V142/(240.97+V142))/(DX142+DY142)-DS142)</f>
        <v>0</v>
      </c>
      <c r="S142">
        <f>1/((DL142+1)/(P142/1.6)+1/(Q142/1.37)) + DL142/((DL142+1)/(P142/1.6) + DL142/(Q142/1.37))</f>
        <v>0</v>
      </c>
      <c r="T142">
        <f>(DG142*DJ142)</f>
        <v>0</v>
      </c>
      <c r="U142">
        <f>(DZ142+(T142+2*0.95*5.67E-8*(((DZ142+$B$9)+273)^4-(DZ142+273)^4)-44100*I142)/(1.84*29.3*Q142+8*0.95*5.67E-8*(DZ142+273)^3))</f>
        <v>0</v>
      </c>
      <c r="V142">
        <f>($C$9*EA142+$D$9*EB142+$E$9*U142)</f>
        <v>0</v>
      </c>
      <c r="W142">
        <f>0.61365*exp(17.502*V142/(240.97+V142))</f>
        <v>0</v>
      </c>
      <c r="X142">
        <f>(Y142/Z142*100)</f>
        <v>0</v>
      </c>
      <c r="Y142">
        <f>DS142*(DX142+DY142)/1000</f>
        <v>0</v>
      </c>
      <c r="Z142">
        <f>0.61365*exp(17.502*DZ142/(240.97+DZ142))</f>
        <v>0</v>
      </c>
      <c r="AA142">
        <f>(W142-DS142*(DX142+DY142)/1000)</f>
        <v>0</v>
      </c>
      <c r="AB142">
        <f>(-I142*44100)</f>
        <v>0</v>
      </c>
      <c r="AC142">
        <f>2*29.3*Q142*0.92*(DZ142-V142)</f>
        <v>0</v>
      </c>
      <c r="AD142">
        <f>2*0.95*5.67E-8*(((DZ142+$B$9)+273)^4-(V142+273)^4)</f>
        <v>0</v>
      </c>
      <c r="AE142">
        <f>T142+AD142+AB142+AC142</f>
        <v>0</v>
      </c>
      <c r="AF142">
        <f>DW142*AT142*(DR142-DQ142*(1000-AT142*DT142)/(1000-AT142*DS142))/(100*DK142)</f>
        <v>0</v>
      </c>
      <c r="AG142">
        <f>1000*DW142*AT142*(DS142-DT142)/(100*DK142*(1000-AT142*DS142))</f>
        <v>0</v>
      </c>
      <c r="AH142">
        <f>(AI142 - AJ142 - DX142*1E3/(8.314*(DZ142+273.15)) * AL142/DW142 * AK142) * DW142/(100*DK142) * (1000 - DT142)/1000</f>
        <v>0</v>
      </c>
      <c r="AI142">
        <v>426.324563371653</v>
      </c>
      <c r="AJ142">
        <v>381.1564666666666</v>
      </c>
      <c r="AK142">
        <v>-0.1068246282375442</v>
      </c>
      <c r="AL142">
        <v>66.75792814194976</v>
      </c>
      <c r="AM142">
        <f>(AO142 - AN142 + DX142*1E3/(8.314*(DZ142+273.15)) * AQ142/DW142 * AP142) * DW142/(100*DK142) * 1000/(1000 - AO142)</f>
        <v>0</v>
      </c>
      <c r="AN142">
        <v>14.87330218621199</v>
      </c>
      <c r="AO142">
        <v>21.463828998968</v>
      </c>
      <c r="AP142">
        <v>0.0003379747884552166</v>
      </c>
      <c r="AQ142">
        <v>112.1516284702856</v>
      </c>
      <c r="AR142">
        <v>0</v>
      </c>
      <c r="AS142">
        <v>0</v>
      </c>
      <c r="AT142">
        <f>IF(AR142*$H$15&gt;=AV142,1.0,(AV142/(AV142-AR142*$H$15)))</f>
        <v>0</v>
      </c>
      <c r="AU142">
        <f>(AT142-1)*100</f>
        <v>0</v>
      </c>
      <c r="AV142">
        <f>MAX(0,($B$15+$C$15*EE142)/(1+$D$15*EE142)*DX142/(DZ142+273)*$E$15)</f>
        <v>0</v>
      </c>
      <c r="AW142" t="s">
        <v>429</v>
      </c>
      <c r="AX142" t="s">
        <v>429</v>
      </c>
      <c r="AY142">
        <v>0</v>
      </c>
      <c r="AZ142">
        <v>0</v>
      </c>
      <c r="BA142">
        <f>1-AY142/AZ142</f>
        <v>0</v>
      </c>
      <c r="BB142">
        <v>0</v>
      </c>
      <c r="BC142" t="s">
        <v>429</v>
      </c>
      <c r="BD142" t="s">
        <v>429</v>
      </c>
      <c r="BE142">
        <v>0</v>
      </c>
      <c r="BF142">
        <v>0</v>
      </c>
      <c r="BG142">
        <f>1-BE142/BF142</f>
        <v>0</v>
      </c>
      <c r="BH142">
        <v>0.5</v>
      </c>
      <c r="BI142">
        <f>DH142</f>
        <v>0</v>
      </c>
      <c r="BJ142">
        <f>K142</f>
        <v>0</v>
      </c>
      <c r="BK142">
        <f>BG142*BH142*BI142</f>
        <v>0</v>
      </c>
      <c r="BL142">
        <f>(BJ142-BB142)/BI142</f>
        <v>0</v>
      </c>
      <c r="BM142">
        <f>(AZ142-BF142)/BF142</f>
        <v>0</v>
      </c>
      <c r="BN142">
        <f>AY142/(BA142+AY142/BF142)</f>
        <v>0</v>
      </c>
      <c r="BO142" t="s">
        <v>429</v>
      </c>
      <c r="BP142">
        <v>0</v>
      </c>
      <c r="BQ142">
        <f>IF(BP142&lt;&gt;0, BP142, BN142)</f>
        <v>0</v>
      </c>
      <c r="BR142">
        <f>1-BQ142/BF142</f>
        <v>0</v>
      </c>
      <c r="BS142">
        <f>(BF142-BE142)/(BF142-BQ142)</f>
        <v>0</v>
      </c>
      <c r="BT142">
        <f>(AZ142-BF142)/(AZ142-BQ142)</f>
        <v>0</v>
      </c>
      <c r="BU142">
        <f>(BF142-BE142)/(BF142-AY142)</f>
        <v>0</v>
      </c>
      <c r="BV142">
        <f>(AZ142-BF142)/(AZ142-AY142)</f>
        <v>0</v>
      </c>
      <c r="BW142">
        <f>(BS142*BQ142/BE142)</f>
        <v>0</v>
      </c>
      <c r="BX142">
        <f>(1-BW142)</f>
        <v>0</v>
      </c>
      <c r="DG142">
        <f>$B$13*EF142+$C$13*EG142+$F$13*ER142*(1-EU142)</f>
        <v>0</v>
      </c>
      <c r="DH142">
        <f>DG142*DI142</f>
        <v>0</v>
      </c>
      <c r="DI142">
        <f>($B$13*$D$11+$C$13*$D$11+$F$13*((FE142+EW142)/MAX(FE142+EW142+FF142, 0.1)*$I$11+FF142/MAX(FE142+EW142+FF142, 0.1)*$J$11))/($B$13+$C$13+$F$13)</f>
        <v>0</v>
      </c>
      <c r="DJ142">
        <f>($B$13*$K$11+$C$13*$K$11+$F$13*((FE142+EW142)/MAX(FE142+EW142+FF142, 0.1)*$P$11+FF142/MAX(FE142+EW142+FF142, 0.1)*$Q$11))/($B$13+$C$13+$F$13)</f>
        <v>0</v>
      </c>
      <c r="DK142">
        <v>5.52</v>
      </c>
      <c r="DL142">
        <v>0.5</v>
      </c>
      <c r="DM142" t="s">
        <v>430</v>
      </c>
      <c r="DN142">
        <v>2</v>
      </c>
      <c r="DO142" t="b">
        <v>1</v>
      </c>
      <c r="DP142">
        <v>1685030352.255172</v>
      </c>
      <c r="DQ142">
        <v>373.7891724137932</v>
      </c>
      <c r="DR142">
        <v>420.2293448275863</v>
      </c>
      <c r="DS142">
        <v>21.45093793103448</v>
      </c>
      <c r="DT142">
        <v>14.87166896551724</v>
      </c>
      <c r="DU142">
        <v>373.4051034482759</v>
      </c>
      <c r="DV142">
        <v>21.39961724137932</v>
      </c>
      <c r="DW142">
        <v>499.9506551724139</v>
      </c>
      <c r="DX142">
        <v>99.47531724137932</v>
      </c>
      <c r="DY142">
        <v>0.09994172413793104</v>
      </c>
      <c r="DZ142">
        <v>29.9959724137931</v>
      </c>
      <c r="EA142">
        <v>30.50483448275862</v>
      </c>
      <c r="EB142">
        <v>999.9000000000002</v>
      </c>
      <c r="EC142">
        <v>0</v>
      </c>
      <c r="ED142">
        <v>0</v>
      </c>
      <c r="EE142">
        <v>10001.24655172414</v>
      </c>
      <c r="EF142">
        <v>0</v>
      </c>
      <c r="EG142">
        <v>1699.594827586207</v>
      </c>
      <c r="EH142">
        <v>-46.44018275862069</v>
      </c>
      <c r="EI142">
        <v>381.9830344827586</v>
      </c>
      <c r="EJ142">
        <v>426.5731724137931</v>
      </c>
      <c r="EK142">
        <v>6.579269310344828</v>
      </c>
      <c r="EL142">
        <v>420.2293448275863</v>
      </c>
      <c r="EM142">
        <v>14.87166896551724</v>
      </c>
      <c r="EN142">
        <v>2.133837931034483</v>
      </c>
      <c r="EO142">
        <v>1.47936275862069</v>
      </c>
      <c r="EP142">
        <v>18.4740551724138</v>
      </c>
      <c r="EQ142">
        <v>12.7565275862069</v>
      </c>
      <c r="ER142">
        <v>2000.014482758621</v>
      </c>
      <c r="ES142">
        <v>0.9800069655172414</v>
      </c>
      <c r="ET142">
        <v>0.0199931</v>
      </c>
      <c r="EU142">
        <v>0</v>
      </c>
      <c r="EV142">
        <v>644.5111034482759</v>
      </c>
      <c r="EW142">
        <v>5.00078</v>
      </c>
      <c r="EX142">
        <v>19207.25862068965</v>
      </c>
      <c r="EY142">
        <v>16379.8</v>
      </c>
      <c r="EZ142">
        <v>40.23237931034481</v>
      </c>
      <c r="FA142">
        <v>41.70872413793102</v>
      </c>
      <c r="FB142">
        <v>41.02986206896551</v>
      </c>
      <c r="FC142">
        <v>40.92231034482759</v>
      </c>
      <c r="FD142">
        <v>41.54493103448274</v>
      </c>
      <c r="FE142">
        <v>1955.123793103448</v>
      </c>
      <c r="FF142">
        <v>39.88965517241381</v>
      </c>
      <c r="FG142">
        <v>0</v>
      </c>
      <c r="FH142">
        <v>1685030359.3</v>
      </c>
      <c r="FI142">
        <v>0</v>
      </c>
      <c r="FJ142">
        <v>644.65344</v>
      </c>
      <c r="FK142">
        <v>10.88923078997204</v>
      </c>
      <c r="FL142">
        <v>57.26923038248719</v>
      </c>
      <c r="FM142">
        <v>19210.848</v>
      </c>
      <c r="FN142">
        <v>15</v>
      </c>
      <c r="FO142">
        <v>1685028870</v>
      </c>
      <c r="FP142" t="s">
        <v>630</v>
      </c>
      <c r="FQ142">
        <v>1685028857</v>
      </c>
      <c r="FR142">
        <v>1685028870</v>
      </c>
      <c r="FS142">
        <v>3</v>
      </c>
      <c r="FT142">
        <v>0.082</v>
      </c>
      <c r="FU142">
        <v>-0.024</v>
      </c>
      <c r="FV142">
        <v>0.389</v>
      </c>
      <c r="FW142">
        <v>-0.048</v>
      </c>
      <c r="FX142">
        <v>420</v>
      </c>
      <c r="FY142">
        <v>15</v>
      </c>
      <c r="FZ142">
        <v>0.04</v>
      </c>
      <c r="GA142">
        <v>0.02</v>
      </c>
      <c r="GB142">
        <v>-45.97307</v>
      </c>
      <c r="GC142">
        <v>-8.615617260787959</v>
      </c>
      <c r="GD142">
        <v>0.8558821160650574</v>
      </c>
      <c r="GE142">
        <v>0</v>
      </c>
      <c r="GF142">
        <v>6.5822375</v>
      </c>
      <c r="GG142">
        <v>-0.04072390243903443</v>
      </c>
      <c r="GH142">
        <v>0.006354255168782611</v>
      </c>
      <c r="GI142">
        <v>1</v>
      </c>
      <c r="GJ142">
        <v>1</v>
      </c>
      <c r="GK142">
        <v>2</v>
      </c>
      <c r="GL142" t="s">
        <v>432</v>
      </c>
      <c r="GM142">
        <v>3.09844</v>
      </c>
      <c r="GN142">
        <v>2.75817</v>
      </c>
      <c r="GO142">
        <v>0.0877715</v>
      </c>
      <c r="GP142">
        <v>0.09669079999999999</v>
      </c>
      <c r="GQ142">
        <v>0.109791</v>
      </c>
      <c r="GR142">
        <v>0.0849164</v>
      </c>
      <c r="GS142">
        <v>23385.4</v>
      </c>
      <c r="GT142">
        <v>22871.1</v>
      </c>
      <c r="GU142">
        <v>26184.7</v>
      </c>
      <c r="GV142">
        <v>25663.7</v>
      </c>
      <c r="GW142">
        <v>37402</v>
      </c>
      <c r="GX142">
        <v>35782.7</v>
      </c>
      <c r="GY142">
        <v>45791.9</v>
      </c>
      <c r="GZ142">
        <v>42312.3</v>
      </c>
      <c r="HA142">
        <v>1.87468</v>
      </c>
      <c r="HB142">
        <v>1.90982</v>
      </c>
      <c r="HC142">
        <v>0.0566617</v>
      </c>
      <c r="HD142">
        <v>0</v>
      </c>
      <c r="HE142">
        <v>29.5977</v>
      </c>
      <c r="HF142">
        <v>999.9</v>
      </c>
      <c r="HG142">
        <v>54.5</v>
      </c>
      <c r="HH142">
        <v>37.2</v>
      </c>
      <c r="HI142">
        <v>34.9245</v>
      </c>
      <c r="HJ142">
        <v>62.3629</v>
      </c>
      <c r="HK142">
        <v>27.5521</v>
      </c>
      <c r="HL142">
        <v>1</v>
      </c>
      <c r="HM142">
        <v>0.220706</v>
      </c>
      <c r="HN142">
        <v>0.798366</v>
      </c>
      <c r="HO142">
        <v>20.3038</v>
      </c>
      <c r="HP142">
        <v>5.21295</v>
      </c>
      <c r="HQ142">
        <v>11.98</v>
      </c>
      <c r="HR142">
        <v>4.9638</v>
      </c>
      <c r="HS142">
        <v>3.27443</v>
      </c>
      <c r="HT142">
        <v>9999</v>
      </c>
      <c r="HU142">
        <v>9999</v>
      </c>
      <c r="HV142">
        <v>9999</v>
      </c>
      <c r="HW142">
        <v>31</v>
      </c>
      <c r="HX142">
        <v>1.86401</v>
      </c>
      <c r="HY142">
        <v>1.86017</v>
      </c>
      <c r="HZ142">
        <v>1.8585</v>
      </c>
      <c r="IA142">
        <v>1.85985</v>
      </c>
      <c r="IB142">
        <v>1.85981</v>
      </c>
      <c r="IC142">
        <v>1.85837</v>
      </c>
      <c r="ID142">
        <v>1.85745</v>
      </c>
      <c r="IE142">
        <v>1.8524</v>
      </c>
      <c r="IF142">
        <v>0</v>
      </c>
      <c r="IG142">
        <v>0</v>
      </c>
      <c r="IH142">
        <v>0</v>
      </c>
      <c r="II142">
        <v>0</v>
      </c>
      <c r="IJ142" t="s">
        <v>433</v>
      </c>
      <c r="IK142" t="s">
        <v>434</v>
      </c>
      <c r="IL142" t="s">
        <v>435</v>
      </c>
      <c r="IM142" t="s">
        <v>435</v>
      </c>
      <c r="IN142" t="s">
        <v>435</v>
      </c>
      <c r="IO142" t="s">
        <v>435</v>
      </c>
      <c r="IP142">
        <v>0</v>
      </c>
      <c r="IQ142">
        <v>100</v>
      </c>
      <c r="IR142">
        <v>100</v>
      </c>
      <c r="IS142">
        <v>0.384</v>
      </c>
      <c r="IT142">
        <v>0.0515</v>
      </c>
      <c r="IU142">
        <v>0.3089209274673534</v>
      </c>
      <c r="IV142">
        <v>0.0002756662941723101</v>
      </c>
      <c r="IW142">
        <v>-1.706736700235475E-07</v>
      </c>
      <c r="IX142">
        <v>-7.648352192670159E-11</v>
      </c>
      <c r="IY142">
        <v>-0.1658455807566637</v>
      </c>
      <c r="IZ142">
        <v>0.001712106514585134</v>
      </c>
      <c r="JA142">
        <v>0.0004201690128959496</v>
      </c>
      <c r="JB142">
        <v>-1.212774764375344E-06</v>
      </c>
      <c r="JC142">
        <v>3</v>
      </c>
      <c r="JD142">
        <v>1949</v>
      </c>
      <c r="JE142">
        <v>1</v>
      </c>
      <c r="JF142">
        <v>28</v>
      </c>
      <c r="JG142">
        <v>25.1</v>
      </c>
      <c r="JH142">
        <v>24.8</v>
      </c>
      <c r="JI142">
        <v>1.14014</v>
      </c>
      <c r="JJ142">
        <v>2.65381</v>
      </c>
      <c r="JK142">
        <v>1.49658</v>
      </c>
      <c r="JL142">
        <v>2.34741</v>
      </c>
      <c r="JM142">
        <v>1.54907</v>
      </c>
      <c r="JN142">
        <v>2.37061</v>
      </c>
      <c r="JO142">
        <v>41.5605</v>
      </c>
      <c r="JP142">
        <v>13.8168</v>
      </c>
      <c r="JQ142">
        <v>18</v>
      </c>
      <c r="JR142">
        <v>493.002</v>
      </c>
      <c r="JS142">
        <v>532.99</v>
      </c>
      <c r="JT142">
        <v>27.9991</v>
      </c>
      <c r="JU142">
        <v>30.1017</v>
      </c>
      <c r="JV142">
        <v>29.9999</v>
      </c>
      <c r="JW142">
        <v>30.0988</v>
      </c>
      <c r="JX142">
        <v>30.0301</v>
      </c>
      <c r="JY142">
        <v>22.9681</v>
      </c>
      <c r="JZ142">
        <v>53.3927</v>
      </c>
      <c r="KA142">
        <v>0</v>
      </c>
      <c r="KB142">
        <v>28</v>
      </c>
      <c r="KC142">
        <v>440.307</v>
      </c>
      <c r="KD142">
        <v>14.816</v>
      </c>
      <c r="KE142">
        <v>100.067</v>
      </c>
      <c r="KF142">
        <v>100.445</v>
      </c>
    </row>
    <row r="143" spans="1:292">
      <c r="A143">
        <v>123</v>
      </c>
      <c r="B143">
        <v>1685030365.1</v>
      </c>
      <c r="C143">
        <v>3766</v>
      </c>
      <c r="D143" t="s">
        <v>681</v>
      </c>
      <c r="E143" t="s">
        <v>682</v>
      </c>
      <c r="F143">
        <v>5</v>
      </c>
      <c r="G143" t="s">
        <v>428</v>
      </c>
      <c r="H143">
        <v>1685030357.332142</v>
      </c>
      <c r="I143">
        <f>(J143)/1000</f>
        <v>0</v>
      </c>
      <c r="J143">
        <f>IF(DO143, AM143, AG143)</f>
        <v>0</v>
      </c>
      <c r="K143">
        <f>IF(DO143, AH143, AF143)</f>
        <v>0</v>
      </c>
      <c r="L143">
        <f>DQ143 - IF(AT143&gt;1, K143*DK143*100.0/(AV143*EE143), 0)</f>
        <v>0</v>
      </c>
      <c r="M143">
        <f>((S143-I143/2)*L143-K143)/(S143+I143/2)</f>
        <v>0</v>
      </c>
      <c r="N143">
        <f>M143*(DX143+DY143)/1000.0</f>
        <v>0</v>
      </c>
      <c r="O143">
        <f>(DQ143 - IF(AT143&gt;1, K143*DK143*100.0/(AV143*EE143), 0))*(DX143+DY143)/1000.0</f>
        <v>0</v>
      </c>
      <c r="P143">
        <f>2.0/((1/R143-1/Q143)+SIGN(R143)*SQRT((1/R143-1/Q143)*(1/R143-1/Q143) + 4*DL143/((DL143+1)*(DL143+1))*(2*1/R143*1/Q143-1/Q143*1/Q143)))</f>
        <v>0</v>
      </c>
      <c r="Q143">
        <f>IF(LEFT(DM143,1)&lt;&gt;"0",IF(LEFT(DM143,1)="1",3.0,DN143),$D$5+$E$5*(EE143*DX143/($K$5*1000))+$F$5*(EE143*DX143/($K$5*1000))*MAX(MIN(DK143,$J$5),$I$5)*MAX(MIN(DK143,$J$5),$I$5)+$G$5*MAX(MIN(DK143,$J$5),$I$5)*(EE143*DX143/($K$5*1000))+$H$5*(EE143*DX143/($K$5*1000))*(EE143*DX143/($K$5*1000)))</f>
        <v>0</v>
      </c>
      <c r="R143">
        <f>I143*(1000-(1000*0.61365*exp(17.502*V143/(240.97+V143))/(DX143+DY143)+DS143)/2)/(1000*0.61365*exp(17.502*V143/(240.97+V143))/(DX143+DY143)-DS143)</f>
        <v>0</v>
      </c>
      <c r="S143">
        <f>1/((DL143+1)/(P143/1.6)+1/(Q143/1.37)) + DL143/((DL143+1)/(P143/1.6) + DL143/(Q143/1.37))</f>
        <v>0</v>
      </c>
      <c r="T143">
        <f>(DG143*DJ143)</f>
        <v>0</v>
      </c>
      <c r="U143">
        <f>(DZ143+(T143+2*0.95*5.67E-8*(((DZ143+$B$9)+273)^4-(DZ143+273)^4)-44100*I143)/(1.84*29.3*Q143+8*0.95*5.67E-8*(DZ143+273)^3))</f>
        <v>0</v>
      </c>
      <c r="V143">
        <f>($C$9*EA143+$D$9*EB143+$E$9*U143)</f>
        <v>0</v>
      </c>
      <c r="W143">
        <f>0.61365*exp(17.502*V143/(240.97+V143))</f>
        <v>0</v>
      </c>
      <c r="X143">
        <f>(Y143/Z143*100)</f>
        <v>0</v>
      </c>
      <c r="Y143">
        <f>DS143*(DX143+DY143)/1000</f>
        <v>0</v>
      </c>
      <c r="Z143">
        <f>0.61365*exp(17.502*DZ143/(240.97+DZ143))</f>
        <v>0</v>
      </c>
      <c r="AA143">
        <f>(W143-DS143*(DX143+DY143)/1000)</f>
        <v>0</v>
      </c>
      <c r="AB143">
        <f>(-I143*44100)</f>
        <v>0</v>
      </c>
      <c r="AC143">
        <f>2*29.3*Q143*0.92*(DZ143-V143)</f>
        <v>0</v>
      </c>
      <c r="AD143">
        <f>2*0.95*5.67E-8*(((DZ143+$B$9)+273)^4-(V143+273)^4)</f>
        <v>0</v>
      </c>
      <c r="AE143">
        <f>T143+AD143+AB143+AC143</f>
        <v>0</v>
      </c>
      <c r="AF143">
        <f>DW143*AT143*(DR143-DQ143*(1000-AT143*DT143)/(1000-AT143*DS143))/(100*DK143)</f>
        <v>0</v>
      </c>
      <c r="AG143">
        <f>1000*DW143*AT143*(DS143-DT143)/(100*DK143*(1000-AT143*DS143))</f>
        <v>0</v>
      </c>
      <c r="AH143">
        <f>(AI143 - AJ143 - DX143*1E3/(8.314*(DZ143+273.15)) * AL143/DW143 * AK143) * DW143/(100*DK143) * (1000 - DT143)/1000</f>
        <v>0</v>
      </c>
      <c r="AI143">
        <v>432.7839122845845</v>
      </c>
      <c r="AJ143">
        <v>383.4965030303029</v>
      </c>
      <c r="AK143">
        <v>0.5341725850357544</v>
      </c>
      <c r="AL143">
        <v>66.75792814194976</v>
      </c>
      <c r="AM143">
        <f>(AO143 - AN143 + DX143*1E3/(8.314*(DZ143+273.15)) * AQ143/DW143 * AP143) * DW143/(100*DK143) * 1000/(1000 - AO143)</f>
        <v>0</v>
      </c>
      <c r="AN143">
        <v>14.87622379826809</v>
      </c>
      <c r="AO143">
        <v>21.48204654282767</v>
      </c>
      <c r="AP143">
        <v>0.0001111876698903752</v>
      </c>
      <c r="AQ143">
        <v>112.1516284702856</v>
      </c>
      <c r="AR143">
        <v>0</v>
      </c>
      <c r="AS143">
        <v>0</v>
      </c>
      <c r="AT143">
        <f>IF(AR143*$H$15&gt;=AV143,1.0,(AV143/(AV143-AR143*$H$15)))</f>
        <v>0</v>
      </c>
      <c r="AU143">
        <f>(AT143-1)*100</f>
        <v>0</v>
      </c>
      <c r="AV143">
        <f>MAX(0,($B$15+$C$15*EE143)/(1+$D$15*EE143)*DX143/(DZ143+273)*$E$15)</f>
        <v>0</v>
      </c>
      <c r="AW143" t="s">
        <v>429</v>
      </c>
      <c r="AX143" t="s">
        <v>429</v>
      </c>
      <c r="AY143">
        <v>0</v>
      </c>
      <c r="AZ143">
        <v>0</v>
      </c>
      <c r="BA143">
        <f>1-AY143/AZ143</f>
        <v>0</v>
      </c>
      <c r="BB143">
        <v>0</v>
      </c>
      <c r="BC143" t="s">
        <v>429</v>
      </c>
      <c r="BD143" t="s">
        <v>429</v>
      </c>
      <c r="BE143">
        <v>0</v>
      </c>
      <c r="BF143">
        <v>0</v>
      </c>
      <c r="BG143">
        <f>1-BE143/BF143</f>
        <v>0</v>
      </c>
      <c r="BH143">
        <v>0.5</v>
      </c>
      <c r="BI143">
        <f>DH143</f>
        <v>0</v>
      </c>
      <c r="BJ143">
        <f>K143</f>
        <v>0</v>
      </c>
      <c r="BK143">
        <f>BG143*BH143*BI143</f>
        <v>0</v>
      </c>
      <c r="BL143">
        <f>(BJ143-BB143)/BI143</f>
        <v>0</v>
      </c>
      <c r="BM143">
        <f>(AZ143-BF143)/BF143</f>
        <v>0</v>
      </c>
      <c r="BN143">
        <f>AY143/(BA143+AY143/BF143)</f>
        <v>0</v>
      </c>
      <c r="BO143" t="s">
        <v>429</v>
      </c>
      <c r="BP143">
        <v>0</v>
      </c>
      <c r="BQ143">
        <f>IF(BP143&lt;&gt;0, BP143, BN143)</f>
        <v>0</v>
      </c>
      <c r="BR143">
        <f>1-BQ143/BF143</f>
        <v>0</v>
      </c>
      <c r="BS143">
        <f>(BF143-BE143)/(BF143-BQ143)</f>
        <v>0</v>
      </c>
      <c r="BT143">
        <f>(AZ143-BF143)/(AZ143-BQ143)</f>
        <v>0</v>
      </c>
      <c r="BU143">
        <f>(BF143-BE143)/(BF143-AY143)</f>
        <v>0</v>
      </c>
      <c r="BV143">
        <f>(AZ143-BF143)/(AZ143-AY143)</f>
        <v>0</v>
      </c>
      <c r="BW143">
        <f>(BS143*BQ143/BE143)</f>
        <v>0</v>
      </c>
      <c r="BX143">
        <f>(1-BW143)</f>
        <v>0</v>
      </c>
      <c r="DG143">
        <f>$B$13*EF143+$C$13*EG143+$F$13*ER143*(1-EU143)</f>
        <v>0</v>
      </c>
      <c r="DH143">
        <f>DG143*DI143</f>
        <v>0</v>
      </c>
      <c r="DI143">
        <f>($B$13*$D$11+$C$13*$D$11+$F$13*((FE143+EW143)/MAX(FE143+EW143+FF143, 0.1)*$I$11+FF143/MAX(FE143+EW143+FF143, 0.1)*$J$11))/($B$13+$C$13+$F$13)</f>
        <v>0</v>
      </c>
      <c r="DJ143">
        <f>($B$13*$K$11+$C$13*$K$11+$F$13*((FE143+EW143)/MAX(FE143+EW143+FF143, 0.1)*$P$11+FF143/MAX(FE143+EW143+FF143, 0.1)*$Q$11))/($B$13+$C$13+$F$13)</f>
        <v>0</v>
      </c>
      <c r="DK143">
        <v>5.52</v>
      </c>
      <c r="DL143">
        <v>0.5</v>
      </c>
      <c r="DM143" t="s">
        <v>430</v>
      </c>
      <c r="DN143">
        <v>2</v>
      </c>
      <c r="DO143" t="b">
        <v>1</v>
      </c>
      <c r="DP143">
        <v>1685030357.332142</v>
      </c>
      <c r="DQ143">
        <v>373.6099642857142</v>
      </c>
      <c r="DR143">
        <v>423.0292857142858</v>
      </c>
      <c r="DS143">
        <v>21.45938571428571</v>
      </c>
      <c r="DT143">
        <v>14.8757</v>
      </c>
      <c r="DU143">
        <v>373.2258214285715</v>
      </c>
      <c r="DV143">
        <v>21.40792142857143</v>
      </c>
      <c r="DW143">
        <v>499.9655</v>
      </c>
      <c r="DX143">
        <v>99.47491428571428</v>
      </c>
      <c r="DY143">
        <v>0.09998319642857144</v>
      </c>
      <c r="DZ143">
        <v>30.00255357142857</v>
      </c>
      <c r="EA143">
        <v>30.51414285714286</v>
      </c>
      <c r="EB143">
        <v>999.9000000000002</v>
      </c>
      <c r="EC143">
        <v>0</v>
      </c>
      <c r="ED143">
        <v>0</v>
      </c>
      <c r="EE143">
        <v>9996.157142857144</v>
      </c>
      <c r="EF143">
        <v>0</v>
      </c>
      <c r="EG143">
        <v>1705.528928571429</v>
      </c>
      <c r="EH143">
        <v>-49.41940357142857</v>
      </c>
      <c r="EI143">
        <v>381.8031428571429</v>
      </c>
      <c r="EJ143">
        <v>429.4171428571428</v>
      </c>
      <c r="EK143">
        <v>6.583686428571427</v>
      </c>
      <c r="EL143">
        <v>423.0292857142858</v>
      </c>
      <c r="EM143">
        <v>14.8757</v>
      </c>
      <c r="EN143">
        <v>2.134670357142857</v>
      </c>
      <c r="EO143">
        <v>1.479758214285714</v>
      </c>
      <c r="EP143">
        <v>18.48027857142857</v>
      </c>
      <c r="EQ143">
        <v>12.76060357142857</v>
      </c>
      <c r="ER143">
        <v>2000.007142857143</v>
      </c>
      <c r="ES143">
        <v>0.9800072857142857</v>
      </c>
      <c r="ET143">
        <v>0.01999277857142857</v>
      </c>
      <c r="EU143">
        <v>0</v>
      </c>
      <c r="EV143">
        <v>645.4289285714286</v>
      </c>
      <c r="EW143">
        <v>5.00078</v>
      </c>
      <c r="EX143">
        <v>19238.70714285714</v>
      </c>
      <c r="EY143">
        <v>16379.73928571428</v>
      </c>
      <c r="EZ143">
        <v>40.22292857142857</v>
      </c>
      <c r="FA143">
        <v>41.70724999999999</v>
      </c>
      <c r="FB143">
        <v>41.07110714285714</v>
      </c>
      <c r="FC143">
        <v>40.91950000000001</v>
      </c>
      <c r="FD143">
        <v>41.53535714285714</v>
      </c>
      <c r="FE143">
        <v>1955.117142857143</v>
      </c>
      <c r="FF143">
        <v>39.89000000000001</v>
      </c>
      <c r="FG143">
        <v>0</v>
      </c>
      <c r="FH143">
        <v>1685030364.1</v>
      </c>
      <c r="FI143">
        <v>0</v>
      </c>
      <c r="FJ143">
        <v>645.50104</v>
      </c>
      <c r="FK143">
        <v>9.928846184116059</v>
      </c>
      <c r="FL143">
        <v>370.8384618674609</v>
      </c>
      <c r="FM143">
        <v>19241.224</v>
      </c>
      <c r="FN143">
        <v>15</v>
      </c>
      <c r="FO143">
        <v>1685028870</v>
      </c>
      <c r="FP143" t="s">
        <v>630</v>
      </c>
      <c r="FQ143">
        <v>1685028857</v>
      </c>
      <c r="FR143">
        <v>1685028870</v>
      </c>
      <c r="FS143">
        <v>3</v>
      </c>
      <c r="FT143">
        <v>0.082</v>
      </c>
      <c r="FU143">
        <v>-0.024</v>
      </c>
      <c r="FV143">
        <v>0.389</v>
      </c>
      <c r="FW143">
        <v>-0.048</v>
      </c>
      <c r="FX143">
        <v>420</v>
      </c>
      <c r="FY143">
        <v>15</v>
      </c>
      <c r="FZ143">
        <v>0.04</v>
      </c>
      <c r="GA143">
        <v>0.02</v>
      </c>
      <c r="GB143">
        <v>-48.35694878048781</v>
      </c>
      <c r="GC143">
        <v>-32.04081533101044</v>
      </c>
      <c r="GD143">
        <v>3.789356088045924</v>
      </c>
      <c r="GE143">
        <v>0</v>
      </c>
      <c r="GF143">
        <v>6.582774390243902</v>
      </c>
      <c r="GG143">
        <v>0.04822097560976323</v>
      </c>
      <c r="GH143">
        <v>0.007032656594384483</v>
      </c>
      <c r="GI143">
        <v>1</v>
      </c>
      <c r="GJ143">
        <v>1</v>
      </c>
      <c r="GK143">
        <v>2</v>
      </c>
      <c r="GL143" t="s">
        <v>432</v>
      </c>
      <c r="GM143">
        <v>3.0985</v>
      </c>
      <c r="GN143">
        <v>2.7582</v>
      </c>
      <c r="GO143">
        <v>0.0882838</v>
      </c>
      <c r="GP143">
        <v>0.0988783</v>
      </c>
      <c r="GQ143">
        <v>0.109856</v>
      </c>
      <c r="GR143">
        <v>0.0849405</v>
      </c>
      <c r="GS143">
        <v>23372.3</v>
      </c>
      <c r="GT143">
        <v>22815.7</v>
      </c>
      <c r="GU143">
        <v>26184.7</v>
      </c>
      <c r="GV143">
        <v>25663.7</v>
      </c>
      <c r="GW143">
        <v>37399.2</v>
      </c>
      <c r="GX143">
        <v>35782.1</v>
      </c>
      <c r="GY143">
        <v>45791.8</v>
      </c>
      <c r="GZ143">
        <v>42312.3</v>
      </c>
      <c r="HA143">
        <v>1.87485</v>
      </c>
      <c r="HB143">
        <v>1.90995</v>
      </c>
      <c r="HC143">
        <v>0.0563934</v>
      </c>
      <c r="HD143">
        <v>0</v>
      </c>
      <c r="HE143">
        <v>29.606</v>
      </c>
      <c r="HF143">
        <v>999.9</v>
      </c>
      <c r="HG143">
        <v>54.5</v>
      </c>
      <c r="HH143">
        <v>37.2</v>
      </c>
      <c r="HI143">
        <v>34.921</v>
      </c>
      <c r="HJ143">
        <v>62.1329</v>
      </c>
      <c r="HK143">
        <v>27.3638</v>
      </c>
      <c r="HL143">
        <v>1</v>
      </c>
      <c r="HM143">
        <v>0.220135</v>
      </c>
      <c r="HN143">
        <v>0.795057</v>
      </c>
      <c r="HO143">
        <v>20.3038</v>
      </c>
      <c r="HP143">
        <v>5.2131</v>
      </c>
      <c r="HQ143">
        <v>11.98</v>
      </c>
      <c r="HR143">
        <v>4.9638</v>
      </c>
      <c r="HS143">
        <v>3.27403</v>
      </c>
      <c r="HT143">
        <v>9999</v>
      </c>
      <c r="HU143">
        <v>9999</v>
      </c>
      <c r="HV143">
        <v>9999</v>
      </c>
      <c r="HW143">
        <v>31</v>
      </c>
      <c r="HX143">
        <v>1.86401</v>
      </c>
      <c r="HY143">
        <v>1.86015</v>
      </c>
      <c r="HZ143">
        <v>1.85847</v>
      </c>
      <c r="IA143">
        <v>1.85985</v>
      </c>
      <c r="IB143">
        <v>1.85981</v>
      </c>
      <c r="IC143">
        <v>1.85837</v>
      </c>
      <c r="ID143">
        <v>1.85745</v>
      </c>
      <c r="IE143">
        <v>1.85236</v>
      </c>
      <c r="IF143">
        <v>0</v>
      </c>
      <c r="IG143">
        <v>0</v>
      </c>
      <c r="IH143">
        <v>0</v>
      </c>
      <c r="II143">
        <v>0</v>
      </c>
      <c r="IJ143" t="s">
        <v>433</v>
      </c>
      <c r="IK143" t="s">
        <v>434</v>
      </c>
      <c r="IL143" t="s">
        <v>435</v>
      </c>
      <c r="IM143" t="s">
        <v>435</v>
      </c>
      <c r="IN143" t="s">
        <v>435</v>
      </c>
      <c r="IO143" t="s">
        <v>435</v>
      </c>
      <c r="IP143">
        <v>0</v>
      </c>
      <c r="IQ143">
        <v>100</v>
      </c>
      <c r="IR143">
        <v>100</v>
      </c>
      <c r="IS143">
        <v>0.385</v>
      </c>
      <c r="IT143">
        <v>0.0519</v>
      </c>
      <c r="IU143">
        <v>0.3089209274673534</v>
      </c>
      <c r="IV143">
        <v>0.0002756662941723101</v>
      </c>
      <c r="IW143">
        <v>-1.706736700235475E-07</v>
      </c>
      <c r="IX143">
        <v>-7.648352192670159E-11</v>
      </c>
      <c r="IY143">
        <v>-0.1658455807566637</v>
      </c>
      <c r="IZ143">
        <v>0.001712106514585134</v>
      </c>
      <c r="JA143">
        <v>0.0004201690128959496</v>
      </c>
      <c r="JB143">
        <v>-1.212774764375344E-06</v>
      </c>
      <c r="JC143">
        <v>3</v>
      </c>
      <c r="JD143">
        <v>1949</v>
      </c>
      <c r="JE143">
        <v>1</v>
      </c>
      <c r="JF143">
        <v>28</v>
      </c>
      <c r="JG143">
        <v>25.1</v>
      </c>
      <c r="JH143">
        <v>24.9</v>
      </c>
      <c r="JI143">
        <v>1.17188</v>
      </c>
      <c r="JJ143">
        <v>2.65259</v>
      </c>
      <c r="JK143">
        <v>1.49658</v>
      </c>
      <c r="JL143">
        <v>2.34741</v>
      </c>
      <c r="JM143">
        <v>1.54907</v>
      </c>
      <c r="JN143">
        <v>2.4292</v>
      </c>
      <c r="JO143">
        <v>41.5605</v>
      </c>
      <c r="JP143">
        <v>13.8168</v>
      </c>
      <c r="JQ143">
        <v>18</v>
      </c>
      <c r="JR143">
        <v>493.107</v>
      </c>
      <c r="JS143">
        <v>533.079</v>
      </c>
      <c r="JT143">
        <v>27.9992</v>
      </c>
      <c r="JU143">
        <v>30.1002</v>
      </c>
      <c r="JV143">
        <v>29.9999</v>
      </c>
      <c r="JW143">
        <v>30.0988</v>
      </c>
      <c r="JX143">
        <v>30.0301</v>
      </c>
      <c r="JY143">
        <v>23.6709</v>
      </c>
      <c r="JZ143">
        <v>53.3927</v>
      </c>
      <c r="KA143">
        <v>0</v>
      </c>
      <c r="KB143">
        <v>28</v>
      </c>
      <c r="KC143">
        <v>460.359</v>
      </c>
      <c r="KD143">
        <v>14.785</v>
      </c>
      <c r="KE143">
        <v>100.066</v>
      </c>
      <c r="KF143">
        <v>100.445</v>
      </c>
    </row>
    <row r="144" spans="1:292">
      <c r="A144">
        <v>124</v>
      </c>
      <c r="B144">
        <v>1685030370.1</v>
      </c>
      <c r="C144">
        <v>3771</v>
      </c>
      <c r="D144" t="s">
        <v>683</v>
      </c>
      <c r="E144" t="s">
        <v>684</v>
      </c>
      <c r="F144">
        <v>5</v>
      </c>
      <c r="G144" t="s">
        <v>428</v>
      </c>
      <c r="H144">
        <v>1685030362.6</v>
      </c>
      <c r="I144">
        <f>(J144)/1000</f>
        <v>0</v>
      </c>
      <c r="J144">
        <f>IF(DO144, AM144, AG144)</f>
        <v>0</v>
      </c>
      <c r="K144">
        <f>IF(DO144, AH144, AF144)</f>
        <v>0</v>
      </c>
      <c r="L144">
        <f>DQ144 - IF(AT144&gt;1, K144*DK144*100.0/(AV144*EE144), 0)</f>
        <v>0</v>
      </c>
      <c r="M144">
        <f>((S144-I144/2)*L144-K144)/(S144+I144/2)</f>
        <v>0</v>
      </c>
      <c r="N144">
        <f>M144*(DX144+DY144)/1000.0</f>
        <v>0</v>
      </c>
      <c r="O144">
        <f>(DQ144 - IF(AT144&gt;1, K144*DK144*100.0/(AV144*EE144), 0))*(DX144+DY144)/1000.0</f>
        <v>0</v>
      </c>
      <c r="P144">
        <f>2.0/((1/R144-1/Q144)+SIGN(R144)*SQRT((1/R144-1/Q144)*(1/R144-1/Q144) + 4*DL144/((DL144+1)*(DL144+1))*(2*1/R144*1/Q144-1/Q144*1/Q144)))</f>
        <v>0</v>
      </c>
      <c r="Q144">
        <f>IF(LEFT(DM144,1)&lt;&gt;"0",IF(LEFT(DM144,1)="1",3.0,DN144),$D$5+$E$5*(EE144*DX144/($K$5*1000))+$F$5*(EE144*DX144/($K$5*1000))*MAX(MIN(DK144,$J$5),$I$5)*MAX(MIN(DK144,$J$5),$I$5)+$G$5*MAX(MIN(DK144,$J$5),$I$5)*(EE144*DX144/($K$5*1000))+$H$5*(EE144*DX144/($K$5*1000))*(EE144*DX144/($K$5*1000)))</f>
        <v>0</v>
      </c>
      <c r="R144">
        <f>I144*(1000-(1000*0.61365*exp(17.502*V144/(240.97+V144))/(DX144+DY144)+DS144)/2)/(1000*0.61365*exp(17.502*V144/(240.97+V144))/(DX144+DY144)-DS144)</f>
        <v>0</v>
      </c>
      <c r="S144">
        <f>1/((DL144+1)/(P144/1.6)+1/(Q144/1.37)) + DL144/((DL144+1)/(P144/1.6) + DL144/(Q144/1.37))</f>
        <v>0</v>
      </c>
      <c r="T144">
        <f>(DG144*DJ144)</f>
        <v>0</v>
      </c>
      <c r="U144">
        <f>(DZ144+(T144+2*0.95*5.67E-8*(((DZ144+$B$9)+273)^4-(DZ144+273)^4)-44100*I144)/(1.84*29.3*Q144+8*0.95*5.67E-8*(DZ144+273)^3))</f>
        <v>0</v>
      </c>
      <c r="V144">
        <f>($C$9*EA144+$D$9*EB144+$E$9*U144)</f>
        <v>0</v>
      </c>
      <c r="W144">
        <f>0.61365*exp(17.502*V144/(240.97+V144))</f>
        <v>0</v>
      </c>
      <c r="X144">
        <f>(Y144/Z144*100)</f>
        <v>0</v>
      </c>
      <c r="Y144">
        <f>DS144*(DX144+DY144)/1000</f>
        <v>0</v>
      </c>
      <c r="Z144">
        <f>0.61365*exp(17.502*DZ144/(240.97+DZ144))</f>
        <v>0</v>
      </c>
      <c r="AA144">
        <f>(W144-DS144*(DX144+DY144)/1000)</f>
        <v>0</v>
      </c>
      <c r="AB144">
        <f>(-I144*44100)</f>
        <v>0</v>
      </c>
      <c r="AC144">
        <f>2*29.3*Q144*0.92*(DZ144-V144)</f>
        <v>0</v>
      </c>
      <c r="AD144">
        <f>2*0.95*5.67E-8*(((DZ144+$B$9)+273)^4-(V144+273)^4)</f>
        <v>0</v>
      </c>
      <c r="AE144">
        <f>T144+AD144+AB144+AC144</f>
        <v>0</v>
      </c>
      <c r="AF144">
        <f>DW144*AT144*(DR144-DQ144*(1000-AT144*DT144)/(1000-AT144*DS144))/(100*DK144)</f>
        <v>0</v>
      </c>
      <c r="AG144">
        <f>1000*DW144*AT144*(DS144-DT144)/(100*DK144*(1000-AT144*DS144))</f>
        <v>0</v>
      </c>
      <c r="AH144">
        <f>(AI144 - AJ144 - DX144*1E3/(8.314*(DZ144+273.15)) * AL144/DW144 * AK144) * DW144/(100*DK144) * (1000 - DT144)/1000</f>
        <v>0</v>
      </c>
      <c r="AI144">
        <v>447.1747422635174</v>
      </c>
      <c r="AJ144">
        <v>391.2561878787878</v>
      </c>
      <c r="AK144">
        <v>1.627229357488754</v>
      </c>
      <c r="AL144">
        <v>66.75792814194976</v>
      </c>
      <c r="AM144">
        <f>(AO144 - AN144 + DX144*1E3/(8.314*(DZ144+273.15)) * AQ144/DW144 * AP144) * DW144/(100*DK144) * 1000/(1000 - AO144)</f>
        <v>0</v>
      </c>
      <c r="AN144">
        <v>14.88268257231118</v>
      </c>
      <c r="AO144">
        <v>21.5013475748194</v>
      </c>
      <c r="AP144">
        <v>0.0003222038863125833</v>
      </c>
      <c r="AQ144">
        <v>112.1516284702856</v>
      </c>
      <c r="AR144">
        <v>0</v>
      </c>
      <c r="AS144">
        <v>0</v>
      </c>
      <c r="AT144">
        <f>IF(AR144*$H$15&gt;=AV144,1.0,(AV144/(AV144-AR144*$H$15)))</f>
        <v>0</v>
      </c>
      <c r="AU144">
        <f>(AT144-1)*100</f>
        <v>0</v>
      </c>
      <c r="AV144">
        <f>MAX(0,($B$15+$C$15*EE144)/(1+$D$15*EE144)*DX144/(DZ144+273)*$E$15)</f>
        <v>0</v>
      </c>
      <c r="AW144" t="s">
        <v>429</v>
      </c>
      <c r="AX144" t="s">
        <v>429</v>
      </c>
      <c r="AY144">
        <v>0</v>
      </c>
      <c r="AZ144">
        <v>0</v>
      </c>
      <c r="BA144">
        <f>1-AY144/AZ144</f>
        <v>0</v>
      </c>
      <c r="BB144">
        <v>0</v>
      </c>
      <c r="BC144" t="s">
        <v>429</v>
      </c>
      <c r="BD144" t="s">
        <v>429</v>
      </c>
      <c r="BE144">
        <v>0</v>
      </c>
      <c r="BF144">
        <v>0</v>
      </c>
      <c r="BG144">
        <f>1-BE144/BF144</f>
        <v>0</v>
      </c>
      <c r="BH144">
        <v>0.5</v>
      </c>
      <c r="BI144">
        <f>DH144</f>
        <v>0</v>
      </c>
      <c r="BJ144">
        <f>K144</f>
        <v>0</v>
      </c>
      <c r="BK144">
        <f>BG144*BH144*BI144</f>
        <v>0</v>
      </c>
      <c r="BL144">
        <f>(BJ144-BB144)/BI144</f>
        <v>0</v>
      </c>
      <c r="BM144">
        <f>(AZ144-BF144)/BF144</f>
        <v>0</v>
      </c>
      <c r="BN144">
        <f>AY144/(BA144+AY144/BF144)</f>
        <v>0</v>
      </c>
      <c r="BO144" t="s">
        <v>429</v>
      </c>
      <c r="BP144">
        <v>0</v>
      </c>
      <c r="BQ144">
        <f>IF(BP144&lt;&gt;0, BP144, BN144)</f>
        <v>0</v>
      </c>
      <c r="BR144">
        <f>1-BQ144/BF144</f>
        <v>0</v>
      </c>
      <c r="BS144">
        <f>(BF144-BE144)/(BF144-BQ144)</f>
        <v>0</v>
      </c>
      <c r="BT144">
        <f>(AZ144-BF144)/(AZ144-BQ144)</f>
        <v>0</v>
      </c>
      <c r="BU144">
        <f>(BF144-BE144)/(BF144-AY144)</f>
        <v>0</v>
      </c>
      <c r="BV144">
        <f>(AZ144-BF144)/(AZ144-AY144)</f>
        <v>0</v>
      </c>
      <c r="BW144">
        <f>(BS144*BQ144/BE144)</f>
        <v>0</v>
      </c>
      <c r="BX144">
        <f>(1-BW144)</f>
        <v>0</v>
      </c>
      <c r="DG144">
        <f>$B$13*EF144+$C$13*EG144+$F$13*ER144*(1-EU144)</f>
        <v>0</v>
      </c>
      <c r="DH144">
        <f>DG144*DI144</f>
        <v>0</v>
      </c>
      <c r="DI144">
        <f>($B$13*$D$11+$C$13*$D$11+$F$13*((FE144+EW144)/MAX(FE144+EW144+FF144, 0.1)*$I$11+FF144/MAX(FE144+EW144+FF144, 0.1)*$J$11))/($B$13+$C$13+$F$13)</f>
        <v>0</v>
      </c>
      <c r="DJ144">
        <f>($B$13*$K$11+$C$13*$K$11+$F$13*((FE144+EW144)/MAX(FE144+EW144+FF144, 0.1)*$P$11+FF144/MAX(FE144+EW144+FF144, 0.1)*$Q$11))/($B$13+$C$13+$F$13)</f>
        <v>0</v>
      </c>
      <c r="DK144">
        <v>5.52</v>
      </c>
      <c r="DL144">
        <v>0.5</v>
      </c>
      <c r="DM144" t="s">
        <v>430</v>
      </c>
      <c r="DN144">
        <v>2</v>
      </c>
      <c r="DO144" t="b">
        <v>1</v>
      </c>
      <c r="DP144">
        <v>1685030362.6</v>
      </c>
      <c r="DQ144">
        <v>375.4762962962963</v>
      </c>
      <c r="DR144">
        <v>430.9188148148148</v>
      </c>
      <c r="DS144">
        <v>21.47534814814815</v>
      </c>
      <c r="DT144">
        <v>14.88017037037037</v>
      </c>
      <c r="DU144">
        <v>375.0918888888889</v>
      </c>
      <c r="DV144">
        <v>21.42360740740741</v>
      </c>
      <c r="DW144">
        <v>499.9845185185185</v>
      </c>
      <c r="DX144">
        <v>99.47465925925925</v>
      </c>
      <c r="DY144">
        <v>0.09995033333333334</v>
      </c>
      <c r="DZ144">
        <v>30.00959259259259</v>
      </c>
      <c r="EA144">
        <v>30.52478518518519</v>
      </c>
      <c r="EB144">
        <v>999.9000000000001</v>
      </c>
      <c r="EC144">
        <v>0</v>
      </c>
      <c r="ED144">
        <v>0</v>
      </c>
      <c r="EE144">
        <v>10002.86296296296</v>
      </c>
      <c r="EF144">
        <v>0</v>
      </c>
      <c r="EG144">
        <v>1711.762592592592</v>
      </c>
      <c r="EH144">
        <v>-55.44260370370371</v>
      </c>
      <c r="EI144">
        <v>383.7166296296296</v>
      </c>
      <c r="EJ144">
        <v>437.4278148148148</v>
      </c>
      <c r="EK144">
        <v>6.595181481481482</v>
      </c>
      <c r="EL144">
        <v>430.9188148148148</v>
      </c>
      <c r="EM144">
        <v>14.88017037037037</v>
      </c>
      <c r="EN144">
        <v>2.136253703703704</v>
      </c>
      <c r="EO144">
        <v>1.4802</v>
      </c>
      <c r="EP144">
        <v>18.49211111111111</v>
      </c>
      <c r="EQ144">
        <v>12.76514814814815</v>
      </c>
      <c r="ER144">
        <v>2000.012222222222</v>
      </c>
      <c r="ES144">
        <v>0.9800072222222221</v>
      </c>
      <c r="ET144">
        <v>0.01999283703703703</v>
      </c>
      <c r="EU144">
        <v>0</v>
      </c>
      <c r="EV144">
        <v>646.4503333333333</v>
      </c>
      <c r="EW144">
        <v>5.00078</v>
      </c>
      <c r="EX144">
        <v>19277.98888888889</v>
      </c>
      <c r="EY144">
        <v>16379.78148148148</v>
      </c>
      <c r="EZ144">
        <v>40.22192592592592</v>
      </c>
      <c r="FA144">
        <v>41.70333333333333</v>
      </c>
      <c r="FB144">
        <v>41.13629629629629</v>
      </c>
      <c r="FC144">
        <v>40.91651851851852</v>
      </c>
      <c r="FD144">
        <v>41.5321111111111</v>
      </c>
      <c r="FE144">
        <v>1955.122222222222</v>
      </c>
      <c r="FF144">
        <v>39.89000000000001</v>
      </c>
      <c r="FG144">
        <v>0</v>
      </c>
      <c r="FH144">
        <v>1685030368.9</v>
      </c>
      <c r="FI144">
        <v>0</v>
      </c>
      <c r="FJ144">
        <v>646.4156399999999</v>
      </c>
      <c r="FK144">
        <v>11.4620000039612</v>
      </c>
      <c r="FL144">
        <v>788.1769211598875</v>
      </c>
      <c r="FM144">
        <v>19277.844</v>
      </c>
      <c r="FN144">
        <v>15</v>
      </c>
      <c r="FO144">
        <v>1685028870</v>
      </c>
      <c r="FP144" t="s">
        <v>630</v>
      </c>
      <c r="FQ144">
        <v>1685028857</v>
      </c>
      <c r="FR144">
        <v>1685028870</v>
      </c>
      <c r="FS144">
        <v>3</v>
      </c>
      <c r="FT144">
        <v>0.082</v>
      </c>
      <c r="FU144">
        <v>-0.024</v>
      </c>
      <c r="FV144">
        <v>0.389</v>
      </c>
      <c r="FW144">
        <v>-0.048</v>
      </c>
      <c r="FX144">
        <v>420</v>
      </c>
      <c r="FY144">
        <v>15</v>
      </c>
      <c r="FZ144">
        <v>0.04</v>
      </c>
      <c r="GA144">
        <v>0.02</v>
      </c>
      <c r="GB144">
        <v>-52.37891500000001</v>
      </c>
      <c r="GC144">
        <v>-66.79754521575981</v>
      </c>
      <c r="GD144">
        <v>6.877011614994919</v>
      </c>
      <c r="GE144">
        <v>0</v>
      </c>
      <c r="GF144">
        <v>6.588807</v>
      </c>
      <c r="GG144">
        <v>0.1236479549718407</v>
      </c>
      <c r="GH144">
        <v>0.01218871264736356</v>
      </c>
      <c r="GI144">
        <v>1</v>
      </c>
      <c r="GJ144">
        <v>1</v>
      </c>
      <c r="GK144">
        <v>2</v>
      </c>
      <c r="GL144" t="s">
        <v>432</v>
      </c>
      <c r="GM144">
        <v>3.09836</v>
      </c>
      <c r="GN144">
        <v>2.75813</v>
      </c>
      <c r="GO144">
        <v>0.08973730000000001</v>
      </c>
      <c r="GP144">
        <v>0.101545</v>
      </c>
      <c r="GQ144">
        <v>0.109935</v>
      </c>
      <c r="GR144">
        <v>0.08491799999999999</v>
      </c>
      <c r="GS144">
        <v>23335</v>
      </c>
      <c r="GT144">
        <v>22748.2</v>
      </c>
      <c r="GU144">
        <v>26184.7</v>
      </c>
      <c r="GV144">
        <v>25663.7</v>
      </c>
      <c r="GW144">
        <v>37396.2</v>
      </c>
      <c r="GX144">
        <v>35783.2</v>
      </c>
      <c r="GY144">
        <v>45792</v>
      </c>
      <c r="GZ144">
        <v>42312.3</v>
      </c>
      <c r="HA144">
        <v>1.87458</v>
      </c>
      <c r="HB144">
        <v>1.90993</v>
      </c>
      <c r="HC144">
        <v>0.0564158</v>
      </c>
      <c r="HD144">
        <v>0</v>
      </c>
      <c r="HE144">
        <v>29.6171</v>
      </c>
      <c r="HF144">
        <v>999.9</v>
      </c>
      <c r="HG144">
        <v>54.5</v>
      </c>
      <c r="HH144">
        <v>37.2</v>
      </c>
      <c r="HI144">
        <v>34.9222</v>
      </c>
      <c r="HJ144">
        <v>62.1429</v>
      </c>
      <c r="HK144">
        <v>27.2236</v>
      </c>
      <c r="HL144">
        <v>1</v>
      </c>
      <c r="HM144">
        <v>0.22014</v>
      </c>
      <c r="HN144">
        <v>0.792184</v>
      </c>
      <c r="HO144">
        <v>20.3038</v>
      </c>
      <c r="HP144">
        <v>5.21355</v>
      </c>
      <c r="HQ144">
        <v>11.98</v>
      </c>
      <c r="HR144">
        <v>4.9638</v>
      </c>
      <c r="HS144">
        <v>3.27405</v>
      </c>
      <c r="HT144">
        <v>9999</v>
      </c>
      <c r="HU144">
        <v>9999</v>
      </c>
      <c r="HV144">
        <v>9999</v>
      </c>
      <c r="HW144">
        <v>31</v>
      </c>
      <c r="HX144">
        <v>1.86401</v>
      </c>
      <c r="HY144">
        <v>1.86017</v>
      </c>
      <c r="HZ144">
        <v>1.85849</v>
      </c>
      <c r="IA144">
        <v>1.85986</v>
      </c>
      <c r="IB144">
        <v>1.85982</v>
      </c>
      <c r="IC144">
        <v>1.85838</v>
      </c>
      <c r="ID144">
        <v>1.85745</v>
      </c>
      <c r="IE144">
        <v>1.85234</v>
      </c>
      <c r="IF144">
        <v>0</v>
      </c>
      <c r="IG144">
        <v>0</v>
      </c>
      <c r="IH144">
        <v>0</v>
      </c>
      <c r="II144">
        <v>0</v>
      </c>
      <c r="IJ144" t="s">
        <v>433</v>
      </c>
      <c r="IK144" t="s">
        <v>434</v>
      </c>
      <c r="IL144" t="s">
        <v>435</v>
      </c>
      <c r="IM144" t="s">
        <v>435</v>
      </c>
      <c r="IN144" t="s">
        <v>435</v>
      </c>
      <c r="IO144" t="s">
        <v>435</v>
      </c>
      <c r="IP144">
        <v>0</v>
      </c>
      <c r="IQ144">
        <v>100</v>
      </c>
      <c r="IR144">
        <v>100</v>
      </c>
      <c r="IS144">
        <v>0.385</v>
      </c>
      <c r="IT144">
        <v>0.0523</v>
      </c>
      <c r="IU144">
        <v>0.3089209274673534</v>
      </c>
      <c r="IV144">
        <v>0.0002756662941723101</v>
      </c>
      <c r="IW144">
        <v>-1.706736700235475E-07</v>
      </c>
      <c r="IX144">
        <v>-7.648352192670159E-11</v>
      </c>
      <c r="IY144">
        <v>-0.1658455807566637</v>
      </c>
      <c r="IZ144">
        <v>0.001712106514585134</v>
      </c>
      <c r="JA144">
        <v>0.0004201690128959496</v>
      </c>
      <c r="JB144">
        <v>-1.212774764375344E-06</v>
      </c>
      <c r="JC144">
        <v>3</v>
      </c>
      <c r="JD144">
        <v>1949</v>
      </c>
      <c r="JE144">
        <v>1</v>
      </c>
      <c r="JF144">
        <v>28</v>
      </c>
      <c r="JG144">
        <v>25.2</v>
      </c>
      <c r="JH144">
        <v>25</v>
      </c>
      <c r="JI144">
        <v>1.2085</v>
      </c>
      <c r="JJ144">
        <v>2.64771</v>
      </c>
      <c r="JK144">
        <v>1.49658</v>
      </c>
      <c r="JL144">
        <v>2.34741</v>
      </c>
      <c r="JM144">
        <v>1.54907</v>
      </c>
      <c r="JN144">
        <v>2.4646</v>
      </c>
      <c r="JO144">
        <v>41.5605</v>
      </c>
      <c r="JP144">
        <v>13.8256</v>
      </c>
      <c r="JQ144">
        <v>18</v>
      </c>
      <c r="JR144">
        <v>492.943</v>
      </c>
      <c r="JS144">
        <v>533.061</v>
      </c>
      <c r="JT144">
        <v>27.9993</v>
      </c>
      <c r="JU144">
        <v>30.1002</v>
      </c>
      <c r="JV144">
        <v>29.9999</v>
      </c>
      <c r="JW144">
        <v>30.0988</v>
      </c>
      <c r="JX144">
        <v>30.0301</v>
      </c>
      <c r="JY144">
        <v>24.3475</v>
      </c>
      <c r="JZ144">
        <v>53.6877</v>
      </c>
      <c r="KA144">
        <v>0</v>
      </c>
      <c r="KB144">
        <v>28</v>
      </c>
      <c r="KC144">
        <v>473.72</v>
      </c>
      <c r="KD144">
        <v>14.7458</v>
      </c>
      <c r="KE144">
        <v>100.067</v>
      </c>
      <c r="KF144">
        <v>100.445</v>
      </c>
    </row>
    <row r="145" spans="1:292">
      <c r="A145">
        <v>125</v>
      </c>
      <c r="B145">
        <v>1685030375.1</v>
      </c>
      <c r="C145">
        <v>3776</v>
      </c>
      <c r="D145" t="s">
        <v>685</v>
      </c>
      <c r="E145" t="s">
        <v>686</v>
      </c>
      <c r="F145">
        <v>5</v>
      </c>
      <c r="G145" t="s">
        <v>428</v>
      </c>
      <c r="H145">
        <v>1685030367.314285</v>
      </c>
      <c r="I145">
        <f>(J145)/1000</f>
        <v>0</v>
      </c>
      <c r="J145">
        <f>IF(DO145, AM145, AG145)</f>
        <v>0</v>
      </c>
      <c r="K145">
        <f>IF(DO145, AH145, AF145)</f>
        <v>0</v>
      </c>
      <c r="L145">
        <f>DQ145 - IF(AT145&gt;1, K145*DK145*100.0/(AV145*EE145), 0)</f>
        <v>0</v>
      </c>
      <c r="M145">
        <f>((S145-I145/2)*L145-K145)/(S145+I145/2)</f>
        <v>0</v>
      </c>
      <c r="N145">
        <f>M145*(DX145+DY145)/1000.0</f>
        <v>0</v>
      </c>
      <c r="O145">
        <f>(DQ145 - IF(AT145&gt;1, K145*DK145*100.0/(AV145*EE145), 0))*(DX145+DY145)/1000.0</f>
        <v>0</v>
      </c>
      <c r="P145">
        <f>2.0/((1/R145-1/Q145)+SIGN(R145)*SQRT((1/R145-1/Q145)*(1/R145-1/Q145) + 4*DL145/((DL145+1)*(DL145+1))*(2*1/R145*1/Q145-1/Q145*1/Q145)))</f>
        <v>0</v>
      </c>
      <c r="Q145">
        <f>IF(LEFT(DM145,1)&lt;&gt;"0",IF(LEFT(DM145,1)="1",3.0,DN145),$D$5+$E$5*(EE145*DX145/($K$5*1000))+$F$5*(EE145*DX145/($K$5*1000))*MAX(MIN(DK145,$J$5),$I$5)*MAX(MIN(DK145,$J$5),$I$5)+$G$5*MAX(MIN(DK145,$J$5),$I$5)*(EE145*DX145/($K$5*1000))+$H$5*(EE145*DX145/($K$5*1000))*(EE145*DX145/($K$5*1000)))</f>
        <v>0</v>
      </c>
      <c r="R145">
        <f>I145*(1000-(1000*0.61365*exp(17.502*V145/(240.97+V145))/(DX145+DY145)+DS145)/2)/(1000*0.61365*exp(17.502*V145/(240.97+V145))/(DX145+DY145)-DS145)</f>
        <v>0</v>
      </c>
      <c r="S145">
        <f>1/((DL145+1)/(P145/1.6)+1/(Q145/1.37)) + DL145/((DL145+1)/(P145/1.6) + DL145/(Q145/1.37))</f>
        <v>0</v>
      </c>
      <c r="T145">
        <f>(DG145*DJ145)</f>
        <v>0</v>
      </c>
      <c r="U145">
        <f>(DZ145+(T145+2*0.95*5.67E-8*(((DZ145+$B$9)+273)^4-(DZ145+273)^4)-44100*I145)/(1.84*29.3*Q145+8*0.95*5.67E-8*(DZ145+273)^3))</f>
        <v>0</v>
      </c>
      <c r="V145">
        <f>($C$9*EA145+$D$9*EB145+$E$9*U145)</f>
        <v>0</v>
      </c>
      <c r="W145">
        <f>0.61365*exp(17.502*V145/(240.97+V145))</f>
        <v>0</v>
      </c>
      <c r="X145">
        <f>(Y145/Z145*100)</f>
        <v>0</v>
      </c>
      <c r="Y145">
        <f>DS145*(DX145+DY145)/1000</f>
        <v>0</v>
      </c>
      <c r="Z145">
        <f>0.61365*exp(17.502*DZ145/(240.97+DZ145))</f>
        <v>0</v>
      </c>
      <c r="AA145">
        <f>(W145-DS145*(DX145+DY145)/1000)</f>
        <v>0</v>
      </c>
      <c r="AB145">
        <f>(-I145*44100)</f>
        <v>0</v>
      </c>
      <c r="AC145">
        <f>2*29.3*Q145*0.92*(DZ145-V145)</f>
        <v>0</v>
      </c>
      <c r="AD145">
        <f>2*0.95*5.67E-8*(((DZ145+$B$9)+273)^4-(V145+273)^4)</f>
        <v>0</v>
      </c>
      <c r="AE145">
        <f>T145+AD145+AB145+AC145</f>
        <v>0</v>
      </c>
      <c r="AF145">
        <f>DW145*AT145*(DR145-DQ145*(1000-AT145*DT145)/(1000-AT145*DS145))/(100*DK145)</f>
        <v>0</v>
      </c>
      <c r="AG145">
        <f>1000*DW145*AT145*(DS145-DT145)/(100*DK145*(1000-AT145*DS145))</f>
        <v>0</v>
      </c>
      <c r="AH145">
        <f>(AI145 - AJ145 - DX145*1E3/(8.314*(DZ145+273.15)) * AL145/DW145 * AK145) * DW145/(100*DK145) * (1000 - DT145)/1000</f>
        <v>0</v>
      </c>
      <c r="AI145">
        <v>463.6372716101608</v>
      </c>
      <c r="AJ145">
        <v>402.9170787878786</v>
      </c>
      <c r="AK145">
        <v>2.379847835891429</v>
      </c>
      <c r="AL145">
        <v>66.75792814194976</v>
      </c>
      <c r="AM145">
        <f>(AO145 - AN145 + DX145*1E3/(8.314*(DZ145+273.15)) * AQ145/DW145 * AP145) * DW145/(100*DK145) * 1000/(1000 - AO145)</f>
        <v>0</v>
      </c>
      <c r="AN145">
        <v>14.88014363356273</v>
      </c>
      <c r="AO145">
        <v>21.50258710010321</v>
      </c>
      <c r="AP145">
        <v>0.007969123094653408</v>
      </c>
      <c r="AQ145">
        <v>112.1516284702856</v>
      </c>
      <c r="AR145">
        <v>0</v>
      </c>
      <c r="AS145">
        <v>0</v>
      </c>
      <c r="AT145">
        <f>IF(AR145*$H$15&gt;=AV145,1.0,(AV145/(AV145-AR145*$H$15)))</f>
        <v>0</v>
      </c>
      <c r="AU145">
        <f>(AT145-1)*100</f>
        <v>0</v>
      </c>
      <c r="AV145">
        <f>MAX(0,($B$15+$C$15*EE145)/(1+$D$15*EE145)*DX145/(DZ145+273)*$E$15)</f>
        <v>0</v>
      </c>
      <c r="AW145" t="s">
        <v>429</v>
      </c>
      <c r="AX145" t="s">
        <v>429</v>
      </c>
      <c r="AY145">
        <v>0</v>
      </c>
      <c r="AZ145">
        <v>0</v>
      </c>
      <c r="BA145">
        <f>1-AY145/AZ145</f>
        <v>0</v>
      </c>
      <c r="BB145">
        <v>0</v>
      </c>
      <c r="BC145" t="s">
        <v>429</v>
      </c>
      <c r="BD145" t="s">
        <v>429</v>
      </c>
      <c r="BE145">
        <v>0</v>
      </c>
      <c r="BF145">
        <v>0</v>
      </c>
      <c r="BG145">
        <f>1-BE145/BF145</f>
        <v>0</v>
      </c>
      <c r="BH145">
        <v>0.5</v>
      </c>
      <c r="BI145">
        <f>DH145</f>
        <v>0</v>
      </c>
      <c r="BJ145">
        <f>K145</f>
        <v>0</v>
      </c>
      <c r="BK145">
        <f>BG145*BH145*BI145</f>
        <v>0</v>
      </c>
      <c r="BL145">
        <f>(BJ145-BB145)/BI145</f>
        <v>0</v>
      </c>
      <c r="BM145">
        <f>(AZ145-BF145)/BF145</f>
        <v>0</v>
      </c>
      <c r="BN145">
        <f>AY145/(BA145+AY145/BF145)</f>
        <v>0</v>
      </c>
      <c r="BO145" t="s">
        <v>429</v>
      </c>
      <c r="BP145">
        <v>0</v>
      </c>
      <c r="BQ145">
        <f>IF(BP145&lt;&gt;0, BP145, BN145)</f>
        <v>0</v>
      </c>
      <c r="BR145">
        <f>1-BQ145/BF145</f>
        <v>0</v>
      </c>
      <c r="BS145">
        <f>(BF145-BE145)/(BF145-BQ145)</f>
        <v>0</v>
      </c>
      <c r="BT145">
        <f>(AZ145-BF145)/(AZ145-BQ145)</f>
        <v>0</v>
      </c>
      <c r="BU145">
        <f>(BF145-BE145)/(BF145-AY145)</f>
        <v>0</v>
      </c>
      <c r="BV145">
        <f>(AZ145-BF145)/(AZ145-AY145)</f>
        <v>0</v>
      </c>
      <c r="BW145">
        <f>(BS145*BQ145/BE145)</f>
        <v>0</v>
      </c>
      <c r="BX145">
        <f>(1-BW145)</f>
        <v>0</v>
      </c>
      <c r="DG145">
        <f>$B$13*EF145+$C$13*EG145+$F$13*ER145*(1-EU145)</f>
        <v>0</v>
      </c>
      <c r="DH145">
        <f>DG145*DI145</f>
        <v>0</v>
      </c>
      <c r="DI145">
        <f>($B$13*$D$11+$C$13*$D$11+$F$13*((FE145+EW145)/MAX(FE145+EW145+FF145, 0.1)*$I$11+FF145/MAX(FE145+EW145+FF145, 0.1)*$J$11))/($B$13+$C$13+$F$13)</f>
        <v>0</v>
      </c>
      <c r="DJ145">
        <f>($B$13*$K$11+$C$13*$K$11+$F$13*((FE145+EW145)/MAX(FE145+EW145+FF145, 0.1)*$P$11+FF145/MAX(FE145+EW145+FF145, 0.1)*$Q$11))/($B$13+$C$13+$F$13)</f>
        <v>0</v>
      </c>
      <c r="DK145">
        <v>5.52</v>
      </c>
      <c r="DL145">
        <v>0.5</v>
      </c>
      <c r="DM145" t="s">
        <v>430</v>
      </c>
      <c r="DN145">
        <v>2</v>
      </c>
      <c r="DO145" t="b">
        <v>1</v>
      </c>
      <c r="DP145">
        <v>1685030367.314285</v>
      </c>
      <c r="DQ145">
        <v>380.6147857142857</v>
      </c>
      <c r="DR145">
        <v>443.1926428571428</v>
      </c>
      <c r="DS145">
        <v>21.49038214285715</v>
      </c>
      <c r="DT145">
        <v>14.85539285714286</v>
      </c>
      <c r="DU145">
        <v>380.2297857142857</v>
      </c>
      <c r="DV145">
        <v>21.43836785714285</v>
      </c>
      <c r="DW145">
        <v>500.0255357142858</v>
      </c>
      <c r="DX145">
        <v>99.47463571428571</v>
      </c>
      <c r="DY145">
        <v>0.100007775</v>
      </c>
      <c r="DZ145">
        <v>30.01637142857142</v>
      </c>
      <c r="EA145">
        <v>30.53041071428571</v>
      </c>
      <c r="EB145">
        <v>999.9000000000002</v>
      </c>
      <c r="EC145">
        <v>0</v>
      </c>
      <c r="ED145">
        <v>0</v>
      </c>
      <c r="EE145">
        <v>10005.03571428571</v>
      </c>
      <c r="EF145">
        <v>0</v>
      </c>
      <c r="EG145">
        <v>1713.955357142857</v>
      </c>
      <c r="EH145">
        <v>-62.57798571428572</v>
      </c>
      <c r="EI145">
        <v>388.9738214285714</v>
      </c>
      <c r="EJ145">
        <v>449.87525</v>
      </c>
      <c r="EK145">
        <v>6.635</v>
      </c>
      <c r="EL145">
        <v>443.1926428571428</v>
      </c>
      <c r="EM145">
        <v>14.85539285714286</v>
      </c>
      <c r="EN145">
        <v>2.137749642857143</v>
      </c>
      <c r="EO145">
        <v>1.477735</v>
      </c>
      <c r="EP145">
        <v>18.503275</v>
      </c>
      <c r="EQ145">
        <v>12.73963928571429</v>
      </c>
      <c r="ER145">
        <v>1999.986785714286</v>
      </c>
      <c r="ES145">
        <v>0.980006857142857</v>
      </c>
      <c r="ET145">
        <v>0.01999320714285715</v>
      </c>
      <c r="EU145">
        <v>0</v>
      </c>
      <c r="EV145">
        <v>647.5096428571427</v>
      </c>
      <c r="EW145">
        <v>5.00078</v>
      </c>
      <c r="EX145">
        <v>19298.47857142857</v>
      </c>
      <c r="EY145">
        <v>16379.56428571428</v>
      </c>
      <c r="EZ145">
        <v>40.20521428571429</v>
      </c>
      <c r="FA145">
        <v>41.70499999999999</v>
      </c>
      <c r="FB145">
        <v>41.20510714285714</v>
      </c>
      <c r="FC145">
        <v>40.91275</v>
      </c>
      <c r="FD145">
        <v>41.54657142857143</v>
      </c>
      <c r="FE145">
        <v>1955.096785714286</v>
      </c>
      <c r="FF145">
        <v>39.89000000000001</v>
      </c>
      <c r="FG145">
        <v>0</v>
      </c>
      <c r="FH145">
        <v>1685030374.3</v>
      </c>
      <c r="FI145">
        <v>0</v>
      </c>
      <c r="FJ145">
        <v>647.6128846153847</v>
      </c>
      <c r="FK145">
        <v>16.26273506030522</v>
      </c>
      <c r="FL145">
        <v>-429.6649550586038</v>
      </c>
      <c r="FM145">
        <v>19280.05</v>
      </c>
      <c r="FN145">
        <v>15</v>
      </c>
      <c r="FO145">
        <v>1685028870</v>
      </c>
      <c r="FP145" t="s">
        <v>630</v>
      </c>
      <c r="FQ145">
        <v>1685028857</v>
      </c>
      <c r="FR145">
        <v>1685028870</v>
      </c>
      <c r="FS145">
        <v>3</v>
      </c>
      <c r="FT145">
        <v>0.082</v>
      </c>
      <c r="FU145">
        <v>-0.024</v>
      </c>
      <c r="FV145">
        <v>0.389</v>
      </c>
      <c r="FW145">
        <v>-0.048</v>
      </c>
      <c r="FX145">
        <v>420</v>
      </c>
      <c r="FY145">
        <v>15</v>
      </c>
      <c r="FZ145">
        <v>0.04</v>
      </c>
      <c r="GA145">
        <v>0.02</v>
      </c>
      <c r="GB145">
        <v>-58.2072675</v>
      </c>
      <c r="GC145">
        <v>-91.09972120075037</v>
      </c>
      <c r="GD145">
        <v>8.840566182671433</v>
      </c>
      <c r="GE145">
        <v>0</v>
      </c>
      <c r="GF145">
        <v>6.61648575</v>
      </c>
      <c r="GG145">
        <v>0.4054533208255126</v>
      </c>
      <c r="GH145">
        <v>0.04713395394444967</v>
      </c>
      <c r="GI145">
        <v>1</v>
      </c>
      <c r="GJ145">
        <v>1</v>
      </c>
      <c r="GK145">
        <v>2</v>
      </c>
      <c r="GL145" t="s">
        <v>432</v>
      </c>
      <c r="GM145">
        <v>3.09841</v>
      </c>
      <c r="GN145">
        <v>2.75812</v>
      </c>
      <c r="GO145">
        <v>0.0918313</v>
      </c>
      <c r="GP145">
        <v>0.104297</v>
      </c>
      <c r="GQ145">
        <v>0.109904</v>
      </c>
      <c r="GR145">
        <v>0.0843627</v>
      </c>
      <c r="GS145">
        <v>23281.3</v>
      </c>
      <c r="GT145">
        <v>22678.7</v>
      </c>
      <c r="GU145">
        <v>26184.7</v>
      </c>
      <c r="GV145">
        <v>25663.9</v>
      </c>
      <c r="GW145">
        <v>37397.7</v>
      </c>
      <c r="GX145">
        <v>35805.2</v>
      </c>
      <c r="GY145">
        <v>45791.9</v>
      </c>
      <c r="GZ145">
        <v>42312.2</v>
      </c>
      <c r="HA145">
        <v>1.87455</v>
      </c>
      <c r="HB145">
        <v>1.90993</v>
      </c>
      <c r="HC145">
        <v>0.0570714</v>
      </c>
      <c r="HD145">
        <v>0</v>
      </c>
      <c r="HE145">
        <v>29.6302</v>
      </c>
      <c r="HF145">
        <v>999.9</v>
      </c>
      <c r="HG145">
        <v>54.5</v>
      </c>
      <c r="HH145">
        <v>37.2</v>
      </c>
      <c r="HI145">
        <v>34.9195</v>
      </c>
      <c r="HJ145">
        <v>62.3029</v>
      </c>
      <c r="HK145">
        <v>27.488</v>
      </c>
      <c r="HL145">
        <v>1</v>
      </c>
      <c r="HM145">
        <v>0.220104</v>
      </c>
      <c r="HN145">
        <v>0.793309</v>
      </c>
      <c r="HO145">
        <v>20.3037</v>
      </c>
      <c r="HP145">
        <v>5.2131</v>
      </c>
      <c r="HQ145">
        <v>11.98</v>
      </c>
      <c r="HR145">
        <v>4.9636</v>
      </c>
      <c r="HS145">
        <v>3.27405</v>
      </c>
      <c r="HT145">
        <v>9999</v>
      </c>
      <c r="HU145">
        <v>9999</v>
      </c>
      <c r="HV145">
        <v>9999</v>
      </c>
      <c r="HW145">
        <v>31</v>
      </c>
      <c r="HX145">
        <v>1.86401</v>
      </c>
      <c r="HY145">
        <v>1.86017</v>
      </c>
      <c r="HZ145">
        <v>1.85848</v>
      </c>
      <c r="IA145">
        <v>1.85987</v>
      </c>
      <c r="IB145">
        <v>1.85982</v>
      </c>
      <c r="IC145">
        <v>1.85837</v>
      </c>
      <c r="ID145">
        <v>1.85745</v>
      </c>
      <c r="IE145">
        <v>1.85238</v>
      </c>
      <c r="IF145">
        <v>0</v>
      </c>
      <c r="IG145">
        <v>0</v>
      </c>
      <c r="IH145">
        <v>0</v>
      </c>
      <c r="II145">
        <v>0</v>
      </c>
      <c r="IJ145" t="s">
        <v>433</v>
      </c>
      <c r="IK145" t="s">
        <v>434</v>
      </c>
      <c r="IL145" t="s">
        <v>435</v>
      </c>
      <c r="IM145" t="s">
        <v>435</v>
      </c>
      <c r="IN145" t="s">
        <v>435</v>
      </c>
      <c r="IO145" t="s">
        <v>435</v>
      </c>
      <c r="IP145">
        <v>0</v>
      </c>
      <c r="IQ145">
        <v>100</v>
      </c>
      <c r="IR145">
        <v>100</v>
      </c>
      <c r="IS145">
        <v>0.387</v>
      </c>
      <c r="IT145">
        <v>0.0522</v>
      </c>
      <c r="IU145">
        <v>0.3089209274673534</v>
      </c>
      <c r="IV145">
        <v>0.0002756662941723101</v>
      </c>
      <c r="IW145">
        <v>-1.706736700235475E-07</v>
      </c>
      <c r="IX145">
        <v>-7.648352192670159E-11</v>
      </c>
      <c r="IY145">
        <v>-0.1658455807566637</v>
      </c>
      <c r="IZ145">
        <v>0.001712106514585134</v>
      </c>
      <c r="JA145">
        <v>0.0004201690128959496</v>
      </c>
      <c r="JB145">
        <v>-1.212774764375344E-06</v>
      </c>
      <c r="JC145">
        <v>3</v>
      </c>
      <c r="JD145">
        <v>1949</v>
      </c>
      <c r="JE145">
        <v>1</v>
      </c>
      <c r="JF145">
        <v>28</v>
      </c>
      <c r="JG145">
        <v>25.3</v>
      </c>
      <c r="JH145">
        <v>25.1</v>
      </c>
      <c r="JI145">
        <v>1.24146</v>
      </c>
      <c r="JJ145">
        <v>2.64282</v>
      </c>
      <c r="JK145">
        <v>1.49658</v>
      </c>
      <c r="JL145">
        <v>2.34741</v>
      </c>
      <c r="JM145">
        <v>1.54907</v>
      </c>
      <c r="JN145">
        <v>2.4292</v>
      </c>
      <c r="JO145">
        <v>41.5866</v>
      </c>
      <c r="JP145">
        <v>13.8168</v>
      </c>
      <c r="JQ145">
        <v>18</v>
      </c>
      <c r="JR145">
        <v>492.928</v>
      </c>
      <c r="JS145">
        <v>533.061</v>
      </c>
      <c r="JT145">
        <v>27.9999</v>
      </c>
      <c r="JU145">
        <v>30.0985</v>
      </c>
      <c r="JV145">
        <v>29.9999</v>
      </c>
      <c r="JW145">
        <v>30.0988</v>
      </c>
      <c r="JX145">
        <v>30.0301</v>
      </c>
      <c r="JY145">
        <v>25.0869</v>
      </c>
      <c r="JZ145">
        <v>53.6877</v>
      </c>
      <c r="KA145">
        <v>0</v>
      </c>
      <c r="KB145">
        <v>28</v>
      </c>
      <c r="KC145">
        <v>493.82</v>
      </c>
      <c r="KD145">
        <v>14.7467</v>
      </c>
      <c r="KE145">
        <v>100.067</v>
      </c>
      <c r="KF145">
        <v>100.445</v>
      </c>
    </row>
    <row r="146" spans="1:292">
      <c r="A146">
        <v>126</v>
      </c>
      <c r="B146">
        <v>1685030380.1</v>
      </c>
      <c r="C146">
        <v>3781</v>
      </c>
      <c r="D146" t="s">
        <v>687</v>
      </c>
      <c r="E146" t="s">
        <v>688</v>
      </c>
      <c r="F146">
        <v>5</v>
      </c>
      <c r="G146" t="s">
        <v>428</v>
      </c>
      <c r="H146">
        <v>1685030372.6</v>
      </c>
      <c r="I146">
        <f>(J146)/1000</f>
        <v>0</v>
      </c>
      <c r="J146">
        <f>IF(DO146, AM146, AG146)</f>
        <v>0</v>
      </c>
      <c r="K146">
        <f>IF(DO146, AH146, AF146)</f>
        <v>0</v>
      </c>
      <c r="L146">
        <f>DQ146 - IF(AT146&gt;1, K146*DK146*100.0/(AV146*EE146), 0)</f>
        <v>0</v>
      </c>
      <c r="M146">
        <f>((S146-I146/2)*L146-K146)/(S146+I146/2)</f>
        <v>0</v>
      </c>
      <c r="N146">
        <f>M146*(DX146+DY146)/1000.0</f>
        <v>0</v>
      </c>
      <c r="O146">
        <f>(DQ146 - IF(AT146&gt;1, K146*DK146*100.0/(AV146*EE146), 0))*(DX146+DY146)/1000.0</f>
        <v>0</v>
      </c>
      <c r="P146">
        <f>2.0/((1/R146-1/Q146)+SIGN(R146)*SQRT((1/R146-1/Q146)*(1/R146-1/Q146) + 4*DL146/((DL146+1)*(DL146+1))*(2*1/R146*1/Q146-1/Q146*1/Q146)))</f>
        <v>0</v>
      </c>
      <c r="Q146">
        <f>IF(LEFT(DM146,1)&lt;&gt;"0",IF(LEFT(DM146,1)="1",3.0,DN146),$D$5+$E$5*(EE146*DX146/($K$5*1000))+$F$5*(EE146*DX146/($K$5*1000))*MAX(MIN(DK146,$J$5),$I$5)*MAX(MIN(DK146,$J$5),$I$5)+$G$5*MAX(MIN(DK146,$J$5),$I$5)*(EE146*DX146/($K$5*1000))+$H$5*(EE146*DX146/($K$5*1000))*(EE146*DX146/($K$5*1000)))</f>
        <v>0</v>
      </c>
      <c r="R146">
        <f>I146*(1000-(1000*0.61365*exp(17.502*V146/(240.97+V146))/(DX146+DY146)+DS146)/2)/(1000*0.61365*exp(17.502*V146/(240.97+V146))/(DX146+DY146)-DS146)</f>
        <v>0</v>
      </c>
      <c r="S146">
        <f>1/((DL146+1)/(P146/1.6)+1/(Q146/1.37)) + DL146/((DL146+1)/(P146/1.6) + DL146/(Q146/1.37))</f>
        <v>0</v>
      </c>
      <c r="T146">
        <f>(DG146*DJ146)</f>
        <v>0</v>
      </c>
      <c r="U146">
        <f>(DZ146+(T146+2*0.95*5.67E-8*(((DZ146+$B$9)+273)^4-(DZ146+273)^4)-44100*I146)/(1.84*29.3*Q146+8*0.95*5.67E-8*(DZ146+273)^3))</f>
        <v>0</v>
      </c>
      <c r="V146">
        <f>($C$9*EA146+$D$9*EB146+$E$9*U146)</f>
        <v>0</v>
      </c>
      <c r="W146">
        <f>0.61365*exp(17.502*V146/(240.97+V146))</f>
        <v>0</v>
      </c>
      <c r="X146">
        <f>(Y146/Z146*100)</f>
        <v>0</v>
      </c>
      <c r="Y146">
        <f>DS146*(DX146+DY146)/1000</f>
        <v>0</v>
      </c>
      <c r="Z146">
        <f>0.61365*exp(17.502*DZ146/(240.97+DZ146))</f>
        <v>0</v>
      </c>
      <c r="AA146">
        <f>(W146-DS146*(DX146+DY146)/1000)</f>
        <v>0</v>
      </c>
      <c r="AB146">
        <f>(-I146*44100)</f>
        <v>0</v>
      </c>
      <c r="AC146">
        <f>2*29.3*Q146*0.92*(DZ146-V146)</f>
        <v>0</v>
      </c>
      <c r="AD146">
        <f>2*0.95*5.67E-8*(((DZ146+$B$9)+273)^4-(V146+273)^4)</f>
        <v>0</v>
      </c>
      <c r="AE146">
        <f>T146+AD146+AB146+AC146</f>
        <v>0</v>
      </c>
      <c r="AF146">
        <f>DW146*AT146*(DR146-DQ146*(1000-AT146*DT146)/(1000-AT146*DS146))/(100*DK146)</f>
        <v>0</v>
      </c>
      <c r="AG146">
        <f>1000*DW146*AT146*(DS146-DT146)/(100*DK146*(1000-AT146*DS146))</f>
        <v>0</v>
      </c>
      <c r="AH146">
        <f>(AI146 - AJ146 - DX146*1E3/(8.314*(DZ146+273.15)) * AL146/DW146 * AK146) * DW146/(100*DK146) * (1000 - DT146)/1000</f>
        <v>0</v>
      </c>
      <c r="AI146">
        <v>480.4588904036348</v>
      </c>
      <c r="AJ146">
        <v>416.7439575757574</v>
      </c>
      <c r="AK146">
        <v>2.787145606621665</v>
      </c>
      <c r="AL146">
        <v>66.75792814194976</v>
      </c>
      <c r="AM146">
        <f>(AO146 - AN146 + DX146*1E3/(8.314*(DZ146+273.15)) * AQ146/DW146 * AP146) * DW146/(100*DK146) * 1000/(1000 - AO146)</f>
        <v>0</v>
      </c>
      <c r="AN146">
        <v>14.7510123586265</v>
      </c>
      <c r="AO146">
        <v>21.4746904024768</v>
      </c>
      <c r="AP146">
        <v>-0.001965782156846645</v>
      </c>
      <c r="AQ146">
        <v>112.1516284702856</v>
      </c>
      <c r="AR146">
        <v>0</v>
      </c>
      <c r="AS146">
        <v>0</v>
      </c>
      <c r="AT146">
        <f>IF(AR146*$H$15&gt;=AV146,1.0,(AV146/(AV146-AR146*$H$15)))</f>
        <v>0</v>
      </c>
      <c r="AU146">
        <f>(AT146-1)*100</f>
        <v>0</v>
      </c>
      <c r="AV146">
        <f>MAX(0,($B$15+$C$15*EE146)/(1+$D$15*EE146)*DX146/(DZ146+273)*$E$15)</f>
        <v>0</v>
      </c>
      <c r="AW146" t="s">
        <v>429</v>
      </c>
      <c r="AX146" t="s">
        <v>429</v>
      </c>
      <c r="AY146">
        <v>0</v>
      </c>
      <c r="AZ146">
        <v>0</v>
      </c>
      <c r="BA146">
        <f>1-AY146/AZ146</f>
        <v>0</v>
      </c>
      <c r="BB146">
        <v>0</v>
      </c>
      <c r="BC146" t="s">
        <v>429</v>
      </c>
      <c r="BD146" t="s">
        <v>429</v>
      </c>
      <c r="BE146">
        <v>0</v>
      </c>
      <c r="BF146">
        <v>0</v>
      </c>
      <c r="BG146">
        <f>1-BE146/BF146</f>
        <v>0</v>
      </c>
      <c r="BH146">
        <v>0.5</v>
      </c>
      <c r="BI146">
        <f>DH146</f>
        <v>0</v>
      </c>
      <c r="BJ146">
        <f>K146</f>
        <v>0</v>
      </c>
      <c r="BK146">
        <f>BG146*BH146*BI146</f>
        <v>0</v>
      </c>
      <c r="BL146">
        <f>(BJ146-BB146)/BI146</f>
        <v>0</v>
      </c>
      <c r="BM146">
        <f>(AZ146-BF146)/BF146</f>
        <v>0</v>
      </c>
      <c r="BN146">
        <f>AY146/(BA146+AY146/BF146)</f>
        <v>0</v>
      </c>
      <c r="BO146" t="s">
        <v>429</v>
      </c>
      <c r="BP146">
        <v>0</v>
      </c>
      <c r="BQ146">
        <f>IF(BP146&lt;&gt;0, BP146, BN146)</f>
        <v>0</v>
      </c>
      <c r="BR146">
        <f>1-BQ146/BF146</f>
        <v>0</v>
      </c>
      <c r="BS146">
        <f>(BF146-BE146)/(BF146-BQ146)</f>
        <v>0</v>
      </c>
      <c r="BT146">
        <f>(AZ146-BF146)/(AZ146-BQ146)</f>
        <v>0</v>
      </c>
      <c r="BU146">
        <f>(BF146-BE146)/(BF146-AY146)</f>
        <v>0</v>
      </c>
      <c r="BV146">
        <f>(AZ146-BF146)/(AZ146-AY146)</f>
        <v>0</v>
      </c>
      <c r="BW146">
        <f>(BS146*BQ146/BE146)</f>
        <v>0</v>
      </c>
      <c r="BX146">
        <f>(1-BW146)</f>
        <v>0</v>
      </c>
      <c r="DG146">
        <f>$B$13*EF146+$C$13*EG146+$F$13*ER146*(1-EU146)</f>
        <v>0</v>
      </c>
      <c r="DH146">
        <f>DG146*DI146</f>
        <v>0</v>
      </c>
      <c r="DI146">
        <f>($B$13*$D$11+$C$13*$D$11+$F$13*((FE146+EW146)/MAX(FE146+EW146+FF146, 0.1)*$I$11+FF146/MAX(FE146+EW146+FF146, 0.1)*$J$11))/($B$13+$C$13+$F$13)</f>
        <v>0</v>
      </c>
      <c r="DJ146">
        <f>($B$13*$K$11+$C$13*$K$11+$F$13*((FE146+EW146)/MAX(FE146+EW146+FF146, 0.1)*$P$11+FF146/MAX(FE146+EW146+FF146, 0.1)*$Q$11))/($B$13+$C$13+$F$13)</f>
        <v>0</v>
      </c>
      <c r="DK146">
        <v>5.52</v>
      </c>
      <c r="DL146">
        <v>0.5</v>
      </c>
      <c r="DM146" t="s">
        <v>430</v>
      </c>
      <c r="DN146">
        <v>2</v>
      </c>
      <c r="DO146" t="b">
        <v>1</v>
      </c>
      <c r="DP146">
        <v>1685030372.6</v>
      </c>
      <c r="DQ146">
        <v>390.344962962963</v>
      </c>
      <c r="DR146">
        <v>459.8587407407406</v>
      </c>
      <c r="DS146">
        <v>21.49484444444445</v>
      </c>
      <c r="DT146">
        <v>14.80855555555555</v>
      </c>
      <c r="DU146">
        <v>389.9589999999999</v>
      </c>
      <c r="DV146">
        <v>21.44275185185185</v>
      </c>
      <c r="DW146">
        <v>499.994074074074</v>
      </c>
      <c r="DX146">
        <v>99.47457777777778</v>
      </c>
      <c r="DY146">
        <v>0.09991828518518518</v>
      </c>
      <c r="DZ146">
        <v>30.02431851851852</v>
      </c>
      <c r="EA146">
        <v>30.54505925925926</v>
      </c>
      <c r="EB146">
        <v>999.9000000000001</v>
      </c>
      <c r="EC146">
        <v>0</v>
      </c>
      <c r="ED146">
        <v>0</v>
      </c>
      <c r="EE146">
        <v>10009.5037037037</v>
      </c>
      <c r="EF146">
        <v>0</v>
      </c>
      <c r="EG146">
        <v>1639.655555555555</v>
      </c>
      <c r="EH146">
        <v>-69.51383703703704</v>
      </c>
      <c r="EI146">
        <v>398.9194074074074</v>
      </c>
      <c r="EJ146">
        <v>466.7701481481482</v>
      </c>
      <c r="EK146">
        <v>6.686296666666667</v>
      </c>
      <c r="EL146">
        <v>459.8587407407406</v>
      </c>
      <c r="EM146">
        <v>14.80855555555555</v>
      </c>
      <c r="EN146">
        <v>2.138192222222222</v>
      </c>
      <c r="EO146">
        <v>1.473074444444444</v>
      </c>
      <c r="EP146">
        <v>18.50658148148148</v>
      </c>
      <c r="EQ146">
        <v>12.6913925925926</v>
      </c>
      <c r="ER146">
        <v>1999.98037037037</v>
      </c>
      <c r="ES146">
        <v>0.9800073333333335</v>
      </c>
      <c r="ET146">
        <v>0.01999271481481481</v>
      </c>
      <c r="EU146">
        <v>0</v>
      </c>
      <c r="EV146">
        <v>649.0573703703703</v>
      </c>
      <c r="EW146">
        <v>5.00078</v>
      </c>
      <c r="EX146">
        <v>18737.24444444444</v>
      </c>
      <c r="EY146">
        <v>16379.5037037037</v>
      </c>
      <c r="EZ146">
        <v>40.19666666666667</v>
      </c>
      <c r="FA146">
        <v>41.708</v>
      </c>
      <c r="FB146">
        <v>41.15951851851851</v>
      </c>
      <c r="FC146">
        <v>40.89551851851851</v>
      </c>
      <c r="FD146">
        <v>41.52981481481481</v>
      </c>
      <c r="FE146">
        <v>1955.093703703704</v>
      </c>
      <c r="FF146">
        <v>39.88666666666667</v>
      </c>
      <c r="FG146">
        <v>0</v>
      </c>
      <c r="FH146">
        <v>1685030379.1</v>
      </c>
      <c r="FI146">
        <v>0</v>
      </c>
      <c r="FJ146">
        <v>649.0211538461538</v>
      </c>
      <c r="FK146">
        <v>20.15637606771212</v>
      </c>
      <c r="FL146">
        <v>-8945.582902913678</v>
      </c>
      <c r="FM146">
        <v>18749.41923076923</v>
      </c>
      <c r="FN146">
        <v>15</v>
      </c>
      <c r="FO146">
        <v>1685028870</v>
      </c>
      <c r="FP146" t="s">
        <v>630</v>
      </c>
      <c r="FQ146">
        <v>1685028857</v>
      </c>
      <c r="FR146">
        <v>1685028870</v>
      </c>
      <c r="FS146">
        <v>3</v>
      </c>
      <c r="FT146">
        <v>0.082</v>
      </c>
      <c r="FU146">
        <v>-0.024</v>
      </c>
      <c r="FV146">
        <v>0.389</v>
      </c>
      <c r="FW146">
        <v>-0.048</v>
      </c>
      <c r="FX146">
        <v>420</v>
      </c>
      <c r="FY146">
        <v>15</v>
      </c>
      <c r="FZ146">
        <v>0.04</v>
      </c>
      <c r="GA146">
        <v>0.02</v>
      </c>
      <c r="GB146">
        <v>-64.862945</v>
      </c>
      <c r="GC146">
        <v>-81.16227242026248</v>
      </c>
      <c r="GD146">
        <v>7.950058419406425</v>
      </c>
      <c r="GE146">
        <v>0</v>
      </c>
      <c r="GF146">
        <v>6.657333500000002</v>
      </c>
      <c r="GG146">
        <v>0.6370052532832891</v>
      </c>
      <c r="GH146">
        <v>0.06614326558879595</v>
      </c>
      <c r="GI146">
        <v>0</v>
      </c>
      <c r="GJ146">
        <v>0</v>
      </c>
      <c r="GK146">
        <v>2</v>
      </c>
      <c r="GL146" t="s">
        <v>485</v>
      </c>
      <c r="GM146">
        <v>3.09827</v>
      </c>
      <c r="GN146">
        <v>2.75823</v>
      </c>
      <c r="GO146">
        <v>0.0942484</v>
      </c>
      <c r="GP146">
        <v>0.107038</v>
      </c>
      <c r="GQ146">
        <v>0.109823</v>
      </c>
      <c r="GR146">
        <v>0.08434899999999999</v>
      </c>
      <c r="GS146">
        <v>23219.4</v>
      </c>
      <c r="GT146">
        <v>22609.5</v>
      </c>
      <c r="GU146">
        <v>26184.8</v>
      </c>
      <c r="GV146">
        <v>25664.1</v>
      </c>
      <c r="GW146">
        <v>37401.9</v>
      </c>
      <c r="GX146">
        <v>35806.4</v>
      </c>
      <c r="GY146">
        <v>45792.5</v>
      </c>
      <c r="GZ146">
        <v>42312.6</v>
      </c>
      <c r="HA146">
        <v>1.8746</v>
      </c>
      <c r="HB146">
        <v>1.9103</v>
      </c>
      <c r="HC146">
        <v>0.0556707</v>
      </c>
      <c r="HD146">
        <v>0</v>
      </c>
      <c r="HE146">
        <v>29.6483</v>
      </c>
      <c r="HF146">
        <v>999.9</v>
      </c>
      <c r="HG146">
        <v>54.5</v>
      </c>
      <c r="HH146">
        <v>37.3</v>
      </c>
      <c r="HI146">
        <v>35.1124</v>
      </c>
      <c r="HJ146">
        <v>62.3429</v>
      </c>
      <c r="HK146">
        <v>27.4519</v>
      </c>
      <c r="HL146">
        <v>1</v>
      </c>
      <c r="HM146">
        <v>0.219606</v>
      </c>
      <c r="HN146">
        <v>0.793848</v>
      </c>
      <c r="HO146">
        <v>20.3037</v>
      </c>
      <c r="HP146">
        <v>5.21325</v>
      </c>
      <c r="HQ146">
        <v>11.98</v>
      </c>
      <c r="HR146">
        <v>4.96385</v>
      </c>
      <c r="HS146">
        <v>3.274</v>
      </c>
      <c r="HT146">
        <v>9999</v>
      </c>
      <c r="HU146">
        <v>9999</v>
      </c>
      <c r="HV146">
        <v>9999</v>
      </c>
      <c r="HW146">
        <v>31</v>
      </c>
      <c r="HX146">
        <v>1.86401</v>
      </c>
      <c r="HY146">
        <v>1.86019</v>
      </c>
      <c r="HZ146">
        <v>1.85851</v>
      </c>
      <c r="IA146">
        <v>1.85987</v>
      </c>
      <c r="IB146">
        <v>1.85981</v>
      </c>
      <c r="IC146">
        <v>1.85837</v>
      </c>
      <c r="ID146">
        <v>1.85745</v>
      </c>
      <c r="IE146">
        <v>1.85234</v>
      </c>
      <c r="IF146">
        <v>0</v>
      </c>
      <c r="IG146">
        <v>0</v>
      </c>
      <c r="IH146">
        <v>0</v>
      </c>
      <c r="II146">
        <v>0</v>
      </c>
      <c r="IJ146" t="s">
        <v>433</v>
      </c>
      <c r="IK146" t="s">
        <v>434</v>
      </c>
      <c r="IL146" t="s">
        <v>435</v>
      </c>
      <c r="IM146" t="s">
        <v>435</v>
      </c>
      <c r="IN146" t="s">
        <v>435</v>
      </c>
      <c r="IO146" t="s">
        <v>435</v>
      </c>
      <c r="IP146">
        <v>0</v>
      </c>
      <c r="IQ146">
        <v>100</v>
      </c>
      <c r="IR146">
        <v>100</v>
      </c>
      <c r="IS146">
        <v>0.388</v>
      </c>
      <c r="IT146">
        <v>0.0517</v>
      </c>
      <c r="IU146">
        <v>0.3089209274673534</v>
      </c>
      <c r="IV146">
        <v>0.0002756662941723101</v>
      </c>
      <c r="IW146">
        <v>-1.706736700235475E-07</v>
      </c>
      <c r="IX146">
        <v>-7.648352192670159E-11</v>
      </c>
      <c r="IY146">
        <v>-0.1658455807566637</v>
      </c>
      <c r="IZ146">
        <v>0.001712106514585134</v>
      </c>
      <c r="JA146">
        <v>0.0004201690128959496</v>
      </c>
      <c r="JB146">
        <v>-1.212774764375344E-06</v>
      </c>
      <c r="JC146">
        <v>3</v>
      </c>
      <c r="JD146">
        <v>1949</v>
      </c>
      <c r="JE146">
        <v>1</v>
      </c>
      <c r="JF146">
        <v>28</v>
      </c>
      <c r="JG146">
        <v>25.4</v>
      </c>
      <c r="JH146">
        <v>25.2</v>
      </c>
      <c r="JI146">
        <v>1.2793</v>
      </c>
      <c r="JJ146">
        <v>2.64771</v>
      </c>
      <c r="JK146">
        <v>1.49658</v>
      </c>
      <c r="JL146">
        <v>2.34863</v>
      </c>
      <c r="JM146">
        <v>1.54907</v>
      </c>
      <c r="JN146">
        <v>2.38159</v>
      </c>
      <c r="JO146">
        <v>41.5866</v>
      </c>
      <c r="JP146">
        <v>13.8168</v>
      </c>
      <c r="JQ146">
        <v>18</v>
      </c>
      <c r="JR146">
        <v>492.957</v>
      </c>
      <c r="JS146">
        <v>533.3440000000001</v>
      </c>
      <c r="JT146">
        <v>28</v>
      </c>
      <c r="JU146">
        <v>30.0976</v>
      </c>
      <c r="JV146">
        <v>30</v>
      </c>
      <c r="JW146">
        <v>30.0988</v>
      </c>
      <c r="JX146">
        <v>30.0322</v>
      </c>
      <c r="JY146">
        <v>25.7658</v>
      </c>
      <c r="JZ146">
        <v>53.6877</v>
      </c>
      <c r="KA146">
        <v>0</v>
      </c>
      <c r="KB146">
        <v>28</v>
      </c>
      <c r="KC146">
        <v>507.188</v>
      </c>
      <c r="KD146">
        <v>14.745</v>
      </c>
      <c r="KE146">
        <v>100.067</v>
      </c>
      <c r="KF146">
        <v>100.446</v>
      </c>
    </row>
    <row r="147" spans="1:292">
      <c r="A147">
        <v>127</v>
      </c>
      <c r="B147">
        <v>1685030385.1</v>
      </c>
      <c r="C147">
        <v>3786</v>
      </c>
      <c r="D147" t="s">
        <v>689</v>
      </c>
      <c r="E147" t="s">
        <v>690</v>
      </c>
      <c r="F147">
        <v>5</v>
      </c>
      <c r="G147" t="s">
        <v>428</v>
      </c>
      <c r="H147">
        <v>1685030377.314285</v>
      </c>
      <c r="I147">
        <f>(J147)/1000</f>
        <v>0</v>
      </c>
      <c r="J147">
        <f>IF(DO147, AM147, AG147)</f>
        <v>0</v>
      </c>
      <c r="K147">
        <f>IF(DO147, AH147, AF147)</f>
        <v>0</v>
      </c>
      <c r="L147">
        <f>DQ147 - IF(AT147&gt;1, K147*DK147*100.0/(AV147*EE147), 0)</f>
        <v>0</v>
      </c>
      <c r="M147">
        <f>((S147-I147/2)*L147-K147)/(S147+I147/2)</f>
        <v>0</v>
      </c>
      <c r="N147">
        <f>M147*(DX147+DY147)/1000.0</f>
        <v>0</v>
      </c>
      <c r="O147">
        <f>(DQ147 - IF(AT147&gt;1, K147*DK147*100.0/(AV147*EE147), 0))*(DX147+DY147)/1000.0</f>
        <v>0</v>
      </c>
      <c r="P147">
        <f>2.0/((1/R147-1/Q147)+SIGN(R147)*SQRT((1/R147-1/Q147)*(1/R147-1/Q147) + 4*DL147/((DL147+1)*(DL147+1))*(2*1/R147*1/Q147-1/Q147*1/Q147)))</f>
        <v>0</v>
      </c>
      <c r="Q147">
        <f>IF(LEFT(DM147,1)&lt;&gt;"0",IF(LEFT(DM147,1)="1",3.0,DN147),$D$5+$E$5*(EE147*DX147/($K$5*1000))+$F$5*(EE147*DX147/($K$5*1000))*MAX(MIN(DK147,$J$5),$I$5)*MAX(MIN(DK147,$J$5),$I$5)+$G$5*MAX(MIN(DK147,$J$5),$I$5)*(EE147*DX147/($K$5*1000))+$H$5*(EE147*DX147/($K$5*1000))*(EE147*DX147/($K$5*1000)))</f>
        <v>0</v>
      </c>
      <c r="R147">
        <f>I147*(1000-(1000*0.61365*exp(17.502*V147/(240.97+V147))/(DX147+DY147)+DS147)/2)/(1000*0.61365*exp(17.502*V147/(240.97+V147))/(DX147+DY147)-DS147)</f>
        <v>0</v>
      </c>
      <c r="S147">
        <f>1/((DL147+1)/(P147/1.6)+1/(Q147/1.37)) + DL147/((DL147+1)/(P147/1.6) + DL147/(Q147/1.37))</f>
        <v>0</v>
      </c>
      <c r="T147">
        <f>(DG147*DJ147)</f>
        <v>0</v>
      </c>
      <c r="U147">
        <f>(DZ147+(T147+2*0.95*5.67E-8*(((DZ147+$B$9)+273)^4-(DZ147+273)^4)-44100*I147)/(1.84*29.3*Q147+8*0.95*5.67E-8*(DZ147+273)^3))</f>
        <v>0</v>
      </c>
      <c r="V147">
        <f>($C$9*EA147+$D$9*EB147+$E$9*U147)</f>
        <v>0</v>
      </c>
      <c r="W147">
        <f>0.61365*exp(17.502*V147/(240.97+V147))</f>
        <v>0</v>
      </c>
      <c r="X147">
        <f>(Y147/Z147*100)</f>
        <v>0</v>
      </c>
      <c r="Y147">
        <f>DS147*(DX147+DY147)/1000</f>
        <v>0</v>
      </c>
      <c r="Z147">
        <f>0.61365*exp(17.502*DZ147/(240.97+DZ147))</f>
        <v>0</v>
      </c>
      <c r="AA147">
        <f>(W147-DS147*(DX147+DY147)/1000)</f>
        <v>0</v>
      </c>
      <c r="AB147">
        <f>(-I147*44100)</f>
        <v>0</v>
      </c>
      <c r="AC147">
        <f>2*29.3*Q147*0.92*(DZ147-V147)</f>
        <v>0</v>
      </c>
      <c r="AD147">
        <f>2*0.95*5.67E-8*(((DZ147+$B$9)+273)^4-(V147+273)^4)</f>
        <v>0</v>
      </c>
      <c r="AE147">
        <f>T147+AD147+AB147+AC147</f>
        <v>0</v>
      </c>
      <c r="AF147">
        <f>DW147*AT147*(DR147-DQ147*(1000-AT147*DT147)/(1000-AT147*DS147))/(100*DK147)</f>
        <v>0</v>
      </c>
      <c r="AG147">
        <f>1000*DW147*AT147*(DS147-DT147)/(100*DK147*(1000-AT147*DS147))</f>
        <v>0</v>
      </c>
      <c r="AH147">
        <f>(AI147 - AJ147 - DX147*1E3/(8.314*(DZ147+273.15)) * AL147/DW147 * AK147) * DW147/(100*DK147) * (1000 - DT147)/1000</f>
        <v>0</v>
      </c>
      <c r="AI147">
        <v>497.4789083554047</v>
      </c>
      <c r="AJ147">
        <v>431.8714060606059</v>
      </c>
      <c r="AK147">
        <v>3.036735946484108</v>
      </c>
      <c r="AL147">
        <v>66.75792814194976</v>
      </c>
      <c r="AM147">
        <f>(AO147 - AN147 + DX147*1E3/(8.314*(DZ147+273.15)) * AQ147/DW147 * AP147) * DW147/(100*DK147) * 1000/(1000 - AO147)</f>
        <v>0</v>
      </c>
      <c r="AN147">
        <v>14.7415772460309</v>
      </c>
      <c r="AO147">
        <v>21.46618297213622</v>
      </c>
      <c r="AP147">
        <v>-0.005012584561361879</v>
      </c>
      <c r="AQ147">
        <v>112.1516284702856</v>
      </c>
      <c r="AR147">
        <v>0</v>
      </c>
      <c r="AS147">
        <v>0</v>
      </c>
      <c r="AT147">
        <f>IF(AR147*$H$15&gt;=AV147,1.0,(AV147/(AV147-AR147*$H$15)))</f>
        <v>0</v>
      </c>
      <c r="AU147">
        <f>(AT147-1)*100</f>
        <v>0</v>
      </c>
      <c r="AV147">
        <f>MAX(0,($B$15+$C$15*EE147)/(1+$D$15*EE147)*DX147/(DZ147+273)*$E$15)</f>
        <v>0</v>
      </c>
      <c r="AW147" t="s">
        <v>429</v>
      </c>
      <c r="AX147" t="s">
        <v>429</v>
      </c>
      <c r="AY147">
        <v>0</v>
      </c>
      <c r="AZ147">
        <v>0</v>
      </c>
      <c r="BA147">
        <f>1-AY147/AZ147</f>
        <v>0</v>
      </c>
      <c r="BB147">
        <v>0</v>
      </c>
      <c r="BC147" t="s">
        <v>429</v>
      </c>
      <c r="BD147" t="s">
        <v>429</v>
      </c>
      <c r="BE147">
        <v>0</v>
      </c>
      <c r="BF147">
        <v>0</v>
      </c>
      <c r="BG147">
        <f>1-BE147/BF147</f>
        <v>0</v>
      </c>
      <c r="BH147">
        <v>0.5</v>
      </c>
      <c r="BI147">
        <f>DH147</f>
        <v>0</v>
      </c>
      <c r="BJ147">
        <f>K147</f>
        <v>0</v>
      </c>
      <c r="BK147">
        <f>BG147*BH147*BI147</f>
        <v>0</v>
      </c>
      <c r="BL147">
        <f>(BJ147-BB147)/BI147</f>
        <v>0</v>
      </c>
      <c r="BM147">
        <f>(AZ147-BF147)/BF147</f>
        <v>0</v>
      </c>
      <c r="BN147">
        <f>AY147/(BA147+AY147/BF147)</f>
        <v>0</v>
      </c>
      <c r="BO147" t="s">
        <v>429</v>
      </c>
      <c r="BP147">
        <v>0</v>
      </c>
      <c r="BQ147">
        <f>IF(BP147&lt;&gt;0, BP147, BN147)</f>
        <v>0</v>
      </c>
      <c r="BR147">
        <f>1-BQ147/BF147</f>
        <v>0</v>
      </c>
      <c r="BS147">
        <f>(BF147-BE147)/(BF147-BQ147)</f>
        <v>0</v>
      </c>
      <c r="BT147">
        <f>(AZ147-BF147)/(AZ147-BQ147)</f>
        <v>0</v>
      </c>
      <c r="BU147">
        <f>(BF147-BE147)/(BF147-AY147)</f>
        <v>0</v>
      </c>
      <c r="BV147">
        <f>(AZ147-BF147)/(AZ147-AY147)</f>
        <v>0</v>
      </c>
      <c r="BW147">
        <f>(BS147*BQ147/BE147)</f>
        <v>0</v>
      </c>
      <c r="BX147">
        <f>(1-BW147)</f>
        <v>0</v>
      </c>
      <c r="DG147">
        <f>$B$13*EF147+$C$13*EG147+$F$13*ER147*(1-EU147)</f>
        <v>0</v>
      </c>
      <c r="DH147">
        <f>DG147*DI147</f>
        <v>0</v>
      </c>
      <c r="DI147">
        <f>($B$13*$D$11+$C$13*$D$11+$F$13*((FE147+EW147)/MAX(FE147+EW147+FF147, 0.1)*$I$11+FF147/MAX(FE147+EW147+FF147, 0.1)*$J$11))/($B$13+$C$13+$F$13)</f>
        <v>0</v>
      </c>
      <c r="DJ147">
        <f>($B$13*$K$11+$C$13*$K$11+$F$13*((FE147+EW147)/MAX(FE147+EW147+FF147, 0.1)*$P$11+FF147/MAX(FE147+EW147+FF147, 0.1)*$Q$11))/($B$13+$C$13+$F$13)</f>
        <v>0</v>
      </c>
      <c r="DK147">
        <v>5.52</v>
      </c>
      <c r="DL147">
        <v>0.5</v>
      </c>
      <c r="DM147" t="s">
        <v>430</v>
      </c>
      <c r="DN147">
        <v>2</v>
      </c>
      <c r="DO147" t="b">
        <v>1</v>
      </c>
      <c r="DP147">
        <v>1685030377.314285</v>
      </c>
      <c r="DQ147">
        <v>402.0395714285714</v>
      </c>
      <c r="DR147">
        <v>475.4900714285714</v>
      </c>
      <c r="DS147">
        <v>21.48712142857143</v>
      </c>
      <c r="DT147">
        <v>14.7658</v>
      </c>
      <c r="DU147">
        <v>401.6525357142858</v>
      </c>
      <c r="DV147">
        <v>21.43516428571429</v>
      </c>
      <c r="DW147">
        <v>500.0061071428572</v>
      </c>
      <c r="DX147">
        <v>99.47365357142858</v>
      </c>
      <c r="DY147">
        <v>0.09997996428571429</v>
      </c>
      <c r="DZ147">
        <v>30.03124285714286</v>
      </c>
      <c r="EA147">
        <v>30.54989285714285</v>
      </c>
      <c r="EB147">
        <v>999.9000000000002</v>
      </c>
      <c r="EC147">
        <v>0</v>
      </c>
      <c r="ED147">
        <v>0</v>
      </c>
      <c r="EE147">
        <v>10006.93392857143</v>
      </c>
      <c r="EF147">
        <v>0</v>
      </c>
      <c r="EG147">
        <v>1495.721785714286</v>
      </c>
      <c r="EH147">
        <v>-73.45048214285715</v>
      </c>
      <c r="EI147">
        <v>410.8676785714286</v>
      </c>
      <c r="EJ147">
        <v>482.6158571428572</v>
      </c>
      <c r="EK147">
        <v>6.7213225</v>
      </c>
      <c r="EL147">
        <v>475.4900714285714</v>
      </c>
      <c r="EM147">
        <v>14.7658</v>
      </c>
      <c r="EN147">
        <v>2.137403571428572</v>
      </c>
      <c r="EO147">
        <v>1.468808214285714</v>
      </c>
      <c r="EP147">
        <v>18.50068571428571</v>
      </c>
      <c r="EQ147">
        <v>12.64721428571429</v>
      </c>
      <c r="ER147">
        <v>1999.978214285714</v>
      </c>
      <c r="ES147">
        <v>0.9800065</v>
      </c>
      <c r="ET147">
        <v>0.01999354642857143</v>
      </c>
      <c r="EU147">
        <v>0</v>
      </c>
      <c r="EV147">
        <v>650.5933928571429</v>
      </c>
      <c r="EW147">
        <v>5.00078</v>
      </c>
      <c r="EX147">
        <v>18219.14285714286</v>
      </c>
      <c r="EY147">
        <v>16379.475</v>
      </c>
      <c r="EZ147">
        <v>40.19414285714286</v>
      </c>
      <c r="FA147">
        <v>41.71849999999999</v>
      </c>
      <c r="FB147">
        <v>41.09582142857143</v>
      </c>
      <c r="FC147">
        <v>40.89249999999999</v>
      </c>
      <c r="FD147">
        <v>41.5487857142857</v>
      </c>
      <c r="FE147">
        <v>1955.091785714286</v>
      </c>
      <c r="FF147">
        <v>39.88642857142857</v>
      </c>
      <c r="FG147">
        <v>0</v>
      </c>
      <c r="FH147">
        <v>1685030383.9</v>
      </c>
      <c r="FI147">
        <v>0</v>
      </c>
      <c r="FJ147">
        <v>650.5942307692308</v>
      </c>
      <c r="FK147">
        <v>20.11254700859759</v>
      </c>
      <c r="FL147">
        <v>-9134.29401923799</v>
      </c>
      <c r="FM147">
        <v>18226.92692307692</v>
      </c>
      <c r="FN147">
        <v>15</v>
      </c>
      <c r="FO147">
        <v>1685028870</v>
      </c>
      <c r="FP147" t="s">
        <v>630</v>
      </c>
      <c r="FQ147">
        <v>1685028857</v>
      </c>
      <c r="FR147">
        <v>1685028870</v>
      </c>
      <c r="FS147">
        <v>3</v>
      </c>
      <c r="FT147">
        <v>0.082</v>
      </c>
      <c r="FU147">
        <v>-0.024</v>
      </c>
      <c r="FV147">
        <v>0.389</v>
      </c>
      <c r="FW147">
        <v>-0.048</v>
      </c>
      <c r="FX147">
        <v>420</v>
      </c>
      <c r="FY147">
        <v>15</v>
      </c>
      <c r="FZ147">
        <v>0.04</v>
      </c>
      <c r="GA147">
        <v>0.02</v>
      </c>
      <c r="GB147">
        <v>-70.73519756097562</v>
      </c>
      <c r="GC147">
        <v>-52.60709686411146</v>
      </c>
      <c r="GD147">
        <v>5.349272606374732</v>
      </c>
      <c r="GE147">
        <v>0</v>
      </c>
      <c r="GF147">
        <v>6.692106585365853</v>
      </c>
      <c r="GG147">
        <v>0.4789536585365934</v>
      </c>
      <c r="GH147">
        <v>0.05766095633876746</v>
      </c>
      <c r="GI147">
        <v>1</v>
      </c>
      <c r="GJ147">
        <v>1</v>
      </c>
      <c r="GK147">
        <v>2</v>
      </c>
      <c r="GL147" t="s">
        <v>432</v>
      </c>
      <c r="GM147">
        <v>3.09836</v>
      </c>
      <c r="GN147">
        <v>2.75791</v>
      </c>
      <c r="GO147">
        <v>0.09683269999999999</v>
      </c>
      <c r="GP147">
        <v>0.109715</v>
      </c>
      <c r="GQ147">
        <v>0.109796</v>
      </c>
      <c r="GR147">
        <v>0.0843589</v>
      </c>
      <c r="GS147">
        <v>23153.4</v>
      </c>
      <c r="GT147">
        <v>22541.8</v>
      </c>
      <c r="GU147">
        <v>26185</v>
      </c>
      <c r="GV147">
        <v>25664.2</v>
      </c>
      <c r="GW147">
        <v>37403.3</v>
      </c>
      <c r="GX147">
        <v>35806.6</v>
      </c>
      <c r="GY147">
        <v>45792.4</v>
      </c>
      <c r="GZ147">
        <v>42312.9</v>
      </c>
      <c r="HA147">
        <v>1.8749</v>
      </c>
      <c r="HB147">
        <v>1.90987</v>
      </c>
      <c r="HC147">
        <v>0.0538379</v>
      </c>
      <c r="HD147">
        <v>0</v>
      </c>
      <c r="HE147">
        <v>29.6667</v>
      </c>
      <c r="HF147">
        <v>999.9</v>
      </c>
      <c r="HG147">
        <v>54.5</v>
      </c>
      <c r="HH147">
        <v>37.3</v>
      </c>
      <c r="HI147">
        <v>35.1128</v>
      </c>
      <c r="HJ147">
        <v>61.3329</v>
      </c>
      <c r="HK147">
        <v>27.488</v>
      </c>
      <c r="HL147">
        <v>1</v>
      </c>
      <c r="HM147">
        <v>0.219682</v>
      </c>
      <c r="HN147">
        <v>0.7949619999999999</v>
      </c>
      <c r="HO147">
        <v>20.3037</v>
      </c>
      <c r="HP147">
        <v>5.21385</v>
      </c>
      <c r="HQ147">
        <v>11.98</v>
      </c>
      <c r="HR147">
        <v>4.96375</v>
      </c>
      <c r="HS147">
        <v>3.27405</v>
      </c>
      <c r="HT147">
        <v>9999</v>
      </c>
      <c r="HU147">
        <v>9999</v>
      </c>
      <c r="HV147">
        <v>9999</v>
      </c>
      <c r="HW147">
        <v>31</v>
      </c>
      <c r="HX147">
        <v>1.86401</v>
      </c>
      <c r="HY147">
        <v>1.86017</v>
      </c>
      <c r="HZ147">
        <v>1.85848</v>
      </c>
      <c r="IA147">
        <v>1.85986</v>
      </c>
      <c r="IB147">
        <v>1.85985</v>
      </c>
      <c r="IC147">
        <v>1.85837</v>
      </c>
      <c r="ID147">
        <v>1.85745</v>
      </c>
      <c r="IE147">
        <v>1.85236</v>
      </c>
      <c r="IF147">
        <v>0</v>
      </c>
      <c r="IG147">
        <v>0</v>
      </c>
      <c r="IH147">
        <v>0</v>
      </c>
      <c r="II147">
        <v>0</v>
      </c>
      <c r="IJ147" t="s">
        <v>433</v>
      </c>
      <c r="IK147" t="s">
        <v>434</v>
      </c>
      <c r="IL147" t="s">
        <v>435</v>
      </c>
      <c r="IM147" t="s">
        <v>435</v>
      </c>
      <c r="IN147" t="s">
        <v>435</v>
      </c>
      <c r="IO147" t="s">
        <v>435</v>
      </c>
      <c r="IP147">
        <v>0</v>
      </c>
      <c r="IQ147">
        <v>100</v>
      </c>
      <c r="IR147">
        <v>100</v>
      </c>
      <c r="IS147">
        <v>0.389</v>
      </c>
      <c r="IT147">
        <v>0.0516</v>
      </c>
      <c r="IU147">
        <v>0.3089209274673534</v>
      </c>
      <c r="IV147">
        <v>0.0002756662941723101</v>
      </c>
      <c r="IW147">
        <v>-1.706736700235475E-07</v>
      </c>
      <c r="IX147">
        <v>-7.648352192670159E-11</v>
      </c>
      <c r="IY147">
        <v>-0.1658455807566637</v>
      </c>
      <c r="IZ147">
        <v>0.001712106514585134</v>
      </c>
      <c r="JA147">
        <v>0.0004201690128959496</v>
      </c>
      <c r="JB147">
        <v>-1.212774764375344E-06</v>
      </c>
      <c r="JC147">
        <v>3</v>
      </c>
      <c r="JD147">
        <v>1949</v>
      </c>
      <c r="JE147">
        <v>1</v>
      </c>
      <c r="JF147">
        <v>28</v>
      </c>
      <c r="JG147">
        <v>25.5</v>
      </c>
      <c r="JH147">
        <v>25.3</v>
      </c>
      <c r="JI147">
        <v>1.31226</v>
      </c>
      <c r="JJ147">
        <v>2.65381</v>
      </c>
      <c r="JK147">
        <v>1.49658</v>
      </c>
      <c r="JL147">
        <v>2.34863</v>
      </c>
      <c r="JM147">
        <v>1.54907</v>
      </c>
      <c r="JN147">
        <v>2.34619</v>
      </c>
      <c r="JO147">
        <v>41.5866</v>
      </c>
      <c r="JP147">
        <v>13.8081</v>
      </c>
      <c r="JQ147">
        <v>18</v>
      </c>
      <c r="JR147">
        <v>493.136</v>
      </c>
      <c r="JS147">
        <v>533.048</v>
      </c>
      <c r="JT147">
        <v>28.0001</v>
      </c>
      <c r="JU147">
        <v>30.0976</v>
      </c>
      <c r="JV147">
        <v>30</v>
      </c>
      <c r="JW147">
        <v>30.0988</v>
      </c>
      <c r="JX147">
        <v>30.0326</v>
      </c>
      <c r="JY147">
        <v>26.5034</v>
      </c>
      <c r="JZ147">
        <v>53.6877</v>
      </c>
      <c r="KA147">
        <v>0</v>
      </c>
      <c r="KB147">
        <v>28</v>
      </c>
      <c r="KC147">
        <v>527.224</v>
      </c>
      <c r="KD147">
        <v>14.7352</v>
      </c>
      <c r="KE147">
        <v>100.068</v>
      </c>
      <c r="KF147">
        <v>100.446</v>
      </c>
    </row>
    <row r="148" spans="1:292">
      <c r="A148">
        <v>128</v>
      </c>
      <c r="B148">
        <v>1685030390.1</v>
      </c>
      <c r="C148">
        <v>3791</v>
      </c>
      <c r="D148" t="s">
        <v>691</v>
      </c>
      <c r="E148" t="s">
        <v>692</v>
      </c>
      <c r="F148">
        <v>5</v>
      </c>
      <c r="G148" t="s">
        <v>428</v>
      </c>
      <c r="H148">
        <v>1685030382.6</v>
      </c>
      <c r="I148">
        <f>(J148)/1000</f>
        <v>0</v>
      </c>
      <c r="J148">
        <f>IF(DO148, AM148, AG148)</f>
        <v>0</v>
      </c>
      <c r="K148">
        <f>IF(DO148, AH148, AF148)</f>
        <v>0</v>
      </c>
      <c r="L148">
        <f>DQ148 - IF(AT148&gt;1, K148*DK148*100.0/(AV148*EE148), 0)</f>
        <v>0</v>
      </c>
      <c r="M148">
        <f>((S148-I148/2)*L148-K148)/(S148+I148/2)</f>
        <v>0</v>
      </c>
      <c r="N148">
        <f>M148*(DX148+DY148)/1000.0</f>
        <v>0</v>
      </c>
      <c r="O148">
        <f>(DQ148 - IF(AT148&gt;1, K148*DK148*100.0/(AV148*EE148), 0))*(DX148+DY148)/1000.0</f>
        <v>0</v>
      </c>
      <c r="P148">
        <f>2.0/((1/R148-1/Q148)+SIGN(R148)*SQRT((1/R148-1/Q148)*(1/R148-1/Q148) + 4*DL148/((DL148+1)*(DL148+1))*(2*1/R148*1/Q148-1/Q148*1/Q148)))</f>
        <v>0</v>
      </c>
      <c r="Q148">
        <f>IF(LEFT(DM148,1)&lt;&gt;"0",IF(LEFT(DM148,1)="1",3.0,DN148),$D$5+$E$5*(EE148*DX148/($K$5*1000))+$F$5*(EE148*DX148/($K$5*1000))*MAX(MIN(DK148,$J$5),$I$5)*MAX(MIN(DK148,$J$5),$I$5)+$G$5*MAX(MIN(DK148,$J$5),$I$5)*(EE148*DX148/($K$5*1000))+$H$5*(EE148*DX148/($K$5*1000))*(EE148*DX148/($K$5*1000)))</f>
        <v>0</v>
      </c>
      <c r="R148">
        <f>I148*(1000-(1000*0.61365*exp(17.502*V148/(240.97+V148))/(DX148+DY148)+DS148)/2)/(1000*0.61365*exp(17.502*V148/(240.97+V148))/(DX148+DY148)-DS148)</f>
        <v>0</v>
      </c>
      <c r="S148">
        <f>1/((DL148+1)/(P148/1.6)+1/(Q148/1.37)) + DL148/((DL148+1)/(P148/1.6) + DL148/(Q148/1.37))</f>
        <v>0</v>
      </c>
      <c r="T148">
        <f>(DG148*DJ148)</f>
        <v>0</v>
      </c>
      <c r="U148">
        <f>(DZ148+(T148+2*0.95*5.67E-8*(((DZ148+$B$9)+273)^4-(DZ148+273)^4)-44100*I148)/(1.84*29.3*Q148+8*0.95*5.67E-8*(DZ148+273)^3))</f>
        <v>0</v>
      </c>
      <c r="V148">
        <f>($C$9*EA148+$D$9*EB148+$E$9*U148)</f>
        <v>0</v>
      </c>
      <c r="W148">
        <f>0.61365*exp(17.502*V148/(240.97+V148))</f>
        <v>0</v>
      </c>
      <c r="X148">
        <f>(Y148/Z148*100)</f>
        <v>0</v>
      </c>
      <c r="Y148">
        <f>DS148*(DX148+DY148)/1000</f>
        <v>0</v>
      </c>
      <c r="Z148">
        <f>0.61365*exp(17.502*DZ148/(240.97+DZ148))</f>
        <v>0</v>
      </c>
      <c r="AA148">
        <f>(W148-DS148*(DX148+DY148)/1000)</f>
        <v>0</v>
      </c>
      <c r="AB148">
        <f>(-I148*44100)</f>
        <v>0</v>
      </c>
      <c r="AC148">
        <f>2*29.3*Q148*0.92*(DZ148-V148)</f>
        <v>0</v>
      </c>
      <c r="AD148">
        <f>2*0.95*5.67E-8*(((DZ148+$B$9)+273)^4-(V148+273)^4)</f>
        <v>0</v>
      </c>
      <c r="AE148">
        <f>T148+AD148+AB148+AC148</f>
        <v>0</v>
      </c>
      <c r="AF148">
        <f>DW148*AT148*(DR148-DQ148*(1000-AT148*DT148)/(1000-AT148*DS148))/(100*DK148)</f>
        <v>0</v>
      </c>
      <c r="AG148">
        <f>1000*DW148*AT148*(DS148-DT148)/(100*DK148*(1000-AT148*DS148))</f>
        <v>0</v>
      </c>
      <c r="AH148">
        <f>(AI148 - AJ148 - DX148*1E3/(8.314*(DZ148+273.15)) * AL148/DW148 * AK148) * DW148/(100*DK148) * (1000 - DT148)/1000</f>
        <v>0</v>
      </c>
      <c r="AI148">
        <v>514.4603321755334</v>
      </c>
      <c r="AJ148">
        <v>447.5388545454544</v>
      </c>
      <c r="AK148">
        <v>3.142794720096814</v>
      </c>
      <c r="AL148">
        <v>66.75792814194976</v>
      </c>
      <c r="AM148">
        <f>(AO148 - AN148 + DX148*1E3/(8.314*(DZ148+273.15)) * AQ148/DW148 * AP148) * DW148/(100*DK148) * 1000/(1000 - AO148)</f>
        <v>0</v>
      </c>
      <c r="AN148">
        <v>14.74392866189744</v>
      </c>
      <c r="AO148">
        <v>21.47068679050569</v>
      </c>
      <c r="AP148">
        <v>-0.000229039671320561</v>
      </c>
      <c r="AQ148">
        <v>112.1516284702856</v>
      </c>
      <c r="AR148">
        <v>0</v>
      </c>
      <c r="AS148">
        <v>0</v>
      </c>
      <c r="AT148">
        <f>IF(AR148*$H$15&gt;=AV148,1.0,(AV148/(AV148-AR148*$H$15)))</f>
        <v>0</v>
      </c>
      <c r="AU148">
        <f>(AT148-1)*100</f>
        <v>0</v>
      </c>
      <c r="AV148">
        <f>MAX(0,($B$15+$C$15*EE148)/(1+$D$15*EE148)*DX148/(DZ148+273)*$E$15)</f>
        <v>0</v>
      </c>
      <c r="AW148" t="s">
        <v>429</v>
      </c>
      <c r="AX148" t="s">
        <v>429</v>
      </c>
      <c r="AY148">
        <v>0</v>
      </c>
      <c r="AZ148">
        <v>0</v>
      </c>
      <c r="BA148">
        <f>1-AY148/AZ148</f>
        <v>0</v>
      </c>
      <c r="BB148">
        <v>0</v>
      </c>
      <c r="BC148" t="s">
        <v>429</v>
      </c>
      <c r="BD148" t="s">
        <v>429</v>
      </c>
      <c r="BE148">
        <v>0</v>
      </c>
      <c r="BF148">
        <v>0</v>
      </c>
      <c r="BG148">
        <f>1-BE148/BF148</f>
        <v>0</v>
      </c>
      <c r="BH148">
        <v>0.5</v>
      </c>
      <c r="BI148">
        <f>DH148</f>
        <v>0</v>
      </c>
      <c r="BJ148">
        <f>K148</f>
        <v>0</v>
      </c>
      <c r="BK148">
        <f>BG148*BH148*BI148</f>
        <v>0</v>
      </c>
      <c r="BL148">
        <f>(BJ148-BB148)/BI148</f>
        <v>0</v>
      </c>
      <c r="BM148">
        <f>(AZ148-BF148)/BF148</f>
        <v>0</v>
      </c>
      <c r="BN148">
        <f>AY148/(BA148+AY148/BF148)</f>
        <v>0</v>
      </c>
      <c r="BO148" t="s">
        <v>429</v>
      </c>
      <c r="BP148">
        <v>0</v>
      </c>
      <c r="BQ148">
        <f>IF(BP148&lt;&gt;0, BP148, BN148)</f>
        <v>0</v>
      </c>
      <c r="BR148">
        <f>1-BQ148/BF148</f>
        <v>0</v>
      </c>
      <c r="BS148">
        <f>(BF148-BE148)/(BF148-BQ148)</f>
        <v>0</v>
      </c>
      <c r="BT148">
        <f>(AZ148-BF148)/(AZ148-BQ148)</f>
        <v>0</v>
      </c>
      <c r="BU148">
        <f>(BF148-BE148)/(BF148-AY148)</f>
        <v>0</v>
      </c>
      <c r="BV148">
        <f>(AZ148-BF148)/(AZ148-AY148)</f>
        <v>0</v>
      </c>
      <c r="BW148">
        <f>(BS148*BQ148/BE148)</f>
        <v>0</v>
      </c>
      <c r="BX148">
        <f>(1-BW148)</f>
        <v>0</v>
      </c>
      <c r="DG148">
        <f>$B$13*EF148+$C$13*EG148+$F$13*ER148*(1-EU148)</f>
        <v>0</v>
      </c>
      <c r="DH148">
        <f>DG148*DI148</f>
        <v>0</v>
      </c>
      <c r="DI148">
        <f>($B$13*$D$11+$C$13*$D$11+$F$13*((FE148+EW148)/MAX(FE148+EW148+FF148, 0.1)*$I$11+FF148/MAX(FE148+EW148+FF148, 0.1)*$J$11))/($B$13+$C$13+$F$13)</f>
        <v>0</v>
      </c>
      <c r="DJ148">
        <f>($B$13*$K$11+$C$13*$K$11+$F$13*((FE148+EW148)/MAX(FE148+EW148+FF148, 0.1)*$P$11+FF148/MAX(FE148+EW148+FF148, 0.1)*$Q$11))/($B$13+$C$13+$F$13)</f>
        <v>0</v>
      </c>
      <c r="DK148">
        <v>5.52</v>
      </c>
      <c r="DL148">
        <v>0.5</v>
      </c>
      <c r="DM148" t="s">
        <v>430</v>
      </c>
      <c r="DN148">
        <v>2</v>
      </c>
      <c r="DO148" t="b">
        <v>1</v>
      </c>
      <c r="DP148">
        <v>1685030382.6</v>
      </c>
      <c r="DQ148">
        <v>416.8553703703703</v>
      </c>
      <c r="DR148">
        <v>493.1654444444445</v>
      </c>
      <c r="DS148">
        <v>21.47382962962963</v>
      </c>
      <c r="DT148">
        <v>14.74331851851852</v>
      </c>
      <c r="DU148">
        <v>416.4668518518519</v>
      </c>
      <c r="DV148">
        <v>21.4221111111111</v>
      </c>
      <c r="DW148">
        <v>499.9884444444444</v>
      </c>
      <c r="DX148">
        <v>99.47278148148149</v>
      </c>
      <c r="DY148">
        <v>0.09980364444444445</v>
      </c>
      <c r="DZ148">
        <v>30.03697407407408</v>
      </c>
      <c r="EA148">
        <v>30.55197777777778</v>
      </c>
      <c r="EB148">
        <v>999.9000000000001</v>
      </c>
      <c r="EC148">
        <v>0</v>
      </c>
      <c r="ED148">
        <v>0</v>
      </c>
      <c r="EE148">
        <v>10020.47592592592</v>
      </c>
      <c r="EF148">
        <v>0</v>
      </c>
      <c r="EG148">
        <v>1278.055333333333</v>
      </c>
      <c r="EH148">
        <v>-76.30997037037038</v>
      </c>
      <c r="EI148">
        <v>426.0032592592593</v>
      </c>
      <c r="EJ148">
        <v>500.545037037037</v>
      </c>
      <c r="EK148">
        <v>6.730516666666667</v>
      </c>
      <c r="EL148">
        <v>493.1654444444445</v>
      </c>
      <c r="EM148">
        <v>14.74331851851852</v>
      </c>
      <c r="EN148">
        <v>2.136061851851852</v>
      </c>
      <c r="EO148">
        <v>1.466559259259259</v>
      </c>
      <c r="EP148">
        <v>18.49068518518519</v>
      </c>
      <c r="EQ148">
        <v>12.6239037037037</v>
      </c>
      <c r="ER148">
        <v>1999.973333333333</v>
      </c>
      <c r="ES148">
        <v>0.9800022592592592</v>
      </c>
      <c r="ET148">
        <v>0.01999764444444444</v>
      </c>
      <c r="EU148">
        <v>0</v>
      </c>
      <c r="EV148">
        <v>652.3578888888889</v>
      </c>
      <c r="EW148">
        <v>5.00078</v>
      </c>
      <c r="EX148">
        <v>17235.9962962963</v>
      </c>
      <c r="EY148">
        <v>16379.40740740741</v>
      </c>
      <c r="EZ148">
        <v>40.192</v>
      </c>
      <c r="FA148">
        <v>41.71266666666666</v>
      </c>
      <c r="FB148">
        <v>40.97670370370369</v>
      </c>
      <c r="FC148">
        <v>40.86992592592592</v>
      </c>
      <c r="FD148">
        <v>41.53670370370369</v>
      </c>
      <c r="FE148">
        <v>1955.078518518518</v>
      </c>
      <c r="FF148">
        <v>39.89185185185186</v>
      </c>
      <c r="FG148">
        <v>0</v>
      </c>
      <c r="FH148">
        <v>1685030389.3</v>
      </c>
      <c r="FI148">
        <v>0</v>
      </c>
      <c r="FJ148">
        <v>652.4572400000001</v>
      </c>
      <c r="FK148">
        <v>18.34784619369319</v>
      </c>
      <c r="FL148">
        <v>-7050.061544836068</v>
      </c>
      <c r="FM148">
        <v>17176.636</v>
      </c>
      <c r="FN148">
        <v>15</v>
      </c>
      <c r="FO148">
        <v>1685028870</v>
      </c>
      <c r="FP148" t="s">
        <v>630</v>
      </c>
      <c r="FQ148">
        <v>1685028857</v>
      </c>
      <c r="FR148">
        <v>1685028870</v>
      </c>
      <c r="FS148">
        <v>3</v>
      </c>
      <c r="FT148">
        <v>0.082</v>
      </c>
      <c r="FU148">
        <v>-0.024</v>
      </c>
      <c r="FV148">
        <v>0.389</v>
      </c>
      <c r="FW148">
        <v>-0.048</v>
      </c>
      <c r="FX148">
        <v>420</v>
      </c>
      <c r="FY148">
        <v>15</v>
      </c>
      <c r="FZ148">
        <v>0.04</v>
      </c>
      <c r="GA148">
        <v>0.02</v>
      </c>
      <c r="GB148">
        <v>-73.85349756097561</v>
      </c>
      <c r="GC148">
        <v>-36.13319581881553</v>
      </c>
      <c r="GD148">
        <v>3.669679745679139</v>
      </c>
      <c r="GE148">
        <v>0</v>
      </c>
      <c r="GF148">
        <v>6.71516780487805</v>
      </c>
      <c r="GG148">
        <v>0.2076664808362506</v>
      </c>
      <c r="GH148">
        <v>0.03879544287496103</v>
      </c>
      <c r="GI148">
        <v>1</v>
      </c>
      <c r="GJ148">
        <v>1</v>
      </c>
      <c r="GK148">
        <v>2</v>
      </c>
      <c r="GL148" t="s">
        <v>432</v>
      </c>
      <c r="GM148">
        <v>3.09838</v>
      </c>
      <c r="GN148">
        <v>2.75818</v>
      </c>
      <c r="GO148">
        <v>0.0994685</v>
      </c>
      <c r="GP148">
        <v>0.112382</v>
      </c>
      <c r="GQ148">
        <v>0.109799</v>
      </c>
      <c r="GR148">
        <v>0.08436100000000001</v>
      </c>
      <c r="GS148">
        <v>23085.7</v>
      </c>
      <c r="GT148">
        <v>22474.3</v>
      </c>
      <c r="GU148">
        <v>26184.8</v>
      </c>
      <c r="GV148">
        <v>25664.2</v>
      </c>
      <c r="GW148">
        <v>37403.3</v>
      </c>
      <c r="GX148">
        <v>35806.9</v>
      </c>
      <c r="GY148">
        <v>45792.2</v>
      </c>
      <c r="GZ148">
        <v>42312.9</v>
      </c>
      <c r="HA148">
        <v>1.87472</v>
      </c>
      <c r="HB148">
        <v>1.90998</v>
      </c>
      <c r="HC148">
        <v>0.0531003</v>
      </c>
      <c r="HD148">
        <v>0</v>
      </c>
      <c r="HE148">
        <v>29.6852</v>
      </c>
      <c r="HF148">
        <v>999.9</v>
      </c>
      <c r="HG148">
        <v>54.5</v>
      </c>
      <c r="HH148">
        <v>37.3</v>
      </c>
      <c r="HI148">
        <v>35.1136</v>
      </c>
      <c r="HJ148">
        <v>61.1629</v>
      </c>
      <c r="HK148">
        <v>27.5681</v>
      </c>
      <c r="HL148">
        <v>1</v>
      </c>
      <c r="HM148">
        <v>0.219741</v>
      </c>
      <c r="HN148">
        <v>0.793347</v>
      </c>
      <c r="HO148">
        <v>20.3037</v>
      </c>
      <c r="HP148">
        <v>5.21415</v>
      </c>
      <c r="HQ148">
        <v>11.9798</v>
      </c>
      <c r="HR148">
        <v>4.964</v>
      </c>
      <c r="HS148">
        <v>3.27415</v>
      </c>
      <c r="HT148">
        <v>9999</v>
      </c>
      <c r="HU148">
        <v>9999</v>
      </c>
      <c r="HV148">
        <v>9999</v>
      </c>
      <c r="HW148">
        <v>31</v>
      </c>
      <c r="HX148">
        <v>1.86401</v>
      </c>
      <c r="HY148">
        <v>1.86018</v>
      </c>
      <c r="HZ148">
        <v>1.85849</v>
      </c>
      <c r="IA148">
        <v>1.85987</v>
      </c>
      <c r="IB148">
        <v>1.85986</v>
      </c>
      <c r="IC148">
        <v>1.85837</v>
      </c>
      <c r="ID148">
        <v>1.85745</v>
      </c>
      <c r="IE148">
        <v>1.85238</v>
      </c>
      <c r="IF148">
        <v>0</v>
      </c>
      <c r="IG148">
        <v>0</v>
      </c>
      <c r="IH148">
        <v>0</v>
      </c>
      <c r="II148">
        <v>0</v>
      </c>
      <c r="IJ148" t="s">
        <v>433</v>
      </c>
      <c r="IK148" t="s">
        <v>434</v>
      </c>
      <c r="IL148" t="s">
        <v>435</v>
      </c>
      <c r="IM148" t="s">
        <v>435</v>
      </c>
      <c r="IN148" t="s">
        <v>435</v>
      </c>
      <c r="IO148" t="s">
        <v>435</v>
      </c>
      <c r="IP148">
        <v>0</v>
      </c>
      <c r="IQ148">
        <v>100</v>
      </c>
      <c r="IR148">
        <v>100</v>
      </c>
      <c r="IS148">
        <v>0.391</v>
      </c>
      <c r="IT148">
        <v>0.0517</v>
      </c>
      <c r="IU148">
        <v>0.3089209274673534</v>
      </c>
      <c r="IV148">
        <v>0.0002756662941723101</v>
      </c>
      <c r="IW148">
        <v>-1.706736700235475E-07</v>
      </c>
      <c r="IX148">
        <v>-7.648352192670159E-11</v>
      </c>
      <c r="IY148">
        <v>-0.1658455807566637</v>
      </c>
      <c r="IZ148">
        <v>0.001712106514585134</v>
      </c>
      <c r="JA148">
        <v>0.0004201690128959496</v>
      </c>
      <c r="JB148">
        <v>-1.212774764375344E-06</v>
      </c>
      <c r="JC148">
        <v>3</v>
      </c>
      <c r="JD148">
        <v>1949</v>
      </c>
      <c r="JE148">
        <v>1</v>
      </c>
      <c r="JF148">
        <v>28</v>
      </c>
      <c r="JG148">
        <v>25.6</v>
      </c>
      <c r="JH148">
        <v>25.3</v>
      </c>
      <c r="JI148">
        <v>1.3501</v>
      </c>
      <c r="JJ148">
        <v>2.65259</v>
      </c>
      <c r="JK148">
        <v>1.49658</v>
      </c>
      <c r="JL148">
        <v>2.34741</v>
      </c>
      <c r="JM148">
        <v>1.54907</v>
      </c>
      <c r="JN148">
        <v>2.3645</v>
      </c>
      <c r="JO148">
        <v>41.5866</v>
      </c>
      <c r="JP148">
        <v>13.8081</v>
      </c>
      <c r="JQ148">
        <v>18</v>
      </c>
      <c r="JR148">
        <v>493.032</v>
      </c>
      <c r="JS148">
        <v>533.126</v>
      </c>
      <c r="JT148">
        <v>27.9997</v>
      </c>
      <c r="JU148">
        <v>30.0976</v>
      </c>
      <c r="JV148">
        <v>30.0001</v>
      </c>
      <c r="JW148">
        <v>30.0988</v>
      </c>
      <c r="JX148">
        <v>30.0335</v>
      </c>
      <c r="JY148">
        <v>27.1751</v>
      </c>
      <c r="JZ148">
        <v>53.6877</v>
      </c>
      <c r="KA148">
        <v>0</v>
      </c>
      <c r="KB148">
        <v>28</v>
      </c>
      <c r="KC148">
        <v>540.58</v>
      </c>
      <c r="KD148">
        <v>14.7296</v>
      </c>
      <c r="KE148">
        <v>100.067</v>
      </c>
      <c r="KF148">
        <v>100.446</v>
      </c>
    </row>
    <row r="149" spans="1:292">
      <c r="A149">
        <v>129</v>
      </c>
      <c r="B149">
        <v>1685030395.1</v>
      </c>
      <c r="C149">
        <v>3796</v>
      </c>
      <c r="D149" t="s">
        <v>693</v>
      </c>
      <c r="E149" t="s">
        <v>694</v>
      </c>
      <c r="F149">
        <v>5</v>
      </c>
      <c r="G149" t="s">
        <v>428</v>
      </c>
      <c r="H149">
        <v>1685030387.314285</v>
      </c>
      <c r="I149">
        <f>(J149)/1000</f>
        <v>0</v>
      </c>
      <c r="J149">
        <f>IF(DO149, AM149, AG149)</f>
        <v>0</v>
      </c>
      <c r="K149">
        <f>IF(DO149, AH149, AF149)</f>
        <v>0</v>
      </c>
      <c r="L149">
        <f>DQ149 - IF(AT149&gt;1, K149*DK149*100.0/(AV149*EE149), 0)</f>
        <v>0</v>
      </c>
      <c r="M149">
        <f>((S149-I149/2)*L149-K149)/(S149+I149/2)</f>
        <v>0</v>
      </c>
      <c r="N149">
        <f>M149*(DX149+DY149)/1000.0</f>
        <v>0</v>
      </c>
      <c r="O149">
        <f>(DQ149 - IF(AT149&gt;1, K149*DK149*100.0/(AV149*EE149), 0))*(DX149+DY149)/1000.0</f>
        <v>0</v>
      </c>
      <c r="P149">
        <f>2.0/((1/R149-1/Q149)+SIGN(R149)*SQRT((1/R149-1/Q149)*(1/R149-1/Q149) + 4*DL149/((DL149+1)*(DL149+1))*(2*1/R149*1/Q149-1/Q149*1/Q149)))</f>
        <v>0</v>
      </c>
      <c r="Q149">
        <f>IF(LEFT(DM149,1)&lt;&gt;"0",IF(LEFT(DM149,1)="1",3.0,DN149),$D$5+$E$5*(EE149*DX149/($K$5*1000))+$F$5*(EE149*DX149/($K$5*1000))*MAX(MIN(DK149,$J$5),$I$5)*MAX(MIN(DK149,$J$5),$I$5)+$G$5*MAX(MIN(DK149,$J$5),$I$5)*(EE149*DX149/($K$5*1000))+$H$5*(EE149*DX149/($K$5*1000))*(EE149*DX149/($K$5*1000)))</f>
        <v>0</v>
      </c>
      <c r="R149">
        <f>I149*(1000-(1000*0.61365*exp(17.502*V149/(240.97+V149))/(DX149+DY149)+DS149)/2)/(1000*0.61365*exp(17.502*V149/(240.97+V149))/(DX149+DY149)-DS149)</f>
        <v>0</v>
      </c>
      <c r="S149">
        <f>1/((DL149+1)/(P149/1.6)+1/(Q149/1.37)) + DL149/((DL149+1)/(P149/1.6) + DL149/(Q149/1.37))</f>
        <v>0</v>
      </c>
      <c r="T149">
        <f>(DG149*DJ149)</f>
        <v>0</v>
      </c>
      <c r="U149">
        <f>(DZ149+(T149+2*0.95*5.67E-8*(((DZ149+$B$9)+273)^4-(DZ149+273)^4)-44100*I149)/(1.84*29.3*Q149+8*0.95*5.67E-8*(DZ149+273)^3))</f>
        <v>0</v>
      </c>
      <c r="V149">
        <f>($C$9*EA149+$D$9*EB149+$E$9*U149)</f>
        <v>0</v>
      </c>
      <c r="W149">
        <f>0.61365*exp(17.502*V149/(240.97+V149))</f>
        <v>0</v>
      </c>
      <c r="X149">
        <f>(Y149/Z149*100)</f>
        <v>0</v>
      </c>
      <c r="Y149">
        <f>DS149*(DX149+DY149)/1000</f>
        <v>0</v>
      </c>
      <c r="Z149">
        <f>0.61365*exp(17.502*DZ149/(240.97+DZ149))</f>
        <v>0</v>
      </c>
      <c r="AA149">
        <f>(W149-DS149*(DX149+DY149)/1000)</f>
        <v>0</v>
      </c>
      <c r="AB149">
        <f>(-I149*44100)</f>
        <v>0</v>
      </c>
      <c r="AC149">
        <f>2*29.3*Q149*0.92*(DZ149-V149)</f>
        <v>0</v>
      </c>
      <c r="AD149">
        <f>2*0.95*5.67E-8*(((DZ149+$B$9)+273)^4-(V149+273)^4)</f>
        <v>0</v>
      </c>
      <c r="AE149">
        <f>T149+AD149+AB149+AC149</f>
        <v>0</v>
      </c>
      <c r="AF149">
        <f>DW149*AT149*(DR149-DQ149*(1000-AT149*DT149)/(1000-AT149*DS149))/(100*DK149)</f>
        <v>0</v>
      </c>
      <c r="AG149">
        <f>1000*DW149*AT149*(DS149-DT149)/(100*DK149*(1000-AT149*DS149))</f>
        <v>0</v>
      </c>
      <c r="AH149">
        <f>(AI149 - AJ149 - DX149*1E3/(8.314*(DZ149+273.15)) * AL149/DW149 * AK149) * DW149/(100*DK149) * (1000 - DT149)/1000</f>
        <v>0</v>
      </c>
      <c r="AI149">
        <v>531.652842523265</v>
      </c>
      <c r="AJ149">
        <v>463.7507757575758</v>
      </c>
      <c r="AK149">
        <v>3.242385475348828</v>
      </c>
      <c r="AL149">
        <v>66.75792814194976</v>
      </c>
      <c r="AM149">
        <f>(AO149 - AN149 + DX149*1E3/(8.314*(DZ149+273.15)) * AQ149/DW149 * AP149) * DW149/(100*DK149) * 1000/(1000 - AO149)</f>
        <v>0</v>
      </c>
      <c r="AN149">
        <v>14.74524538531018</v>
      </c>
      <c r="AO149">
        <v>21.46597100103199</v>
      </c>
      <c r="AP149">
        <v>-6.184708321093207E-05</v>
      </c>
      <c r="AQ149">
        <v>112.1516284702856</v>
      </c>
      <c r="AR149">
        <v>0</v>
      </c>
      <c r="AS149">
        <v>0</v>
      </c>
      <c r="AT149">
        <f>IF(AR149*$H$15&gt;=AV149,1.0,(AV149/(AV149-AR149*$H$15)))</f>
        <v>0</v>
      </c>
      <c r="AU149">
        <f>(AT149-1)*100</f>
        <v>0</v>
      </c>
      <c r="AV149">
        <f>MAX(0,($B$15+$C$15*EE149)/(1+$D$15*EE149)*DX149/(DZ149+273)*$E$15)</f>
        <v>0</v>
      </c>
      <c r="AW149" t="s">
        <v>429</v>
      </c>
      <c r="AX149" t="s">
        <v>429</v>
      </c>
      <c r="AY149">
        <v>0</v>
      </c>
      <c r="AZ149">
        <v>0</v>
      </c>
      <c r="BA149">
        <f>1-AY149/AZ149</f>
        <v>0</v>
      </c>
      <c r="BB149">
        <v>0</v>
      </c>
      <c r="BC149" t="s">
        <v>429</v>
      </c>
      <c r="BD149" t="s">
        <v>429</v>
      </c>
      <c r="BE149">
        <v>0</v>
      </c>
      <c r="BF149">
        <v>0</v>
      </c>
      <c r="BG149">
        <f>1-BE149/BF149</f>
        <v>0</v>
      </c>
      <c r="BH149">
        <v>0.5</v>
      </c>
      <c r="BI149">
        <f>DH149</f>
        <v>0</v>
      </c>
      <c r="BJ149">
        <f>K149</f>
        <v>0</v>
      </c>
      <c r="BK149">
        <f>BG149*BH149*BI149</f>
        <v>0</v>
      </c>
      <c r="BL149">
        <f>(BJ149-BB149)/BI149</f>
        <v>0</v>
      </c>
      <c r="BM149">
        <f>(AZ149-BF149)/BF149</f>
        <v>0</v>
      </c>
      <c r="BN149">
        <f>AY149/(BA149+AY149/BF149)</f>
        <v>0</v>
      </c>
      <c r="BO149" t="s">
        <v>429</v>
      </c>
      <c r="BP149">
        <v>0</v>
      </c>
      <c r="BQ149">
        <f>IF(BP149&lt;&gt;0, BP149, BN149)</f>
        <v>0</v>
      </c>
      <c r="BR149">
        <f>1-BQ149/BF149</f>
        <v>0</v>
      </c>
      <c r="BS149">
        <f>(BF149-BE149)/(BF149-BQ149)</f>
        <v>0</v>
      </c>
      <c r="BT149">
        <f>(AZ149-BF149)/(AZ149-BQ149)</f>
        <v>0</v>
      </c>
      <c r="BU149">
        <f>(BF149-BE149)/(BF149-AY149)</f>
        <v>0</v>
      </c>
      <c r="BV149">
        <f>(AZ149-BF149)/(AZ149-AY149)</f>
        <v>0</v>
      </c>
      <c r="BW149">
        <f>(BS149*BQ149/BE149)</f>
        <v>0</v>
      </c>
      <c r="BX149">
        <f>(1-BW149)</f>
        <v>0</v>
      </c>
      <c r="DG149">
        <f>$B$13*EF149+$C$13*EG149+$F$13*ER149*(1-EU149)</f>
        <v>0</v>
      </c>
      <c r="DH149">
        <f>DG149*DI149</f>
        <v>0</v>
      </c>
      <c r="DI149">
        <f>($B$13*$D$11+$C$13*$D$11+$F$13*((FE149+EW149)/MAX(FE149+EW149+FF149, 0.1)*$I$11+FF149/MAX(FE149+EW149+FF149, 0.1)*$J$11))/($B$13+$C$13+$F$13)</f>
        <v>0</v>
      </c>
      <c r="DJ149">
        <f>($B$13*$K$11+$C$13*$K$11+$F$13*((FE149+EW149)/MAX(FE149+EW149+FF149, 0.1)*$P$11+FF149/MAX(FE149+EW149+FF149, 0.1)*$Q$11))/($B$13+$C$13+$F$13)</f>
        <v>0</v>
      </c>
      <c r="DK149">
        <v>5.52</v>
      </c>
      <c r="DL149">
        <v>0.5</v>
      </c>
      <c r="DM149" t="s">
        <v>430</v>
      </c>
      <c r="DN149">
        <v>2</v>
      </c>
      <c r="DO149" t="b">
        <v>1</v>
      </c>
      <c r="DP149">
        <v>1685030387.314285</v>
      </c>
      <c r="DQ149">
        <v>431.0659642857143</v>
      </c>
      <c r="DR149">
        <v>509.0176785714285</v>
      </c>
      <c r="DS149">
        <v>21.46843928571429</v>
      </c>
      <c r="DT149">
        <v>14.74445714285715</v>
      </c>
      <c r="DU149">
        <v>430.6761428571429</v>
      </c>
      <c r="DV149">
        <v>21.41681428571428</v>
      </c>
      <c r="DW149">
        <v>500.0039285714286</v>
      </c>
      <c r="DX149">
        <v>99.47197142857144</v>
      </c>
      <c r="DY149">
        <v>0.09993060000000001</v>
      </c>
      <c r="DZ149">
        <v>30.03887142857143</v>
      </c>
      <c r="EA149">
        <v>30.545775</v>
      </c>
      <c r="EB149">
        <v>999.9000000000002</v>
      </c>
      <c r="EC149">
        <v>0</v>
      </c>
      <c r="ED149">
        <v>0</v>
      </c>
      <c r="EE149">
        <v>10007.06964285714</v>
      </c>
      <c r="EF149">
        <v>0</v>
      </c>
      <c r="EG149">
        <v>1066.792357142857</v>
      </c>
      <c r="EH149">
        <v>-77.95166785714285</v>
      </c>
      <c r="EI149">
        <v>440.5233214285714</v>
      </c>
      <c r="EJ149">
        <v>516.6351071428571</v>
      </c>
      <c r="EK149">
        <v>6.723989999999999</v>
      </c>
      <c r="EL149">
        <v>509.0176785714285</v>
      </c>
      <c r="EM149">
        <v>14.74445714285715</v>
      </c>
      <c r="EN149">
        <v>2.135508214285714</v>
      </c>
      <c r="EO149">
        <v>1.466661071428571</v>
      </c>
      <c r="EP149">
        <v>18.48654642857143</v>
      </c>
      <c r="EQ149">
        <v>12.62495</v>
      </c>
      <c r="ER149">
        <v>1999.967857142857</v>
      </c>
      <c r="ES149">
        <v>0.9799973571428572</v>
      </c>
      <c r="ET149">
        <v>0.02000241428571429</v>
      </c>
      <c r="EU149">
        <v>0</v>
      </c>
      <c r="EV149">
        <v>653.7526785714286</v>
      </c>
      <c r="EW149">
        <v>5.00078</v>
      </c>
      <c r="EX149">
        <v>16698.80357142857</v>
      </c>
      <c r="EY149">
        <v>16379.33571428571</v>
      </c>
      <c r="EZ149">
        <v>40.17396428571429</v>
      </c>
      <c r="FA149">
        <v>41.70724999999999</v>
      </c>
      <c r="FB149">
        <v>40.95075000000001</v>
      </c>
      <c r="FC149">
        <v>40.87914285714286</v>
      </c>
      <c r="FD149">
        <v>41.54874999999998</v>
      </c>
      <c r="FE149">
        <v>1955.063571428572</v>
      </c>
      <c r="FF149">
        <v>39.90107142857143</v>
      </c>
      <c r="FG149">
        <v>0</v>
      </c>
      <c r="FH149">
        <v>1685030394.1</v>
      </c>
      <c r="FI149">
        <v>0</v>
      </c>
      <c r="FJ149">
        <v>653.9068</v>
      </c>
      <c r="FK149">
        <v>17.75676926012731</v>
      </c>
      <c r="FL149">
        <v>-10203.57694434136</v>
      </c>
      <c r="FM149">
        <v>16631.768</v>
      </c>
      <c r="FN149">
        <v>15</v>
      </c>
      <c r="FO149">
        <v>1685028870</v>
      </c>
      <c r="FP149" t="s">
        <v>630</v>
      </c>
      <c r="FQ149">
        <v>1685028857</v>
      </c>
      <c r="FR149">
        <v>1685028870</v>
      </c>
      <c r="FS149">
        <v>3</v>
      </c>
      <c r="FT149">
        <v>0.082</v>
      </c>
      <c r="FU149">
        <v>-0.024</v>
      </c>
      <c r="FV149">
        <v>0.389</v>
      </c>
      <c r="FW149">
        <v>-0.048</v>
      </c>
      <c r="FX149">
        <v>420</v>
      </c>
      <c r="FY149">
        <v>15</v>
      </c>
      <c r="FZ149">
        <v>0.04</v>
      </c>
      <c r="GA149">
        <v>0.02</v>
      </c>
      <c r="GB149">
        <v>-76.86908048780488</v>
      </c>
      <c r="GC149">
        <v>-21.77317421602803</v>
      </c>
      <c r="GD149">
        <v>2.186584841902731</v>
      </c>
      <c r="GE149">
        <v>0</v>
      </c>
      <c r="GF149">
        <v>6.729248292682927</v>
      </c>
      <c r="GG149">
        <v>-0.08628752613240949</v>
      </c>
      <c r="GH149">
        <v>0.00974923834484423</v>
      </c>
      <c r="GI149">
        <v>1</v>
      </c>
      <c r="GJ149">
        <v>1</v>
      </c>
      <c r="GK149">
        <v>2</v>
      </c>
      <c r="GL149" t="s">
        <v>432</v>
      </c>
      <c r="GM149">
        <v>3.09827</v>
      </c>
      <c r="GN149">
        <v>2.75819</v>
      </c>
      <c r="GO149">
        <v>0.102127</v>
      </c>
      <c r="GP149">
        <v>0.114996</v>
      </c>
      <c r="GQ149">
        <v>0.109793</v>
      </c>
      <c r="GR149">
        <v>0.0843595</v>
      </c>
      <c r="GS149">
        <v>23017.5</v>
      </c>
      <c r="GT149">
        <v>22408</v>
      </c>
      <c r="GU149">
        <v>26184.8</v>
      </c>
      <c r="GV149">
        <v>25664.1</v>
      </c>
      <c r="GW149">
        <v>37403.9</v>
      </c>
      <c r="GX149">
        <v>35807.3</v>
      </c>
      <c r="GY149">
        <v>45792.3</v>
      </c>
      <c r="GZ149">
        <v>42313.1</v>
      </c>
      <c r="HA149">
        <v>1.87435</v>
      </c>
      <c r="HB149">
        <v>1.91</v>
      </c>
      <c r="HC149">
        <v>0.051789</v>
      </c>
      <c r="HD149">
        <v>0</v>
      </c>
      <c r="HE149">
        <v>29.6977</v>
      </c>
      <c r="HF149">
        <v>999.9</v>
      </c>
      <c r="HG149">
        <v>54.5</v>
      </c>
      <c r="HH149">
        <v>37.3</v>
      </c>
      <c r="HI149">
        <v>35.112</v>
      </c>
      <c r="HJ149">
        <v>61.9529</v>
      </c>
      <c r="HK149">
        <v>27.3438</v>
      </c>
      <c r="HL149">
        <v>1</v>
      </c>
      <c r="HM149">
        <v>0.219733</v>
      </c>
      <c r="HN149">
        <v>0.790125</v>
      </c>
      <c r="HO149">
        <v>20.3039</v>
      </c>
      <c r="HP149">
        <v>5.21459</v>
      </c>
      <c r="HQ149">
        <v>11.9798</v>
      </c>
      <c r="HR149">
        <v>4.9639</v>
      </c>
      <c r="HS149">
        <v>3.2742</v>
      </c>
      <c r="HT149">
        <v>9999</v>
      </c>
      <c r="HU149">
        <v>9999</v>
      </c>
      <c r="HV149">
        <v>9999</v>
      </c>
      <c r="HW149">
        <v>31</v>
      </c>
      <c r="HX149">
        <v>1.86401</v>
      </c>
      <c r="HY149">
        <v>1.86015</v>
      </c>
      <c r="HZ149">
        <v>1.8585</v>
      </c>
      <c r="IA149">
        <v>1.85988</v>
      </c>
      <c r="IB149">
        <v>1.85989</v>
      </c>
      <c r="IC149">
        <v>1.85837</v>
      </c>
      <c r="ID149">
        <v>1.85745</v>
      </c>
      <c r="IE149">
        <v>1.85238</v>
      </c>
      <c r="IF149">
        <v>0</v>
      </c>
      <c r="IG149">
        <v>0</v>
      </c>
      <c r="IH149">
        <v>0</v>
      </c>
      <c r="II149">
        <v>0</v>
      </c>
      <c r="IJ149" t="s">
        <v>433</v>
      </c>
      <c r="IK149" t="s">
        <v>434</v>
      </c>
      <c r="IL149" t="s">
        <v>435</v>
      </c>
      <c r="IM149" t="s">
        <v>435</v>
      </c>
      <c r="IN149" t="s">
        <v>435</v>
      </c>
      <c r="IO149" t="s">
        <v>435</v>
      </c>
      <c r="IP149">
        <v>0</v>
      </c>
      <c r="IQ149">
        <v>100</v>
      </c>
      <c r="IR149">
        <v>100</v>
      </c>
      <c r="IS149">
        <v>0.391</v>
      </c>
      <c r="IT149">
        <v>0.0516</v>
      </c>
      <c r="IU149">
        <v>0.3089209274673534</v>
      </c>
      <c r="IV149">
        <v>0.0002756662941723101</v>
      </c>
      <c r="IW149">
        <v>-1.706736700235475E-07</v>
      </c>
      <c r="IX149">
        <v>-7.648352192670159E-11</v>
      </c>
      <c r="IY149">
        <v>-0.1658455807566637</v>
      </c>
      <c r="IZ149">
        <v>0.001712106514585134</v>
      </c>
      <c r="JA149">
        <v>0.0004201690128959496</v>
      </c>
      <c r="JB149">
        <v>-1.212774764375344E-06</v>
      </c>
      <c r="JC149">
        <v>3</v>
      </c>
      <c r="JD149">
        <v>1949</v>
      </c>
      <c r="JE149">
        <v>1</v>
      </c>
      <c r="JF149">
        <v>28</v>
      </c>
      <c r="JG149">
        <v>25.6</v>
      </c>
      <c r="JH149">
        <v>25.4</v>
      </c>
      <c r="JI149">
        <v>1.38306</v>
      </c>
      <c r="JJ149">
        <v>2.65137</v>
      </c>
      <c r="JK149">
        <v>1.49658</v>
      </c>
      <c r="JL149">
        <v>2.34741</v>
      </c>
      <c r="JM149">
        <v>1.54907</v>
      </c>
      <c r="JN149">
        <v>2.41943</v>
      </c>
      <c r="JO149">
        <v>41.6127</v>
      </c>
      <c r="JP149">
        <v>13.8081</v>
      </c>
      <c r="JQ149">
        <v>18</v>
      </c>
      <c r="JR149">
        <v>492.808</v>
      </c>
      <c r="JS149">
        <v>533.159</v>
      </c>
      <c r="JT149">
        <v>27.9994</v>
      </c>
      <c r="JU149">
        <v>30.0976</v>
      </c>
      <c r="JV149">
        <v>30.0001</v>
      </c>
      <c r="JW149">
        <v>30.0988</v>
      </c>
      <c r="JX149">
        <v>30.0352</v>
      </c>
      <c r="JY149">
        <v>27.9021</v>
      </c>
      <c r="JZ149">
        <v>53.6877</v>
      </c>
      <c r="KA149">
        <v>0</v>
      </c>
      <c r="KB149">
        <v>28</v>
      </c>
      <c r="KC149">
        <v>560.6319999999999</v>
      </c>
      <c r="KD149">
        <v>14.7149</v>
      </c>
      <c r="KE149">
        <v>100.067</v>
      </c>
      <c r="KF149">
        <v>100.446</v>
      </c>
    </row>
    <row r="150" spans="1:292">
      <c r="A150">
        <v>130</v>
      </c>
      <c r="B150">
        <v>1685030400.1</v>
      </c>
      <c r="C150">
        <v>3801</v>
      </c>
      <c r="D150" t="s">
        <v>695</v>
      </c>
      <c r="E150" t="s">
        <v>696</v>
      </c>
      <c r="F150">
        <v>5</v>
      </c>
      <c r="G150" t="s">
        <v>428</v>
      </c>
      <c r="H150">
        <v>1685030392.6</v>
      </c>
      <c r="I150">
        <f>(J150)/1000</f>
        <v>0</v>
      </c>
      <c r="J150">
        <f>IF(DO150, AM150, AG150)</f>
        <v>0</v>
      </c>
      <c r="K150">
        <f>IF(DO150, AH150, AF150)</f>
        <v>0</v>
      </c>
      <c r="L150">
        <f>DQ150 - IF(AT150&gt;1, K150*DK150*100.0/(AV150*EE150), 0)</f>
        <v>0</v>
      </c>
      <c r="M150">
        <f>((S150-I150/2)*L150-K150)/(S150+I150/2)</f>
        <v>0</v>
      </c>
      <c r="N150">
        <f>M150*(DX150+DY150)/1000.0</f>
        <v>0</v>
      </c>
      <c r="O150">
        <f>(DQ150 - IF(AT150&gt;1, K150*DK150*100.0/(AV150*EE150), 0))*(DX150+DY150)/1000.0</f>
        <v>0</v>
      </c>
      <c r="P150">
        <f>2.0/((1/R150-1/Q150)+SIGN(R150)*SQRT((1/R150-1/Q150)*(1/R150-1/Q150) + 4*DL150/((DL150+1)*(DL150+1))*(2*1/R150*1/Q150-1/Q150*1/Q150)))</f>
        <v>0</v>
      </c>
      <c r="Q150">
        <f>IF(LEFT(DM150,1)&lt;&gt;"0",IF(LEFT(DM150,1)="1",3.0,DN150),$D$5+$E$5*(EE150*DX150/($K$5*1000))+$F$5*(EE150*DX150/($K$5*1000))*MAX(MIN(DK150,$J$5),$I$5)*MAX(MIN(DK150,$J$5),$I$5)+$G$5*MAX(MIN(DK150,$J$5),$I$5)*(EE150*DX150/($K$5*1000))+$H$5*(EE150*DX150/($K$5*1000))*(EE150*DX150/($K$5*1000)))</f>
        <v>0</v>
      </c>
      <c r="R150">
        <f>I150*(1000-(1000*0.61365*exp(17.502*V150/(240.97+V150))/(DX150+DY150)+DS150)/2)/(1000*0.61365*exp(17.502*V150/(240.97+V150))/(DX150+DY150)-DS150)</f>
        <v>0</v>
      </c>
      <c r="S150">
        <f>1/((DL150+1)/(P150/1.6)+1/(Q150/1.37)) + DL150/((DL150+1)/(P150/1.6) + DL150/(Q150/1.37))</f>
        <v>0</v>
      </c>
      <c r="T150">
        <f>(DG150*DJ150)</f>
        <v>0</v>
      </c>
      <c r="U150">
        <f>(DZ150+(T150+2*0.95*5.67E-8*(((DZ150+$B$9)+273)^4-(DZ150+273)^4)-44100*I150)/(1.84*29.3*Q150+8*0.95*5.67E-8*(DZ150+273)^3))</f>
        <v>0</v>
      </c>
      <c r="V150">
        <f>($C$9*EA150+$D$9*EB150+$E$9*U150)</f>
        <v>0</v>
      </c>
      <c r="W150">
        <f>0.61365*exp(17.502*V150/(240.97+V150))</f>
        <v>0</v>
      </c>
      <c r="X150">
        <f>(Y150/Z150*100)</f>
        <v>0</v>
      </c>
      <c r="Y150">
        <f>DS150*(DX150+DY150)/1000</f>
        <v>0</v>
      </c>
      <c r="Z150">
        <f>0.61365*exp(17.502*DZ150/(240.97+DZ150))</f>
        <v>0</v>
      </c>
      <c r="AA150">
        <f>(W150-DS150*(DX150+DY150)/1000)</f>
        <v>0</v>
      </c>
      <c r="AB150">
        <f>(-I150*44100)</f>
        <v>0</v>
      </c>
      <c r="AC150">
        <f>2*29.3*Q150*0.92*(DZ150-V150)</f>
        <v>0</v>
      </c>
      <c r="AD150">
        <f>2*0.95*5.67E-8*(((DZ150+$B$9)+273)^4-(V150+273)^4)</f>
        <v>0</v>
      </c>
      <c r="AE150">
        <f>T150+AD150+AB150+AC150</f>
        <v>0</v>
      </c>
      <c r="AF150">
        <f>DW150*AT150*(DR150-DQ150*(1000-AT150*DT150)/(1000-AT150*DS150))/(100*DK150)</f>
        <v>0</v>
      </c>
      <c r="AG150">
        <f>1000*DW150*AT150*(DS150-DT150)/(100*DK150*(1000-AT150*DS150))</f>
        <v>0</v>
      </c>
      <c r="AH150">
        <f>(AI150 - AJ150 - DX150*1E3/(8.314*(DZ150+273.15)) * AL150/DW150 * AK150) * DW150/(100*DK150) * (1000 - DT150)/1000</f>
        <v>0</v>
      </c>
      <c r="AI150">
        <v>548.7032137935068</v>
      </c>
      <c r="AJ150">
        <v>480.0664242424241</v>
      </c>
      <c r="AK150">
        <v>3.270612833355774</v>
      </c>
      <c r="AL150">
        <v>66.75792814194976</v>
      </c>
      <c r="AM150">
        <f>(AO150 - AN150 + DX150*1E3/(8.314*(DZ150+273.15)) * AQ150/DW150 * AP150) * DW150/(100*DK150) * 1000/(1000 - AO150)</f>
        <v>0</v>
      </c>
      <c r="AN150">
        <v>14.74643378641378</v>
      </c>
      <c r="AO150">
        <v>21.46354633642931</v>
      </c>
      <c r="AP150">
        <v>8.106928369451764E-05</v>
      </c>
      <c r="AQ150">
        <v>112.1516284702856</v>
      </c>
      <c r="AR150">
        <v>0</v>
      </c>
      <c r="AS150">
        <v>0</v>
      </c>
      <c r="AT150">
        <f>IF(AR150*$H$15&gt;=AV150,1.0,(AV150/(AV150-AR150*$H$15)))</f>
        <v>0</v>
      </c>
      <c r="AU150">
        <f>(AT150-1)*100</f>
        <v>0</v>
      </c>
      <c r="AV150">
        <f>MAX(0,($B$15+$C$15*EE150)/(1+$D$15*EE150)*DX150/(DZ150+273)*$E$15)</f>
        <v>0</v>
      </c>
      <c r="AW150" t="s">
        <v>429</v>
      </c>
      <c r="AX150" t="s">
        <v>429</v>
      </c>
      <c r="AY150">
        <v>0</v>
      </c>
      <c r="AZ150">
        <v>0</v>
      </c>
      <c r="BA150">
        <f>1-AY150/AZ150</f>
        <v>0</v>
      </c>
      <c r="BB150">
        <v>0</v>
      </c>
      <c r="BC150" t="s">
        <v>429</v>
      </c>
      <c r="BD150" t="s">
        <v>429</v>
      </c>
      <c r="BE150">
        <v>0</v>
      </c>
      <c r="BF150">
        <v>0</v>
      </c>
      <c r="BG150">
        <f>1-BE150/BF150</f>
        <v>0</v>
      </c>
      <c r="BH150">
        <v>0.5</v>
      </c>
      <c r="BI150">
        <f>DH150</f>
        <v>0</v>
      </c>
      <c r="BJ150">
        <f>K150</f>
        <v>0</v>
      </c>
      <c r="BK150">
        <f>BG150*BH150*BI150</f>
        <v>0</v>
      </c>
      <c r="BL150">
        <f>(BJ150-BB150)/BI150</f>
        <v>0</v>
      </c>
      <c r="BM150">
        <f>(AZ150-BF150)/BF150</f>
        <v>0</v>
      </c>
      <c r="BN150">
        <f>AY150/(BA150+AY150/BF150)</f>
        <v>0</v>
      </c>
      <c r="BO150" t="s">
        <v>429</v>
      </c>
      <c r="BP150">
        <v>0</v>
      </c>
      <c r="BQ150">
        <f>IF(BP150&lt;&gt;0, BP150, BN150)</f>
        <v>0</v>
      </c>
      <c r="BR150">
        <f>1-BQ150/BF150</f>
        <v>0</v>
      </c>
      <c r="BS150">
        <f>(BF150-BE150)/(BF150-BQ150)</f>
        <v>0</v>
      </c>
      <c r="BT150">
        <f>(AZ150-BF150)/(AZ150-BQ150)</f>
        <v>0</v>
      </c>
      <c r="BU150">
        <f>(BF150-BE150)/(BF150-AY150)</f>
        <v>0</v>
      </c>
      <c r="BV150">
        <f>(AZ150-BF150)/(AZ150-AY150)</f>
        <v>0</v>
      </c>
      <c r="BW150">
        <f>(BS150*BQ150/BE150)</f>
        <v>0</v>
      </c>
      <c r="BX150">
        <f>(1-BW150)</f>
        <v>0</v>
      </c>
      <c r="DG150">
        <f>$B$13*EF150+$C$13*EG150+$F$13*ER150*(1-EU150)</f>
        <v>0</v>
      </c>
      <c r="DH150">
        <f>DG150*DI150</f>
        <v>0</v>
      </c>
      <c r="DI150">
        <f>($B$13*$D$11+$C$13*$D$11+$F$13*((FE150+EW150)/MAX(FE150+EW150+FF150, 0.1)*$I$11+FF150/MAX(FE150+EW150+FF150, 0.1)*$J$11))/($B$13+$C$13+$F$13)</f>
        <v>0</v>
      </c>
      <c r="DJ150">
        <f>($B$13*$K$11+$C$13*$K$11+$F$13*((FE150+EW150)/MAX(FE150+EW150+FF150, 0.1)*$P$11+FF150/MAX(FE150+EW150+FF150, 0.1)*$Q$11))/($B$13+$C$13+$F$13)</f>
        <v>0</v>
      </c>
      <c r="DK150">
        <v>5.52</v>
      </c>
      <c r="DL150">
        <v>0.5</v>
      </c>
      <c r="DM150" t="s">
        <v>430</v>
      </c>
      <c r="DN150">
        <v>2</v>
      </c>
      <c r="DO150" t="b">
        <v>1</v>
      </c>
      <c r="DP150">
        <v>1685030392.6</v>
      </c>
      <c r="DQ150">
        <v>447.4907037037037</v>
      </c>
      <c r="DR150">
        <v>526.8124444444444</v>
      </c>
      <c r="DS150">
        <v>21.46721851851852</v>
      </c>
      <c r="DT150">
        <v>14.74543333333333</v>
      </c>
      <c r="DU150">
        <v>447.0994814814815</v>
      </c>
      <c r="DV150">
        <v>21.41561111111112</v>
      </c>
      <c r="DW150">
        <v>500.0137037037038</v>
      </c>
      <c r="DX150">
        <v>99.47132222222223</v>
      </c>
      <c r="DY150">
        <v>0.1000368518518519</v>
      </c>
      <c r="DZ150">
        <v>30.03621851851852</v>
      </c>
      <c r="EA150">
        <v>30.54422962962963</v>
      </c>
      <c r="EB150">
        <v>999.9000000000001</v>
      </c>
      <c r="EC150">
        <v>0</v>
      </c>
      <c r="ED150">
        <v>0</v>
      </c>
      <c r="EE150">
        <v>9992.634074074074</v>
      </c>
      <c r="EF150">
        <v>0</v>
      </c>
      <c r="EG150">
        <v>873.2581851851852</v>
      </c>
      <c r="EH150">
        <v>-79.32169629629631</v>
      </c>
      <c r="EI150">
        <v>457.3078148148148</v>
      </c>
      <c r="EJ150">
        <v>534.6966666666667</v>
      </c>
      <c r="EK150">
        <v>6.721792592592593</v>
      </c>
      <c r="EL150">
        <v>526.8124444444444</v>
      </c>
      <c r="EM150">
        <v>14.74543333333333</v>
      </c>
      <c r="EN150">
        <v>2.135372592592593</v>
      </c>
      <c r="EO150">
        <v>1.466748148148148</v>
      </c>
      <c r="EP150">
        <v>18.48553333333333</v>
      </c>
      <c r="EQ150">
        <v>12.62585925925926</v>
      </c>
      <c r="ER150">
        <v>1999.949629629629</v>
      </c>
      <c r="ES150">
        <v>0.9799931111111112</v>
      </c>
      <c r="ET150">
        <v>0.02000653703703703</v>
      </c>
      <c r="EU150">
        <v>0</v>
      </c>
      <c r="EV150">
        <v>655.1121851851851</v>
      </c>
      <c r="EW150">
        <v>5.00078</v>
      </c>
      <c r="EX150">
        <v>16013.48888888889</v>
      </c>
      <c r="EY150">
        <v>16379.17777777778</v>
      </c>
      <c r="EZ150">
        <v>40.16648148148148</v>
      </c>
      <c r="FA150">
        <v>41.70099999999999</v>
      </c>
      <c r="FB150">
        <v>40.92340740740741</v>
      </c>
      <c r="FC150">
        <v>40.86074074074073</v>
      </c>
      <c r="FD150">
        <v>41.51348148148148</v>
      </c>
      <c r="FE150">
        <v>1955.037407407408</v>
      </c>
      <c r="FF150">
        <v>39.90888888888889</v>
      </c>
      <c r="FG150">
        <v>0</v>
      </c>
      <c r="FH150">
        <v>1685030398.9</v>
      </c>
      <c r="FI150">
        <v>0</v>
      </c>
      <c r="FJ150">
        <v>655.11688</v>
      </c>
      <c r="FK150">
        <v>13.77430766851715</v>
      </c>
      <c r="FL150">
        <v>-4270.307686772942</v>
      </c>
      <c r="FM150">
        <v>16018.408</v>
      </c>
      <c r="FN150">
        <v>15</v>
      </c>
      <c r="FO150">
        <v>1685028870</v>
      </c>
      <c r="FP150" t="s">
        <v>630</v>
      </c>
      <c r="FQ150">
        <v>1685028857</v>
      </c>
      <c r="FR150">
        <v>1685028870</v>
      </c>
      <c r="FS150">
        <v>3</v>
      </c>
      <c r="FT150">
        <v>0.082</v>
      </c>
      <c r="FU150">
        <v>-0.024</v>
      </c>
      <c r="FV150">
        <v>0.389</v>
      </c>
      <c r="FW150">
        <v>-0.048</v>
      </c>
      <c r="FX150">
        <v>420</v>
      </c>
      <c r="FY150">
        <v>15</v>
      </c>
      <c r="FZ150">
        <v>0.04</v>
      </c>
      <c r="GA150">
        <v>0.02</v>
      </c>
      <c r="GB150">
        <v>-78.20123170731708</v>
      </c>
      <c r="GC150">
        <v>-16.57689825783976</v>
      </c>
      <c r="GD150">
        <v>1.652323636644517</v>
      </c>
      <c r="GE150">
        <v>0</v>
      </c>
      <c r="GF150">
        <v>6.724207317073172</v>
      </c>
      <c r="GG150">
        <v>-0.03529923344948126</v>
      </c>
      <c r="GH150">
        <v>0.004373768272264118</v>
      </c>
      <c r="GI150">
        <v>1</v>
      </c>
      <c r="GJ150">
        <v>1</v>
      </c>
      <c r="GK150">
        <v>2</v>
      </c>
      <c r="GL150" t="s">
        <v>432</v>
      </c>
      <c r="GM150">
        <v>3.09839</v>
      </c>
      <c r="GN150">
        <v>2.75792</v>
      </c>
      <c r="GO150">
        <v>0.104783</v>
      </c>
      <c r="GP150">
        <v>0.117581</v>
      </c>
      <c r="GQ150">
        <v>0.109773</v>
      </c>
      <c r="GR150">
        <v>0.08435040000000001</v>
      </c>
      <c r="GS150">
        <v>22949.6</v>
      </c>
      <c r="GT150">
        <v>22342.7</v>
      </c>
      <c r="GU150">
        <v>26184.9</v>
      </c>
      <c r="GV150">
        <v>25664.3</v>
      </c>
      <c r="GW150">
        <v>37405.3</v>
      </c>
      <c r="GX150">
        <v>35807.9</v>
      </c>
      <c r="GY150">
        <v>45792.6</v>
      </c>
      <c r="GZ150">
        <v>42313</v>
      </c>
      <c r="HA150">
        <v>1.87483</v>
      </c>
      <c r="HB150">
        <v>1.90968</v>
      </c>
      <c r="HC150">
        <v>0.0512004</v>
      </c>
      <c r="HD150">
        <v>0</v>
      </c>
      <c r="HE150">
        <v>29.7043</v>
      </c>
      <c r="HF150">
        <v>999.9</v>
      </c>
      <c r="HG150">
        <v>54.4</v>
      </c>
      <c r="HH150">
        <v>37.3</v>
      </c>
      <c r="HI150">
        <v>35.0495</v>
      </c>
      <c r="HJ150">
        <v>62.0229</v>
      </c>
      <c r="HK150">
        <v>27.2877</v>
      </c>
      <c r="HL150">
        <v>1</v>
      </c>
      <c r="HM150">
        <v>0.219695</v>
      </c>
      <c r="HN150">
        <v>0.786909</v>
      </c>
      <c r="HO150">
        <v>20.3036</v>
      </c>
      <c r="HP150">
        <v>5.21325</v>
      </c>
      <c r="HQ150">
        <v>11.9796</v>
      </c>
      <c r="HR150">
        <v>4.9637</v>
      </c>
      <c r="HS150">
        <v>3.27403</v>
      </c>
      <c r="HT150">
        <v>9999</v>
      </c>
      <c r="HU150">
        <v>9999</v>
      </c>
      <c r="HV150">
        <v>9999</v>
      </c>
      <c r="HW150">
        <v>31</v>
      </c>
      <c r="HX150">
        <v>1.86401</v>
      </c>
      <c r="HY150">
        <v>1.86017</v>
      </c>
      <c r="HZ150">
        <v>1.85851</v>
      </c>
      <c r="IA150">
        <v>1.85987</v>
      </c>
      <c r="IB150">
        <v>1.85986</v>
      </c>
      <c r="IC150">
        <v>1.85837</v>
      </c>
      <c r="ID150">
        <v>1.85745</v>
      </c>
      <c r="IE150">
        <v>1.8524</v>
      </c>
      <c r="IF150">
        <v>0</v>
      </c>
      <c r="IG150">
        <v>0</v>
      </c>
      <c r="IH150">
        <v>0</v>
      </c>
      <c r="II150">
        <v>0</v>
      </c>
      <c r="IJ150" t="s">
        <v>433</v>
      </c>
      <c r="IK150" t="s">
        <v>434</v>
      </c>
      <c r="IL150" t="s">
        <v>435</v>
      </c>
      <c r="IM150" t="s">
        <v>435</v>
      </c>
      <c r="IN150" t="s">
        <v>435</v>
      </c>
      <c r="IO150" t="s">
        <v>435</v>
      </c>
      <c r="IP150">
        <v>0</v>
      </c>
      <c r="IQ150">
        <v>100</v>
      </c>
      <c r="IR150">
        <v>100</v>
      </c>
      <c r="IS150">
        <v>0.393</v>
      </c>
      <c r="IT150">
        <v>0.0515</v>
      </c>
      <c r="IU150">
        <v>0.3089209274673534</v>
      </c>
      <c r="IV150">
        <v>0.0002756662941723101</v>
      </c>
      <c r="IW150">
        <v>-1.706736700235475E-07</v>
      </c>
      <c r="IX150">
        <v>-7.648352192670159E-11</v>
      </c>
      <c r="IY150">
        <v>-0.1658455807566637</v>
      </c>
      <c r="IZ150">
        <v>0.001712106514585134</v>
      </c>
      <c r="JA150">
        <v>0.0004201690128959496</v>
      </c>
      <c r="JB150">
        <v>-1.212774764375344E-06</v>
      </c>
      <c r="JC150">
        <v>3</v>
      </c>
      <c r="JD150">
        <v>1949</v>
      </c>
      <c r="JE150">
        <v>1</v>
      </c>
      <c r="JF150">
        <v>28</v>
      </c>
      <c r="JG150">
        <v>25.7</v>
      </c>
      <c r="JH150">
        <v>25.5</v>
      </c>
      <c r="JI150">
        <v>1.41968</v>
      </c>
      <c r="JJ150">
        <v>2.64404</v>
      </c>
      <c r="JK150">
        <v>1.49658</v>
      </c>
      <c r="JL150">
        <v>2.34741</v>
      </c>
      <c r="JM150">
        <v>1.54907</v>
      </c>
      <c r="JN150">
        <v>2.45972</v>
      </c>
      <c r="JO150">
        <v>41.6127</v>
      </c>
      <c r="JP150">
        <v>13.8168</v>
      </c>
      <c r="JQ150">
        <v>18</v>
      </c>
      <c r="JR150">
        <v>493.092</v>
      </c>
      <c r="JS150">
        <v>532.9299999999999</v>
      </c>
      <c r="JT150">
        <v>27.9993</v>
      </c>
      <c r="JU150">
        <v>30.0976</v>
      </c>
      <c r="JV150">
        <v>30.0001</v>
      </c>
      <c r="JW150">
        <v>30.0988</v>
      </c>
      <c r="JX150">
        <v>30.0352</v>
      </c>
      <c r="JY150">
        <v>28.5584</v>
      </c>
      <c r="JZ150">
        <v>53.6877</v>
      </c>
      <c r="KA150">
        <v>0</v>
      </c>
      <c r="KB150">
        <v>28</v>
      </c>
      <c r="KC150">
        <v>573.9930000000001</v>
      </c>
      <c r="KD150">
        <v>14.7157</v>
      </c>
      <c r="KE150">
        <v>100.068</v>
      </c>
      <c r="KF150">
        <v>100.447</v>
      </c>
    </row>
    <row r="151" spans="1:292">
      <c r="A151">
        <v>131</v>
      </c>
      <c r="B151">
        <v>1685030405.1</v>
      </c>
      <c r="C151">
        <v>3806</v>
      </c>
      <c r="D151" t="s">
        <v>697</v>
      </c>
      <c r="E151" t="s">
        <v>698</v>
      </c>
      <c r="F151">
        <v>5</v>
      </c>
      <c r="G151" t="s">
        <v>428</v>
      </c>
      <c r="H151">
        <v>1685030397.314285</v>
      </c>
      <c r="I151">
        <f>(J151)/1000</f>
        <v>0</v>
      </c>
      <c r="J151">
        <f>IF(DO151, AM151, AG151)</f>
        <v>0</v>
      </c>
      <c r="K151">
        <f>IF(DO151, AH151, AF151)</f>
        <v>0</v>
      </c>
      <c r="L151">
        <f>DQ151 - IF(AT151&gt;1, K151*DK151*100.0/(AV151*EE151), 0)</f>
        <v>0</v>
      </c>
      <c r="M151">
        <f>((S151-I151/2)*L151-K151)/(S151+I151/2)</f>
        <v>0</v>
      </c>
      <c r="N151">
        <f>M151*(DX151+DY151)/1000.0</f>
        <v>0</v>
      </c>
      <c r="O151">
        <f>(DQ151 - IF(AT151&gt;1, K151*DK151*100.0/(AV151*EE151), 0))*(DX151+DY151)/1000.0</f>
        <v>0</v>
      </c>
      <c r="P151">
        <f>2.0/((1/R151-1/Q151)+SIGN(R151)*SQRT((1/R151-1/Q151)*(1/R151-1/Q151) + 4*DL151/((DL151+1)*(DL151+1))*(2*1/R151*1/Q151-1/Q151*1/Q151)))</f>
        <v>0</v>
      </c>
      <c r="Q151">
        <f>IF(LEFT(DM151,1)&lt;&gt;"0",IF(LEFT(DM151,1)="1",3.0,DN151),$D$5+$E$5*(EE151*DX151/($K$5*1000))+$F$5*(EE151*DX151/($K$5*1000))*MAX(MIN(DK151,$J$5),$I$5)*MAX(MIN(DK151,$J$5),$I$5)+$G$5*MAX(MIN(DK151,$J$5),$I$5)*(EE151*DX151/($K$5*1000))+$H$5*(EE151*DX151/($K$5*1000))*(EE151*DX151/($K$5*1000)))</f>
        <v>0</v>
      </c>
      <c r="R151">
        <f>I151*(1000-(1000*0.61365*exp(17.502*V151/(240.97+V151))/(DX151+DY151)+DS151)/2)/(1000*0.61365*exp(17.502*V151/(240.97+V151))/(DX151+DY151)-DS151)</f>
        <v>0</v>
      </c>
      <c r="S151">
        <f>1/((DL151+1)/(P151/1.6)+1/(Q151/1.37)) + DL151/((DL151+1)/(P151/1.6) + DL151/(Q151/1.37))</f>
        <v>0</v>
      </c>
      <c r="T151">
        <f>(DG151*DJ151)</f>
        <v>0</v>
      </c>
      <c r="U151">
        <f>(DZ151+(T151+2*0.95*5.67E-8*(((DZ151+$B$9)+273)^4-(DZ151+273)^4)-44100*I151)/(1.84*29.3*Q151+8*0.95*5.67E-8*(DZ151+273)^3))</f>
        <v>0</v>
      </c>
      <c r="V151">
        <f>($C$9*EA151+$D$9*EB151+$E$9*U151)</f>
        <v>0</v>
      </c>
      <c r="W151">
        <f>0.61365*exp(17.502*V151/(240.97+V151))</f>
        <v>0</v>
      </c>
      <c r="X151">
        <f>(Y151/Z151*100)</f>
        <v>0</v>
      </c>
      <c r="Y151">
        <f>DS151*(DX151+DY151)/1000</f>
        <v>0</v>
      </c>
      <c r="Z151">
        <f>0.61365*exp(17.502*DZ151/(240.97+DZ151))</f>
        <v>0</v>
      </c>
      <c r="AA151">
        <f>(W151-DS151*(DX151+DY151)/1000)</f>
        <v>0</v>
      </c>
      <c r="AB151">
        <f>(-I151*44100)</f>
        <v>0</v>
      </c>
      <c r="AC151">
        <f>2*29.3*Q151*0.92*(DZ151-V151)</f>
        <v>0</v>
      </c>
      <c r="AD151">
        <f>2*0.95*5.67E-8*(((DZ151+$B$9)+273)^4-(V151+273)^4)</f>
        <v>0</v>
      </c>
      <c r="AE151">
        <f>T151+AD151+AB151+AC151</f>
        <v>0</v>
      </c>
      <c r="AF151">
        <f>DW151*AT151*(DR151-DQ151*(1000-AT151*DT151)/(1000-AT151*DS151))/(100*DK151)</f>
        <v>0</v>
      </c>
      <c r="AG151">
        <f>1000*DW151*AT151*(DS151-DT151)/(100*DK151*(1000-AT151*DS151))</f>
        <v>0</v>
      </c>
      <c r="AH151">
        <f>(AI151 - AJ151 - DX151*1E3/(8.314*(DZ151+273.15)) * AL151/DW151 * AK151) * DW151/(100*DK151) * (1000 - DT151)/1000</f>
        <v>0</v>
      </c>
      <c r="AI151">
        <v>565.6533864023842</v>
      </c>
      <c r="AJ151">
        <v>496.5564424242424</v>
      </c>
      <c r="AK151">
        <v>3.290717612759281</v>
      </c>
      <c r="AL151">
        <v>66.75792814194976</v>
      </c>
      <c r="AM151">
        <f>(AO151 - AN151 + DX151*1E3/(8.314*(DZ151+273.15)) * AQ151/DW151 * AP151) * DW151/(100*DK151) * 1000/(1000 - AO151)</f>
        <v>0</v>
      </c>
      <c r="AN151">
        <v>14.74349293496988</v>
      </c>
      <c r="AO151">
        <v>21.44988482972137</v>
      </c>
      <c r="AP151">
        <v>-0.0001282677600857869</v>
      </c>
      <c r="AQ151">
        <v>112.1516284702856</v>
      </c>
      <c r="AR151">
        <v>0</v>
      </c>
      <c r="AS151">
        <v>0</v>
      </c>
      <c r="AT151">
        <f>IF(AR151*$H$15&gt;=AV151,1.0,(AV151/(AV151-AR151*$H$15)))</f>
        <v>0</v>
      </c>
      <c r="AU151">
        <f>(AT151-1)*100</f>
        <v>0</v>
      </c>
      <c r="AV151">
        <f>MAX(0,($B$15+$C$15*EE151)/(1+$D$15*EE151)*DX151/(DZ151+273)*$E$15)</f>
        <v>0</v>
      </c>
      <c r="AW151" t="s">
        <v>429</v>
      </c>
      <c r="AX151" t="s">
        <v>429</v>
      </c>
      <c r="AY151">
        <v>0</v>
      </c>
      <c r="AZ151">
        <v>0</v>
      </c>
      <c r="BA151">
        <f>1-AY151/AZ151</f>
        <v>0</v>
      </c>
      <c r="BB151">
        <v>0</v>
      </c>
      <c r="BC151" t="s">
        <v>429</v>
      </c>
      <c r="BD151" t="s">
        <v>429</v>
      </c>
      <c r="BE151">
        <v>0</v>
      </c>
      <c r="BF151">
        <v>0</v>
      </c>
      <c r="BG151">
        <f>1-BE151/BF151</f>
        <v>0</v>
      </c>
      <c r="BH151">
        <v>0.5</v>
      </c>
      <c r="BI151">
        <f>DH151</f>
        <v>0</v>
      </c>
      <c r="BJ151">
        <f>K151</f>
        <v>0</v>
      </c>
      <c r="BK151">
        <f>BG151*BH151*BI151</f>
        <v>0</v>
      </c>
      <c r="BL151">
        <f>(BJ151-BB151)/BI151</f>
        <v>0</v>
      </c>
      <c r="BM151">
        <f>(AZ151-BF151)/BF151</f>
        <v>0</v>
      </c>
      <c r="BN151">
        <f>AY151/(BA151+AY151/BF151)</f>
        <v>0</v>
      </c>
      <c r="BO151" t="s">
        <v>429</v>
      </c>
      <c r="BP151">
        <v>0</v>
      </c>
      <c r="BQ151">
        <f>IF(BP151&lt;&gt;0, BP151, BN151)</f>
        <v>0</v>
      </c>
      <c r="BR151">
        <f>1-BQ151/BF151</f>
        <v>0</v>
      </c>
      <c r="BS151">
        <f>(BF151-BE151)/(BF151-BQ151)</f>
        <v>0</v>
      </c>
      <c r="BT151">
        <f>(AZ151-BF151)/(AZ151-BQ151)</f>
        <v>0</v>
      </c>
      <c r="BU151">
        <f>(BF151-BE151)/(BF151-AY151)</f>
        <v>0</v>
      </c>
      <c r="BV151">
        <f>(AZ151-BF151)/(AZ151-AY151)</f>
        <v>0</v>
      </c>
      <c r="BW151">
        <f>(BS151*BQ151/BE151)</f>
        <v>0</v>
      </c>
      <c r="BX151">
        <f>(1-BW151)</f>
        <v>0</v>
      </c>
      <c r="DG151">
        <f>$B$13*EF151+$C$13*EG151+$F$13*ER151*(1-EU151)</f>
        <v>0</v>
      </c>
      <c r="DH151">
        <f>DG151*DI151</f>
        <v>0</v>
      </c>
      <c r="DI151">
        <f>($B$13*$D$11+$C$13*$D$11+$F$13*((FE151+EW151)/MAX(FE151+EW151+FF151, 0.1)*$I$11+FF151/MAX(FE151+EW151+FF151, 0.1)*$J$11))/($B$13+$C$13+$F$13)</f>
        <v>0</v>
      </c>
      <c r="DJ151">
        <f>($B$13*$K$11+$C$13*$K$11+$F$13*((FE151+EW151)/MAX(FE151+EW151+FF151, 0.1)*$P$11+FF151/MAX(FE151+EW151+FF151, 0.1)*$Q$11))/($B$13+$C$13+$F$13)</f>
        <v>0</v>
      </c>
      <c r="DK151">
        <v>5.52</v>
      </c>
      <c r="DL151">
        <v>0.5</v>
      </c>
      <c r="DM151" t="s">
        <v>430</v>
      </c>
      <c r="DN151">
        <v>2</v>
      </c>
      <c r="DO151" t="b">
        <v>1</v>
      </c>
      <c r="DP151">
        <v>1685030397.314285</v>
      </c>
      <c r="DQ151">
        <v>462.49475</v>
      </c>
      <c r="DR151">
        <v>542.6549642857143</v>
      </c>
      <c r="DS151">
        <v>21.46285</v>
      </c>
      <c r="DT151">
        <v>14.74456071428571</v>
      </c>
      <c r="DU151">
        <v>462.1025357142857</v>
      </c>
      <c r="DV151">
        <v>21.41131785714285</v>
      </c>
      <c r="DW151">
        <v>500.0140357142857</v>
      </c>
      <c r="DX151">
        <v>99.4702892857143</v>
      </c>
      <c r="DY151">
        <v>0.1001654321428571</v>
      </c>
      <c r="DZ151">
        <v>30.03159642857143</v>
      </c>
      <c r="EA151">
        <v>30.53747857142858</v>
      </c>
      <c r="EB151">
        <v>999.9000000000002</v>
      </c>
      <c r="EC151">
        <v>0</v>
      </c>
      <c r="ED151">
        <v>0</v>
      </c>
      <c r="EE151">
        <v>9976.406428571428</v>
      </c>
      <c r="EF151">
        <v>0</v>
      </c>
      <c r="EG151">
        <v>746.7366428571431</v>
      </c>
      <c r="EH151">
        <v>-80.16021785714285</v>
      </c>
      <c r="EI151">
        <v>472.6388571428571</v>
      </c>
      <c r="EJ151">
        <v>550.7758928571428</v>
      </c>
      <c r="EK151">
        <v>6.718291428571428</v>
      </c>
      <c r="EL151">
        <v>542.6549642857143</v>
      </c>
      <c r="EM151">
        <v>14.74456071428571</v>
      </c>
      <c r="EN151">
        <v>2.134915714285714</v>
      </c>
      <c r="EO151">
        <v>1.466645714285714</v>
      </c>
      <c r="EP151">
        <v>18.48210357142857</v>
      </c>
      <c r="EQ151">
        <v>12.62479285714286</v>
      </c>
      <c r="ER151">
        <v>1999.974285714286</v>
      </c>
      <c r="ES151">
        <v>0.9799930357142854</v>
      </c>
      <c r="ET151">
        <v>0.02000663214285715</v>
      </c>
      <c r="EU151">
        <v>0</v>
      </c>
      <c r="EV151">
        <v>656.1305714285716</v>
      </c>
      <c r="EW151">
        <v>5.00078</v>
      </c>
      <c r="EX151">
        <v>15802.82857142857</v>
      </c>
      <c r="EY151">
        <v>16379.38571428571</v>
      </c>
      <c r="EZ151">
        <v>40.15839285714286</v>
      </c>
      <c r="FA151">
        <v>41.70274999999999</v>
      </c>
      <c r="FB151">
        <v>40.93942857142856</v>
      </c>
      <c r="FC151">
        <v>40.87471428571428</v>
      </c>
      <c r="FD151">
        <v>41.52642857142856</v>
      </c>
      <c r="FE151">
        <v>1955.063571428572</v>
      </c>
      <c r="FF151">
        <v>39.91</v>
      </c>
      <c r="FG151">
        <v>0</v>
      </c>
      <c r="FH151">
        <v>1685030404.3</v>
      </c>
      <c r="FI151">
        <v>0</v>
      </c>
      <c r="FJ151">
        <v>656.2278461538463</v>
      </c>
      <c r="FK151">
        <v>12.09347008676251</v>
      </c>
      <c r="FL151">
        <v>-732.7658133334737</v>
      </c>
      <c r="FM151">
        <v>15797.41538461538</v>
      </c>
      <c r="FN151">
        <v>15</v>
      </c>
      <c r="FO151">
        <v>1685028870</v>
      </c>
      <c r="FP151" t="s">
        <v>630</v>
      </c>
      <c r="FQ151">
        <v>1685028857</v>
      </c>
      <c r="FR151">
        <v>1685028870</v>
      </c>
      <c r="FS151">
        <v>3</v>
      </c>
      <c r="FT151">
        <v>0.082</v>
      </c>
      <c r="FU151">
        <v>-0.024</v>
      </c>
      <c r="FV151">
        <v>0.389</v>
      </c>
      <c r="FW151">
        <v>-0.048</v>
      </c>
      <c r="FX151">
        <v>420</v>
      </c>
      <c r="FY151">
        <v>15</v>
      </c>
      <c r="FZ151">
        <v>0.04</v>
      </c>
      <c r="GA151">
        <v>0.02</v>
      </c>
      <c r="GB151">
        <v>-79.59805609756098</v>
      </c>
      <c r="GC151">
        <v>-11.25568432055756</v>
      </c>
      <c r="GD151">
        <v>1.131169923412726</v>
      </c>
      <c r="GE151">
        <v>0</v>
      </c>
      <c r="GF151">
        <v>6.719758292682926</v>
      </c>
      <c r="GG151">
        <v>-0.03781400696864948</v>
      </c>
      <c r="GH151">
        <v>0.004446214011525759</v>
      </c>
      <c r="GI151">
        <v>1</v>
      </c>
      <c r="GJ151">
        <v>1</v>
      </c>
      <c r="GK151">
        <v>2</v>
      </c>
      <c r="GL151" t="s">
        <v>432</v>
      </c>
      <c r="GM151">
        <v>3.09841</v>
      </c>
      <c r="GN151">
        <v>2.7581</v>
      </c>
      <c r="GO151">
        <v>0.107416</v>
      </c>
      <c r="GP151">
        <v>0.120098</v>
      </c>
      <c r="GQ151">
        <v>0.109727</v>
      </c>
      <c r="GR151">
        <v>0.08434999999999999</v>
      </c>
      <c r="GS151">
        <v>22882.2</v>
      </c>
      <c r="GT151">
        <v>22279</v>
      </c>
      <c r="GU151">
        <v>26185</v>
      </c>
      <c r="GV151">
        <v>25664.2</v>
      </c>
      <c r="GW151">
        <v>37407.7</v>
      </c>
      <c r="GX151">
        <v>35808.4</v>
      </c>
      <c r="GY151">
        <v>45792.7</v>
      </c>
      <c r="GZ151">
        <v>42313.2</v>
      </c>
      <c r="HA151">
        <v>1.8748</v>
      </c>
      <c r="HB151">
        <v>1.90952</v>
      </c>
      <c r="HC151">
        <v>0.0502244</v>
      </c>
      <c r="HD151">
        <v>0</v>
      </c>
      <c r="HE151">
        <v>29.707</v>
      </c>
      <c r="HF151">
        <v>999.9</v>
      </c>
      <c r="HG151">
        <v>54.4</v>
      </c>
      <c r="HH151">
        <v>37.3</v>
      </c>
      <c r="HI151">
        <v>35.0504</v>
      </c>
      <c r="HJ151">
        <v>62.3329</v>
      </c>
      <c r="HK151">
        <v>27.476</v>
      </c>
      <c r="HL151">
        <v>1</v>
      </c>
      <c r="HM151">
        <v>0.219657</v>
      </c>
      <c r="HN151">
        <v>0.785234</v>
      </c>
      <c r="HO151">
        <v>20.3036</v>
      </c>
      <c r="HP151">
        <v>5.2128</v>
      </c>
      <c r="HQ151">
        <v>11.98</v>
      </c>
      <c r="HR151">
        <v>4.96365</v>
      </c>
      <c r="HS151">
        <v>3.27413</v>
      </c>
      <c r="HT151">
        <v>9999</v>
      </c>
      <c r="HU151">
        <v>9999</v>
      </c>
      <c r="HV151">
        <v>9999</v>
      </c>
      <c r="HW151">
        <v>31</v>
      </c>
      <c r="HX151">
        <v>1.86401</v>
      </c>
      <c r="HY151">
        <v>1.86019</v>
      </c>
      <c r="HZ151">
        <v>1.85849</v>
      </c>
      <c r="IA151">
        <v>1.85987</v>
      </c>
      <c r="IB151">
        <v>1.85985</v>
      </c>
      <c r="IC151">
        <v>1.85837</v>
      </c>
      <c r="ID151">
        <v>1.85745</v>
      </c>
      <c r="IE151">
        <v>1.85238</v>
      </c>
      <c r="IF151">
        <v>0</v>
      </c>
      <c r="IG151">
        <v>0</v>
      </c>
      <c r="IH151">
        <v>0</v>
      </c>
      <c r="II151">
        <v>0</v>
      </c>
      <c r="IJ151" t="s">
        <v>433</v>
      </c>
      <c r="IK151" t="s">
        <v>434</v>
      </c>
      <c r="IL151" t="s">
        <v>435</v>
      </c>
      <c r="IM151" t="s">
        <v>435</v>
      </c>
      <c r="IN151" t="s">
        <v>435</v>
      </c>
      <c r="IO151" t="s">
        <v>435</v>
      </c>
      <c r="IP151">
        <v>0</v>
      </c>
      <c r="IQ151">
        <v>100</v>
      </c>
      <c r="IR151">
        <v>100</v>
      </c>
      <c r="IS151">
        <v>0.394</v>
      </c>
      <c r="IT151">
        <v>0.0513</v>
      </c>
      <c r="IU151">
        <v>0.3089209274673534</v>
      </c>
      <c r="IV151">
        <v>0.0002756662941723101</v>
      </c>
      <c r="IW151">
        <v>-1.706736700235475E-07</v>
      </c>
      <c r="IX151">
        <v>-7.648352192670159E-11</v>
      </c>
      <c r="IY151">
        <v>-0.1658455807566637</v>
      </c>
      <c r="IZ151">
        <v>0.001712106514585134</v>
      </c>
      <c r="JA151">
        <v>0.0004201690128959496</v>
      </c>
      <c r="JB151">
        <v>-1.212774764375344E-06</v>
      </c>
      <c r="JC151">
        <v>3</v>
      </c>
      <c r="JD151">
        <v>1949</v>
      </c>
      <c r="JE151">
        <v>1</v>
      </c>
      <c r="JF151">
        <v>28</v>
      </c>
      <c r="JG151">
        <v>25.8</v>
      </c>
      <c r="JH151">
        <v>25.6</v>
      </c>
      <c r="JI151">
        <v>1.45142</v>
      </c>
      <c r="JJ151">
        <v>2.6355</v>
      </c>
      <c r="JK151">
        <v>1.49658</v>
      </c>
      <c r="JL151">
        <v>2.34741</v>
      </c>
      <c r="JM151">
        <v>1.54907</v>
      </c>
      <c r="JN151">
        <v>2.44995</v>
      </c>
      <c r="JO151">
        <v>41.6127</v>
      </c>
      <c r="JP151">
        <v>13.8168</v>
      </c>
      <c r="JQ151">
        <v>18</v>
      </c>
      <c r="JR151">
        <v>493.077</v>
      </c>
      <c r="JS151">
        <v>532.825</v>
      </c>
      <c r="JT151">
        <v>27.9995</v>
      </c>
      <c r="JU151">
        <v>30.0971</v>
      </c>
      <c r="JV151">
        <v>30</v>
      </c>
      <c r="JW151">
        <v>30.0988</v>
      </c>
      <c r="JX151">
        <v>30.0352</v>
      </c>
      <c r="JY151">
        <v>29.2806</v>
      </c>
      <c r="JZ151">
        <v>53.6877</v>
      </c>
      <c r="KA151">
        <v>0</v>
      </c>
      <c r="KB151">
        <v>28</v>
      </c>
      <c r="KC151">
        <v>594.028</v>
      </c>
      <c r="KD151">
        <v>14.7241</v>
      </c>
      <c r="KE151">
        <v>100.068</v>
      </c>
      <c r="KF151">
        <v>100.447</v>
      </c>
    </row>
    <row r="152" spans="1:292">
      <c r="A152">
        <v>132</v>
      </c>
      <c r="B152">
        <v>1685030410.1</v>
      </c>
      <c r="C152">
        <v>3811</v>
      </c>
      <c r="D152" t="s">
        <v>699</v>
      </c>
      <c r="E152" t="s">
        <v>700</v>
      </c>
      <c r="F152">
        <v>5</v>
      </c>
      <c r="G152" t="s">
        <v>428</v>
      </c>
      <c r="H152">
        <v>1685030402.6</v>
      </c>
      <c r="I152">
        <f>(J152)/1000</f>
        <v>0</v>
      </c>
      <c r="J152">
        <f>IF(DO152, AM152, AG152)</f>
        <v>0</v>
      </c>
      <c r="K152">
        <f>IF(DO152, AH152, AF152)</f>
        <v>0</v>
      </c>
      <c r="L152">
        <f>DQ152 - IF(AT152&gt;1, K152*DK152*100.0/(AV152*EE152), 0)</f>
        <v>0</v>
      </c>
      <c r="M152">
        <f>((S152-I152/2)*L152-K152)/(S152+I152/2)</f>
        <v>0</v>
      </c>
      <c r="N152">
        <f>M152*(DX152+DY152)/1000.0</f>
        <v>0</v>
      </c>
      <c r="O152">
        <f>(DQ152 - IF(AT152&gt;1, K152*DK152*100.0/(AV152*EE152), 0))*(DX152+DY152)/1000.0</f>
        <v>0</v>
      </c>
      <c r="P152">
        <f>2.0/((1/R152-1/Q152)+SIGN(R152)*SQRT((1/R152-1/Q152)*(1/R152-1/Q152) + 4*DL152/((DL152+1)*(DL152+1))*(2*1/R152*1/Q152-1/Q152*1/Q152)))</f>
        <v>0</v>
      </c>
      <c r="Q152">
        <f>IF(LEFT(DM152,1)&lt;&gt;"0",IF(LEFT(DM152,1)="1",3.0,DN152),$D$5+$E$5*(EE152*DX152/($K$5*1000))+$F$5*(EE152*DX152/($K$5*1000))*MAX(MIN(DK152,$J$5),$I$5)*MAX(MIN(DK152,$J$5),$I$5)+$G$5*MAX(MIN(DK152,$J$5),$I$5)*(EE152*DX152/($K$5*1000))+$H$5*(EE152*DX152/($K$5*1000))*(EE152*DX152/($K$5*1000)))</f>
        <v>0</v>
      </c>
      <c r="R152">
        <f>I152*(1000-(1000*0.61365*exp(17.502*V152/(240.97+V152))/(DX152+DY152)+DS152)/2)/(1000*0.61365*exp(17.502*V152/(240.97+V152))/(DX152+DY152)-DS152)</f>
        <v>0</v>
      </c>
      <c r="S152">
        <f>1/((DL152+1)/(P152/1.6)+1/(Q152/1.37)) + DL152/((DL152+1)/(P152/1.6) + DL152/(Q152/1.37))</f>
        <v>0</v>
      </c>
      <c r="T152">
        <f>(DG152*DJ152)</f>
        <v>0</v>
      </c>
      <c r="U152">
        <f>(DZ152+(T152+2*0.95*5.67E-8*(((DZ152+$B$9)+273)^4-(DZ152+273)^4)-44100*I152)/(1.84*29.3*Q152+8*0.95*5.67E-8*(DZ152+273)^3))</f>
        <v>0</v>
      </c>
      <c r="V152">
        <f>($C$9*EA152+$D$9*EB152+$E$9*U152)</f>
        <v>0</v>
      </c>
      <c r="W152">
        <f>0.61365*exp(17.502*V152/(240.97+V152))</f>
        <v>0</v>
      </c>
      <c r="X152">
        <f>(Y152/Z152*100)</f>
        <v>0</v>
      </c>
      <c r="Y152">
        <f>DS152*(DX152+DY152)/1000</f>
        <v>0</v>
      </c>
      <c r="Z152">
        <f>0.61365*exp(17.502*DZ152/(240.97+DZ152))</f>
        <v>0</v>
      </c>
      <c r="AA152">
        <f>(W152-DS152*(DX152+DY152)/1000)</f>
        <v>0</v>
      </c>
      <c r="AB152">
        <f>(-I152*44100)</f>
        <v>0</v>
      </c>
      <c r="AC152">
        <f>2*29.3*Q152*0.92*(DZ152-V152)</f>
        <v>0</v>
      </c>
      <c r="AD152">
        <f>2*0.95*5.67E-8*(((DZ152+$B$9)+273)^4-(V152+273)^4)</f>
        <v>0</v>
      </c>
      <c r="AE152">
        <f>T152+AD152+AB152+AC152</f>
        <v>0</v>
      </c>
      <c r="AF152">
        <f>DW152*AT152*(DR152-DQ152*(1000-AT152*DT152)/(1000-AT152*DS152))/(100*DK152)</f>
        <v>0</v>
      </c>
      <c r="AG152">
        <f>1000*DW152*AT152*(DS152-DT152)/(100*DK152*(1000-AT152*DS152))</f>
        <v>0</v>
      </c>
      <c r="AH152">
        <f>(AI152 - AJ152 - DX152*1E3/(8.314*(DZ152+273.15)) * AL152/DW152 * AK152) * DW152/(100*DK152) * (1000 - DT152)/1000</f>
        <v>0</v>
      </c>
      <c r="AI152">
        <v>582.7760115752931</v>
      </c>
      <c r="AJ152">
        <v>513.2372787878788</v>
      </c>
      <c r="AK152">
        <v>3.332880306937054</v>
      </c>
      <c r="AL152">
        <v>66.75792814194976</v>
      </c>
      <c r="AM152">
        <f>(AO152 - AN152 + DX152*1E3/(8.314*(DZ152+273.15)) * AQ152/DW152 * AP152) * DW152/(100*DK152) * 1000/(1000 - AO152)</f>
        <v>0</v>
      </c>
      <c r="AN152">
        <v>14.74285429477127</v>
      </c>
      <c r="AO152">
        <v>21.43378720330238</v>
      </c>
      <c r="AP152">
        <v>-0.0001508903173012958</v>
      </c>
      <c r="AQ152">
        <v>112.1516284702856</v>
      </c>
      <c r="AR152">
        <v>0</v>
      </c>
      <c r="AS152">
        <v>0</v>
      </c>
      <c r="AT152">
        <f>IF(AR152*$H$15&gt;=AV152,1.0,(AV152/(AV152-AR152*$H$15)))</f>
        <v>0</v>
      </c>
      <c r="AU152">
        <f>(AT152-1)*100</f>
        <v>0</v>
      </c>
      <c r="AV152">
        <f>MAX(0,($B$15+$C$15*EE152)/(1+$D$15*EE152)*DX152/(DZ152+273)*$E$15)</f>
        <v>0</v>
      </c>
      <c r="AW152" t="s">
        <v>429</v>
      </c>
      <c r="AX152" t="s">
        <v>429</v>
      </c>
      <c r="AY152">
        <v>0</v>
      </c>
      <c r="AZ152">
        <v>0</v>
      </c>
      <c r="BA152">
        <f>1-AY152/AZ152</f>
        <v>0</v>
      </c>
      <c r="BB152">
        <v>0</v>
      </c>
      <c r="BC152" t="s">
        <v>429</v>
      </c>
      <c r="BD152" t="s">
        <v>429</v>
      </c>
      <c r="BE152">
        <v>0</v>
      </c>
      <c r="BF152">
        <v>0</v>
      </c>
      <c r="BG152">
        <f>1-BE152/BF152</f>
        <v>0</v>
      </c>
      <c r="BH152">
        <v>0.5</v>
      </c>
      <c r="BI152">
        <f>DH152</f>
        <v>0</v>
      </c>
      <c r="BJ152">
        <f>K152</f>
        <v>0</v>
      </c>
      <c r="BK152">
        <f>BG152*BH152*BI152</f>
        <v>0</v>
      </c>
      <c r="BL152">
        <f>(BJ152-BB152)/BI152</f>
        <v>0</v>
      </c>
      <c r="BM152">
        <f>(AZ152-BF152)/BF152</f>
        <v>0</v>
      </c>
      <c r="BN152">
        <f>AY152/(BA152+AY152/BF152)</f>
        <v>0</v>
      </c>
      <c r="BO152" t="s">
        <v>429</v>
      </c>
      <c r="BP152">
        <v>0</v>
      </c>
      <c r="BQ152">
        <f>IF(BP152&lt;&gt;0, BP152, BN152)</f>
        <v>0</v>
      </c>
      <c r="BR152">
        <f>1-BQ152/BF152</f>
        <v>0</v>
      </c>
      <c r="BS152">
        <f>(BF152-BE152)/(BF152-BQ152)</f>
        <v>0</v>
      </c>
      <c r="BT152">
        <f>(AZ152-BF152)/(AZ152-BQ152)</f>
        <v>0</v>
      </c>
      <c r="BU152">
        <f>(BF152-BE152)/(BF152-AY152)</f>
        <v>0</v>
      </c>
      <c r="BV152">
        <f>(AZ152-BF152)/(AZ152-AY152)</f>
        <v>0</v>
      </c>
      <c r="BW152">
        <f>(BS152*BQ152/BE152)</f>
        <v>0</v>
      </c>
      <c r="BX152">
        <f>(1-BW152)</f>
        <v>0</v>
      </c>
      <c r="DG152">
        <f>$B$13*EF152+$C$13*EG152+$F$13*ER152*(1-EU152)</f>
        <v>0</v>
      </c>
      <c r="DH152">
        <f>DG152*DI152</f>
        <v>0</v>
      </c>
      <c r="DI152">
        <f>($B$13*$D$11+$C$13*$D$11+$F$13*((FE152+EW152)/MAX(FE152+EW152+FF152, 0.1)*$I$11+FF152/MAX(FE152+EW152+FF152, 0.1)*$J$11))/($B$13+$C$13+$F$13)</f>
        <v>0</v>
      </c>
      <c r="DJ152">
        <f>($B$13*$K$11+$C$13*$K$11+$F$13*((FE152+EW152)/MAX(FE152+EW152+FF152, 0.1)*$P$11+FF152/MAX(FE152+EW152+FF152, 0.1)*$Q$11))/($B$13+$C$13+$F$13)</f>
        <v>0</v>
      </c>
      <c r="DK152">
        <v>5.52</v>
      </c>
      <c r="DL152">
        <v>0.5</v>
      </c>
      <c r="DM152" t="s">
        <v>430</v>
      </c>
      <c r="DN152">
        <v>2</v>
      </c>
      <c r="DO152" t="b">
        <v>1</v>
      </c>
      <c r="DP152">
        <v>1685030402.6</v>
      </c>
      <c r="DQ152">
        <v>479.4989629629629</v>
      </c>
      <c r="DR152">
        <v>560.4056666666667</v>
      </c>
      <c r="DS152">
        <v>21.45399259259259</v>
      </c>
      <c r="DT152">
        <v>14.74283703703703</v>
      </c>
      <c r="DU152">
        <v>479.1057037037037</v>
      </c>
      <c r="DV152">
        <v>21.40261481481482</v>
      </c>
      <c r="DW152">
        <v>500.0155555555556</v>
      </c>
      <c r="DX152">
        <v>99.46945555555556</v>
      </c>
      <c r="DY152">
        <v>0.1000034629629629</v>
      </c>
      <c r="DZ152">
        <v>30.0251962962963</v>
      </c>
      <c r="EA152">
        <v>30.53094814814815</v>
      </c>
      <c r="EB152">
        <v>999.9000000000001</v>
      </c>
      <c r="EC152">
        <v>0</v>
      </c>
      <c r="ED152">
        <v>0</v>
      </c>
      <c r="EE152">
        <v>9999.886296296298</v>
      </c>
      <c r="EF152">
        <v>0</v>
      </c>
      <c r="EG152">
        <v>695.9155185185184</v>
      </c>
      <c r="EH152">
        <v>-80.90664814814815</v>
      </c>
      <c r="EI152">
        <v>490.0116296296296</v>
      </c>
      <c r="EJ152">
        <v>568.7911851851851</v>
      </c>
      <c r="EK152">
        <v>6.711155185185185</v>
      </c>
      <c r="EL152">
        <v>560.4056666666667</v>
      </c>
      <c r="EM152">
        <v>14.74283703703703</v>
      </c>
      <c r="EN152">
        <v>2.134017037037037</v>
      </c>
      <c r="EO152">
        <v>1.466461111111111</v>
      </c>
      <c r="EP152">
        <v>18.47537407407407</v>
      </c>
      <c r="EQ152">
        <v>12.62288518518518</v>
      </c>
      <c r="ER152">
        <v>1999.99</v>
      </c>
      <c r="ES152">
        <v>0.9799932962962963</v>
      </c>
      <c r="ET152">
        <v>0.02000636666666667</v>
      </c>
      <c r="EU152">
        <v>0</v>
      </c>
      <c r="EV152">
        <v>656.9846296296296</v>
      </c>
      <c r="EW152">
        <v>5.00078</v>
      </c>
      <c r="EX152">
        <v>15797.31851851852</v>
      </c>
      <c r="EY152">
        <v>16379.51481481481</v>
      </c>
      <c r="EZ152">
        <v>40.162</v>
      </c>
      <c r="FA152">
        <v>41.70333333333333</v>
      </c>
      <c r="FB152">
        <v>40.86544444444444</v>
      </c>
      <c r="FC152">
        <v>40.86074074074073</v>
      </c>
      <c r="FD152">
        <v>41.50888888888888</v>
      </c>
      <c r="FE152">
        <v>1955.08</v>
      </c>
      <c r="FF152">
        <v>39.91</v>
      </c>
      <c r="FG152">
        <v>0</v>
      </c>
      <c r="FH152">
        <v>1685030409.1</v>
      </c>
      <c r="FI152">
        <v>0</v>
      </c>
      <c r="FJ152">
        <v>656.9858846153846</v>
      </c>
      <c r="FK152">
        <v>8.241948724269953</v>
      </c>
      <c r="FL152">
        <v>963.1247853741411</v>
      </c>
      <c r="FM152">
        <v>15799.63076923077</v>
      </c>
      <c r="FN152">
        <v>15</v>
      </c>
      <c r="FO152">
        <v>1685028870</v>
      </c>
      <c r="FP152" t="s">
        <v>630</v>
      </c>
      <c r="FQ152">
        <v>1685028857</v>
      </c>
      <c r="FR152">
        <v>1685028870</v>
      </c>
      <c r="FS152">
        <v>3</v>
      </c>
      <c r="FT152">
        <v>0.082</v>
      </c>
      <c r="FU152">
        <v>-0.024</v>
      </c>
      <c r="FV152">
        <v>0.389</v>
      </c>
      <c r="FW152">
        <v>-0.048</v>
      </c>
      <c r="FX152">
        <v>420</v>
      </c>
      <c r="FY152">
        <v>15</v>
      </c>
      <c r="FZ152">
        <v>0.04</v>
      </c>
      <c r="GA152">
        <v>0.02</v>
      </c>
      <c r="GB152">
        <v>-80.30067317073171</v>
      </c>
      <c r="GC152">
        <v>-8.869404878049023</v>
      </c>
      <c r="GD152">
        <v>0.8863244668289942</v>
      </c>
      <c r="GE152">
        <v>0</v>
      </c>
      <c r="GF152">
        <v>6.715665609756096</v>
      </c>
      <c r="GG152">
        <v>-0.07247832752615213</v>
      </c>
      <c r="GH152">
        <v>0.007791742673913916</v>
      </c>
      <c r="GI152">
        <v>1</v>
      </c>
      <c r="GJ152">
        <v>1</v>
      </c>
      <c r="GK152">
        <v>2</v>
      </c>
      <c r="GL152" t="s">
        <v>432</v>
      </c>
      <c r="GM152">
        <v>3.09841</v>
      </c>
      <c r="GN152">
        <v>2.75817</v>
      </c>
      <c r="GO152">
        <v>0.11003</v>
      </c>
      <c r="GP152">
        <v>0.122606</v>
      </c>
      <c r="GQ152">
        <v>0.109662</v>
      </c>
      <c r="GR152">
        <v>0.08433069999999999</v>
      </c>
      <c r="GS152">
        <v>22815.3</v>
      </c>
      <c r="GT152">
        <v>22215.4</v>
      </c>
      <c r="GU152">
        <v>26185.2</v>
      </c>
      <c r="GV152">
        <v>25664.1</v>
      </c>
      <c r="GW152">
        <v>37410.9</v>
      </c>
      <c r="GX152">
        <v>35809.1</v>
      </c>
      <c r="GY152">
        <v>45792.9</v>
      </c>
      <c r="GZ152">
        <v>42312.9</v>
      </c>
      <c r="HA152">
        <v>1.8748</v>
      </c>
      <c r="HB152">
        <v>1.90955</v>
      </c>
      <c r="HC152">
        <v>0.050731</v>
      </c>
      <c r="HD152">
        <v>0</v>
      </c>
      <c r="HE152">
        <v>29.7048</v>
      </c>
      <c r="HF152">
        <v>999.9</v>
      </c>
      <c r="HG152">
        <v>54.4</v>
      </c>
      <c r="HH152">
        <v>37.3</v>
      </c>
      <c r="HI152">
        <v>35.0537</v>
      </c>
      <c r="HJ152">
        <v>61.5329</v>
      </c>
      <c r="HK152">
        <v>27.3918</v>
      </c>
      <c r="HL152">
        <v>1</v>
      </c>
      <c r="HM152">
        <v>0.219596</v>
      </c>
      <c r="HN152">
        <v>0.781705</v>
      </c>
      <c r="HO152">
        <v>20.3038</v>
      </c>
      <c r="HP152">
        <v>5.2137</v>
      </c>
      <c r="HQ152">
        <v>11.9797</v>
      </c>
      <c r="HR152">
        <v>4.96385</v>
      </c>
      <c r="HS152">
        <v>3.2741</v>
      </c>
      <c r="HT152">
        <v>9999</v>
      </c>
      <c r="HU152">
        <v>9999</v>
      </c>
      <c r="HV152">
        <v>9999</v>
      </c>
      <c r="HW152">
        <v>31.1</v>
      </c>
      <c r="HX152">
        <v>1.86401</v>
      </c>
      <c r="HY152">
        <v>1.86018</v>
      </c>
      <c r="HZ152">
        <v>1.8585</v>
      </c>
      <c r="IA152">
        <v>1.85988</v>
      </c>
      <c r="IB152">
        <v>1.85985</v>
      </c>
      <c r="IC152">
        <v>1.85837</v>
      </c>
      <c r="ID152">
        <v>1.85745</v>
      </c>
      <c r="IE152">
        <v>1.8524</v>
      </c>
      <c r="IF152">
        <v>0</v>
      </c>
      <c r="IG152">
        <v>0</v>
      </c>
      <c r="IH152">
        <v>0</v>
      </c>
      <c r="II152">
        <v>0</v>
      </c>
      <c r="IJ152" t="s">
        <v>433</v>
      </c>
      <c r="IK152" t="s">
        <v>434</v>
      </c>
      <c r="IL152" t="s">
        <v>435</v>
      </c>
      <c r="IM152" t="s">
        <v>435</v>
      </c>
      <c r="IN152" t="s">
        <v>435</v>
      </c>
      <c r="IO152" t="s">
        <v>435</v>
      </c>
      <c r="IP152">
        <v>0</v>
      </c>
      <c r="IQ152">
        <v>100</v>
      </c>
      <c r="IR152">
        <v>100</v>
      </c>
      <c r="IS152">
        <v>0.395</v>
      </c>
      <c r="IT152">
        <v>0.051</v>
      </c>
      <c r="IU152">
        <v>0.3089209274673534</v>
      </c>
      <c r="IV152">
        <v>0.0002756662941723101</v>
      </c>
      <c r="IW152">
        <v>-1.706736700235475E-07</v>
      </c>
      <c r="IX152">
        <v>-7.648352192670159E-11</v>
      </c>
      <c r="IY152">
        <v>-0.1658455807566637</v>
      </c>
      <c r="IZ152">
        <v>0.001712106514585134</v>
      </c>
      <c r="JA152">
        <v>0.0004201690128959496</v>
      </c>
      <c r="JB152">
        <v>-1.212774764375344E-06</v>
      </c>
      <c r="JC152">
        <v>3</v>
      </c>
      <c r="JD152">
        <v>1949</v>
      </c>
      <c r="JE152">
        <v>1</v>
      </c>
      <c r="JF152">
        <v>28</v>
      </c>
      <c r="JG152">
        <v>25.9</v>
      </c>
      <c r="JH152">
        <v>25.7</v>
      </c>
      <c r="JI152">
        <v>1.48804</v>
      </c>
      <c r="JJ152">
        <v>2.64038</v>
      </c>
      <c r="JK152">
        <v>1.49658</v>
      </c>
      <c r="JL152">
        <v>2.34741</v>
      </c>
      <c r="JM152">
        <v>1.54907</v>
      </c>
      <c r="JN152">
        <v>2.38159</v>
      </c>
      <c r="JO152">
        <v>41.6389</v>
      </c>
      <c r="JP152">
        <v>13.8081</v>
      </c>
      <c r="JQ152">
        <v>18</v>
      </c>
      <c r="JR152">
        <v>493.077</v>
      </c>
      <c r="JS152">
        <v>532.823</v>
      </c>
      <c r="JT152">
        <v>27.9993</v>
      </c>
      <c r="JU152">
        <v>30.095</v>
      </c>
      <c r="JV152">
        <v>30</v>
      </c>
      <c r="JW152">
        <v>30.0988</v>
      </c>
      <c r="JX152">
        <v>30.033</v>
      </c>
      <c r="JY152">
        <v>29.9339</v>
      </c>
      <c r="JZ152">
        <v>53.6877</v>
      </c>
      <c r="KA152">
        <v>0</v>
      </c>
      <c r="KB152">
        <v>28</v>
      </c>
      <c r="KC152">
        <v>607.407</v>
      </c>
      <c r="KD152">
        <v>14.7262</v>
      </c>
      <c r="KE152">
        <v>100.069</v>
      </c>
      <c r="KF152">
        <v>100.446</v>
      </c>
    </row>
    <row r="153" spans="1:292">
      <c r="A153">
        <v>133</v>
      </c>
      <c r="B153">
        <v>1685030415.1</v>
      </c>
      <c r="C153">
        <v>3816</v>
      </c>
      <c r="D153" t="s">
        <v>701</v>
      </c>
      <c r="E153" t="s">
        <v>702</v>
      </c>
      <c r="F153">
        <v>5</v>
      </c>
      <c r="G153" t="s">
        <v>428</v>
      </c>
      <c r="H153">
        <v>1685030407.314285</v>
      </c>
      <c r="I153">
        <f>(J153)/1000</f>
        <v>0</v>
      </c>
      <c r="J153">
        <f>IF(DO153, AM153, AG153)</f>
        <v>0</v>
      </c>
      <c r="K153">
        <f>IF(DO153, AH153, AF153)</f>
        <v>0</v>
      </c>
      <c r="L153">
        <f>DQ153 - IF(AT153&gt;1, K153*DK153*100.0/(AV153*EE153), 0)</f>
        <v>0</v>
      </c>
      <c r="M153">
        <f>((S153-I153/2)*L153-K153)/(S153+I153/2)</f>
        <v>0</v>
      </c>
      <c r="N153">
        <f>M153*(DX153+DY153)/1000.0</f>
        <v>0</v>
      </c>
      <c r="O153">
        <f>(DQ153 - IF(AT153&gt;1, K153*DK153*100.0/(AV153*EE153), 0))*(DX153+DY153)/1000.0</f>
        <v>0</v>
      </c>
      <c r="P153">
        <f>2.0/((1/R153-1/Q153)+SIGN(R153)*SQRT((1/R153-1/Q153)*(1/R153-1/Q153) + 4*DL153/((DL153+1)*(DL153+1))*(2*1/R153*1/Q153-1/Q153*1/Q153)))</f>
        <v>0</v>
      </c>
      <c r="Q153">
        <f>IF(LEFT(DM153,1)&lt;&gt;"0",IF(LEFT(DM153,1)="1",3.0,DN153),$D$5+$E$5*(EE153*DX153/($K$5*1000))+$F$5*(EE153*DX153/($K$5*1000))*MAX(MIN(DK153,$J$5),$I$5)*MAX(MIN(DK153,$J$5),$I$5)+$G$5*MAX(MIN(DK153,$J$5),$I$5)*(EE153*DX153/($K$5*1000))+$H$5*(EE153*DX153/($K$5*1000))*(EE153*DX153/($K$5*1000)))</f>
        <v>0</v>
      </c>
      <c r="R153">
        <f>I153*(1000-(1000*0.61365*exp(17.502*V153/(240.97+V153))/(DX153+DY153)+DS153)/2)/(1000*0.61365*exp(17.502*V153/(240.97+V153))/(DX153+DY153)-DS153)</f>
        <v>0</v>
      </c>
      <c r="S153">
        <f>1/((DL153+1)/(P153/1.6)+1/(Q153/1.37)) + DL153/((DL153+1)/(P153/1.6) + DL153/(Q153/1.37))</f>
        <v>0</v>
      </c>
      <c r="T153">
        <f>(DG153*DJ153)</f>
        <v>0</v>
      </c>
      <c r="U153">
        <f>(DZ153+(T153+2*0.95*5.67E-8*(((DZ153+$B$9)+273)^4-(DZ153+273)^4)-44100*I153)/(1.84*29.3*Q153+8*0.95*5.67E-8*(DZ153+273)^3))</f>
        <v>0</v>
      </c>
      <c r="V153">
        <f>($C$9*EA153+$D$9*EB153+$E$9*U153)</f>
        <v>0</v>
      </c>
      <c r="W153">
        <f>0.61365*exp(17.502*V153/(240.97+V153))</f>
        <v>0</v>
      </c>
      <c r="X153">
        <f>(Y153/Z153*100)</f>
        <v>0</v>
      </c>
      <c r="Y153">
        <f>DS153*(DX153+DY153)/1000</f>
        <v>0</v>
      </c>
      <c r="Z153">
        <f>0.61365*exp(17.502*DZ153/(240.97+DZ153))</f>
        <v>0</v>
      </c>
      <c r="AA153">
        <f>(W153-DS153*(DX153+DY153)/1000)</f>
        <v>0</v>
      </c>
      <c r="AB153">
        <f>(-I153*44100)</f>
        <v>0</v>
      </c>
      <c r="AC153">
        <f>2*29.3*Q153*0.92*(DZ153-V153)</f>
        <v>0</v>
      </c>
      <c r="AD153">
        <f>2*0.95*5.67E-8*(((DZ153+$B$9)+273)^4-(V153+273)^4)</f>
        <v>0</v>
      </c>
      <c r="AE153">
        <f>T153+AD153+AB153+AC153</f>
        <v>0</v>
      </c>
      <c r="AF153">
        <f>DW153*AT153*(DR153-DQ153*(1000-AT153*DT153)/(1000-AT153*DS153))/(100*DK153)</f>
        <v>0</v>
      </c>
      <c r="AG153">
        <f>1000*DW153*AT153*(DS153-DT153)/(100*DK153*(1000-AT153*DS153))</f>
        <v>0</v>
      </c>
      <c r="AH153">
        <f>(AI153 - AJ153 - DX153*1E3/(8.314*(DZ153+273.15)) * AL153/DW153 * AK153) * DW153/(100*DK153) * (1000 - DT153)/1000</f>
        <v>0</v>
      </c>
      <c r="AI153">
        <v>599.7872411892711</v>
      </c>
      <c r="AJ153">
        <v>529.913684848485</v>
      </c>
      <c r="AK153">
        <v>3.344395578935206</v>
      </c>
      <c r="AL153">
        <v>66.75792814194976</v>
      </c>
      <c r="AM153">
        <f>(AO153 - AN153 + DX153*1E3/(8.314*(DZ153+273.15)) * AQ153/DW153 * AP153) * DW153/(100*DK153) * 1000/(1000 - AO153)</f>
        <v>0</v>
      </c>
      <c r="AN153">
        <v>14.73845986427327</v>
      </c>
      <c r="AO153">
        <v>21.40061620227039</v>
      </c>
      <c r="AP153">
        <v>-0.0002255996574640808</v>
      </c>
      <c r="AQ153">
        <v>112.1516284702856</v>
      </c>
      <c r="AR153">
        <v>0</v>
      </c>
      <c r="AS153">
        <v>0</v>
      </c>
      <c r="AT153">
        <f>IF(AR153*$H$15&gt;=AV153,1.0,(AV153/(AV153-AR153*$H$15)))</f>
        <v>0</v>
      </c>
      <c r="AU153">
        <f>(AT153-1)*100</f>
        <v>0</v>
      </c>
      <c r="AV153">
        <f>MAX(0,($B$15+$C$15*EE153)/(1+$D$15*EE153)*DX153/(DZ153+273)*$E$15)</f>
        <v>0</v>
      </c>
      <c r="AW153" t="s">
        <v>429</v>
      </c>
      <c r="AX153" t="s">
        <v>429</v>
      </c>
      <c r="AY153">
        <v>0</v>
      </c>
      <c r="AZ153">
        <v>0</v>
      </c>
      <c r="BA153">
        <f>1-AY153/AZ153</f>
        <v>0</v>
      </c>
      <c r="BB153">
        <v>0</v>
      </c>
      <c r="BC153" t="s">
        <v>429</v>
      </c>
      <c r="BD153" t="s">
        <v>429</v>
      </c>
      <c r="BE153">
        <v>0</v>
      </c>
      <c r="BF153">
        <v>0</v>
      </c>
      <c r="BG153">
        <f>1-BE153/BF153</f>
        <v>0</v>
      </c>
      <c r="BH153">
        <v>0.5</v>
      </c>
      <c r="BI153">
        <f>DH153</f>
        <v>0</v>
      </c>
      <c r="BJ153">
        <f>K153</f>
        <v>0</v>
      </c>
      <c r="BK153">
        <f>BG153*BH153*BI153</f>
        <v>0</v>
      </c>
      <c r="BL153">
        <f>(BJ153-BB153)/BI153</f>
        <v>0</v>
      </c>
      <c r="BM153">
        <f>(AZ153-BF153)/BF153</f>
        <v>0</v>
      </c>
      <c r="BN153">
        <f>AY153/(BA153+AY153/BF153)</f>
        <v>0</v>
      </c>
      <c r="BO153" t="s">
        <v>429</v>
      </c>
      <c r="BP153">
        <v>0</v>
      </c>
      <c r="BQ153">
        <f>IF(BP153&lt;&gt;0, BP153, BN153)</f>
        <v>0</v>
      </c>
      <c r="BR153">
        <f>1-BQ153/BF153</f>
        <v>0</v>
      </c>
      <c r="BS153">
        <f>(BF153-BE153)/(BF153-BQ153)</f>
        <v>0</v>
      </c>
      <c r="BT153">
        <f>(AZ153-BF153)/(AZ153-BQ153)</f>
        <v>0</v>
      </c>
      <c r="BU153">
        <f>(BF153-BE153)/(BF153-AY153)</f>
        <v>0</v>
      </c>
      <c r="BV153">
        <f>(AZ153-BF153)/(AZ153-AY153)</f>
        <v>0</v>
      </c>
      <c r="BW153">
        <f>(BS153*BQ153/BE153)</f>
        <v>0</v>
      </c>
      <c r="BX153">
        <f>(1-BW153)</f>
        <v>0</v>
      </c>
      <c r="DG153">
        <f>$B$13*EF153+$C$13*EG153+$F$13*ER153*(1-EU153)</f>
        <v>0</v>
      </c>
      <c r="DH153">
        <f>DG153*DI153</f>
        <v>0</v>
      </c>
      <c r="DI153">
        <f>($B$13*$D$11+$C$13*$D$11+$F$13*((FE153+EW153)/MAX(FE153+EW153+FF153, 0.1)*$I$11+FF153/MAX(FE153+EW153+FF153, 0.1)*$J$11))/($B$13+$C$13+$F$13)</f>
        <v>0</v>
      </c>
      <c r="DJ153">
        <f>($B$13*$K$11+$C$13*$K$11+$F$13*((FE153+EW153)/MAX(FE153+EW153+FF153, 0.1)*$P$11+FF153/MAX(FE153+EW153+FF153, 0.1)*$Q$11))/($B$13+$C$13+$F$13)</f>
        <v>0</v>
      </c>
      <c r="DK153">
        <v>5.52</v>
      </c>
      <c r="DL153">
        <v>0.5</v>
      </c>
      <c r="DM153" t="s">
        <v>430</v>
      </c>
      <c r="DN153">
        <v>2</v>
      </c>
      <c r="DO153" t="b">
        <v>1</v>
      </c>
      <c r="DP153">
        <v>1685030407.314285</v>
      </c>
      <c r="DQ153">
        <v>494.8074642857143</v>
      </c>
      <c r="DR153">
        <v>576.2166785714286</v>
      </c>
      <c r="DS153">
        <v>21.43783214285715</v>
      </c>
      <c r="DT153">
        <v>14.73995357142857</v>
      </c>
      <c r="DU153">
        <v>494.4132857142857</v>
      </c>
      <c r="DV153">
        <v>21.38673214285714</v>
      </c>
      <c r="DW153">
        <v>499.98925</v>
      </c>
      <c r="DX153">
        <v>99.46954285714286</v>
      </c>
      <c r="DY153">
        <v>0.0998706142857143</v>
      </c>
      <c r="DZ153">
        <v>30.01974285714286</v>
      </c>
      <c r="EA153">
        <v>30.52503928571429</v>
      </c>
      <c r="EB153">
        <v>999.9000000000002</v>
      </c>
      <c r="EC153">
        <v>0</v>
      </c>
      <c r="ED153">
        <v>0</v>
      </c>
      <c r="EE153">
        <v>10018.36821428572</v>
      </c>
      <c r="EF153">
        <v>0</v>
      </c>
      <c r="EG153">
        <v>707.0607857142858</v>
      </c>
      <c r="EH153">
        <v>-81.40925714285713</v>
      </c>
      <c r="EI153">
        <v>505.6472142857142</v>
      </c>
      <c r="EJ153">
        <v>584.8371428571429</v>
      </c>
      <c r="EK153">
        <v>6.697873571428571</v>
      </c>
      <c r="EL153">
        <v>576.2166785714286</v>
      </c>
      <c r="EM153">
        <v>14.73995357142857</v>
      </c>
      <c r="EN153">
        <v>2.132411071428571</v>
      </c>
      <c r="EO153">
        <v>1.466176428571428</v>
      </c>
      <c r="EP153">
        <v>18.46335357142857</v>
      </c>
      <c r="EQ153">
        <v>12.61991785714285</v>
      </c>
      <c r="ER153">
        <v>2000.011071428571</v>
      </c>
      <c r="ES153">
        <v>0.9799934285714285</v>
      </c>
      <c r="ET153">
        <v>0.0200062</v>
      </c>
      <c r="EU153">
        <v>0</v>
      </c>
      <c r="EV153">
        <v>657.6575</v>
      </c>
      <c r="EW153">
        <v>5.00078</v>
      </c>
      <c r="EX153">
        <v>15901.53571428571</v>
      </c>
      <c r="EY153">
        <v>16379.68571428572</v>
      </c>
      <c r="EZ153">
        <v>40.16292857142857</v>
      </c>
      <c r="FA153">
        <v>41.70049999999998</v>
      </c>
      <c r="FB153">
        <v>40.9395</v>
      </c>
      <c r="FC153">
        <v>40.86571428571428</v>
      </c>
      <c r="FD153">
        <v>41.51749999999998</v>
      </c>
      <c r="FE153">
        <v>1955.101071428571</v>
      </c>
      <c r="FF153">
        <v>39.91</v>
      </c>
      <c r="FG153">
        <v>0</v>
      </c>
      <c r="FH153">
        <v>1685030414.5</v>
      </c>
      <c r="FI153">
        <v>0</v>
      </c>
      <c r="FJ153">
        <v>657.7430400000001</v>
      </c>
      <c r="FK153">
        <v>5.361230769113703</v>
      </c>
      <c r="FL153">
        <v>1778.4384585996</v>
      </c>
      <c r="FM153">
        <v>15922.584</v>
      </c>
      <c r="FN153">
        <v>15</v>
      </c>
      <c r="FO153">
        <v>1685028870</v>
      </c>
      <c r="FP153" t="s">
        <v>630</v>
      </c>
      <c r="FQ153">
        <v>1685028857</v>
      </c>
      <c r="FR153">
        <v>1685028870</v>
      </c>
      <c r="FS153">
        <v>3</v>
      </c>
      <c r="FT153">
        <v>0.082</v>
      </c>
      <c r="FU153">
        <v>-0.024</v>
      </c>
      <c r="FV153">
        <v>0.389</v>
      </c>
      <c r="FW153">
        <v>-0.048</v>
      </c>
      <c r="FX153">
        <v>420</v>
      </c>
      <c r="FY153">
        <v>15</v>
      </c>
      <c r="FZ153">
        <v>0.04</v>
      </c>
      <c r="GA153">
        <v>0.02</v>
      </c>
      <c r="GB153">
        <v>-81.10245609756097</v>
      </c>
      <c r="GC153">
        <v>-6.708411846689937</v>
      </c>
      <c r="GD153">
        <v>0.6665545175766512</v>
      </c>
      <c r="GE153">
        <v>0</v>
      </c>
      <c r="GF153">
        <v>6.704026829268292</v>
      </c>
      <c r="GG153">
        <v>-0.1569708710801459</v>
      </c>
      <c r="GH153">
        <v>0.01619944510326754</v>
      </c>
      <c r="GI153">
        <v>1</v>
      </c>
      <c r="GJ153">
        <v>1</v>
      </c>
      <c r="GK153">
        <v>2</v>
      </c>
      <c r="GL153" t="s">
        <v>432</v>
      </c>
      <c r="GM153">
        <v>3.09828</v>
      </c>
      <c r="GN153">
        <v>2.75819</v>
      </c>
      <c r="GO153">
        <v>0.112614</v>
      </c>
      <c r="GP153">
        <v>0.125066</v>
      </c>
      <c r="GQ153">
        <v>0.109544</v>
      </c>
      <c r="GR153">
        <v>0.0843199</v>
      </c>
      <c r="GS153">
        <v>22749.2</v>
      </c>
      <c r="GT153">
        <v>22153.3</v>
      </c>
      <c r="GU153">
        <v>26185.4</v>
      </c>
      <c r="GV153">
        <v>25664.4</v>
      </c>
      <c r="GW153">
        <v>37416.5</v>
      </c>
      <c r="GX153">
        <v>35810.1</v>
      </c>
      <c r="GY153">
        <v>45793.1</v>
      </c>
      <c r="GZ153">
        <v>42313.2</v>
      </c>
      <c r="HA153">
        <v>1.87445</v>
      </c>
      <c r="HB153">
        <v>1.9096</v>
      </c>
      <c r="HC153">
        <v>0.0504963</v>
      </c>
      <c r="HD153">
        <v>0</v>
      </c>
      <c r="HE153">
        <v>29.7002</v>
      </c>
      <c r="HF153">
        <v>999.9</v>
      </c>
      <c r="HG153">
        <v>54.4</v>
      </c>
      <c r="HH153">
        <v>37.3</v>
      </c>
      <c r="HI153">
        <v>35.0491</v>
      </c>
      <c r="HJ153">
        <v>60.7629</v>
      </c>
      <c r="HK153">
        <v>27.5401</v>
      </c>
      <c r="HL153">
        <v>1</v>
      </c>
      <c r="HM153">
        <v>0.219515</v>
      </c>
      <c r="HN153">
        <v>0.77823</v>
      </c>
      <c r="HO153">
        <v>20.3038</v>
      </c>
      <c r="HP153">
        <v>5.21385</v>
      </c>
      <c r="HQ153">
        <v>11.9798</v>
      </c>
      <c r="HR153">
        <v>4.96395</v>
      </c>
      <c r="HS153">
        <v>3.27405</v>
      </c>
      <c r="HT153">
        <v>9999</v>
      </c>
      <c r="HU153">
        <v>9999</v>
      </c>
      <c r="HV153">
        <v>9999</v>
      </c>
      <c r="HW153">
        <v>31.1</v>
      </c>
      <c r="HX153">
        <v>1.86401</v>
      </c>
      <c r="HY153">
        <v>1.86019</v>
      </c>
      <c r="HZ153">
        <v>1.85847</v>
      </c>
      <c r="IA153">
        <v>1.85988</v>
      </c>
      <c r="IB153">
        <v>1.85983</v>
      </c>
      <c r="IC153">
        <v>1.85837</v>
      </c>
      <c r="ID153">
        <v>1.85745</v>
      </c>
      <c r="IE153">
        <v>1.85237</v>
      </c>
      <c r="IF153">
        <v>0</v>
      </c>
      <c r="IG153">
        <v>0</v>
      </c>
      <c r="IH153">
        <v>0</v>
      </c>
      <c r="II153">
        <v>0</v>
      </c>
      <c r="IJ153" t="s">
        <v>433</v>
      </c>
      <c r="IK153" t="s">
        <v>434</v>
      </c>
      <c r="IL153" t="s">
        <v>435</v>
      </c>
      <c r="IM153" t="s">
        <v>435</v>
      </c>
      <c r="IN153" t="s">
        <v>435</v>
      </c>
      <c r="IO153" t="s">
        <v>435</v>
      </c>
      <c r="IP153">
        <v>0</v>
      </c>
      <c r="IQ153">
        <v>100</v>
      </c>
      <c r="IR153">
        <v>100</v>
      </c>
      <c r="IS153">
        <v>0.396</v>
      </c>
      <c r="IT153">
        <v>0.0504</v>
      </c>
      <c r="IU153">
        <v>0.3089209274673534</v>
      </c>
      <c r="IV153">
        <v>0.0002756662941723101</v>
      </c>
      <c r="IW153">
        <v>-1.706736700235475E-07</v>
      </c>
      <c r="IX153">
        <v>-7.648352192670159E-11</v>
      </c>
      <c r="IY153">
        <v>-0.1658455807566637</v>
      </c>
      <c r="IZ153">
        <v>0.001712106514585134</v>
      </c>
      <c r="JA153">
        <v>0.0004201690128959496</v>
      </c>
      <c r="JB153">
        <v>-1.212774764375344E-06</v>
      </c>
      <c r="JC153">
        <v>3</v>
      </c>
      <c r="JD153">
        <v>1949</v>
      </c>
      <c r="JE153">
        <v>1</v>
      </c>
      <c r="JF153">
        <v>28</v>
      </c>
      <c r="JG153">
        <v>26</v>
      </c>
      <c r="JH153">
        <v>25.8</v>
      </c>
      <c r="JI153">
        <v>1.51978</v>
      </c>
      <c r="JJ153">
        <v>2.64771</v>
      </c>
      <c r="JK153">
        <v>1.49658</v>
      </c>
      <c r="JL153">
        <v>2.34741</v>
      </c>
      <c r="JM153">
        <v>1.54785</v>
      </c>
      <c r="JN153">
        <v>2.32666</v>
      </c>
      <c r="JO153">
        <v>41.6389</v>
      </c>
      <c r="JP153">
        <v>13.7993</v>
      </c>
      <c r="JQ153">
        <v>18</v>
      </c>
      <c r="JR153">
        <v>492.868</v>
      </c>
      <c r="JS153">
        <v>532.855</v>
      </c>
      <c r="JT153">
        <v>27.9992</v>
      </c>
      <c r="JU153">
        <v>30.095</v>
      </c>
      <c r="JV153">
        <v>29.9999</v>
      </c>
      <c r="JW153">
        <v>30.0988</v>
      </c>
      <c r="JX153">
        <v>30.0326</v>
      </c>
      <c r="JY153">
        <v>30.6483</v>
      </c>
      <c r="JZ153">
        <v>53.6877</v>
      </c>
      <c r="KA153">
        <v>0</v>
      </c>
      <c r="KB153">
        <v>28</v>
      </c>
      <c r="KC153">
        <v>627.443</v>
      </c>
      <c r="KD153">
        <v>14.7262</v>
      </c>
      <c r="KE153">
        <v>100.069</v>
      </c>
      <c r="KF153">
        <v>100.447</v>
      </c>
    </row>
    <row r="154" spans="1:292">
      <c r="A154">
        <v>134</v>
      </c>
      <c r="B154">
        <v>1685030419.6</v>
      </c>
      <c r="C154">
        <v>3820.5</v>
      </c>
      <c r="D154" t="s">
        <v>703</v>
      </c>
      <c r="E154" t="s">
        <v>704</v>
      </c>
      <c r="F154">
        <v>5</v>
      </c>
      <c r="G154" t="s">
        <v>428</v>
      </c>
      <c r="H154">
        <v>1685030411.760714</v>
      </c>
      <c r="I154">
        <f>(J154)/1000</f>
        <v>0</v>
      </c>
      <c r="J154">
        <f>IF(DO154, AM154, AG154)</f>
        <v>0</v>
      </c>
      <c r="K154">
        <f>IF(DO154, AH154, AF154)</f>
        <v>0</v>
      </c>
      <c r="L154">
        <f>DQ154 - IF(AT154&gt;1, K154*DK154*100.0/(AV154*EE154), 0)</f>
        <v>0</v>
      </c>
      <c r="M154">
        <f>((S154-I154/2)*L154-K154)/(S154+I154/2)</f>
        <v>0</v>
      </c>
      <c r="N154">
        <f>M154*(DX154+DY154)/1000.0</f>
        <v>0</v>
      </c>
      <c r="O154">
        <f>(DQ154 - IF(AT154&gt;1, K154*DK154*100.0/(AV154*EE154), 0))*(DX154+DY154)/1000.0</f>
        <v>0</v>
      </c>
      <c r="P154">
        <f>2.0/((1/R154-1/Q154)+SIGN(R154)*SQRT((1/R154-1/Q154)*(1/R154-1/Q154) + 4*DL154/((DL154+1)*(DL154+1))*(2*1/R154*1/Q154-1/Q154*1/Q154)))</f>
        <v>0</v>
      </c>
      <c r="Q154">
        <f>IF(LEFT(DM154,1)&lt;&gt;"0",IF(LEFT(DM154,1)="1",3.0,DN154),$D$5+$E$5*(EE154*DX154/($K$5*1000))+$F$5*(EE154*DX154/($K$5*1000))*MAX(MIN(DK154,$J$5),$I$5)*MAX(MIN(DK154,$J$5),$I$5)+$G$5*MAX(MIN(DK154,$J$5),$I$5)*(EE154*DX154/($K$5*1000))+$H$5*(EE154*DX154/($K$5*1000))*(EE154*DX154/($K$5*1000)))</f>
        <v>0</v>
      </c>
      <c r="R154">
        <f>I154*(1000-(1000*0.61365*exp(17.502*V154/(240.97+V154))/(DX154+DY154)+DS154)/2)/(1000*0.61365*exp(17.502*V154/(240.97+V154))/(DX154+DY154)-DS154)</f>
        <v>0</v>
      </c>
      <c r="S154">
        <f>1/((DL154+1)/(P154/1.6)+1/(Q154/1.37)) + DL154/((DL154+1)/(P154/1.6) + DL154/(Q154/1.37))</f>
        <v>0</v>
      </c>
      <c r="T154">
        <f>(DG154*DJ154)</f>
        <v>0</v>
      </c>
      <c r="U154">
        <f>(DZ154+(T154+2*0.95*5.67E-8*(((DZ154+$B$9)+273)^4-(DZ154+273)^4)-44100*I154)/(1.84*29.3*Q154+8*0.95*5.67E-8*(DZ154+273)^3))</f>
        <v>0</v>
      </c>
      <c r="V154">
        <f>($C$9*EA154+$D$9*EB154+$E$9*U154)</f>
        <v>0</v>
      </c>
      <c r="W154">
        <f>0.61365*exp(17.502*V154/(240.97+V154))</f>
        <v>0</v>
      </c>
      <c r="X154">
        <f>(Y154/Z154*100)</f>
        <v>0</v>
      </c>
      <c r="Y154">
        <f>DS154*(DX154+DY154)/1000</f>
        <v>0</v>
      </c>
      <c r="Z154">
        <f>0.61365*exp(17.502*DZ154/(240.97+DZ154))</f>
        <v>0</v>
      </c>
      <c r="AA154">
        <f>(W154-DS154*(DX154+DY154)/1000)</f>
        <v>0</v>
      </c>
      <c r="AB154">
        <f>(-I154*44100)</f>
        <v>0</v>
      </c>
      <c r="AC154">
        <f>2*29.3*Q154*0.92*(DZ154-V154)</f>
        <v>0</v>
      </c>
      <c r="AD154">
        <f>2*0.95*5.67E-8*(((DZ154+$B$9)+273)^4-(V154+273)^4)</f>
        <v>0</v>
      </c>
      <c r="AE154">
        <f>T154+AD154+AB154+AC154</f>
        <v>0</v>
      </c>
      <c r="AF154">
        <f>DW154*AT154*(DR154-DQ154*(1000-AT154*DT154)/(1000-AT154*DS154))/(100*DK154)</f>
        <v>0</v>
      </c>
      <c r="AG154">
        <f>1000*DW154*AT154*(DS154-DT154)/(100*DK154*(1000-AT154*DS154))</f>
        <v>0</v>
      </c>
      <c r="AH154">
        <f>(AI154 - AJ154 - DX154*1E3/(8.314*(DZ154+273.15)) * AL154/DW154 * AK154) * DW154/(100*DK154) * (1000 - DT154)/1000</f>
        <v>0</v>
      </c>
      <c r="AI154">
        <v>615.0253090186045</v>
      </c>
      <c r="AJ154">
        <v>545.0079333333331</v>
      </c>
      <c r="AK154">
        <v>3.353362238796824</v>
      </c>
      <c r="AL154">
        <v>66.75792814194976</v>
      </c>
      <c r="AM154">
        <f>(AO154 - AN154 + DX154*1E3/(8.314*(DZ154+273.15)) * AQ154/DW154 * AP154) * DW154/(100*DK154) * 1000/(1000 - AO154)</f>
        <v>0</v>
      </c>
      <c r="AN154">
        <v>14.73520643145426</v>
      </c>
      <c r="AO154">
        <v>21.36608926728587</v>
      </c>
      <c r="AP154">
        <v>-0.006214240203499816</v>
      </c>
      <c r="AQ154">
        <v>112.1516284702856</v>
      </c>
      <c r="AR154">
        <v>0</v>
      </c>
      <c r="AS154">
        <v>0</v>
      </c>
      <c r="AT154">
        <f>IF(AR154*$H$15&gt;=AV154,1.0,(AV154/(AV154-AR154*$H$15)))</f>
        <v>0</v>
      </c>
      <c r="AU154">
        <f>(AT154-1)*100</f>
        <v>0</v>
      </c>
      <c r="AV154">
        <f>MAX(0,($B$15+$C$15*EE154)/(1+$D$15*EE154)*DX154/(DZ154+273)*$E$15)</f>
        <v>0</v>
      </c>
      <c r="AW154" t="s">
        <v>429</v>
      </c>
      <c r="AX154" t="s">
        <v>429</v>
      </c>
      <c r="AY154">
        <v>0</v>
      </c>
      <c r="AZ154">
        <v>0</v>
      </c>
      <c r="BA154">
        <f>1-AY154/AZ154</f>
        <v>0</v>
      </c>
      <c r="BB154">
        <v>0</v>
      </c>
      <c r="BC154" t="s">
        <v>429</v>
      </c>
      <c r="BD154" t="s">
        <v>429</v>
      </c>
      <c r="BE154">
        <v>0</v>
      </c>
      <c r="BF154">
        <v>0</v>
      </c>
      <c r="BG154">
        <f>1-BE154/BF154</f>
        <v>0</v>
      </c>
      <c r="BH154">
        <v>0.5</v>
      </c>
      <c r="BI154">
        <f>DH154</f>
        <v>0</v>
      </c>
      <c r="BJ154">
        <f>K154</f>
        <v>0</v>
      </c>
      <c r="BK154">
        <f>BG154*BH154*BI154</f>
        <v>0</v>
      </c>
      <c r="BL154">
        <f>(BJ154-BB154)/BI154</f>
        <v>0</v>
      </c>
      <c r="BM154">
        <f>(AZ154-BF154)/BF154</f>
        <v>0</v>
      </c>
      <c r="BN154">
        <f>AY154/(BA154+AY154/BF154)</f>
        <v>0</v>
      </c>
      <c r="BO154" t="s">
        <v>429</v>
      </c>
      <c r="BP154">
        <v>0</v>
      </c>
      <c r="BQ154">
        <f>IF(BP154&lt;&gt;0, BP154, BN154)</f>
        <v>0</v>
      </c>
      <c r="BR154">
        <f>1-BQ154/BF154</f>
        <v>0</v>
      </c>
      <c r="BS154">
        <f>(BF154-BE154)/(BF154-BQ154)</f>
        <v>0</v>
      </c>
      <c r="BT154">
        <f>(AZ154-BF154)/(AZ154-BQ154)</f>
        <v>0</v>
      </c>
      <c r="BU154">
        <f>(BF154-BE154)/(BF154-AY154)</f>
        <v>0</v>
      </c>
      <c r="BV154">
        <f>(AZ154-BF154)/(AZ154-AY154)</f>
        <v>0</v>
      </c>
      <c r="BW154">
        <f>(BS154*BQ154/BE154)</f>
        <v>0</v>
      </c>
      <c r="BX154">
        <f>(1-BW154)</f>
        <v>0</v>
      </c>
      <c r="DG154">
        <f>$B$13*EF154+$C$13*EG154+$F$13*ER154*(1-EU154)</f>
        <v>0</v>
      </c>
      <c r="DH154">
        <f>DG154*DI154</f>
        <v>0</v>
      </c>
      <c r="DI154">
        <f>($B$13*$D$11+$C$13*$D$11+$F$13*((FE154+EW154)/MAX(FE154+EW154+FF154, 0.1)*$I$11+FF154/MAX(FE154+EW154+FF154, 0.1)*$J$11))/($B$13+$C$13+$F$13)</f>
        <v>0</v>
      </c>
      <c r="DJ154">
        <f>($B$13*$K$11+$C$13*$K$11+$F$13*((FE154+EW154)/MAX(FE154+EW154+FF154, 0.1)*$P$11+FF154/MAX(FE154+EW154+FF154, 0.1)*$Q$11))/($B$13+$C$13+$F$13)</f>
        <v>0</v>
      </c>
      <c r="DK154">
        <v>5.52</v>
      </c>
      <c r="DL154">
        <v>0.5</v>
      </c>
      <c r="DM154" t="s">
        <v>430</v>
      </c>
      <c r="DN154">
        <v>2</v>
      </c>
      <c r="DO154" t="b">
        <v>1</v>
      </c>
      <c r="DP154">
        <v>1685030411.760714</v>
      </c>
      <c r="DQ154">
        <v>509.3031428571429</v>
      </c>
      <c r="DR154">
        <v>591.1312142857142</v>
      </c>
      <c r="DS154">
        <v>21.41586071428572</v>
      </c>
      <c r="DT154">
        <v>14.73731428571429</v>
      </c>
      <c r="DU154">
        <v>508.9083928571429</v>
      </c>
      <c r="DV154">
        <v>21.36515714285714</v>
      </c>
      <c r="DW154">
        <v>499.99475</v>
      </c>
      <c r="DX154">
        <v>99.46986785714284</v>
      </c>
      <c r="DY154">
        <v>0.09978925714285715</v>
      </c>
      <c r="DZ154">
        <v>30.01501785714286</v>
      </c>
      <c r="EA154">
        <v>30.52458214285715</v>
      </c>
      <c r="EB154">
        <v>999.9000000000002</v>
      </c>
      <c r="EC154">
        <v>0</v>
      </c>
      <c r="ED154">
        <v>0</v>
      </c>
      <c r="EE154">
        <v>10031.55321428571</v>
      </c>
      <c r="EF154">
        <v>0</v>
      </c>
      <c r="EG154">
        <v>733.2151071428572</v>
      </c>
      <c r="EH154">
        <v>-81.8280892857143</v>
      </c>
      <c r="EI154">
        <v>520.4486785714286</v>
      </c>
      <c r="EJ154">
        <v>599.9731785714284</v>
      </c>
      <c r="EK154">
        <v>6.678540357142857</v>
      </c>
      <c r="EL154">
        <v>591.1312142857142</v>
      </c>
      <c r="EM154">
        <v>14.73731428571429</v>
      </c>
      <c r="EN154">
        <v>2.1302325</v>
      </c>
      <c r="EO154">
        <v>1.465918928571429</v>
      </c>
      <c r="EP154">
        <v>18.44703928571429</v>
      </c>
      <c r="EQ154">
        <v>12.61724285714286</v>
      </c>
      <c r="ER154">
        <v>2000.017857142857</v>
      </c>
      <c r="ES154">
        <v>0.9799934285714283</v>
      </c>
      <c r="ET154">
        <v>0.02000618928571429</v>
      </c>
      <c r="EU154">
        <v>0</v>
      </c>
      <c r="EV154">
        <v>658.0285357142856</v>
      </c>
      <c r="EW154">
        <v>5.00078</v>
      </c>
      <c r="EX154">
        <v>16073.16785714286</v>
      </c>
      <c r="EY154">
        <v>16379.73214285714</v>
      </c>
      <c r="EZ154">
        <v>40.17625</v>
      </c>
      <c r="FA154">
        <v>41.69824999999999</v>
      </c>
      <c r="FB154">
        <v>40.96410714285714</v>
      </c>
      <c r="FC154">
        <v>40.87010714285714</v>
      </c>
      <c r="FD154">
        <v>41.52639285714285</v>
      </c>
      <c r="FE154">
        <v>1955.106785714286</v>
      </c>
      <c r="FF154">
        <v>39.91</v>
      </c>
      <c r="FG154">
        <v>0</v>
      </c>
      <c r="FH154">
        <v>1685030418.7</v>
      </c>
      <c r="FI154">
        <v>0</v>
      </c>
      <c r="FJ154">
        <v>658.0624615384615</v>
      </c>
      <c r="FK154">
        <v>3.658529927568196</v>
      </c>
      <c r="FL154">
        <v>3691.945302063224</v>
      </c>
      <c r="FM154">
        <v>16118.41538461539</v>
      </c>
      <c r="FN154">
        <v>15</v>
      </c>
      <c r="FO154">
        <v>1685028870</v>
      </c>
      <c r="FP154" t="s">
        <v>630</v>
      </c>
      <c r="FQ154">
        <v>1685028857</v>
      </c>
      <c r="FR154">
        <v>1685028870</v>
      </c>
      <c r="FS154">
        <v>3</v>
      </c>
      <c r="FT154">
        <v>0.082</v>
      </c>
      <c r="FU154">
        <v>-0.024</v>
      </c>
      <c r="FV154">
        <v>0.389</v>
      </c>
      <c r="FW154">
        <v>-0.048</v>
      </c>
      <c r="FX154">
        <v>420</v>
      </c>
      <c r="FY154">
        <v>15</v>
      </c>
      <c r="FZ154">
        <v>0.04</v>
      </c>
      <c r="GA154">
        <v>0.02</v>
      </c>
      <c r="GB154">
        <v>-81.51160243902439</v>
      </c>
      <c r="GC154">
        <v>-5.722563763066226</v>
      </c>
      <c r="GD154">
        <v>0.5689837883960008</v>
      </c>
      <c r="GE154">
        <v>0</v>
      </c>
      <c r="GF154">
        <v>6.690200731707315</v>
      </c>
      <c r="GG154">
        <v>-0.2406518466898782</v>
      </c>
      <c r="GH154">
        <v>0.02450798480040334</v>
      </c>
      <c r="GI154">
        <v>1</v>
      </c>
      <c r="GJ154">
        <v>1</v>
      </c>
      <c r="GK154">
        <v>2</v>
      </c>
      <c r="GL154" t="s">
        <v>432</v>
      </c>
      <c r="GM154">
        <v>3.09829</v>
      </c>
      <c r="GN154">
        <v>2.758</v>
      </c>
      <c r="GO154">
        <v>0.114918</v>
      </c>
      <c r="GP154">
        <v>0.127248</v>
      </c>
      <c r="GQ154">
        <v>0.109411</v>
      </c>
      <c r="GR154">
        <v>0.08430509999999999</v>
      </c>
      <c r="GS154">
        <v>22690.5</v>
      </c>
      <c r="GT154">
        <v>22097.9</v>
      </c>
      <c r="GU154">
        <v>26185.7</v>
      </c>
      <c r="GV154">
        <v>25664.1</v>
      </c>
      <c r="GW154">
        <v>37422.7</v>
      </c>
      <c r="GX154">
        <v>35810.6</v>
      </c>
      <c r="GY154">
        <v>45793.6</v>
      </c>
      <c r="GZ154">
        <v>42312.7</v>
      </c>
      <c r="HA154">
        <v>1.87437</v>
      </c>
      <c r="HB154">
        <v>1.90965</v>
      </c>
      <c r="HC154">
        <v>0.0507571</v>
      </c>
      <c r="HD154">
        <v>0</v>
      </c>
      <c r="HE154">
        <v>29.6943</v>
      </c>
      <c r="HF154">
        <v>999.9</v>
      </c>
      <c r="HG154">
        <v>54.3</v>
      </c>
      <c r="HH154">
        <v>37.3</v>
      </c>
      <c r="HI154">
        <v>34.9854</v>
      </c>
      <c r="HJ154">
        <v>60.5429</v>
      </c>
      <c r="HK154">
        <v>27.5921</v>
      </c>
      <c r="HL154">
        <v>1</v>
      </c>
      <c r="HM154">
        <v>0.219337</v>
      </c>
      <c r="HN154">
        <v>0.774975</v>
      </c>
      <c r="HO154">
        <v>20.304</v>
      </c>
      <c r="HP154">
        <v>5.21295</v>
      </c>
      <c r="HQ154">
        <v>11.9798</v>
      </c>
      <c r="HR154">
        <v>4.96355</v>
      </c>
      <c r="HS154">
        <v>3.2741</v>
      </c>
      <c r="HT154">
        <v>9999</v>
      </c>
      <c r="HU154">
        <v>9999</v>
      </c>
      <c r="HV154">
        <v>9999</v>
      </c>
      <c r="HW154">
        <v>31.1</v>
      </c>
      <c r="HX154">
        <v>1.86401</v>
      </c>
      <c r="HY154">
        <v>1.86019</v>
      </c>
      <c r="HZ154">
        <v>1.85849</v>
      </c>
      <c r="IA154">
        <v>1.85989</v>
      </c>
      <c r="IB154">
        <v>1.85982</v>
      </c>
      <c r="IC154">
        <v>1.85837</v>
      </c>
      <c r="ID154">
        <v>1.85745</v>
      </c>
      <c r="IE154">
        <v>1.85239</v>
      </c>
      <c r="IF154">
        <v>0</v>
      </c>
      <c r="IG154">
        <v>0</v>
      </c>
      <c r="IH154">
        <v>0</v>
      </c>
      <c r="II154">
        <v>0</v>
      </c>
      <c r="IJ154" t="s">
        <v>433</v>
      </c>
      <c r="IK154" t="s">
        <v>434</v>
      </c>
      <c r="IL154" t="s">
        <v>435</v>
      </c>
      <c r="IM154" t="s">
        <v>435</v>
      </c>
      <c r="IN154" t="s">
        <v>435</v>
      </c>
      <c r="IO154" t="s">
        <v>435</v>
      </c>
      <c r="IP154">
        <v>0</v>
      </c>
      <c r="IQ154">
        <v>100</v>
      </c>
      <c r="IR154">
        <v>100</v>
      </c>
      <c r="IS154">
        <v>0.396</v>
      </c>
      <c r="IT154">
        <v>0.0497</v>
      </c>
      <c r="IU154">
        <v>0.3089209274673534</v>
      </c>
      <c r="IV154">
        <v>0.0002756662941723101</v>
      </c>
      <c r="IW154">
        <v>-1.706736700235475E-07</v>
      </c>
      <c r="IX154">
        <v>-7.648352192670159E-11</v>
      </c>
      <c r="IY154">
        <v>-0.1658455807566637</v>
      </c>
      <c r="IZ154">
        <v>0.001712106514585134</v>
      </c>
      <c r="JA154">
        <v>0.0004201690128959496</v>
      </c>
      <c r="JB154">
        <v>-1.212774764375344E-06</v>
      </c>
      <c r="JC154">
        <v>3</v>
      </c>
      <c r="JD154">
        <v>1949</v>
      </c>
      <c r="JE154">
        <v>1</v>
      </c>
      <c r="JF154">
        <v>28</v>
      </c>
      <c r="JG154">
        <v>26</v>
      </c>
      <c r="JH154">
        <v>25.8</v>
      </c>
      <c r="JI154">
        <v>1.55273</v>
      </c>
      <c r="JJ154">
        <v>2.64648</v>
      </c>
      <c r="JK154">
        <v>1.49658</v>
      </c>
      <c r="JL154">
        <v>2.34741</v>
      </c>
      <c r="JM154">
        <v>1.54907</v>
      </c>
      <c r="JN154">
        <v>2.39624</v>
      </c>
      <c r="JO154">
        <v>41.6389</v>
      </c>
      <c r="JP154">
        <v>13.7993</v>
      </c>
      <c r="JQ154">
        <v>18</v>
      </c>
      <c r="JR154">
        <v>492.823</v>
      </c>
      <c r="JS154">
        <v>532.89</v>
      </c>
      <c r="JT154">
        <v>27.9992</v>
      </c>
      <c r="JU154">
        <v>30.0923</v>
      </c>
      <c r="JV154">
        <v>29.9999</v>
      </c>
      <c r="JW154">
        <v>30.0988</v>
      </c>
      <c r="JX154">
        <v>30.0326</v>
      </c>
      <c r="JY154">
        <v>31.253</v>
      </c>
      <c r="JZ154">
        <v>53.6877</v>
      </c>
      <c r="KA154">
        <v>0</v>
      </c>
      <c r="KB154">
        <v>28</v>
      </c>
      <c r="KC154">
        <v>640.803</v>
      </c>
      <c r="KD154">
        <v>14.7552</v>
      </c>
      <c r="KE154">
        <v>100.07</v>
      </c>
      <c r="KF154">
        <v>100.446</v>
      </c>
    </row>
    <row r="155" spans="1:292">
      <c r="A155">
        <v>135</v>
      </c>
      <c r="B155">
        <v>1685030424.6</v>
      </c>
      <c r="C155">
        <v>3825.5</v>
      </c>
      <c r="D155" t="s">
        <v>705</v>
      </c>
      <c r="E155" t="s">
        <v>706</v>
      </c>
      <c r="F155">
        <v>5</v>
      </c>
      <c r="G155" t="s">
        <v>428</v>
      </c>
      <c r="H155">
        <v>1685030417.062963</v>
      </c>
      <c r="I155">
        <f>(J155)/1000</f>
        <v>0</v>
      </c>
      <c r="J155">
        <f>IF(DO155, AM155, AG155)</f>
        <v>0</v>
      </c>
      <c r="K155">
        <f>IF(DO155, AH155, AF155)</f>
        <v>0</v>
      </c>
      <c r="L155">
        <f>DQ155 - IF(AT155&gt;1, K155*DK155*100.0/(AV155*EE155), 0)</f>
        <v>0</v>
      </c>
      <c r="M155">
        <f>((S155-I155/2)*L155-K155)/(S155+I155/2)</f>
        <v>0</v>
      </c>
      <c r="N155">
        <f>M155*(DX155+DY155)/1000.0</f>
        <v>0</v>
      </c>
      <c r="O155">
        <f>(DQ155 - IF(AT155&gt;1, K155*DK155*100.0/(AV155*EE155), 0))*(DX155+DY155)/1000.0</f>
        <v>0</v>
      </c>
      <c r="P155">
        <f>2.0/((1/R155-1/Q155)+SIGN(R155)*SQRT((1/R155-1/Q155)*(1/R155-1/Q155) + 4*DL155/((DL155+1)*(DL155+1))*(2*1/R155*1/Q155-1/Q155*1/Q155)))</f>
        <v>0</v>
      </c>
      <c r="Q155">
        <f>IF(LEFT(DM155,1)&lt;&gt;"0",IF(LEFT(DM155,1)="1",3.0,DN155),$D$5+$E$5*(EE155*DX155/($K$5*1000))+$F$5*(EE155*DX155/($K$5*1000))*MAX(MIN(DK155,$J$5),$I$5)*MAX(MIN(DK155,$J$5),$I$5)+$G$5*MAX(MIN(DK155,$J$5),$I$5)*(EE155*DX155/($K$5*1000))+$H$5*(EE155*DX155/($K$5*1000))*(EE155*DX155/($K$5*1000)))</f>
        <v>0</v>
      </c>
      <c r="R155">
        <f>I155*(1000-(1000*0.61365*exp(17.502*V155/(240.97+V155))/(DX155+DY155)+DS155)/2)/(1000*0.61365*exp(17.502*V155/(240.97+V155))/(DX155+DY155)-DS155)</f>
        <v>0</v>
      </c>
      <c r="S155">
        <f>1/((DL155+1)/(P155/1.6)+1/(Q155/1.37)) + DL155/((DL155+1)/(P155/1.6) + DL155/(Q155/1.37))</f>
        <v>0</v>
      </c>
      <c r="T155">
        <f>(DG155*DJ155)</f>
        <v>0</v>
      </c>
      <c r="U155">
        <f>(DZ155+(T155+2*0.95*5.67E-8*(((DZ155+$B$9)+273)^4-(DZ155+273)^4)-44100*I155)/(1.84*29.3*Q155+8*0.95*5.67E-8*(DZ155+273)^3))</f>
        <v>0</v>
      </c>
      <c r="V155">
        <f>($C$9*EA155+$D$9*EB155+$E$9*U155)</f>
        <v>0</v>
      </c>
      <c r="W155">
        <f>0.61365*exp(17.502*V155/(240.97+V155))</f>
        <v>0</v>
      </c>
      <c r="X155">
        <f>(Y155/Z155*100)</f>
        <v>0</v>
      </c>
      <c r="Y155">
        <f>DS155*(DX155+DY155)/1000</f>
        <v>0</v>
      </c>
      <c r="Z155">
        <f>0.61365*exp(17.502*DZ155/(240.97+DZ155))</f>
        <v>0</v>
      </c>
      <c r="AA155">
        <f>(W155-DS155*(DX155+DY155)/1000)</f>
        <v>0</v>
      </c>
      <c r="AB155">
        <f>(-I155*44100)</f>
        <v>0</v>
      </c>
      <c r="AC155">
        <f>2*29.3*Q155*0.92*(DZ155-V155)</f>
        <v>0</v>
      </c>
      <c r="AD155">
        <f>2*0.95*5.67E-8*(((DZ155+$B$9)+273)^4-(V155+273)^4)</f>
        <v>0</v>
      </c>
      <c r="AE155">
        <f>T155+AD155+AB155+AC155</f>
        <v>0</v>
      </c>
      <c r="AF155">
        <f>DW155*AT155*(DR155-DQ155*(1000-AT155*DT155)/(1000-AT155*DS155))/(100*DK155)</f>
        <v>0</v>
      </c>
      <c r="AG155">
        <f>1000*DW155*AT155*(DS155-DT155)/(100*DK155*(1000-AT155*DS155))</f>
        <v>0</v>
      </c>
      <c r="AH155">
        <f>(AI155 - AJ155 - DX155*1E3/(8.314*(DZ155+273.15)) * AL155/DW155 * AK155) * DW155/(100*DK155) * (1000 - DT155)/1000</f>
        <v>0</v>
      </c>
      <c r="AI155">
        <v>632.0595547884227</v>
      </c>
      <c r="AJ155">
        <v>561.7717151515151</v>
      </c>
      <c r="AK155">
        <v>3.351763266177487</v>
      </c>
      <c r="AL155">
        <v>66.75792814194976</v>
      </c>
      <c r="AM155">
        <f>(AO155 - AN155 + DX155*1E3/(8.314*(DZ155+273.15)) * AQ155/DW155 * AP155) * DW155/(100*DK155) * 1000/(1000 - AO155)</f>
        <v>0</v>
      </c>
      <c r="AN155">
        <v>14.73319890916136</v>
      </c>
      <c r="AO155">
        <v>21.32081444788442</v>
      </c>
      <c r="AP155">
        <v>-0.008189053210402097</v>
      </c>
      <c r="AQ155">
        <v>112.1516284702856</v>
      </c>
      <c r="AR155">
        <v>0</v>
      </c>
      <c r="AS155">
        <v>0</v>
      </c>
      <c r="AT155">
        <f>IF(AR155*$H$15&gt;=AV155,1.0,(AV155/(AV155-AR155*$H$15)))</f>
        <v>0</v>
      </c>
      <c r="AU155">
        <f>(AT155-1)*100</f>
        <v>0</v>
      </c>
      <c r="AV155">
        <f>MAX(0,($B$15+$C$15*EE155)/(1+$D$15*EE155)*DX155/(DZ155+273)*$E$15)</f>
        <v>0</v>
      </c>
      <c r="AW155" t="s">
        <v>429</v>
      </c>
      <c r="AX155" t="s">
        <v>429</v>
      </c>
      <c r="AY155">
        <v>0</v>
      </c>
      <c r="AZ155">
        <v>0</v>
      </c>
      <c r="BA155">
        <f>1-AY155/AZ155</f>
        <v>0</v>
      </c>
      <c r="BB155">
        <v>0</v>
      </c>
      <c r="BC155" t="s">
        <v>429</v>
      </c>
      <c r="BD155" t="s">
        <v>429</v>
      </c>
      <c r="BE155">
        <v>0</v>
      </c>
      <c r="BF155">
        <v>0</v>
      </c>
      <c r="BG155">
        <f>1-BE155/BF155</f>
        <v>0</v>
      </c>
      <c r="BH155">
        <v>0.5</v>
      </c>
      <c r="BI155">
        <f>DH155</f>
        <v>0</v>
      </c>
      <c r="BJ155">
        <f>K155</f>
        <v>0</v>
      </c>
      <c r="BK155">
        <f>BG155*BH155*BI155</f>
        <v>0</v>
      </c>
      <c r="BL155">
        <f>(BJ155-BB155)/BI155</f>
        <v>0</v>
      </c>
      <c r="BM155">
        <f>(AZ155-BF155)/BF155</f>
        <v>0</v>
      </c>
      <c r="BN155">
        <f>AY155/(BA155+AY155/BF155)</f>
        <v>0</v>
      </c>
      <c r="BO155" t="s">
        <v>429</v>
      </c>
      <c r="BP155">
        <v>0</v>
      </c>
      <c r="BQ155">
        <f>IF(BP155&lt;&gt;0, BP155, BN155)</f>
        <v>0</v>
      </c>
      <c r="BR155">
        <f>1-BQ155/BF155</f>
        <v>0</v>
      </c>
      <c r="BS155">
        <f>(BF155-BE155)/(BF155-BQ155)</f>
        <v>0</v>
      </c>
      <c r="BT155">
        <f>(AZ155-BF155)/(AZ155-BQ155)</f>
        <v>0</v>
      </c>
      <c r="BU155">
        <f>(BF155-BE155)/(BF155-AY155)</f>
        <v>0</v>
      </c>
      <c r="BV155">
        <f>(AZ155-BF155)/(AZ155-AY155)</f>
        <v>0</v>
      </c>
      <c r="BW155">
        <f>(BS155*BQ155/BE155)</f>
        <v>0</v>
      </c>
      <c r="BX155">
        <f>(1-BW155)</f>
        <v>0</v>
      </c>
      <c r="DG155">
        <f>$B$13*EF155+$C$13*EG155+$F$13*ER155*(1-EU155)</f>
        <v>0</v>
      </c>
      <c r="DH155">
        <f>DG155*DI155</f>
        <v>0</v>
      </c>
      <c r="DI155">
        <f>($B$13*$D$11+$C$13*$D$11+$F$13*((FE155+EW155)/MAX(FE155+EW155+FF155, 0.1)*$I$11+FF155/MAX(FE155+EW155+FF155, 0.1)*$J$11))/($B$13+$C$13+$F$13)</f>
        <v>0</v>
      </c>
      <c r="DJ155">
        <f>($B$13*$K$11+$C$13*$K$11+$F$13*((FE155+EW155)/MAX(FE155+EW155+FF155, 0.1)*$P$11+FF155/MAX(FE155+EW155+FF155, 0.1)*$Q$11))/($B$13+$C$13+$F$13)</f>
        <v>0</v>
      </c>
      <c r="DK155">
        <v>5.52</v>
      </c>
      <c r="DL155">
        <v>0.5</v>
      </c>
      <c r="DM155" t="s">
        <v>430</v>
      </c>
      <c r="DN155">
        <v>2</v>
      </c>
      <c r="DO155" t="b">
        <v>1</v>
      </c>
      <c r="DP155">
        <v>1685030417.062963</v>
      </c>
      <c r="DQ155">
        <v>526.6653333333334</v>
      </c>
      <c r="DR155">
        <v>608.8965925925926</v>
      </c>
      <c r="DS155">
        <v>21.37987777777778</v>
      </c>
      <c r="DT155">
        <v>14.73407407407408</v>
      </c>
      <c r="DU155">
        <v>526.2699259259259</v>
      </c>
      <c r="DV155">
        <v>21.32981851851852</v>
      </c>
      <c r="DW155">
        <v>499.9830740740741</v>
      </c>
      <c r="DX155">
        <v>99.47034814814815</v>
      </c>
      <c r="DY155">
        <v>0.09995384074074073</v>
      </c>
      <c r="DZ155">
        <v>30.01158518518519</v>
      </c>
      <c r="EA155">
        <v>30.52206296296296</v>
      </c>
      <c r="EB155">
        <v>999.9000000000001</v>
      </c>
      <c r="EC155">
        <v>0</v>
      </c>
      <c r="ED155">
        <v>0</v>
      </c>
      <c r="EE155">
        <v>10012.88148148148</v>
      </c>
      <c r="EF155">
        <v>0</v>
      </c>
      <c r="EG155">
        <v>878.1271481481482</v>
      </c>
      <c r="EH155">
        <v>-82.23123333333332</v>
      </c>
      <c r="EI155">
        <v>538.170888888889</v>
      </c>
      <c r="EJ155">
        <v>618.0022222222221</v>
      </c>
      <c r="EK155">
        <v>6.645801111111111</v>
      </c>
      <c r="EL155">
        <v>608.8965925925926</v>
      </c>
      <c r="EM155">
        <v>14.73407407407408</v>
      </c>
      <c r="EN155">
        <v>2.126663703703704</v>
      </c>
      <c r="EO155">
        <v>1.465604814814815</v>
      </c>
      <c r="EP155">
        <v>18.42028888888889</v>
      </c>
      <c r="EQ155">
        <v>12.61395925925926</v>
      </c>
      <c r="ER155">
        <v>2000.057777777778</v>
      </c>
      <c r="ES155">
        <v>0.9799960740740739</v>
      </c>
      <c r="ET155">
        <v>0.02000363333333333</v>
      </c>
      <c r="EU155">
        <v>0</v>
      </c>
      <c r="EV155">
        <v>658.3405555555555</v>
      </c>
      <c r="EW155">
        <v>5.00078</v>
      </c>
      <c r="EX155">
        <v>16972.2037037037</v>
      </c>
      <c r="EY155">
        <v>16380.07407407407</v>
      </c>
      <c r="EZ155">
        <v>40.1827037037037</v>
      </c>
      <c r="FA155">
        <v>41.69166666666666</v>
      </c>
      <c r="FB155">
        <v>40.97892592592592</v>
      </c>
      <c r="FC155">
        <v>40.86762962962963</v>
      </c>
      <c r="FD155">
        <v>41.51122222222221</v>
      </c>
      <c r="FE155">
        <v>1955.148888888888</v>
      </c>
      <c r="FF155">
        <v>39.9074074074074</v>
      </c>
      <c r="FG155">
        <v>0</v>
      </c>
      <c r="FH155">
        <v>1685030423.5</v>
      </c>
      <c r="FI155">
        <v>0</v>
      </c>
      <c r="FJ155">
        <v>658.3106923076922</v>
      </c>
      <c r="FK155">
        <v>2.508649580029192</v>
      </c>
      <c r="FL155">
        <v>14013.64100715546</v>
      </c>
      <c r="FM155">
        <v>16963.72307692308</v>
      </c>
      <c r="FN155">
        <v>15</v>
      </c>
      <c r="FO155">
        <v>1685028870</v>
      </c>
      <c r="FP155" t="s">
        <v>630</v>
      </c>
      <c r="FQ155">
        <v>1685028857</v>
      </c>
      <c r="FR155">
        <v>1685028870</v>
      </c>
      <c r="FS155">
        <v>3</v>
      </c>
      <c r="FT155">
        <v>0.082</v>
      </c>
      <c r="FU155">
        <v>-0.024</v>
      </c>
      <c r="FV155">
        <v>0.389</v>
      </c>
      <c r="FW155">
        <v>-0.048</v>
      </c>
      <c r="FX155">
        <v>420</v>
      </c>
      <c r="FY155">
        <v>15</v>
      </c>
      <c r="FZ155">
        <v>0.04</v>
      </c>
      <c r="GA155">
        <v>0.02</v>
      </c>
      <c r="GB155">
        <v>-82.01437</v>
      </c>
      <c r="GC155">
        <v>-4.491269043151831</v>
      </c>
      <c r="GD155">
        <v>0.4356759674345153</v>
      </c>
      <c r="GE155">
        <v>0</v>
      </c>
      <c r="GF155">
        <v>6.66107875</v>
      </c>
      <c r="GG155">
        <v>-0.3733111069418497</v>
      </c>
      <c r="GH155">
        <v>0.03646672244577924</v>
      </c>
      <c r="GI155">
        <v>1</v>
      </c>
      <c r="GJ155">
        <v>1</v>
      </c>
      <c r="GK155">
        <v>2</v>
      </c>
      <c r="GL155" t="s">
        <v>432</v>
      </c>
      <c r="GM155">
        <v>3.09856</v>
      </c>
      <c r="GN155">
        <v>2.75824</v>
      </c>
      <c r="GO155">
        <v>0.117444</v>
      </c>
      <c r="GP155">
        <v>0.129642</v>
      </c>
      <c r="GQ155">
        <v>0.109257</v>
      </c>
      <c r="GR155">
        <v>0.0843038</v>
      </c>
      <c r="GS155">
        <v>22626</v>
      </c>
      <c r="GT155">
        <v>22037.5</v>
      </c>
      <c r="GU155">
        <v>26185.9</v>
      </c>
      <c r="GV155">
        <v>25664.4</v>
      </c>
      <c r="GW155">
        <v>37429.9</v>
      </c>
      <c r="GX155">
        <v>35811.3</v>
      </c>
      <c r="GY155">
        <v>45794.1</v>
      </c>
      <c r="GZ155">
        <v>42313.2</v>
      </c>
      <c r="HA155">
        <v>1.875</v>
      </c>
      <c r="HB155">
        <v>1.90947</v>
      </c>
      <c r="HC155">
        <v>0.0507161</v>
      </c>
      <c r="HD155">
        <v>0</v>
      </c>
      <c r="HE155">
        <v>29.6859</v>
      </c>
      <c r="HF155">
        <v>999.9</v>
      </c>
      <c r="HG155">
        <v>54.3</v>
      </c>
      <c r="HH155">
        <v>37.3</v>
      </c>
      <c r="HI155">
        <v>34.9875</v>
      </c>
      <c r="HJ155">
        <v>61.3029</v>
      </c>
      <c r="HK155">
        <v>27.3558</v>
      </c>
      <c r="HL155">
        <v>1</v>
      </c>
      <c r="HM155">
        <v>0.218958</v>
      </c>
      <c r="HN155">
        <v>0.771097</v>
      </c>
      <c r="HO155">
        <v>20.3041</v>
      </c>
      <c r="HP155">
        <v>5.21355</v>
      </c>
      <c r="HQ155">
        <v>11.98</v>
      </c>
      <c r="HR155">
        <v>4.96395</v>
      </c>
      <c r="HS155">
        <v>3.27415</v>
      </c>
      <c r="HT155">
        <v>9999</v>
      </c>
      <c r="HU155">
        <v>9999</v>
      </c>
      <c r="HV155">
        <v>9999</v>
      </c>
      <c r="HW155">
        <v>31.1</v>
      </c>
      <c r="HX155">
        <v>1.86401</v>
      </c>
      <c r="HY155">
        <v>1.8602</v>
      </c>
      <c r="HZ155">
        <v>1.85851</v>
      </c>
      <c r="IA155">
        <v>1.85987</v>
      </c>
      <c r="IB155">
        <v>1.85985</v>
      </c>
      <c r="IC155">
        <v>1.85837</v>
      </c>
      <c r="ID155">
        <v>1.85745</v>
      </c>
      <c r="IE155">
        <v>1.85241</v>
      </c>
      <c r="IF155">
        <v>0</v>
      </c>
      <c r="IG155">
        <v>0</v>
      </c>
      <c r="IH155">
        <v>0</v>
      </c>
      <c r="II155">
        <v>0</v>
      </c>
      <c r="IJ155" t="s">
        <v>433</v>
      </c>
      <c r="IK155" t="s">
        <v>434</v>
      </c>
      <c r="IL155" t="s">
        <v>435</v>
      </c>
      <c r="IM155" t="s">
        <v>435</v>
      </c>
      <c r="IN155" t="s">
        <v>435</v>
      </c>
      <c r="IO155" t="s">
        <v>435</v>
      </c>
      <c r="IP155">
        <v>0</v>
      </c>
      <c r="IQ155">
        <v>100</v>
      </c>
      <c r="IR155">
        <v>100</v>
      </c>
      <c r="IS155">
        <v>0.396</v>
      </c>
      <c r="IT155">
        <v>0.049</v>
      </c>
      <c r="IU155">
        <v>0.3089209274673534</v>
      </c>
      <c r="IV155">
        <v>0.0002756662941723101</v>
      </c>
      <c r="IW155">
        <v>-1.706736700235475E-07</v>
      </c>
      <c r="IX155">
        <v>-7.648352192670159E-11</v>
      </c>
      <c r="IY155">
        <v>-0.1658455807566637</v>
      </c>
      <c r="IZ155">
        <v>0.001712106514585134</v>
      </c>
      <c r="JA155">
        <v>0.0004201690128959496</v>
      </c>
      <c r="JB155">
        <v>-1.212774764375344E-06</v>
      </c>
      <c r="JC155">
        <v>3</v>
      </c>
      <c r="JD155">
        <v>1949</v>
      </c>
      <c r="JE155">
        <v>1</v>
      </c>
      <c r="JF155">
        <v>28</v>
      </c>
      <c r="JG155">
        <v>26.1</v>
      </c>
      <c r="JH155">
        <v>25.9</v>
      </c>
      <c r="JI155">
        <v>1.58569</v>
      </c>
      <c r="JJ155">
        <v>2.64404</v>
      </c>
      <c r="JK155">
        <v>1.49658</v>
      </c>
      <c r="JL155">
        <v>2.34741</v>
      </c>
      <c r="JM155">
        <v>1.54907</v>
      </c>
      <c r="JN155">
        <v>2.4292</v>
      </c>
      <c r="JO155">
        <v>41.6389</v>
      </c>
      <c r="JP155">
        <v>13.8081</v>
      </c>
      <c r="JQ155">
        <v>18</v>
      </c>
      <c r="JR155">
        <v>493.186</v>
      </c>
      <c r="JS155">
        <v>532.756</v>
      </c>
      <c r="JT155">
        <v>27.9991</v>
      </c>
      <c r="JU155">
        <v>30.0923</v>
      </c>
      <c r="JV155">
        <v>30</v>
      </c>
      <c r="JW155">
        <v>30.0975</v>
      </c>
      <c r="JX155">
        <v>30.0314</v>
      </c>
      <c r="JY155">
        <v>31.8893</v>
      </c>
      <c r="JZ155">
        <v>53.6877</v>
      </c>
      <c r="KA155">
        <v>0</v>
      </c>
      <c r="KB155">
        <v>28</v>
      </c>
      <c r="KC155">
        <v>654.159</v>
      </c>
      <c r="KD155">
        <v>14.8045</v>
      </c>
      <c r="KE155">
        <v>100.071</v>
      </c>
      <c r="KF155">
        <v>100.447</v>
      </c>
    </row>
    <row r="156" spans="1:292">
      <c r="A156">
        <v>136</v>
      </c>
      <c r="B156">
        <v>1685030429.6</v>
      </c>
      <c r="C156">
        <v>3830.5</v>
      </c>
      <c r="D156" t="s">
        <v>707</v>
      </c>
      <c r="E156" t="s">
        <v>708</v>
      </c>
      <c r="F156">
        <v>5</v>
      </c>
      <c r="G156" t="s">
        <v>428</v>
      </c>
      <c r="H156">
        <v>1685030422.081481</v>
      </c>
      <c r="I156">
        <f>(J156)/1000</f>
        <v>0</v>
      </c>
      <c r="J156">
        <f>IF(DO156, AM156, AG156)</f>
        <v>0</v>
      </c>
      <c r="K156">
        <f>IF(DO156, AH156, AF156)</f>
        <v>0</v>
      </c>
      <c r="L156">
        <f>DQ156 - IF(AT156&gt;1, K156*DK156*100.0/(AV156*EE156), 0)</f>
        <v>0</v>
      </c>
      <c r="M156">
        <f>((S156-I156/2)*L156-K156)/(S156+I156/2)</f>
        <v>0</v>
      </c>
      <c r="N156">
        <f>M156*(DX156+DY156)/1000.0</f>
        <v>0</v>
      </c>
      <c r="O156">
        <f>(DQ156 - IF(AT156&gt;1, K156*DK156*100.0/(AV156*EE156), 0))*(DX156+DY156)/1000.0</f>
        <v>0</v>
      </c>
      <c r="P156">
        <f>2.0/((1/R156-1/Q156)+SIGN(R156)*SQRT((1/R156-1/Q156)*(1/R156-1/Q156) + 4*DL156/((DL156+1)*(DL156+1))*(2*1/R156*1/Q156-1/Q156*1/Q156)))</f>
        <v>0</v>
      </c>
      <c r="Q156">
        <f>IF(LEFT(DM156,1)&lt;&gt;"0",IF(LEFT(DM156,1)="1",3.0,DN156),$D$5+$E$5*(EE156*DX156/($K$5*1000))+$F$5*(EE156*DX156/($K$5*1000))*MAX(MIN(DK156,$J$5),$I$5)*MAX(MIN(DK156,$J$5),$I$5)+$G$5*MAX(MIN(DK156,$J$5),$I$5)*(EE156*DX156/($K$5*1000))+$H$5*(EE156*DX156/($K$5*1000))*(EE156*DX156/($K$5*1000)))</f>
        <v>0</v>
      </c>
      <c r="R156">
        <f>I156*(1000-(1000*0.61365*exp(17.502*V156/(240.97+V156))/(DX156+DY156)+DS156)/2)/(1000*0.61365*exp(17.502*V156/(240.97+V156))/(DX156+DY156)-DS156)</f>
        <v>0</v>
      </c>
      <c r="S156">
        <f>1/((DL156+1)/(P156/1.6)+1/(Q156/1.37)) + DL156/((DL156+1)/(P156/1.6) + DL156/(Q156/1.37))</f>
        <v>0</v>
      </c>
      <c r="T156">
        <f>(DG156*DJ156)</f>
        <v>0</v>
      </c>
      <c r="U156">
        <f>(DZ156+(T156+2*0.95*5.67E-8*(((DZ156+$B$9)+273)^4-(DZ156+273)^4)-44100*I156)/(1.84*29.3*Q156+8*0.95*5.67E-8*(DZ156+273)^3))</f>
        <v>0</v>
      </c>
      <c r="V156">
        <f>($C$9*EA156+$D$9*EB156+$E$9*U156)</f>
        <v>0</v>
      </c>
      <c r="W156">
        <f>0.61365*exp(17.502*V156/(240.97+V156))</f>
        <v>0</v>
      </c>
      <c r="X156">
        <f>(Y156/Z156*100)</f>
        <v>0</v>
      </c>
      <c r="Y156">
        <f>DS156*(DX156+DY156)/1000</f>
        <v>0</v>
      </c>
      <c r="Z156">
        <f>0.61365*exp(17.502*DZ156/(240.97+DZ156))</f>
        <v>0</v>
      </c>
      <c r="AA156">
        <f>(W156-DS156*(DX156+DY156)/1000)</f>
        <v>0</v>
      </c>
      <c r="AB156">
        <f>(-I156*44100)</f>
        <v>0</v>
      </c>
      <c r="AC156">
        <f>2*29.3*Q156*0.92*(DZ156-V156)</f>
        <v>0</v>
      </c>
      <c r="AD156">
        <f>2*0.95*5.67E-8*(((DZ156+$B$9)+273)^4-(V156+273)^4)</f>
        <v>0</v>
      </c>
      <c r="AE156">
        <f>T156+AD156+AB156+AC156</f>
        <v>0</v>
      </c>
      <c r="AF156">
        <f>DW156*AT156*(DR156-DQ156*(1000-AT156*DT156)/(1000-AT156*DS156))/(100*DK156)</f>
        <v>0</v>
      </c>
      <c r="AG156">
        <f>1000*DW156*AT156*(DS156-DT156)/(100*DK156*(1000-AT156*DS156))</f>
        <v>0</v>
      </c>
      <c r="AH156">
        <f>(AI156 - AJ156 - DX156*1E3/(8.314*(DZ156+273.15)) * AL156/DW156 * AK156) * DW156/(100*DK156) * (1000 - DT156)/1000</f>
        <v>0</v>
      </c>
      <c r="AI156">
        <v>649.054767246368</v>
      </c>
      <c r="AJ156">
        <v>578.6027999999998</v>
      </c>
      <c r="AK156">
        <v>3.36248727645782</v>
      </c>
      <c r="AL156">
        <v>66.75792814194976</v>
      </c>
      <c r="AM156">
        <f>(AO156 - AN156 + DX156*1E3/(8.314*(DZ156+273.15)) * AQ156/DW156 * AP156) * DW156/(100*DK156) * 1000/(1000 - AO156)</f>
        <v>0</v>
      </c>
      <c r="AN156">
        <v>14.73144780185848</v>
      </c>
      <c r="AO156">
        <v>21.27699339525285</v>
      </c>
      <c r="AP156">
        <v>-0.00899362310324316</v>
      </c>
      <c r="AQ156">
        <v>112.1516284702856</v>
      </c>
      <c r="AR156">
        <v>0</v>
      </c>
      <c r="AS156">
        <v>0</v>
      </c>
      <c r="AT156">
        <f>IF(AR156*$H$15&gt;=AV156,1.0,(AV156/(AV156-AR156*$H$15)))</f>
        <v>0</v>
      </c>
      <c r="AU156">
        <f>(AT156-1)*100</f>
        <v>0</v>
      </c>
      <c r="AV156">
        <f>MAX(0,($B$15+$C$15*EE156)/(1+$D$15*EE156)*DX156/(DZ156+273)*$E$15)</f>
        <v>0</v>
      </c>
      <c r="AW156" t="s">
        <v>429</v>
      </c>
      <c r="AX156" t="s">
        <v>429</v>
      </c>
      <c r="AY156">
        <v>0</v>
      </c>
      <c r="AZ156">
        <v>0</v>
      </c>
      <c r="BA156">
        <f>1-AY156/AZ156</f>
        <v>0</v>
      </c>
      <c r="BB156">
        <v>0</v>
      </c>
      <c r="BC156" t="s">
        <v>429</v>
      </c>
      <c r="BD156" t="s">
        <v>429</v>
      </c>
      <c r="BE156">
        <v>0</v>
      </c>
      <c r="BF156">
        <v>0</v>
      </c>
      <c r="BG156">
        <f>1-BE156/BF156</f>
        <v>0</v>
      </c>
      <c r="BH156">
        <v>0.5</v>
      </c>
      <c r="BI156">
        <f>DH156</f>
        <v>0</v>
      </c>
      <c r="BJ156">
        <f>K156</f>
        <v>0</v>
      </c>
      <c r="BK156">
        <f>BG156*BH156*BI156</f>
        <v>0</v>
      </c>
      <c r="BL156">
        <f>(BJ156-BB156)/BI156</f>
        <v>0</v>
      </c>
      <c r="BM156">
        <f>(AZ156-BF156)/BF156</f>
        <v>0</v>
      </c>
      <c r="BN156">
        <f>AY156/(BA156+AY156/BF156)</f>
        <v>0</v>
      </c>
      <c r="BO156" t="s">
        <v>429</v>
      </c>
      <c r="BP156">
        <v>0</v>
      </c>
      <c r="BQ156">
        <f>IF(BP156&lt;&gt;0, BP156, BN156)</f>
        <v>0</v>
      </c>
      <c r="BR156">
        <f>1-BQ156/BF156</f>
        <v>0</v>
      </c>
      <c r="BS156">
        <f>(BF156-BE156)/(BF156-BQ156)</f>
        <v>0</v>
      </c>
      <c r="BT156">
        <f>(AZ156-BF156)/(AZ156-BQ156)</f>
        <v>0</v>
      </c>
      <c r="BU156">
        <f>(BF156-BE156)/(BF156-AY156)</f>
        <v>0</v>
      </c>
      <c r="BV156">
        <f>(AZ156-BF156)/(AZ156-AY156)</f>
        <v>0</v>
      </c>
      <c r="BW156">
        <f>(BS156*BQ156/BE156)</f>
        <v>0</v>
      </c>
      <c r="BX156">
        <f>(1-BW156)</f>
        <v>0</v>
      </c>
      <c r="DG156">
        <f>$B$13*EF156+$C$13*EG156+$F$13*ER156*(1-EU156)</f>
        <v>0</v>
      </c>
      <c r="DH156">
        <f>DG156*DI156</f>
        <v>0</v>
      </c>
      <c r="DI156">
        <f>($B$13*$D$11+$C$13*$D$11+$F$13*((FE156+EW156)/MAX(FE156+EW156+FF156, 0.1)*$I$11+FF156/MAX(FE156+EW156+FF156, 0.1)*$J$11))/($B$13+$C$13+$F$13)</f>
        <v>0</v>
      </c>
      <c r="DJ156">
        <f>($B$13*$K$11+$C$13*$K$11+$F$13*((FE156+EW156)/MAX(FE156+EW156+FF156, 0.1)*$P$11+FF156/MAX(FE156+EW156+FF156, 0.1)*$Q$11))/($B$13+$C$13+$F$13)</f>
        <v>0</v>
      </c>
      <c r="DK156">
        <v>5.52</v>
      </c>
      <c r="DL156">
        <v>0.5</v>
      </c>
      <c r="DM156" t="s">
        <v>430</v>
      </c>
      <c r="DN156">
        <v>2</v>
      </c>
      <c r="DO156" t="b">
        <v>1</v>
      </c>
      <c r="DP156">
        <v>1685030422.081481</v>
      </c>
      <c r="DQ156">
        <v>543.163</v>
      </c>
      <c r="DR156">
        <v>625.695962962963</v>
      </c>
      <c r="DS156">
        <v>21.33870370370369</v>
      </c>
      <c r="DT156">
        <v>14.73189259259259</v>
      </c>
      <c r="DU156">
        <v>542.7671851851852</v>
      </c>
      <c r="DV156">
        <v>21.28937407407407</v>
      </c>
      <c r="DW156">
        <v>500.0169259259259</v>
      </c>
      <c r="DX156">
        <v>99.47023703703705</v>
      </c>
      <c r="DY156">
        <v>0.1000905703703704</v>
      </c>
      <c r="DZ156">
        <v>30.00891111111111</v>
      </c>
      <c r="EA156">
        <v>30.51821851851852</v>
      </c>
      <c r="EB156">
        <v>999.9000000000001</v>
      </c>
      <c r="EC156">
        <v>0</v>
      </c>
      <c r="ED156">
        <v>0</v>
      </c>
      <c r="EE156">
        <v>9992.052592592592</v>
      </c>
      <c r="EF156">
        <v>0</v>
      </c>
      <c r="EG156">
        <v>1172.153666666667</v>
      </c>
      <c r="EH156">
        <v>-82.53294814814815</v>
      </c>
      <c r="EI156">
        <v>555.0055925925926</v>
      </c>
      <c r="EJ156">
        <v>635.0514444444445</v>
      </c>
      <c r="EK156">
        <v>6.606812962962961</v>
      </c>
      <c r="EL156">
        <v>625.695962962963</v>
      </c>
      <c r="EM156">
        <v>14.73189259259259</v>
      </c>
      <c r="EN156">
        <v>2.122565925925926</v>
      </c>
      <c r="EO156">
        <v>1.465385555555555</v>
      </c>
      <c r="EP156">
        <v>18.38952962962963</v>
      </c>
      <c r="EQ156">
        <v>12.61168518518518</v>
      </c>
      <c r="ER156">
        <v>2000.051481481481</v>
      </c>
      <c r="ES156">
        <v>0.9800001851851852</v>
      </c>
      <c r="ET156">
        <v>0.01999968518518518</v>
      </c>
      <c r="EU156">
        <v>0</v>
      </c>
      <c r="EV156">
        <v>658.5046666666667</v>
      </c>
      <c r="EW156">
        <v>5.00078</v>
      </c>
      <c r="EX156">
        <v>18235.43333333333</v>
      </c>
      <c r="EY156">
        <v>16380.04814814815</v>
      </c>
      <c r="EZ156">
        <v>40.17107407407407</v>
      </c>
      <c r="FA156">
        <v>41.69166666666666</v>
      </c>
      <c r="FB156">
        <v>40.93955555555555</v>
      </c>
      <c r="FC156">
        <v>40.87462962962962</v>
      </c>
      <c r="FD156">
        <v>41.49737037037035</v>
      </c>
      <c r="FE156">
        <v>1955.149259259259</v>
      </c>
      <c r="FF156">
        <v>39.90074074074074</v>
      </c>
      <c r="FG156">
        <v>0</v>
      </c>
      <c r="FH156">
        <v>1685030428.9</v>
      </c>
      <c r="FI156">
        <v>0</v>
      </c>
      <c r="FJ156">
        <v>658.54008</v>
      </c>
      <c r="FK156">
        <v>2.156615382243309</v>
      </c>
      <c r="FL156">
        <v>19498.16150267748</v>
      </c>
      <c r="FM156">
        <v>18364.832</v>
      </c>
      <c r="FN156">
        <v>15</v>
      </c>
      <c r="FO156">
        <v>1685028870</v>
      </c>
      <c r="FP156" t="s">
        <v>630</v>
      </c>
      <c r="FQ156">
        <v>1685028857</v>
      </c>
      <c r="FR156">
        <v>1685028870</v>
      </c>
      <c r="FS156">
        <v>3</v>
      </c>
      <c r="FT156">
        <v>0.082</v>
      </c>
      <c r="FU156">
        <v>-0.024</v>
      </c>
      <c r="FV156">
        <v>0.389</v>
      </c>
      <c r="FW156">
        <v>-0.048</v>
      </c>
      <c r="FX156">
        <v>420</v>
      </c>
      <c r="FY156">
        <v>15</v>
      </c>
      <c r="FZ156">
        <v>0.04</v>
      </c>
      <c r="GA156">
        <v>0.02</v>
      </c>
      <c r="GB156">
        <v>-82.359725</v>
      </c>
      <c r="GC156">
        <v>-3.667978986866719</v>
      </c>
      <c r="GD156">
        <v>0.3547677435661266</v>
      </c>
      <c r="GE156">
        <v>0</v>
      </c>
      <c r="GF156">
        <v>6.627136</v>
      </c>
      <c r="GG156">
        <v>-0.4656815009381156</v>
      </c>
      <c r="GH156">
        <v>0.04491144374210207</v>
      </c>
      <c r="GI156">
        <v>1</v>
      </c>
      <c r="GJ156">
        <v>1</v>
      </c>
      <c r="GK156">
        <v>2</v>
      </c>
      <c r="GL156" t="s">
        <v>432</v>
      </c>
      <c r="GM156">
        <v>3.09844</v>
      </c>
      <c r="GN156">
        <v>2.75811</v>
      </c>
      <c r="GO156">
        <v>0.119936</v>
      </c>
      <c r="GP156">
        <v>0.132003</v>
      </c>
      <c r="GQ156">
        <v>0.109098</v>
      </c>
      <c r="GR156">
        <v>0.084304</v>
      </c>
      <c r="GS156">
        <v>22562.3</v>
      </c>
      <c r="GT156">
        <v>21977.9</v>
      </c>
      <c r="GU156">
        <v>26186.2</v>
      </c>
      <c r="GV156">
        <v>25664.6</v>
      </c>
      <c r="GW156">
        <v>37437.1</v>
      </c>
      <c r="GX156">
        <v>35811.7</v>
      </c>
      <c r="GY156">
        <v>45794.2</v>
      </c>
      <c r="GZ156">
        <v>42313.3</v>
      </c>
      <c r="HA156">
        <v>1.8748</v>
      </c>
      <c r="HB156">
        <v>1.90963</v>
      </c>
      <c r="HC156">
        <v>0.0524111</v>
      </c>
      <c r="HD156">
        <v>0</v>
      </c>
      <c r="HE156">
        <v>29.6758</v>
      </c>
      <c r="HF156">
        <v>999.9</v>
      </c>
      <c r="HG156">
        <v>54.3</v>
      </c>
      <c r="HH156">
        <v>37.3</v>
      </c>
      <c r="HI156">
        <v>34.983</v>
      </c>
      <c r="HJ156">
        <v>62.0329</v>
      </c>
      <c r="HK156">
        <v>27.1755</v>
      </c>
      <c r="HL156">
        <v>1</v>
      </c>
      <c r="HM156">
        <v>0.218925</v>
      </c>
      <c r="HN156">
        <v>0.766114</v>
      </c>
      <c r="HO156">
        <v>20.304</v>
      </c>
      <c r="HP156">
        <v>5.21325</v>
      </c>
      <c r="HQ156">
        <v>11.98</v>
      </c>
      <c r="HR156">
        <v>4.9639</v>
      </c>
      <c r="HS156">
        <v>3.27405</v>
      </c>
      <c r="HT156">
        <v>9999</v>
      </c>
      <c r="HU156">
        <v>9999</v>
      </c>
      <c r="HV156">
        <v>9999</v>
      </c>
      <c r="HW156">
        <v>31.1</v>
      </c>
      <c r="HX156">
        <v>1.86401</v>
      </c>
      <c r="HY156">
        <v>1.86019</v>
      </c>
      <c r="HZ156">
        <v>1.85847</v>
      </c>
      <c r="IA156">
        <v>1.85987</v>
      </c>
      <c r="IB156">
        <v>1.85982</v>
      </c>
      <c r="IC156">
        <v>1.85837</v>
      </c>
      <c r="ID156">
        <v>1.85745</v>
      </c>
      <c r="IE156">
        <v>1.85239</v>
      </c>
      <c r="IF156">
        <v>0</v>
      </c>
      <c r="IG156">
        <v>0</v>
      </c>
      <c r="IH156">
        <v>0</v>
      </c>
      <c r="II156">
        <v>0</v>
      </c>
      <c r="IJ156" t="s">
        <v>433</v>
      </c>
      <c r="IK156" t="s">
        <v>434</v>
      </c>
      <c r="IL156" t="s">
        <v>435</v>
      </c>
      <c r="IM156" t="s">
        <v>435</v>
      </c>
      <c r="IN156" t="s">
        <v>435</v>
      </c>
      <c r="IO156" t="s">
        <v>435</v>
      </c>
      <c r="IP156">
        <v>0</v>
      </c>
      <c r="IQ156">
        <v>100</v>
      </c>
      <c r="IR156">
        <v>100</v>
      </c>
      <c r="IS156">
        <v>0.396</v>
      </c>
      <c r="IT156">
        <v>0.0481</v>
      </c>
      <c r="IU156">
        <v>0.3089209274673534</v>
      </c>
      <c r="IV156">
        <v>0.0002756662941723101</v>
      </c>
      <c r="IW156">
        <v>-1.706736700235475E-07</v>
      </c>
      <c r="IX156">
        <v>-7.648352192670159E-11</v>
      </c>
      <c r="IY156">
        <v>-0.1658455807566637</v>
      </c>
      <c r="IZ156">
        <v>0.001712106514585134</v>
      </c>
      <c r="JA156">
        <v>0.0004201690128959496</v>
      </c>
      <c r="JB156">
        <v>-1.212774764375344E-06</v>
      </c>
      <c r="JC156">
        <v>3</v>
      </c>
      <c r="JD156">
        <v>1949</v>
      </c>
      <c r="JE156">
        <v>1</v>
      </c>
      <c r="JF156">
        <v>28</v>
      </c>
      <c r="JG156">
        <v>26.2</v>
      </c>
      <c r="JH156">
        <v>26</v>
      </c>
      <c r="JI156">
        <v>1.62109</v>
      </c>
      <c r="JJ156">
        <v>2.63306</v>
      </c>
      <c r="JK156">
        <v>1.49658</v>
      </c>
      <c r="JL156">
        <v>2.34741</v>
      </c>
      <c r="JM156">
        <v>1.54907</v>
      </c>
      <c r="JN156">
        <v>2.46948</v>
      </c>
      <c r="JO156">
        <v>41.6389</v>
      </c>
      <c r="JP156">
        <v>13.7993</v>
      </c>
      <c r="JQ156">
        <v>18</v>
      </c>
      <c r="JR156">
        <v>493.057</v>
      </c>
      <c r="JS156">
        <v>532.849</v>
      </c>
      <c r="JT156">
        <v>27.9989</v>
      </c>
      <c r="JU156">
        <v>30.0898</v>
      </c>
      <c r="JV156">
        <v>29.9999</v>
      </c>
      <c r="JW156">
        <v>30.0962</v>
      </c>
      <c r="JX156">
        <v>30.0301</v>
      </c>
      <c r="JY156">
        <v>32.6141</v>
      </c>
      <c r="JZ156">
        <v>53.6877</v>
      </c>
      <c r="KA156">
        <v>0</v>
      </c>
      <c r="KB156">
        <v>28</v>
      </c>
      <c r="KC156">
        <v>674.194</v>
      </c>
      <c r="KD156">
        <v>14.8707</v>
      </c>
      <c r="KE156">
        <v>100.072</v>
      </c>
      <c r="KF156">
        <v>100.448</v>
      </c>
    </row>
    <row r="157" spans="1:292">
      <c r="A157">
        <v>137</v>
      </c>
      <c r="B157">
        <v>1685030434.6</v>
      </c>
      <c r="C157">
        <v>3835.5</v>
      </c>
      <c r="D157" t="s">
        <v>709</v>
      </c>
      <c r="E157" t="s">
        <v>710</v>
      </c>
      <c r="F157">
        <v>5</v>
      </c>
      <c r="G157" t="s">
        <v>428</v>
      </c>
      <c r="H157">
        <v>1685030427.1</v>
      </c>
      <c r="I157">
        <f>(J157)/1000</f>
        <v>0</v>
      </c>
      <c r="J157">
        <f>IF(DO157, AM157, AG157)</f>
        <v>0</v>
      </c>
      <c r="K157">
        <f>IF(DO157, AH157, AF157)</f>
        <v>0</v>
      </c>
      <c r="L157">
        <f>DQ157 - IF(AT157&gt;1, K157*DK157*100.0/(AV157*EE157), 0)</f>
        <v>0</v>
      </c>
      <c r="M157">
        <f>((S157-I157/2)*L157-K157)/(S157+I157/2)</f>
        <v>0</v>
      </c>
      <c r="N157">
        <f>M157*(DX157+DY157)/1000.0</f>
        <v>0</v>
      </c>
      <c r="O157">
        <f>(DQ157 - IF(AT157&gt;1, K157*DK157*100.0/(AV157*EE157), 0))*(DX157+DY157)/1000.0</f>
        <v>0</v>
      </c>
      <c r="P157">
        <f>2.0/((1/R157-1/Q157)+SIGN(R157)*SQRT((1/R157-1/Q157)*(1/R157-1/Q157) + 4*DL157/((DL157+1)*(DL157+1))*(2*1/R157*1/Q157-1/Q157*1/Q157)))</f>
        <v>0</v>
      </c>
      <c r="Q157">
        <f>IF(LEFT(DM157,1)&lt;&gt;"0",IF(LEFT(DM157,1)="1",3.0,DN157),$D$5+$E$5*(EE157*DX157/($K$5*1000))+$F$5*(EE157*DX157/($K$5*1000))*MAX(MIN(DK157,$J$5),$I$5)*MAX(MIN(DK157,$J$5),$I$5)+$G$5*MAX(MIN(DK157,$J$5),$I$5)*(EE157*DX157/($K$5*1000))+$H$5*(EE157*DX157/($K$5*1000))*(EE157*DX157/($K$5*1000)))</f>
        <v>0</v>
      </c>
      <c r="R157">
        <f>I157*(1000-(1000*0.61365*exp(17.502*V157/(240.97+V157))/(DX157+DY157)+DS157)/2)/(1000*0.61365*exp(17.502*V157/(240.97+V157))/(DX157+DY157)-DS157)</f>
        <v>0</v>
      </c>
      <c r="S157">
        <f>1/((DL157+1)/(P157/1.6)+1/(Q157/1.37)) + DL157/((DL157+1)/(P157/1.6) + DL157/(Q157/1.37))</f>
        <v>0</v>
      </c>
      <c r="T157">
        <f>(DG157*DJ157)</f>
        <v>0</v>
      </c>
      <c r="U157">
        <f>(DZ157+(T157+2*0.95*5.67E-8*(((DZ157+$B$9)+273)^4-(DZ157+273)^4)-44100*I157)/(1.84*29.3*Q157+8*0.95*5.67E-8*(DZ157+273)^3))</f>
        <v>0</v>
      </c>
      <c r="V157">
        <f>($C$9*EA157+$D$9*EB157+$E$9*U157)</f>
        <v>0</v>
      </c>
      <c r="W157">
        <f>0.61365*exp(17.502*V157/(240.97+V157))</f>
        <v>0</v>
      </c>
      <c r="X157">
        <f>(Y157/Z157*100)</f>
        <v>0</v>
      </c>
      <c r="Y157">
        <f>DS157*(DX157+DY157)/1000</f>
        <v>0</v>
      </c>
      <c r="Z157">
        <f>0.61365*exp(17.502*DZ157/(240.97+DZ157))</f>
        <v>0</v>
      </c>
      <c r="AA157">
        <f>(W157-DS157*(DX157+DY157)/1000)</f>
        <v>0</v>
      </c>
      <c r="AB157">
        <f>(-I157*44100)</f>
        <v>0</v>
      </c>
      <c r="AC157">
        <f>2*29.3*Q157*0.92*(DZ157-V157)</f>
        <v>0</v>
      </c>
      <c r="AD157">
        <f>2*0.95*5.67E-8*(((DZ157+$B$9)+273)^4-(V157+273)^4)</f>
        <v>0</v>
      </c>
      <c r="AE157">
        <f>T157+AD157+AB157+AC157</f>
        <v>0</v>
      </c>
      <c r="AF157">
        <f>DW157*AT157*(DR157-DQ157*(1000-AT157*DT157)/(1000-AT157*DS157))/(100*DK157)</f>
        <v>0</v>
      </c>
      <c r="AG157">
        <f>1000*DW157*AT157*(DS157-DT157)/(100*DK157*(1000-AT157*DS157))</f>
        <v>0</v>
      </c>
      <c r="AH157">
        <f>(AI157 - AJ157 - DX157*1E3/(8.314*(DZ157+273.15)) * AL157/DW157 * AK157) * DW157/(100*DK157) * (1000 - DT157)/1000</f>
        <v>0</v>
      </c>
      <c r="AI157">
        <v>666.0024733568744</v>
      </c>
      <c r="AJ157">
        <v>595.4258363636363</v>
      </c>
      <c r="AK157">
        <v>3.356554840276444</v>
      </c>
      <c r="AL157">
        <v>66.75792814194976</v>
      </c>
      <c r="AM157">
        <f>(AO157 - AN157 + DX157*1E3/(8.314*(DZ157+273.15)) * AQ157/DW157 * AP157) * DW157/(100*DK157) * 1000/(1000 - AO157)</f>
        <v>0</v>
      </c>
      <c r="AN157">
        <v>14.72977791282903</v>
      </c>
      <c r="AO157">
        <v>21.23321403508772</v>
      </c>
      <c r="AP157">
        <v>-0.009293295033207775</v>
      </c>
      <c r="AQ157">
        <v>112.1516284702856</v>
      </c>
      <c r="AR157">
        <v>0</v>
      </c>
      <c r="AS157">
        <v>0</v>
      </c>
      <c r="AT157">
        <f>IF(AR157*$H$15&gt;=AV157,1.0,(AV157/(AV157-AR157*$H$15)))</f>
        <v>0</v>
      </c>
      <c r="AU157">
        <f>(AT157-1)*100</f>
        <v>0</v>
      </c>
      <c r="AV157">
        <f>MAX(0,($B$15+$C$15*EE157)/(1+$D$15*EE157)*DX157/(DZ157+273)*$E$15)</f>
        <v>0</v>
      </c>
      <c r="AW157" t="s">
        <v>429</v>
      </c>
      <c r="AX157" t="s">
        <v>429</v>
      </c>
      <c r="AY157">
        <v>0</v>
      </c>
      <c r="AZ157">
        <v>0</v>
      </c>
      <c r="BA157">
        <f>1-AY157/AZ157</f>
        <v>0</v>
      </c>
      <c r="BB157">
        <v>0</v>
      </c>
      <c r="BC157" t="s">
        <v>429</v>
      </c>
      <c r="BD157" t="s">
        <v>429</v>
      </c>
      <c r="BE157">
        <v>0</v>
      </c>
      <c r="BF157">
        <v>0</v>
      </c>
      <c r="BG157">
        <f>1-BE157/BF157</f>
        <v>0</v>
      </c>
      <c r="BH157">
        <v>0.5</v>
      </c>
      <c r="BI157">
        <f>DH157</f>
        <v>0</v>
      </c>
      <c r="BJ157">
        <f>K157</f>
        <v>0</v>
      </c>
      <c r="BK157">
        <f>BG157*BH157*BI157</f>
        <v>0</v>
      </c>
      <c r="BL157">
        <f>(BJ157-BB157)/BI157</f>
        <v>0</v>
      </c>
      <c r="BM157">
        <f>(AZ157-BF157)/BF157</f>
        <v>0</v>
      </c>
      <c r="BN157">
        <f>AY157/(BA157+AY157/BF157)</f>
        <v>0</v>
      </c>
      <c r="BO157" t="s">
        <v>429</v>
      </c>
      <c r="BP157">
        <v>0</v>
      </c>
      <c r="BQ157">
        <f>IF(BP157&lt;&gt;0, BP157, BN157)</f>
        <v>0</v>
      </c>
      <c r="BR157">
        <f>1-BQ157/BF157</f>
        <v>0</v>
      </c>
      <c r="BS157">
        <f>(BF157-BE157)/(BF157-BQ157)</f>
        <v>0</v>
      </c>
      <c r="BT157">
        <f>(AZ157-BF157)/(AZ157-BQ157)</f>
        <v>0</v>
      </c>
      <c r="BU157">
        <f>(BF157-BE157)/(BF157-AY157)</f>
        <v>0</v>
      </c>
      <c r="BV157">
        <f>(AZ157-BF157)/(AZ157-AY157)</f>
        <v>0</v>
      </c>
      <c r="BW157">
        <f>(BS157*BQ157/BE157)</f>
        <v>0</v>
      </c>
      <c r="BX157">
        <f>(1-BW157)</f>
        <v>0</v>
      </c>
      <c r="DG157">
        <f>$B$13*EF157+$C$13*EG157+$F$13*ER157*(1-EU157)</f>
        <v>0</v>
      </c>
      <c r="DH157">
        <f>DG157*DI157</f>
        <v>0</v>
      </c>
      <c r="DI157">
        <f>($B$13*$D$11+$C$13*$D$11+$F$13*((FE157+EW157)/MAX(FE157+EW157+FF157, 0.1)*$I$11+FF157/MAX(FE157+EW157+FF157, 0.1)*$J$11))/($B$13+$C$13+$F$13)</f>
        <v>0</v>
      </c>
      <c r="DJ157">
        <f>($B$13*$K$11+$C$13*$K$11+$F$13*((FE157+EW157)/MAX(FE157+EW157+FF157, 0.1)*$P$11+FF157/MAX(FE157+EW157+FF157, 0.1)*$Q$11))/($B$13+$C$13+$F$13)</f>
        <v>0</v>
      </c>
      <c r="DK157">
        <v>5.52</v>
      </c>
      <c r="DL157">
        <v>0.5</v>
      </c>
      <c r="DM157" t="s">
        <v>430</v>
      </c>
      <c r="DN157">
        <v>2</v>
      </c>
      <c r="DO157" t="b">
        <v>1</v>
      </c>
      <c r="DP157">
        <v>1685030427.1</v>
      </c>
      <c r="DQ157">
        <v>559.6997777777777</v>
      </c>
      <c r="DR157">
        <v>642.4982962962962</v>
      </c>
      <c r="DS157">
        <v>21.29459259259259</v>
      </c>
      <c r="DT157">
        <v>14.73401481481482</v>
      </c>
      <c r="DU157">
        <v>559.3035555555555</v>
      </c>
      <c r="DV157">
        <v>21.24602962962963</v>
      </c>
      <c r="DW157">
        <v>500.0298518518518</v>
      </c>
      <c r="DX157">
        <v>99.47045925925926</v>
      </c>
      <c r="DY157">
        <v>0.1002298074074074</v>
      </c>
      <c r="DZ157">
        <v>30.0085037037037</v>
      </c>
      <c r="EA157">
        <v>30.52048518518519</v>
      </c>
      <c r="EB157">
        <v>999.9000000000001</v>
      </c>
      <c r="EC157">
        <v>0</v>
      </c>
      <c r="ED157">
        <v>0</v>
      </c>
      <c r="EE157">
        <v>9971.942222222222</v>
      </c>
      <c r="EF157">
        <v>0</v>
      </c>
      <c r="EG157">
        <v>1502.258444444445</v>
      </c>
      <c r="EH157">
        <v>-82.79856296296296</v>
      </c>
      <c r="EI157">
        <v>571.877111111111</v>
      </c>
      <c r="EJ157">
        <v>652.1065555555556</v>
      </c>
      <c r="EK157">
        <v>6.560588518518517</v>
      </c>
      <c r="EL157">
        <v>642.4982962962962</v>
      </c>
      <c r="EM157">
        <v>14.73401481481482</v>
      </c>
      <c r="EN157">
        <v>2.118183333333334</v>
      </c>
      <c r="EO157">
        <v>1.465599259259259</v>
      </c>
      <c r="EP157">
        <v>18.35656666666667</v>
      </c>
      <c r="EQ157">
        <v>12.61390370370371</v>
      </c>
      <c r="ER157">
        <v>2000.025925925926</v>
      </c>
      <c r="ES157">
        <v>0.980004037037037</v>
      </c>
      <c r="ET157">
        <v>0.01999597407407407</v>
      </c>
      <c r="EU157">
        <v>0</v>
      </c>
      <c r="EV157">
        <v>658.6782962962964</v>
      </c>
      <c r="EW157">
        <v>5.00078</v>
      </c>
      <c r="EX157">
        <v>19431.87407407408</v>
      </c>
      <c r="EY157">
        <v>16379.86296296296</v>
      </c>
      <c r="EZ157">
        <v>40.15259259259259</v>
      </c>
      <c r="FA157">
        <v>41.69166666666666</v>
      </c>
      <c r="FB157">
        <v>40.86785185185185</v>
      </c>
      <c r="FC157">
        <v>40.85377777777777</v>
      </c>
      <c r="FD157">
        <v>41.47192592592592</v>
      </c>
      <c r="FE157">
        <v>1955.131481481481</v>
      </c>
      <c r="FF157">
        <v>39.89407407407408</v>
      </c>
      <c r="FG157">
        <v>0</v>
      </c>
      <c r="FH157">
        <v>1685030433.7</v>
      </c>
      <c r="FI157">
        <v>0</v>
      </c>
      <c r="FJ157">
        <v>658.7125600000001</v>
      </c>
      <c r="FK157">
        <v>2.384923073755632</v>
      </c>
      <c r="FL157">
        <v>7643.584616957492</v>
      </c>
      <c r="FM157">
        <v>19466.832</v>
      </c>
      <c r="FN157">
        <v>15</v>
      </c>
      <c r="FO157">
        <v>1685028870</v>
      </c>
      <c r="FP157" t="s">
        <v>630</v>
      </c>
      <c r="FQ157">
        <v>1685028857</v>
      </c>
      <c r="FR157">
        <v>1685028870</v>
      </c>
      <c r="FS157">
        <v>3</v>
      </c>
      <c r="FT157">
        <v>0.082</v>
      </c>
      <c r="FU157">
        <v>-0.024</v>
      </c>
      <c r="FV157">
        <v>0.389</v>
      </c>
      <c r="FW157">
        <v>-0.048</v>
      </c>
      <c r="FX157">
        <v>420</v>
      </c>
      <c r="FY157">
        <v>15</v>
      </c>
      <c r="FZ157">
        <v>0.04</v>
      </c>
      <c r="GA157">
        <v>0.02</v>
      </c>
      <c r="GB157">
        <v>-82.58649749999999</v>
      </c>
      <c r="GC157">
        <v>-3.230975234521472</v>
      </c>
      <c r="GD157">
        <v>0.3130515073334582</v>
      </c>
      <c r="GE157">
        <v>0</v>
      </c>
      <c r="GF157">
        <v>6.59431725</v>
      </c>
      <c r="GG157">
        <v>-0.5218517448405336</v>
      </c>
      <c r="GH157">
        <v>0.05032057943761676</v>
      </c>
      <c r="GI157">
        <v>0</v>
      </c>
      <c r="GJ157">
        <v>0</v>
      </c>
      <c r="GK157">
        <v>2</v>
      </c>
      <c r="GL157" t="s">
        <v>485</v>
      </c>
      <c r="GM157">
        <v>3.09829</v>
      </c>
      <c r="GN157">
        <v>2.75801</v>
      </c>
      <c r="GO157">
        <v>0.122396</v>
      </c>
      <c r="GP157">
        <v>0.134335</v>
      </c>
      <c r="GQ157">
        <v>0.108942</v>
      </c>
      <c r="GR157">
        <v>0.0844473</v>
      </c>
      <c r="GS157">
        <v>22499.3</v>
      </c>
      <c r="GT157">
        <v>21919</v>
      </c>
      <c r="GU157">
        <v>26186.3</v>
      </c>
      <c r="GV157">
        <v>25664.7</v>
      </c>
      <c r="GW157">
        <v>37444.2</v>
      </c>
      <c r="GX157">
        <v>35806.6</v>
      </c>
      <c r="GY157">
        <v>45794.5</v>
      </c>
      <c r="GZ157">
        <v>42313.7</v>
      </c>
      <c r="HA157">
        <v>1.8746</v>
      </c>
      <c r="HB157">
        <v>1.91007</v>
      </c>
      <c r="HC157">
        <v>0.0535548</v>
      </c>
      <c r="HD157">
        <v>0</v>
      </c>
      <c r="HE157">
        <v>29.668</v>
      </c>
      <c r="HF157">
        <v>999.9</v>
      </c>
      <c r="HG157">
        <v>54.3</v>
      </c>
      <c r="HH157">
        <v>37.3</v>
      </c>
      <c r="HI157">
        <v>34.984</v>
      </c>
      <c r="HJ157">
        <v>61.9829</v>
      </c>
      <c r="HK157">
        <v>27.2676</v>
      </c>
      <c r="HL157">
        <v>1</v>
      </c>
      <c r="HM157">
        <v>0.218801</v>
      </c>
      <c r="HN157">
        <v>0.761051</v>
      </c>
      <c r="HO157">
        <v>20.3039</v>
      </c>
      <c r="HP157">
        <v>5.214</v>
      </c>
      <c r="HQ157">
        <v>11.9797</v>
      </c>
      <c r="HR157">
        <v>4.96395</v>
      </c>
      <c r="HS157">
        <v>3.27415</v>
      </c>
      <c r="HT157">
        <v>9999</v>
      </c>
      <c r="HU157">
        <v>9999</v>
      </c>
      <c r="HV157">
        <v>9999</v>
      </c>
      <c r="HW157">
        <v>31.1</v>
      </c>
      <c r="HX157">
        <v>1.86401</v>
      </c>
      <c r="HY157">
        <v>1.86017</v>
      </c>
      <c r="HZ157">
        <v>1.85849</v>
      </c>
      <c r="IA157">
        <v>1.85989</v>
      </c>
      <c r="IB157">
        <v>1.85985</v>
      </c>
      <c r="IC157">
        <v>1.85837</v>
      </c>
      <c r="ID157">
        <v>1.85745</v>
      </c>
      <c r="IE157">
        <v>1.85236</v>
      </c>
      <c r="IF157">
        <v>0</v>
      </c>
      <c r="IG157">
        <v>0</v>
      </c>
      <c r="IH157">
        <v>0</v>
      </c>
      <c r="II157">
        <v>0</v>
      </c>
      <c r="IJ157" t="s">
        <v>433</v>
      </c>
      <c r="IK157" t="s">
        <v>434</v>
      </c>
      <c r="IL157" t="s">
        <v>435</v>
      </c>
      <c r="IM157" t="s">
        <v>435</v>
      </c>
      <c r="IN157" t="s">
        <v>435</v>
      </c>
      <c r="IO157" t="s">
        <v>435</v>
      </c>
      <c r="IP157">
        <v>0</v>
      </c>
      <c r="IQ157">
        <v>100</v>
      </c>
      <c r="IR157">
        <v>100</v>
      </c>
      <c r="IS157">
        <v>0.396</v>
      </c>
      <c r="IT157">
        <v>0.0474</v>
      </c>
      <c r="IU157">
        <v>0.3089209274673534</v>
      </c>
      <c r="IV157">
        <v>0.0002756662941723101</v>
      </c>
      <c r="IW157">
        <v>-1.706736700235475E-07</v>
      </c>
      <c r="IX157">
        <v>-7.648352192670159E-11</v>
      </c>
      <c r="IY157">
        <v>-0.1658455807566637</v>
      </c>
      <c r="IZ157">
        <v>0.001712106514585134</v>
      </c>
      <c r="JA157">
        <v>0.0004201690128959496</v>
      </c>
      <c r="JB157">
        <v>-1.212774764375344E-06</v>
      </c>
      <c r="JC157">
        <v>3</v>
      </c>
      <c r="JD157">
        <v>1949</v>
      </c>
      <c r="JE157">
        <v>1</v>
      </c>
      <c r="JF157">
        <v>28</v>
      </c>
      <c r="JG157">
        <v>26.3</v>
      </c>
      <c r="JH157">
        <v>26.1</v>
      </c>
      <c r="JI157">
        <v>1.65283</v>
      </c>
      <c r="JJ157">
        <v>2.63306</v>
      </c>
      <c r="JK157">
        <v>1.49658</v>
      </c>
      <c r="JL157">
        <v>2.34741</v>
      </c>
      <c r="JM157">
        <v>1.54907</v>
      </c>
      <c r="JN157">
        <v>2.41821</v>
      </c>
      <c r="JO157">
        <v>41.665</v>
      </c>
      <c r="JP157">
        <v>13.8081</v>
      </c>
      <c r="JQ157">
        <v>18</v>
      </c>
      <c r="JR157">
        <v>492.938</v>
      </c>
      <c r="JS157">
        <v>533.167</v>
      </c>
      <c r="JT157">
        <v>27.9989</v>
      </c>
      <c r="JU157">
        <v>30.0872</v>
      </c>
      <c r="JV157">
        <v>29.9999</v>
      </c>
      <c r="JW157">
        <v>30.0962</v>
      </c>
      <c r="JX157">
        <v>30.0301</v>
      </c>
      <c r="JY157">
        <v>33.2493</v>
      </c>
      <c r="JZ157">
        <v>53.1015</v>
      </c>
      <c r="KA157">
        <v>0</v>
      </c>
      <c r="KB157">
        <v>28</v>
      </c>
      <c r="KC157">
        <v>687.552</v>
      </c>
      <c r="KD157">
        <v>14.9481</v>
      </c>
      <c r="KE157">
        <v>100.072</v>
      </c>
      <c r="KF157">
        <v>100.448</v>
      </c>
    </row>
    <row r="158" spans="1:292">
      <c r="A158">
        <v>138</v>
      </c>
      <c r="B158">
        <v>1685030439.6</v>
      </c>
      <c r="C158">
        <v>3840.5</v>
      </c>
      <c r="D158" t="s">
        <v>711</v>
      </c>
      <c r="E158" t="s">
        <v>712</v>
      </c>
      <c r="F158">
        <v>5</v>
      </c>
      <c r="G158" t="s">
        <v>428</v>
      </c>
      <c r="H158">
        <v>1685030431.814285</v>
      </c>
      <c r="I158">
        <f>(J158)/1000</f>
        <v>0</v>
      </c>
      <c r="J158">
        <f>IF(DO158, AM158, AG158)</f>
        <v>0</v>
      </c>
      <c r="K158">
        <f>IF(DO158, AH158, AF158)</f>
        <v>0</v>
      </c>
      <c r="L158">
        <f>DQ158 - IF(AT158&gt;1, K158*DK158*100.0/(AV158*EE158), 0)</f>
        <v>0</v>
      </c>
      <c r="M158">
        <f>((S158-I158/2)*L158-K158)/(S158+I158/2)</f>
        <v>0</v>
      </c>
      <c r="N158">
        <f>M158*(DX158+DY158)/1000.0</f>
        <v>0</v>
      </c>
      <c r="O158">
        <f>(DQ158 - IF(AT158&gt;1, K158*DK158*100.0/(AV158*EE158), 0))*(DX158+DY158)/1000.0</f>
        <v>0</v>
      </c>
      <c r="P158">
        <f>2.0/((1/R158-1/Q158)+SIGN(R158)*SQRT((1/R158-1/Q158)*(1/R158-1/Q158) + 4*DL158/((DL158+1)*(DL158+1))*(2*1/R158*1/Q158-1/Q158*1/Q158)))</f>
        <v>0</v>
      </c>
      <c r="Q158">
        <f>IF(LEFT(DM158,1)&lt;&gt;"0",IF(LEFT(DM158,1)="1",3.0,DN158),$D$5+$E$5*(EE158*DX158/($K$5*1000))+$F$5*(EE158*DX158/($K$5*1000))*MAX(MIN(DK158,$J$5),$I$5)*MAX(MIN(DK158,$J$5),$I$5)+$G$5*MAX(MIN(DK158,$J$5),$I$5)*(EE158*DX158/($K$5*1000))+$H$5*(EE158*DX158/($K$5*1000))*(EE158*DX158/($K$5*1000)))</f>
        <v>0</v>
      </c>
      <c r="R158">
        <f>I158*(1000-(1000*0.61365*exp(17.502*V158/(240.97+V158))/(DX158+DY158)+DS158)/2)/(1000*0.61365*exp(17.502*V158/(240.97+V158))/(DX158+DY158)-DS158)</f>
        <v>0</v>
      </c>
      <c r="S158">
        <f>1/((DL158+1)/(P158/1.6)+1/(Q158/1.37)) + DL158/((DL158+1)/(P158/1.6) + DL158/(Q158/1.37))</f>
        <v>0</v>
      </c>
      <c r="T158">
        <f>(DG158*DJ158)</f>
        <v>0</v>
      </c>
      <c r="U158">
        <f>(DZ158+(T158+2*0.95*5.67E-8*(((DZ158+$B$9)+273)^4-(DZ158+273)^4)-44100*I158)/(1.84*29.3*Q158+8*0.95*5.67E-8*(DZ158+273)^3))</f>
        <v>0</v>
      </c>
      <c r="V158">
        <f>($C$9*EA158+$D$9*EB158+$E$9*U158)</f>
        <v>0</v>
      </c>
      <c r="W158">
        <f>0.61365*exp(17.502*V158/(240.97+V158))</f>
        <v>0</v>
      </c>
      <c r="X158">
        <f>(Y158/Z158*100)</f>
        <v>0</v>
      </c>
      <c r="Y158">
        <f>DS158*(DX158+DY158)/1000</f>
        <v>0</v>
      </c>
      <c r="Z158">
        <f>0.61365*exp(17.502*DZ158/(240.97+DZ158))</f>
        <v>0</v>
      </c>
      <c r="AA158">
        <f>(W158-DS158*(DX158+DY158)/1000)</f>
        <v>0</v>
      </c>
      <c r="AB158">
        <f>(-I158*44100)</f>
        <v>0</v>
      </c>
      <c r="AC158">
        <f>2*29.3*Q158*0.92*(DZ158-V158)</f>
        <v>0</v>
      </c>
      <c r="AD158">
        <f>2*0.95*5.67E-8*(((DZ158+$B$9)+273)^4-(V158+273)^4)</f>
        <v>0</v>
      </c>
      <c r="AE158">
        <f>T158+AD158+AB158+AC158</f>
        <v>0</v>
      </c>
      <c r="AF158">
        <f>DW158*AT158*(DR158-DQ158*(1000-AT158*DT158)/(1000-AT158*DS158))/(100*DK158)</f>
        <v>0</v>
      </c>
      <c r="AG158">
        <f>1000*DW158*AT158*(DS158-DT158)/(100*DK158*(1000-AT158*DS158))</f>
        <v>0</v>
      </c>
      <c r="AH158">
        <f>(AI158 - AJ158 - DX158*1E3/(8.314*(DZ158+273.15)) * AL158/DW158 * AK158) * DW158/(100*DK158) * (1000 - DT158)/1000</f>
        <v>0</v>
      </c>
      <c r="AI158">
        <v>682.9910665327931</v>
      </c>
      <c r="AJ158">
        <v>612.2664545454544</v>
      </c>
      <c r="AK158">
        <v>3.362127988735199</v>
      </c>
      <c r="AL158">
        <v>66.75792814194976</v>
      </c>
      <c r="AM158">
        <f>(AO158 - AN158 + DX158*1E3/(8.314*(DZ158+273.15)) * AQ158/DW158 * AP158) * DW158/(100*DK158) * 1000/(1000 - AO158)</f>
        <v>0</v>
      </c>
      <c r="AN158">
        <v>14.75655209278272</v>
      </c>
      <c r="AO158">
        <v>21.20330402476781</v>
      </c>
      <c r="AP158">
        <v>-0.0095844878754667</v>
      </c>
      <c r="AQ158">
        <v>112.1516284702856</v>
      </c>
      <c r="AR158">
        <v>0</v>
      </c>
      <c r="AS158">
        <v>0</v>
      </c>
      <c r="AT158">
        <f>IF(AR158*$H$15&gt;=AV158,1.0,(AV158/(AV158-AR158*$H$15)))</f>
        <v>0</v>
      </c>
      <c r="AU158">
        <f>(AT158-1)*100</f>
        <v>0</v>
      </c>
      <c r="AV158">
        <f>MAX(0,($B$15+$C$15*EE158)/(1+$D$15*EE158)*DX158/(DZ158+273)*$E$15)</f>
        <v>0</v>
      </c>
      <c r="AW158" t="s">
        <v>429</v>
      </c>
      <c r="AX158" t="s">
        <v>429</v>
      </c>
      <c r="AY158">
        <v>0</v>
      </c>
      <c r="AZ158">
        <v>0</v>
      </c>
      <c r="BA158">
        <f>1-AY158/AZ158</f>
        <v>0</v>
      </c>
      <c r="BB158">
        <v>0</v>
      </c>
      <c r="BC158" t="s">
        <v>429</v>
      </c>
      <c r="BD158" t="s">
        <v>429</v>
      </c>
      <c r="BE158">
        <v>0</v>
      </c>
      <c r="BF158">
        <v>0</v>
      </c>
      <c r="BG158">
        <f>1-BE158/BF158</f>
        <v>0</v>
      </c>
      <c r="BH158">
        <v>0.5</v>
      </c>
      <c r="BI158">
        <f>DH158</f>
        <v>0</v>
      </c>
      <c r="BJ158">
        <f>K158</f>
        <v>0</v>
      </c>
      <c r="BK158">
        <f>BG158*BH158*BI158</f>
        <v>0</v>
      </c>
      <c r="BL158">
        <f>(BJ158-BB158)/BI158</f>
        <v>0</v>
      </c>
      <c r="BM158">
        <f>(AZ158-BF158)/BF158</f>
        <v>0</v>
      </c>
      <c r="BN158">
        <f>AY158/(BA158+AY158/BF158)</f>
        <v>0</v>
      </c>
      <c r="BO158" t="s">
        <v>429</v>
      </c>
      <c r="BP158">
        <v>0</v>
      </c>
      <c r="BQ158">
        <f>IF(BP158&lt;&gt;0, BP158, BN158)</f>
        <v>0</v>
      </c>
      <c r="BR158">
        <f>1-BQ158/BF158</f>
        <v>0</v>
      </c>
      <c r="BS158">
        <f>(BF158-BE158)/(BF158-BQ158)</f>
        <v>0</v>
      </c>
      <c r="BT158">
        <f>(AZ158-BF158)/(AZ158-BQ158)</f>
        <v>0</v>
      </c>
      <c r="BU158">
        <f>(BF158-BE158)/(BF158-AY158)</f>
        <v>0</v>
      </c>
      <c r="BV158">
        <f>(AZ158-BF158)/(AZ158-AY158)</f>
        <v>0</v>
      </c>
      <c r="BW158">
        <f>(BS158*BQ158/BE158)</f>
        <v>0</v>
      </c>
      <c r="BX158">
        <f>(1-BW158)</f>
        <v>0</v>
      </c>
      <c r="DG158">
        <f>$B$13*EF158+$C$13*EG158+$F$13*ER158*(1-EU158)</f>
        <v>0</v>
      </c>
      <c r="DH158">
        <f>DG158*DI158</f>
        <v>0</v>
      </c>
      <c r="DI158">
        <f>($B$13*$D$11+$C$13*$D$11+$F$13*((FE158+EW158)/MAX(FE158+EW158+FF158, 0.1)*$I$11+FF158/MAX(FE158+EW158+FF158, 0.1)*$J$11))/($B$13+$C$13+$F$13)</f>
        <v>0</v>
      </c>
      <c r="DJ158">
        <f>($B$13*$K$11+$C$13*$K$11+$F$13*((FE158+EW158)/MAX(FE158+EW158+FF158, 0.1)*$P$11+FF158/MAX(FE158+EW158+FF158, 0.1)*$Q$11))/($B$13+$C$13+$F$13)</f>
        <v>0</v>
      </c>
      <c r="DK158">
        <v>5.52</v>
      </c>
      <c r="DL158">
        <v>0.5</v>
      </c>
      <c r="DM158" t="s">
        <v>430</v>
      </c>
      <c r="DN158">
        <v>2</v>
      </c>
      <c r="DO158" t="b">
        <v>1</v>
      </c>
      <c r="DP158">
        <v>1685030431.814285</v>
      </c>
      <c r="DQ158">
        <v>575.2444642857143</v>
      </c>
      <c r="DR158">
        <v>658.2628928571429</v>
      </c>
      <c r="DS158">
        <v>21.25527142857143</v>
      </c>
      <c r="DT158">
        <v>14.75972857142857</v>
      </c>
      <c r="DU158">
        <v>574.8482142857143</v>
      </c>
      <c r="DV158">
        <v>21.20738571428571</v>
      </c>
      <c r="DW158">
        <v>500.0345</v>
      </c>
      <c r="DX158">
        <v>99.47069642857142</v>
      </c>
      <c r="DY158">
        <v>0.1001112571428572</v>
      </c>
      <c r="DZ158">
        <v>30.00923214285714</v>
      </c>
      <c r="EA158">
        <v>30.53146428571429</v>
      </c>
      <c r="EB158">
        <v>999.9000000000002</v>
      </c>
      <c r="EC158">
        <v>0</v>
      </c>
      <c r="ED158">
        <v>0</v>
      </c>
      <c r="EE158">
        <v>9982.87642857143</v>
      </c>
      <c r="EF158">
        <v>0</v>
      </c>
      <c r="EG158">
        <v>1696.346785714286</v>
      </c>
      <c r="EH158">
        <v>-83.01843214285715</v>
      </c>
      <c r="EI158">
        <v>587.7364642857143</v>
      </c>
      <c r="EJ158">
        <v>668.1248214285715</v>
      </c>
      <c r="EK158">
        <v>6.495546071428572</v>
      </c>
      <c r="EL158">
        <v>658.2628928571429</v>
      </c>
      <c r="EM158">
        <v>14.75972857142857</v>
      </c>
      <c r="EN158">
        <v>2.114276071428571</v>
      </c>
      <c r="EO158">
        <v>1.468160714285714</v>
      </c>
      <c r="EP158">
        <v>18.32713214285715</v>
      </c>
      <c r="EQ158">
        <v>12.64048571428571</v>
      </c>
      <c r="ER158">
        <v>1999.9975</v>
      </c>
      <c r="ES158">
        <v>0.9800057857142858</v>
      </c>
      <c r="ET158">
        <v>0.01999431071428572</v>
      </c>
      <c r="EU158">
        <v>0</v>
      </c>
      <c r="EV158">
        <v>658.7193214285714</v>
      </c>
      <c r="EW158">
        <v>5.00078</v>
      </c>
      <c r="EX158">
        <v>19838.36428571429</v>
      </c>
      <c r="EY158">
        <v>16379.64642857143</v>
      </c>
      <c r="EZ158">
        <v>40.14271428571428</v>
      </c>
      <c r="FA158">
        <v>41.69374999999999</v>
      </c>
      <c r="FB158">
        <v>40.85028571428571</v>
      </c>
      <c r="FC158">
        <v>40.84778571428571</v>
      </c>
      <c r="FD158">
        <v>41.4772857142857</v>
      </c>
      <c r="FE158">
        <v>1955.1075</v>
      </c>
      <c r="FF158">
        <v>39.89000000000001</v>
      </c>
      <c r="FG158">
        <v>0</v>
      </c>
      <c r="FH158">
        <v>1685030438.5</v>
      </c>
      <c r="FI158">
        <v>0</v>
      </c>
      <c r="FJ158">
        <v>658.74788</v>
      </c>
      <c r="FK158">
        <v>-0.8465384642222328</v>
      </c>
      <c r="FL158">
        <v>-165.7076912039811</v>
      </c>
      <c r="FM158">
        <v>19857.288</v>
      </c>
      <c r="FN158">
        <v>15</v>
      </c>
      <c r="FO158">
        <v>1685028870</v>
      </c>
      <c r="FP158" t="s">
        <v>630</v>
      </c>
      <c r="FQ158">
        <v>1685028857</v>
      </c>
      <c r="FR158">
        <v>1685028870</v>
      </c>
      <c r="FS158">
        <v>3</v>
      </c>
      <c r="FT158">
        <v>0.082</v>
      </c>
      <c r="FU158">
        <v>-0.024</v>
      </c>
      <c r="FV158">
        <v>0.389</v>
      </c>
      <c r="FW158">
        <v>-0.048</v>
      </c>
      <c r="FX158">
        <v>420</v>
      </c>
      <c r="FY158">
        <v>15</v>
      </c>
      <c r="FZ158">
        <v>0.04</v>
      </c>
      <c r="GA158">
        <v>0.02</v>
      </c>
      <c r="GB158">
        <v>-82.86049756097562</v>
      </c>
      <c r="GC158">
        <v>-2.864928919860592</v>
      </c>
      <c r="GD158">
        <v>0.2838389121364994</v>
      </c>
      <c r="GE158">
        <v>0</v>
      </c>
      <c r="GF158">
        <v>6.534115853658537</v>
      </c>
      <c r="GG158">
        <v>-0.7476735888501873</v>
      </c>
      <c r="GH158">
        <v>0.07591751978059555</v>
      </c>
      <c r="GI158">
        <v>0</v>
      </c>
      <c r="GJ158">
        <v>0</v>
      </c>
      <c r="GK158">
        <v>2</v>
      </c>
      <c r="GL158" t="s">
        <v>485</v>
      </c>
      <c r="GM158">
        <v>3.09835</v>
      </c>
      <c r="GN158">
        <v>2.75823</v>
      </c>
      <c r="GO158">
        <v>0.124826</v>
      </c>
      <c r="GP158">
        <v>0.136651</v>
      </c>
      <c r="GQ158">
        <v>0.108845</v>
      </c>
      <c r="GR158">
        <v>0.0849263</v>
      </c>
      <c r="GS158">
        <v>22437</v>
      </c>
      <c r="GT158">
        <v>21860.3</v>
      </c>
      <c r="GU158">
        <v>26186.3</v>
      </c>
      <c r="GV158">
        <v>25664.6</v>
      </c>
      <c r="GW158">
        <v>37448.5</v>
      </c>
      <c r="GX158">
        <v>35788.1</v>
      </c>
      <c r="GY158">
        <v>45794.4</v>
      </c>
      <c r="GZ158">
        <v>42313.8</v>
      </c>
      <c r="HA158">
        <v>1.87442</v>
      </c>
      <c r="HB158">
        <v>1.9101</v>
      </c>
      <c r="HC158">
        <v>0.0544675</v>
      </c>
      <c r="HD158">
        <v>0</v>
      </c>
      <c r="HE158">
        <v>29.6659</v>
      </c>
      <c r="HF158">
        <v>999.9</v>
      </c>
      <c r="HG158">
        <v>54.2</v>
      </c>
      <c r="HH158">
        <v>37.3</v>
      </c>
      <c r="HI158">
        <v>34.9226</v>
      </c>
      <c r="HJ158">
        <v>61.7229</v>
      </c>
      <c r="HK158">
        <v>27.4079</v>
      </c>
      <c r="HL158">
        <v>1</v>
      </c>
      <c r="HM158">
        <v>0.218318</v>
      </c>
      <c r="HN158">
        <v>0.756274</v>
      </c>
      <c r="HO158">
        <v>20.3038</v>
      </c>
      <c r="HP158">
        <v>5.21459</v>
      </c>
      <c r="HQ158">
        <v>11.9798</v>
      </c>
      <c r="HR158">
        <v>4.9642</v>
      </c>
      <c r="HS158">
        <v>3.27425</v>
      </c>
      <c r="HT158">
        <v>9999</v>
      </c>
      <c r="HU158">
        <v>9999</v>
      </c>
      <c r="HV158">
        <v>9999</v>
      </c>
      <c r="HW158">
        <v>31.1</v>
      </c>
      <c r="HX158">
        <v>1.86401</v>
      </c>
      <c r="HY158">
        <v>1.86017</v>
      </c>
      <c r="HZ158">
        <v>1.85849</v>
      </c>
      <c r="IA158">
        <v>1.85986</v>
      </c>
      <c r="IB158">
        <v>1.85987</v>
      </c>
      <c r="IC158">
        <v>1.85837</v>
      </c>
      <c r="ID158">
        <v>1.85745</v>
      </c>
      <c r="IE158">
        <v>1.85236</v>
      </c>
      <c r="IF158">
        <v>0</v>
      </c>
      <c r="IG158">
        <v>0</v>
      </c>
      <c r="IH158">
        <v>0</v>
      </c>
      <c r="II158">
        <v>0</v>
      </c>
      <c r="IJ158" t="s">
        <v>433</v>
      </c>
      <c r="IK158" t="s">
        <v>434</v>
      </c>
      <c r="IL158" t="s">
        <v>435</v>
      </c>
      <c r="IM158" t="s">
        <v>435</v>
      </c>
      <c r="IN158" t="s">
        <v>435</v>
      </c>
      <c r="IO158" t="s">
        <v>435</v>
      </c>
      <c r="IP158">
        <v>0</v>
      </c>
      <c r="IQ158">
        <v>100</v>
      </c>
      <c r="IR158">
        <v>100</v>
      </c>
      <c r="IS158">
        <v>0.396</v>
      </c>
      <c r="IT158">
        <v>0.047</v>
      </c>
      <c r="IU158">
        <v>0.3089209274673534</v>
      </c>
      <c r="IV158">
        <v>0.0002756662941723101</v>
      </c>
      <c r="IW158">
        <v>-1.706736700235475E-07</v>
      </c>
      <c r="IX158">
        <v>-7.648352192670159E-11</v>
      </c>
      <c r="IY158">
        <v>-0.1658455807566637</v>
      </c>
      <c r="IZ158">
        <v>0.001712106514585134</v>
      </c>
      <c r="JA158">
        <v>0.0004201690128959496</v>
      </c>
      <c r="JB158">
        <v>-1.212774764375344E-06</v>
      </c>
      <c r="JC158">
        <v>3</v>
      </c>
      <c r="JD158">
        <v>1949</v>
      </c>
      <c r="JE158">
        <v>1</v>
      </c>
      <c r="JF158">
        <v>28</v>
      </c>
      <c r="JG158">
        <v>26.4</v>
      </c>
      <c r="JH158">
        <v>26.2</v>
      </c>
      <c r="JI158">
        <v>1.68823</v>
      </c>
      <c r="JJ158">
        <v>2.63184</v>
      </c>
      <c r="JK158">
        <v>1.49658</v>
      </c>
      <c r="JL158">
        <v>2.34863</v>
      </c>
      <c r="JM158">
        <v>1.54907</v>
      </c>
      <c r="JN158">
        <v>2.38647</v>
      </c>
      <c r="JO158">
        <v>41.665</v>
      </c>
      <c r="JP158">
        <v>13.7906</v>
      </c>
      <c r="JQ158">
        <v>18</v>
      </c>
      <c r="JR158">
        <v>492.814</v>
      </c>
      <c r="JS158">
        <v>533.163</v>
      </c>
      <c r="JT158">
        <v>27.9989</v>
      </c>
      <c r="JU158">
        <v>30.0858</v>
      </c>
      <c r="JV158">
        <v>29.9999</v>
      </c>
      <c r="JW158">
        <v>30.0936</v>
      </c>
      <c r="JX158">
        <v>30.0276</v>
      </c>
      <c r="JY158">
        <v>33.9667</v>
      </c>
      <c r="JZ158">
        <v>53.1015</v>
      </c>
      <c r="KA158">
        <v>0</v>
      </c>
      <c r="KB158">
        <v>28</v>
      </c>
      <c r="KC158">
        <v>707.621</v>
      </c>
      <c r="KD158">
        <v>15.0137</v>
      </c>
      <c r="KE158">
        <v>100.072</v>
      </c>
      <c r="KF158">
        <v>100.448</v>
      </c>
    </row>
    <row r="159" spans="1:292">
      <c r="A159">
        <v>139</v>
      </c>
      <c r="B159">
        <v>1685030444.6</v>
      </c>
      <c r="C159">
        <v>3845.5</v>
      </c>
      <c r="D159" t="s">
        <v>713</v>
      </c>
      <c r="E159" t="s">
        <v>714</v>
      </c>
      <c r="F159">
        <v>5</v>
      </c>
      <c r="G159" t="s">
        <v>428</v>
      </c>
      <c r="H159">
        <v>1685030437.1</v>
      </c>
      <c r="I159">
        <f>(J159)/1000</f>
        <v>0</v>
      </c>
      <c r="J159">
        <f>IF(DO159, AM159, AG159)</f>
        <v>0</v>
      </c>
      <c r="K159">
        <f>IF(DO159, AH159, AF159)</f>
        <v>0</v>
      </c>
      <c r="L159">
        <f>DQ159 - IF(AT159&gt;1, K159*DK159*100.0/(AV159*EE159), 0)</f>
        <v>0</v>
      </c>
      <c r="M159">
        <f>((S159-I159/2)*L159-K159)/(S159+I159/2)</f>
        <v>0</v>
      </c>
      <c r="N159">
        <f>M159*(DX159+DY159)/1000.0</f>
        <v>0</v>
      </c>
      <c r="O159">
        <f>(DQ159 - IF(AT159&gt;1, K159*DK159*100.0/(AV159*EE159), 0))*(DX159+DY159)/1000.0</f>
        <v>0</v>
      </c>
      <c r="P159">
        <f>2.0/((1/R159-1/Q159)+SIGN(R159)*SQRT((1/R159-1/Q159)*(1/R159-1/Q159) + 4*DL159/((DL159+1)*(DL159+1))*(2*1/R159*1/Q159-1/Q159*1/Q159)))</f>
        <v>0</v>
      </c>
      <c r="Q159">
        <f>IF(LEFT(DM159,1)&lt;&gt;"0",IF(LEFT(DM159,1)="1",3.0,DN159),$D$5+$E$5*(EE159*DX159/($K$5*1000))+$F$5*(EE159*DX159/($K$5*1000))*MAX(MIN(DK159,$J$5),$I$5)*MAX(MIN(DK159,$J$5),$I$5)+$G$5*MAX(MIN(DK159,$J$5),$I$5)*(EE159*DX159/($K$5*1000))+$H$5*(EE159*DX159/($K$5*1000))*(EE159*DX159/($K$5*1000)))</f>
        <v>0</v>
      </c>
      <c r="R159">
        <f>I159*(1000-(1000*0.61365*exp(17.502*V159/(240.97+V159))/(DX159+DY159)+DS159)/2)/(1000*0.61365*exp(17.502*V159/(240.97+V159))/(DX159+DY159)-DS159)</f>
        <v>0</v>
      </c>
      <c r="S159">
        <f>1/((DL159+1)/(P159/1.6)+1/(Q159/1.37)) + DL159/((DL159+1)/(P159/1.6) + DL159/(Q159/1.37))</f>
        <v>0</v>
      </c>
      <c r="T159">
        <f>(DG159*DJ159)</f>
        <v>0</v>
      </c>
      <c r="U159">
        <f>(DZ159+(T159+2*0.95*5.67E-8*(((DZ159+$B$9)+273)^4-(DZ159+273)^4)-44100*I159)/(1.84*29.3*Q159+8*0.95*5.67E-8*(DZ159+273)^3))</f>
        <v>0</v>
      </c>
      <c r="V159">
        <f>($C$9*EA159+$D$9*EB159+$E$9*U159)</f>
        <v>0</v>
      </c>
      <c r="W159">
        <f>0.61365*exp(17.502*V159/(240.97+V159))</f>
        <v>0</v>
      </c>
      <c r="X159">
        <f>(Y159/Z159*100)</f>
        <v>0</v>
      </c>
      <c r="Y159">
        <f>DS159*(DX159+DY159)/1000</f>
        <v>0</v>
      </c>
      <c r="Z159">
        <f>0.61365*exp(17.502*DZ159/(240.97+DZ159))</f>
        <v>0</v>
      </c>
      <c r="AA159">
        <f>(W159-DS159*(DX159+DY159)/1000)</f>
        <v>0</v>
      </c>
      <c r="AB159">
        <f>(-I159*44100)</f>
        <v>0</v>
      </c>
      <c r="AC159">
        <f>2*29.3*Q159*0.92*(DZ159-V159)</f>
        <v>0</v>
      </c>
      <c r="AD159">
        <f>2*0.95*5.67E-8*(((DZ159+$B$9)+273)^4-(V159+273)^4)</f>
        <v>0</v>
      </c>
      <c r="AE159">
        <f>T159+AD159+AB159+AC159</f>
        <v>0</v>
      </c>
      <c r="AF159">
        <f>DW159*AT159*(DR159-DQ159*(1000-AT159*DT159)/(1000-AT159*DS159))/(100*DK159)</f>
        <v>0</v>
      </c>
      <c r="AG159">
        <f>1000*DW159*AT159*(DS159-DT159)/(100*DK159*(1000-AT159*DS159))</f>
        <v>0</v>
      </c>
      <c r="AH159">
        <f>(AI159 - AJ159 - DX159*1E3/(8.314*(DZ159+273.15)) * AL159/DW159 * AK159) * DW159/(100*DK159) * (1000 - DT159)/1000</f>
        <v>0</v>
      </c>
      <c r="AI159">
        <v>700.2501382534139</v>
      </c>
      <c r="AJ159">
        <v>629.1750060606061</v>
      </c>
      <c r="AK159">
        <v>3.374486743610697</v>
      </c>
      <c r="AL159">
        <v>66.75792814194976</v>
      </c>
      <c r="AM159">
        <f>(AO159 - AN159 + DX159*1E3/(8.314*(DZ159+273.15)) * AQ159/DW159 * AP159) * DW159/(100*DK159) * 1000/(1000 - AO159)</f>
        <v>0</v>
      </c>
      <c r="AN159">
        <v>14.86340642701383</v>
      </c>
      <c r="AO159">
        <v>21.21825841073272</v>
      </c>
      <c r="AP159">
        <v>-0.007770361473320057</v>
      </c>
      <c r="AQ159">
        <v>112.1516284702856</v>
      </c>
      <c r="AR159">
        <v>0</v>
      </c>
      <c r="AS159">
        <v>0</v>
      </c>
      <c r="AT159">
        <f>IF(AR159*$H$15&gt;=AV159,1.0,(AV159/(AV159-AR159*$H$15)))</f>
        <v>0</v>
      </c>
      <c r="AU159">
        <f>(AT159-1)*100</f>
        <v>0</v>
      </c>
      <c r="AV159">
        <f>MAX(0,($B$15+$C$15*EE159)/(1+$D$15*EE159)*DX159/(DZ159+273)*$E$15)</f>
        <v>0</v>
      </c>
      <c r="AW159" t="s">
        <v>429</v>
      </c>
      <c r="AX159" t="s">
        <v>429</v>
      </c>
      <c r="AY159">
        <v>0</v>
      </c>
      <c r="AZ159">
        <v>0</v>
      </c>
      <c r="BA159">
        <f>1-AY159/AZ159</f>
        <v>0</v>
      </c>
      <c r="BB159">
        <v>0</v>
      </c>
      <c r="BC159" t="s">
        <v>429</v>
      </c>
      <c r="BD159" t="s">
        <v>429</v>
      </c>
      <c r="BE159">
        <v>0</v>
      </c>
      <c r="BF159">
        <v>0</v>
      </c>
      <c r="BG159">
        <f>1-BE159/BF159</f>
        <v>0</v>
      </c>
      <c r="BH159">
        <v>0.5</v>
      </c>
      <c r="BI159">
        <f>DH159</f>
        <v>0</v>
      </c>
      <c r="BJ159">
        <f>K159</f>
        <v>0</v>
      </c>
      <c r="BK159">
        <f>BG159*BH159*BI159</f>
        <v>0</v>
      </c>
      <c r="BL159">
        <f>(BJ159-BB159)/BI159</f>
        <v>0</v>
      </c>
      <c r="BM159">
        <f>(AZ159-BF159)/BF159</f>
        <v>0</v>
      </c>
      <c r="BN159">
        <f>AY159/(BA159+AY159/BF159)</f>
        <v>0</v>
      </c>
      <c r="BO159" t="s">
        <v>429</v>
      </c>
      <c r="BP159">
        <v>0</v>
      </c>
      <c r="BQ159">
        <f>IF(BP159&lt;&gt;0, BP159, BN159)</f>
        <v>0</v>
      </c>
      <c r="BR159">
        <f>1-BQ159/BF159</f>
        <v>0</v>
      </c>
      <c r="BS159">
        <f>(BF159-BE159)/(BF159-BQ159)</f>
        <v>0</v>
      </c>
      <c r="BT159">
        <f>(AZ159-BF159)/(AZ159-BQ159)</f>
        <v>0</v>
      </c>
      <c r="BU159">
        <f>(BF159-BE159)/(BF159-AY159)</f>
        <v>0</v>
      </c>
      <c r="BV159">
        <f>(AZ159-BF159)/(AZ159-AY159)</f>
        <v>0</v>
      </c>
      <c r="BW159">
        <f>(BS159*BQ159/BE159)</f>
        <v>0</v>
      </c>
      <c r="BX159">
        <f>(1-BW159)</f>
        <v>0</v>
      </c>
      <c r="DG159">
        <f>$B$13*EF159+$C$13*EG159+$F$13*ER159*(1-EU159)</f>
        <v>0</v>
      </c>
      <c r="DH159">
        <f>DG159*DI159</f>
        <v>0</v>
      </c>
      <c r="DI159">
        <f>($B$13*$D$11+$C$13*$D$11+$F$13*((FE159+EW159)/MAX(FE159+EW159+FF159, 0.1)*$I$11+FF159/MAX(FE159+EW159+FF159, 0.1)*$J$11))/($B$13+$C$13+$F$13)</f>
        <v>0</v>
      </c>
      <c r="DJ159">
        <f>($B$13*$K$11+$C$13*$K$11+$F$13*((FE159+EW159)/MAX(FE159+EW159+FF159, 0.1)*$P$11+FF159/MAX(FE159+EW159+FF159, 0.1)*$Q$11))/($B$13+$C$13+$F$13)</f>
        <v>0</v>
      </c>
      <c r="DK159">
        <v>5.52</v>
      </c>
      <c r="DL159">
        <v>0.5</v>
      </c>
      <c r="DM159" t="s">
        <v>430</v>
      </c>
      <c r="DN159">
        <v>2</v>
      </c>
      <c r="DO159" t="b">
        <v>1</v>
      </c>
      <c r="DP159">
        <v>1685030437.1</v>
      </c>
      <c r="DQ159">
        <v>592.7024074074073</v>
      </c>
      <c r="DR159">
        <v>675.9950370370372</v>
      </c>
      <c r="DS159">
        <v>21.22390740740741</v>
      </c>
      <c r="DT159">
        <v>14.82515555555556</v>
      </c>
      <c r="DU159">
        <v>592.3062592592594</v>
      </c>
      <c r="DV159">
        <v>21.17657037037037</v>
      </c>
      <c r="DW159">
        <v>499.9896666666667</v>
      </c>
      <c r="DX159">
        <v>99.47076296296294</v>
      </c>
      <c r="DY159">
        <v>0.09992422592592592</v>
      </c>
      <c r="DZ159">
        <v>30.01380740740741</v>
      </c>
      <c r="EA159">
        <v>30.54790740740741</v>
      </c>
      <c r="EB159">
        <v>999.9000000000001</v>
      </c>
      <c r="EC159">
        <v>0</v>
      </c>
      <c r="ED159">
        <v>0</v>
      </c>
      <c r="EE159">
        <v>10005.75814814815</v>
      </c>
      <c r="EF159">
        <v>0</v>
      </c>
      <c r="EG159">
        <v>1690.919259259259</v>
      </c>
      <c r="EH159">
        <v>-83.29255925925925</v>
      </c>
      <c r="EI159">
        <v>605.5544444444445</v>
      </c>
      <c r="EJ159">
        <v>686.1687407407408</v>
      </c>
      <c r="EK159">
        <v>6.398751481481482</v>
      </c>
      <c r="EL159">
        <v>675.9950370370372</v>
      </c>
      <c r="EM159">
        <v>14.82515555555556</v>
      </c>
      <c r="EN159">
        <v>2.111157777777778</v>
      </c>
      <c r="EO159">
        <v>1.47466962962963</v>
      </c>
      <c r="EP159">
        <v>18.30360740740741</v>
      </c>
      <c r="EQ159">
        <v>12.70783703703704</v>
      </c>
      <c r="ER159">
        <v>1999.952592592593</v>
      </c>
      <c r="ES159">
        <v>0.9800053703703704</v>
      </c>
      <c r="ET159">
        <v>0.01999470370370371</v>
      </c>
      <c r="EU159">
        <v>0</v>
      </c>
      <c r="EV159">
        <v>658.6675925925927</v>
      </c>
      <c r="EW159">
        <v>5.00078</v>
      </c>
      <c r="EX159">
        <v>19424.4</v>
      </c>
      <c r="EY159">
        <v>16379.27037037037</v>
      </c>
      <c r="EZ159">
        <v>40.1364074074074</v>
      </c>
      <c r="FA159">
        <v>41.694</v>
      </c>
      <c r="FB159">
        <v>40.80766666666666</v>
      </c>
      <c r="FC159">
        <v>40.84448148148148</v>
      </c>
      <c r="FD159">
        <v>41.47192592592592</v>
      </c>
      <c r="FE159">
        <v>1955.063333333334</v>
      </c>
      <c r="FF159">
        <v>39.88925925925926</v>
      </c>
      <c r="FG159">
        <v>0</v>
      </c>
      <c r="FH159">
        <v>1685030443.9</v>
      </c>
      <c r="FI159">
        <v>0</v>
      </c>
      <c r="FJ159">
        <v>658.6941153846154</v>
      </c>
      <c r="FK159">
        <v>-1.21432479352596</v>
      </c>
      <c r="FL159">
        <v>-8430.577784297679</v>
      </c>
      <c r="FM159">
        <v>19381.71538461539</v>
      </c>
      <c r="FN159">
        <v>15</v>
      </c>
      <c r="FO159">
        <v>1685028870</v>
      </c>
      <c r="FP159" t="s">
        <v>630</v>
      </c>
      <c r="FQ159">
        <v>1685028857</v>
      </c>
      <c r="FR159">
        <v>1685028870</v>
      </c>
      <c r="FS159">
        <v>3</v>
      </c>
      <c r="FT159">
        <v>0.082</v>
      </c>
      <c r="FU159">
        <v>-0.024</v>
      </c>
      <c r="FV159">
        <v>0.389</v>
      </c>
      <c r="FW159">
        <v>-0.048</v>
      </c>
      <c r="FX159">
        <v>420</v>
      </c>
      <c r="FY159">
        <v>15</v>
      </c>
      <c r="FZ159">
        <v>0.04</v>
      </c>
      <c r="GA159">
        <v>0.02</v>
      </c>
      <c r="GB159">
        <v>-83.1572025</v>
      </c>
      <c r="GC159">
        <v>-3.114667542213821</v>
      </c>
      <c r="GD159">
        <v>0.3017245593977234</v>
      </c>
      <c r="GE159">
        <v>0</v>
      </c>
      <c r="GF159">
        <v>6.44397475</v>
      </c>
      <c r="GG159">
        <v>-1.111764315196997</v>
      </c>
      <c r="GH159">
        <v>0.1091457683556147</v>
      </c>
      <c r="GI159">
        <v>0</v>
      </c>
      <c r="GJ159">
        <v>0</v>
      </c>
      <c r="GK159">
        <v>2</v>
      </c>
      <c r="GL159" t="s">
        <v>485</v>
      </c>
      <c r="GM159">
        <v>3.09838</v>
      </c>
      <c r="GN159">
        <v>2.75823</v>
      </c>
      <c r="GO159">
        <v>0.127226</v>
      </c>
      <c r="GP159">
        <v>0.138943</v>
      </c>
      <c r="GQ159">
        <v>0.1089</v>
      </c>
      <c r="GR159">
        <v>0.0851647</v>
      </c>
      <c r="GS159">
        <v>22375.4</v>
      </c>
      <c r="GT159">
        <v>21802.6</v>
      </c>
      <c r="GU159">
        <v>26186.2</v>
      </c>
      <c r="GV159">
        <v>25665</v>
      </c>
      <c r="GW159">
        <v>37446.6</v>
      </c>
      <c r="GX159">
        <v>35779.1</v>
      </c>
      <c r="GY159">
        <v>45794.5</v>
      </c>
      <c r="GZ159">
        <v>42313.8</v>
      </c>
      <c r="HA159">
        <v>1.8744</v>
      </c>
      <c r="HB159">
        <v>1.91035</v>
      </c>
      <c r="HC159">
        <v>0.0558011</v>
      </c>
      <c r="HD159">
        <v>0</v>
      </c>
      <c r="HE159">
        <v>29.6665</v>
      </c>
      <c r="HF159">
        <v>999.9</v>
      </c>
      <c r="HG159">
        <v>54.2</v>
      </c>
      <c r="HH159">
        <v>37.3</v>
      </c>
      <c r="HI159">
        <v>34.9203</v>
      </c>
      <c r="HJ159">
        <v>62.0029</v>
      </c>
      <c r="HK159">
        <v>27.5441</v>
      </c>
      <c r="HL159">
        <v>1</v>
      </c>
      <c r="HM159">
        <v>0.2183</v>
      </c>
      <c r="HN159">
        <v>0.755188</v>
      </c>
      <c r="HO159">
        <v>20.3038</v>
      </c>
      <c r="HP159">
        <v>5.214</v>
      </c>
      <c r="HQ159">
        <v>11.9798</v>
      </c>
      <c r="HR159">
        <v>4.96435</v>
      </c>
      <c r="HS159">
        <v>3.2743</v>
      </c>
      <c r="HT159">
        <v>9999</v>
      </c>
      <c r="HU159">
        <v>9999</v>
      </c>
      <c r="HV159">
        <v>9999</v>
      </c>
      <c r="HW159">
        <v>31.1</v>
      </c>
      <c r="HX159">
        <v>1.86401</v>
      </c>
      <c r="HY159">
        <v>1.86019</v>
      </c>
      <c r="HZ159">
        <v>1.8585</v>
      </c>
      <c r="IA159">
        <v>1.85985</v>
      </c>
      <c r="IB159">
        <v>1.85986</v>
      </c>
      <c r="IC159">
        <v>1.85837</v>
      </c>
      <c r="ID159">
        <v>1.85745</v>
      </c>
      <c r="IE159">
        <v>1.85239</v>
      </c>
      <c r="IF159">
        <v>0</v>
      </c>
      <c r="IG159">
        <v>0</v>
      </c>
      <c r="IH159">
        <v>0</v>
      </c>
      <c r="II159">
        <v>0</v>
      </c>
      <c r="IJ159" t="s">
        <v>433</v>
      </c>
      <c r="IK159" t="s">
        <v>434</v>
      </c>
      <c r="IL159" t="s">
        <v>435</v>
      </c>
      <c r="IM159" t="s">
        <v>435</v>
      </c>
      <c r="IN159" t="s">
        <v>435</v>
      </c>
      <c r="IO159" t="s">
        <v>435</v>
      </c>
      <c r="IP159">
        <v>0</v>
      </c>
      <c r="IQ159">
        <v>100</v>
      </c>
      <c r="IR159">
        <v>100</v>
      </c>
      <c r="IS159">
        <v>0.396</v>
      </c>
      <c r="IT159">
        <v>0.0472</v>
      </c>
      <c r="IU159">
        <v>0.3089209274673534</v>
      </c>
      <c r="IV159">
        <v>0.0002756662941723101</v>
      </c>
      <c r="IW159">
        <v>-1.706736700235475E-07</v>
      </c>
      <c r="IX159">
        <v>-7.648352192670159E-11</v>
      </c>
      <c r="IY159">
        <v>-0.1658455807566637</v>
      </c>
      <c r="IZ159">
        <v>0.001712106514585134</v>
      </c>
      <c r="JA159">
        <v>0.0004201690128959496</v>
      </c>
      <c r="JB159">
        <v>-1.212774764375344E-06</v>
      </c>
      <c r="JC159">
        <v>3</v>
      </c>
      <c r="JD159">
        <v>1949</v>
      </c>
      <c r="JE159">
        <v>1</v>
      </c>
      <c r="JF159">
        <v>28</v>
      </c>
      <c r="JG159">
        <v>26.5</v>
      </c>
      <c r="JH159">
        <v>26.2</v>
      </c>
      <c r="JI159">
        <v>1.71997</v>
      </c>
      <c r="JJ159">
        <v>2.64404</v>
      </c>
      <c r="JK159">
        <v>1.49658</v>
      </c>
      <c r="JL159">
        <v>2.34741</v>
      </c>
      <c r="JM159">
        <v>1.54785</v>
      </c>
      <c r="JN159">
        <v>2.34131</v>
      </c>
      <c r="JO159">
        <v>41.665</v>
      </c>
      <c r="JP159">
        <v>13.7993</v>
      </c>
      <c r="JQ159">
        <v>18</v>
      </c>
      <c r="JR159">
        <v>492.799</v>
      </c>
      <c r="JS159">
        <v>533.338</v>
      </c>
      <c r="JT159">
        <v>27.9995</v>
      </c>
      <c r="JU159">
        <v>30.0845</v>
      </c>
      <c r="JV159">
        <v>29.9999</v>
      </c>
      <c r="JW159">
        <v>30.0936</v>
      </c>
      <c r="JX159">
        <v>30.0275</v>
      </c>
      <c r="JY159">
        <v>34.5899</v>
      </c>
      <c r="JZ159">
        <v>52.8065</v>
      </c>
      <c r="KA159">
        <v>0</v>
      </c>
      <c r="KB159">
        <v>28</v>
      </c>
      <c r="KC159">
        <v>720.978</v>
      </c>
      <c r="KD159">
        <v>15.0584</v>
      </c>
      <c r="KE159">
        <v>100.072</v>
      </c>
      <c r="KF159">
        <v>100.449</v>
      </c>
    </row>
    <row r="160" spans="1:292">
      <c r="A160">
        <v>140</v>
      </c>
      <c r="B160">
        <v>1685030449.6</v>
      </c>
      <c r="C160">
        <v>3850.5</v>
      </c>
      <c r="D160" t="s">
        <v>715</v>
      </c>
      <c r="E160" t="s">
        <v>716</v>
      </c>
      <c r="F160">
        <v>5</v>
      </c>
      <c r="G160" t="s">
        <v>428</v>
      </c>
      <c r="H160">
        <v>1685030441.814285</v>
      </c>
      <c r="I160">
        <f>(J160)/1000</f>
        <v>0</v>
      </c>
      <c r="J160">
        <f>IF(DO160, AM160, AG160)</f>
        <v>0</v>
      </c>
      <c r="K160">
        <f>IF(DO160, AH160, AF160)</f>
        <v>0</v>
      </c>
      <c r="L160">
        <f>DQ160 - IF(AT160&gt;1, K160*DK160*100.0/(AV160*EE160), 0)</f>
        <v>0</v>
      </c>
      <c r="M160">
        <f>((S160-I160/2)*L160-K160)/(S160+I160/2)</f>
        <v>0</v>
      </c>
      <c r="N160">
        <f>M160*(DX160+DY160)/1000.0</f>
        <v>0</v>
      </c>
      <c r="O160">
        <f>(DQ160 - IF(AT160&gt;1, K160*DK160*100.0/(AV160*EE160), 0))*(DX160+DY160)/1000.0</f>
        <v>0</v>
      </c>
      <c r="P160">
        <f>2.0/((1/R160-1/Q160)+SIGN(R160)*SQRT((1/R160-1/Q160)*(1/R160-1/Q160) + 4*DL160/((DL160+1)*(DL160+1))*(2*1/R160*1/Q160-1/Q160*1/Q160)))</f>
        <v>0</v>
      </c>
      <c r="Q160">
        <f>IF(LEFT(DM160,1)&lt;&gt;"0",IF(LEFT(DM160,1)="1",3.0,DN160),$D$5+$E$5*(EE160*DX160/($K$5*1000))+$F$5*(EE160*DX160/($K$5*1000))*MAX(MIN(DK160,$J$5),$I$5)*MAX(MIN(DK160,$J$5),$I$5)+$G$5*MAX(MIN(DK160,$J$5),$I$5)*(EE160*DX160/($K$5*1000))+$H$5*(EE160*DX160/($K$5*1000))*(EE160*DX160/($K$5*1000)))</f>
        <v>0</v>
      </c>
      <c r="R160">
        <f>I160*(1000-(1000*0.61365*exp(17.502*V160/(240.97+V160))/(DX160+DY160)+DS160)/2)/(1000*0.61365*exp(17.502*V160/(240.97+V160))/(DX160+DY160)-DS160)</f>
        <v>0</v>
      </c>
      <c r="S160">
        <f>1/((DL160+1)/(P160/1.6)+1/(Q160/1.37)) + DL160/((DL160+1)/(P160/1.6) + DL160/(Q160/1.37))</f>
        <v>0</v>
      </c>
      <c r="T160">
        <f>(DG160*DJ160)</f>
        <v>0</v>
      </c>
      <c r="U160">
        <f>(DZ160+(T160+2*0.95*5.67E-8*(((DZ160+$B$9)+273)^4-(DZ160+273)^4)-44100*I160)/(1.84*29.3*Q160+8*0.95*5.67E-8*(DZ160+273)^3))</f>
        <v>0</v>
      </c>
      <c r="V160">
        <f>($C$9*EA160+$D$9*EB160+$E$9*U160)</f>
        <v>0</v>
      </c>
      <c r="W160">
        <f>0.61365*exp(17.502*V160/(240.97+V160))</f>
        <v>0</v>
      </c>
      <c r="X160">
        <f>(Y160/Z160*100)</f>
        <v>0</v>
      </c>
      <c r="Y160">
        <f>DS160*(DX160+DY160)/1000</f>
        <v>0</v>
      </c>
      <c r="Z160">
        <f>0.61365*exp(17.502*DZ160/(240.97+DZ160))</f>
        <v>0</v>
      </c>
      <c r="AA160">
        <f>(W160-DS160*(DX160+DY160)/1000)</f>
        <v>0</v>
      </c>
      <c r="AB160">
        <f>(-I160*44100)</f>
        <v>0</v>
      </c>
      <c r="AC160">
        <f>2*29.3*Q160*0.92*(DZ160-V160)</f>
        <v>0</v>
      </c>
      <c r="AD160">
        <f>2*0.95*5.67E-8*(((DZ160+$B$9)+273)^4-(V160+273)^4)</f>
        <v>0</v>
      </c>
      <c r="AE160">
        <f>T160+AD160+AB160+AC160</f>
        <v>0</v>
      </c>
      <c r="AF160">
        <f>DW160*AT160*(DR160-DQ160*(1000-AT160*DT160)/(1000-AT160*DS160))/(100*DK160)</f>
        <v>0</v>
      </c>
      <c r="AG160">
        <f>1000*DW160*AT160*(DS160-DT160)/(100*DK160*(1000-AT160*DS160))</f>
        <v>0</v>
      </c>
      <c r="AH160">
        <f>(AI160 - AJ160 - DX160*1E3/(8.314*(DZ160+273.15)) * AL160/DW160 * AK160) * DW160/(100*DK160) * (1000 - DT160)/1000</f>
        <v>0</v>
      </c>
      <c r="AI160">
        <v>717.380959754974</v>
      </c>
      <c r="AJ160">
        <v>646.2500363636365</v>
      </c>
      <c r="AK160">
        <v>3.417380664436905</v>
      </c>
      <c r="AL160">
        <v>66.75792814194976</v>
      </c>
      <c r="AM160">
        <f>(AO160 - AN160 + DX160*1E3/(8.314*(DZ160+273.15)) * AQ160/DW160 * AP160) * DW160/(100*DK160) * 1000/(1000 - AO160)</f>
        <v>0</v>
      </c>
      <c r="AN160">
        <v>14.93364614461415</v>
      </c>
      <c r="AO160">
        <v>21.21088204334366</v>
      </c>
      <c r="AP160">
        <v>0.005951805665013829</v>
      </c>
      <c r="AQ160">
        <v>112.1516284702856</v>
      </c>
      <c r="AR160">
        <v>0</v>
      </c>
      <c r="AS160">
        <v>0</v>
      </c>
      <c r="AT160">
        <f>IF(AR160*$H$15&gt;=AV160,1.0,(AV160/(AV160-AR160*$H$15)))</f>
        <v>0</v>
      </c>
      <c r="AU160">
        <f>(AT160-1)*100</f>
        <v>0</v>
      </c>
      <c r="AV160">
        <f>MAX(0,($B$15+$C$15*EE160)/(1+$D$15*EE160)*DX160/(DZ160+273)*$E$15)</f>
        <v>0</v>
      </c>
      <c r="AW160" t="s">
        <v>429</v>
      </c>
      <c r="AX160" t="s">
        <v>429</v>
      </c>
      <c r="AY160">
        <v>0</v>
      </c>
      <c r="AZ160">
        <v>0</v>
      </c>
      <c r="BA160">
        <f>1-AY160/AZ160</f>
        <v>0</v>
      </c>
      <c r="BB160">
        <v>0</v>
      </c>
      <c r="BC160" t="s">
        <v>429</v>
      </c>
      <c r="BD160" t="s">
        <v>429</v>
      </c>
      <c r="BE160">
        <v>0</v>
      </c>
      <c r="BF160">
        <v>0</v>
      </c>
      <c r="BG160">
        <f>1-BE160/BF160</f>
        <v>0</v>
      </c>
      <c r="BH160">
        <v>0.5</v>
      </c>
      <c r="BI160">
        <f>DH160</f>
        <v>0</v>
      </c>
      <c r="BJ160">
        <f>K160</f>
        <v>0</v>
      </c>
      <c r="BK160">
        <f>BG160*BH160*BI160</f>
        <v>0</v>
      </c>
      <c r="BL160">
        <f>(BJ160-BB160)/BI160</f>
        <v>0</v>
      </c>
      <c r="BM160">
        <f>(AZ160-BF160)/BF160</f>
        <v>0</v>
      </c>
      <c r="BN160">
        <f>AY160/(BA160+AY160/BF160)</f>
        <v>0</v>
      </c>
      <c r="BO160" t="s">
        <v>429</v>
      </c>
      <c r="BP160">
        <v>0</v>
      </c>
      <c r="BQ160">
        <f>IF(BP160&lt;&gt;0, BP160, BN160)</f>
        <v>0</v>
      </c>
      <c r="BR160">
        <f>1-BQ160/BF160</f>
        <v>0</v>
      </c>
      <c r="BS160">
        <f>(BF160-BE160)/(BF160-BQ160)</f>
        <v>0</v>
      </c>
      <c r="BT160">
        <f>(AZ160-BF160)/(AZ160-BQ160)</f>
        <v>0</v>
      </c>
      <c r="BU160">
        <f>(BF160-BE160)/(BF160-AY160)</f>
        <v>0</v>
      </c>
      <c r="BV160">
        <f>(AZ160-BF160)/(AZ160-AY160)</f>
        <v>0</v>
      </c>
      <c r="BW160">
        <f>(BS160*BQ160/BE160)</f>
        <v>0</v>
      </c>
      <c r="BX160">
        <f>(1-BW160)</f>
        <v>0</v>
      </c>
      <c r="DG160">
        <f>$B$13*EF160+$C$13*EG160+$F$13*ER160*(1-EU160)</f>
        <v>0</v>
      </c>
      <c r="DH160">
        <f>DG160*DI160</f>
        <v>0</v>
      </c>
      <c r="DI160">
        <f>($B$13*$D$11+$C$13*$D$11+$F$13*((FE160+EW160)/MAX(FE160+EW160+FF160, 0.1)*$I$11+FF160/MAX(FE160+EW160+FF160, 0.1)*$J$11))/($B$13+$C$13+$F$13)</f>
        <v>0</v>
      </c>
      <c r="DJ160">
        <f>($B$13*$K$11+$C$13*$K$11+$F$13*((FE160+EW160)/MAX(FE160+EW160+FF160, 0.1)*$P$11+FF160/MAX(FE160+EW160+FF160, 0.1)*$Q$11))/($B$13+$C$13+$F$13)</f>
        <v>0</v>
      </c>
      <c r="DK160">
        <v>5.52</v>
      </c>
      <c r="DL160">
        <v>0.5</v>
      </c>
      <c r="DM160" t="s">
        <v>430</v>
      </c>
      <c r="DN160">
        <v>2</v>
      </c>
      <c r="DO160" t="b">
        <v>1</v>
      </c>
      <c r="DP160">
        <v>1685030441.814285</v>
      </c>
      <c r="DQ160">
        <v>608.3081428571429</v>
      </c>
      <c r="DR160">
        <v>691.8537857142858</v>
      </c>
      <c r="DS160">
        <v>21.21301785714286</v>
      </c>
      <c r="DT160">
        <v>14.89201071428571</v>
      </c>
      <c r="DU160">
        <v>607.9121428571428</v>
      </c>
      <c r="DV160">
        <v>21.16587142857143</v>
      </c>
      <c r="DW160">
        <v>500.0030714285714</v>
      </c>
      <c r="DX160">
        <v>99.47023928571427</v>
      </c>
      <c r="DY160">
        <v>0.09998620714285714</v>
      </c>
      <c r="DZ160">
        <v>30.01983571428572</v>
      </c>
      <c r="EA160">
        <v>30.56269642857142</v>
      </c>
      <c r="EB160">
        <v>999.9000000000002</v>
      </c>
      <c r="EC160">
        <v>0</v>
      </c>
      <c r="ED160">
        <v>0</v>
      </c>
      <c r="EE160">
        <v>10004.70464285714</v>
      </c>
      <c r="EF160">
        <v>0</v>
      </c>
      <c r="EG160">
        <v>1522.644285714286</v>
      </c>
      <c r="EH160">
        <v>-83.54555714285713</v>
      </c>
      <c r="EI160">
        <v>621.4918928571427</v>
      </c>
      <c r="EJ160">
        <v>702.313642857143</v>
      </c>
      <c r="EK160">
        <v>6.321007857142858</v>
      </c>
      <c r="EL160">
        <v>691.8537857142858</v>
      </c>
      <c r="EM160">
        <v>14.89201071428571</v>
      </c>
      <c r="EN160">
        <v>2.110063214285714</v>
      </c>
      <c r="EO160">
        <v>1.481311785714286</v>
      </c>
      <c r="EP160">
        <v>18.29535357142857</v>
      </c>
      <c r="EQ160">
        <v>12.77646428571428</v>
      </c>
      <c r="ER160">
        <v>1999.9725</v>
      </c>
      <c r="ES160">
        <v>0.9800047499999999</v>
      </c>
      <c r="ET160">
        <v>0.01999526428571428</v>
      </c>
      <c r="EU160">
        <v>0</v>
      </c>
      <c r="EV160">
        <v>658.6504285714287</v>
      </c>
      <c r="EW160">
        <v>5.00078</v>
      </c>
      <c r="EX160">
        <v>18732.81428571429</v>
      </c>
      <c r="EY160">
        <v>16379.42857142857</v>
      </c>
      <c r="EZ160">
        <v>40.13371428571428</v>
      </c>
      <c r="FA160">
        <v>41.69599999999999</v>
      </c>
      <c r="FB160">
        <v>40.77642857142856</v>
      </c>
      <c r="FC160">
        <v>40.84332142857142</v>
      </c>
      <c r="FD160">
        <v>41.45732142857143</v>
      </c>
      <c r="FE160">
        <v>1955.082142857143</v>
      </c>
      <c r="FF160">
        <v>39.89035714285716</v>
      </c>
      <c r="FG160">
        <v>0</v>
      </c>
      <c r="FH160">
        <v>1685030448.7</v>
      </c>
      <c r="FI160">
        <v>0</v>
      </c>
      <c r="FJ160">
        <v>658.6610769230768</v>
      </c>
      <c r="FK160">
        <v>0.5562393119249706</v>
      </c>
      <c r="FL160">
        <v>-11112.73847251965</v>
      </c>
      <c r="FM160">
        <v>18717.53076923077</v>
      </c>
      <c r="FN160">
        <v>15</v>
      </c>
      <c r="FO160">
        <v>1685028870</v>
      </c>
      <c r="FP160" t="s">
        <v>630</v>
      </c>
      <c r="FQ160">
        <v>1685028857</v>
      </c>
      <c r="FR160">
        <v>1685028870</v>
      </c>
      <c r="FS160">
        <v>3</v>
      </c>
      <c r="FT160">
        <v>0.082</v>
      </c>
      <c r="FU160">
        <v>-0.024</v>
      </c>
      <c r="FV160">
        <v>0.389</v>
      </c>
      <c r="FW160">
        <v>-0.048</v>
      </c>
      <c r="FX160">
        <v>420</v>
      </c>
      <c r="FY160">
        <v>15</v>
      </c>
      <c r="FZ160">
        <v>0.04</v>
      </c>
      <c r="GA160">
        <v>0.02</v>
      </c>
      <c r="GB160">
        <v>-83.41434750000001</v>
      </c>
      <c r="GC160">
        <v>-3.279213883676998</v>
      </c>
      <c r="GD160">
        <v>0.3181227200212996</v>
      </c>
      <c r="GE160">
        <v>0</v>
      </c>
      <c r="GF160">
        <v>6.367786499999999</v>
      </c>
      <c r="GG160">
        <v>-1.040323227016902</v>
      </c>
      <c r="GH160">
        <v>0.1034003702495789</v>
      </c>
      <c r="GI160">
        <v>0</v>
      </c>
      <c r="GJ160">
        <v>0</v>
      </c>
      <c r="GK160">
        <v>2</v>
      </c>
      <c r="GL160" t="s">
        <v>485</v>
      </c>
      <c r="GM160">
        <v>3.09847</v>
      </c>
      <c r="GN160">
        <v>2.75795</v>
      </c>
      <c r="GO160">
        <v>0.129616</v>
      </c>
      <c r="GP160">
        <v>0.141198</v>
      </c>
      <c r="GQ160">
        <v>0.108885</v>
      </c>
      <c r="GR160">
        <v>0.0854169</v>
      </c>
      <c r="GS160">
        <v>22314.3</v>
      </c>
      <c r="GT160">
        <v>21745.5</v>
      </c>
      <c r="GU160">
        <v>26186.3</v>
      </c>
      <c r="GV160">
        <v>25665</v>
      </c>
      <c r="GW160">
        <v>37447.8</v>
      </c>
      <c r="GX160">
        <v>35769.7</v>
      </c>
      <c r="GY160">
        <v>45794.8</v>
      </c>
      <c r="GZ160">
        <v>42314.2</v>
      </c>
      <c r="HA160">
        <v>1.87435</v>
      </c>
      <c r="HB160">
        <v>1.9102</v>
      </c>
      <c r="HC160">
        <v>0.056047</v>
      </c>
      <c r="HD160">
        <v>0</v>
      </c>
      <c r="HE160">
        <v>29.6685</v>
      </c>
      <c r="HF160">
        <v>999.9</v>
      </c>
      <c r="HG160">
        <v>54.2</v>
      </c>
      <c r="HH160">
        <v>37.3</v>
      </c>
      <c r="HI160">
        <v>34.9229</v>
      </c>
      <c r="HJ160">
        <v>62.3129</v>
      </c>
      <c r="HK160">
        <v>27.476</v>
      </c>
      <c r="HL160">
        <v>1</v>
      </c>
      <c r="HM160">
        <v>0.218128</v>
      </c>
      <c r="HN160">
        <v>0.7592950000000001</v>
      </c>
      <c r="HO160">
        <v>20.3038</v>
      </c>
      <c r="HP160">
        <v>5.2131</v>
      </c>
      <c r="HQ160">
        <v>11.9794</v>
      </c>
      <c r="HR160">
        <v>4.9641</v>
      </c>
      <c r="HS160">
        <v>3.27408</v>
      </c>
      <c r="HT160">
        <v>9999</v>
      </c>
      <c r="HU160">
        <v>9999</v>
      </c>
      <c r="HV160">
        <v>9999</v>
      </c>
      <c r="HW160">
        <v>31.1</v>
      </c>
      <c r="HX160">
        <v>1.86401</v>
      </c>
      <c r="HY160">
        <v>1.86016</v>
      </c>
      <c r="HZ160">
        <v>1.8585</v>
      </c>
      <c r="IA160">
        <v>1.85986</v>
      </c>
      <c r="IB160">
        <v>1.85987</v>
      </c>
      <c r="IC160">
        <v>1.85837</v>
      </c>
      <c r="ID160">
        <v>1.85745</v>
      </c>
      <c r="IE160">
        <v>1.85238</v>
      </c>
      <c r="IF160">
        <v>0</v>
      </c>
      <c r="IG160">
        <v>0</v>
      </c>
      <c r="IH160">
        <v>0</v>
      </c>
      <c r="II160">
        <v>0</v>
      </c>
      <c r="IJ160" t="s">
        <v>433</v>
      </c>
      <c r="IK160" t="s">
        <v>434</v>
      </c>
      <c r="IL160" t="s">
        <v>435</v>
      </c>
      <c r="IM160" t="s">
        <v>435</v>
      </c>
      <c r="IN160" t="s">
        <v>435</v>
      </c>
      <c r="IO160" t="s">
        <v>435</v>
      </c>
      <c r="IP160">
        <v>0</v>
      </c>
      <c r="IQ160">
        <v>100</v>
      </c>
      <c r="IR160">
        <v>100</v>
      </c>
      <c r="IS160">
        <v>0.395</v>
      </c>
      <c r="IT160">
        <v>0.0471</v>
      </c>
      <c r="IU160">
        <v>0.3089209274673534</v>
      </c>
      <c r="IV160">
        <v>0.0002756662941723101</v>
      </c>
      <c r="IW160">
        <v>-1.706736700235475E-07</v>
      </c>
      <c r="IX160">
        <v>-7.648352192670159E-11</v>
      </c>
      <c r="IY160">
        <v>-0.1658455807566637</v>
      </c>
      <c r="IZ160">
        <v>0.001712106514585134</v>
      </c>
      <c r="JA160">
        <v>0.0004201690128959496</v>
      </c>
      <c r="JB160">
        <v>-1.212774764375344E-06</v>
      </c>
      <c r="JC160">
        <v>3</v>
      </c>
      <c r="JD160">
        <v>1949</v>
      </c>
      <c r="JE160">
        <v>1</v>
      </c>
      <c r="JF160">
        <v>28</v>
      </c>
      <c r="JG160">
        <v>26.5</v>
      </c>
      <c r="JH160">
        <v>26.3</v>
      </c>
      <c r="JI160">
        <v>1.75537</v>
      </c>
      <c r="JJ160">
        <v>2.64282</v>
      </c>
      <c r="JK160">
        <v>1.49658</v>
      </c>
      <c r="JL160">
        <v>2.34741</v>
      </c>
      <c r="JM160">
        <v>1.54785</v>
      </c>
      <c r="JN160">
        <v>2.3938</v>
      </c>
      <c r="JO160">
        <v>41.665</v>
      </c>
      <c r="JP160">
        <v>13.7818</v>
      </c>
      <c r="JQ160">
        <v>18</v>
      </c>
      <c r="JR160">
        <v>492.75</v>
      </c>
      <c r="JS160">
        <v>533.227</v>
      </c>
      <c r="JT160">
        <v>28.0002</v>
      </c>
      <c r="JU160">
        <v>30.0819</v>
      </c>
      <c r="JV160">
        <v>29.9998</v>
      </c>
      <c r="JW160">
        <v>30.0911</v>
      </c>
      <c r="JX160">
        <v>30.0269</v>
      </c>
      <c r="JY160">
        <v>35.2991</v>
      </c>
      <c r="JZ160">
        <v>52.8065</v>
      </c>
      <c r="KA160">
        <v>0</v>
      </c>
      <c r="KB160">
        <v>28</v>
      </c>
      <c r="KC160">
        <v>741.015</v>
      </c>
      <c r="KD160">
        <v>15.1117</v>
      </c>
      <c r="KE160">
        <v>100.073</v>
      </c>
      <c r="KF160">
        <v>100.449</v>
      </c>
    </row>
    <row r="161" spans="1:292">
      <c r="A161">
        <v>141</v>
      </c>
      <c r="B161">
        <v>1685030454.6</v>
      </c>
      <c r="C161">
        <v>3855.5</v>
      </c>
      <c r="D161" t="s">
        <v>717</v>
      </c>
      <c r="E161" t="s">
        <v>718</v>
      </c>
      <c r="F161">
        <v>5</v>
      </c>
      <c r="G161" t="s">
        <v>428</v>
      </c>
      <c r="H161">
        <v>1685030447.1</v>
      </c>
      <c r="I161">
        <f>(J161)/1000</f>
        <v>0</v>
      </c>
      <c r="J161">
        <f>IF(DO161, AM161, AG161)</f>
        <v>0</v>
      </c>
      <c r="K161">
        <f>IF(DO161, AH161, AF161)</f>
        <v>0</v>
      </c>
      <c r="L161">
        <f>DQ161 - IF(AT161&gt;1, K161*DK161*100.0/(AV161*EE161), 0)</f>
        <v>0</v>
      </c>
      <c r="M161">
        <f>((S161-I161/2)*L161-K161)/(S161+I161/2)</f>
        <v>0</v>
      </c>
      <c r="N161">
        <f>M161*(DX161+DY161)/1000.0</f>
        <v>0</v>
      </c>
      <c r="O161">
        <f>(DQ161 - IF(AT161&gt;1, K161*DK161*100.0/(AV161*EE161), 0))*(DX161+DY161)/1000.0</f>
        <v>0</v>
      </c>
      <c r="P161">
        <f>2.0/((1/R161-1/Q161)+SIGN(R161)*SQRT((1/R161-1/Q161)*(1/R161-1/Q161) + 4*DL161/((DL161+1)*(DL161+1))*(2*1/R161*1/Q161-1/Q161*1/Q161)))</f>
        <v>0</v>
      </c>
      <c r="Q161">
        <f>IF(LEFT(DM161,1)&lt;&gt;"0",IF(LEFT(DM161,1)="1",3.0,DN161),$D$5+$E$5*(EE161*DX161/($K$5*1000))+$F$5*(EE161*DX161/($K$5*1000))*MAX(MIN(DK161,$J$5),$I$5)*MAX(MIN(DK161,$J$5),$I$5)+$G$5*MAX(MIN(DK161,$J$5),$I$5)*(EE161*DX161/($K$5*1000))+$H$5*(EE161*DX161/($K$5*1000))*(EE161*DX161/($K$5*1000)))</f>
        <v>0</v>
      </c>
      <c r="R161">
        <f>I161*(1000-(1000*0.61365*exp(17.502*V161/(240.97+V161))/(DX161+DY161)+DS161)/2)/(1000*0.61365*exp(17.502*V161/(240.97+V161))/(DX161+DY161)-DS161)</f>
        <v>0</v>
      </c>
      <c r="S161">
        <f>1/((DL161+1)/(P161/1.6)+1/(Q161/1.37)) + DL161/((DL161+1)/(P161/1.6) + DL161/(Q161/1.37))</f>
        <v>0</v>
      </c>
      <c r="T161">
        <f>(DG161*DJ161)</f>
        <v>0</v>
      </c>
      <c r="U161">
        <f>(DZ161+(T161+2*0.95*5.67E-8*(((DZ161+$B$9)+273)^4-(DZ161+273)^4)-44100*I161)/(1.84*29.3*Q161+8*0.95*5.67E-8*(DZ161+273)^3))</f>
        <v>0</v>
      </c>
      <c r="V161">
        <f>($C$9*EA161+$D$9*EB161+$E$9*U161)</f>
        <v>0</v>
      </c>
      <c r="W161">
        <f>0.61365*exp(17.502*V161/(240.97+V161))</f>
        <v>0</v>
      </c>
      <c r="X161">
        <f>(Y161/Z161*100)</f>
        <v>0</v>
      </c>
      <c r="Y161">
        <f>DS161*(DX161+DY161)/1000</f>
        <v>0</v>
      </c>
      <c r="Z161">
        <f>0.61365*exp(17.502*DZ161/(240.97+DZ161))</f>
        <v>0</v>
      </c>
      <c r="AA161">
        <f>(W161-DS161*(DX161+DY161)/1000)</f>
        <v>0</v>
      </c>
      <c r="AB161">
        <f>(-I161*44100)</f>
        <v>0</v>
      </c>
      <c r="AC161">
        <f>2*29.3*Q161*0.92*(DZ161-V161)</f>
        <v>0</v>
      </c>
      <c r="AD161">
        <f>2*0.95*5.67E-8*(((DZ161+$B$9)+273)^4-(V161+273)^4)</f>
        <v>0</v>
      </c>
      <c r="AE161">
        <f>T161+AD161+AB161+AC161</f>
        <v>0</v>
      </c>
      <c r="AF161">
        <f>DW161*AT161*(DR161-DQ161*(1000-AT161*DT161)/(1000-AT161*DS161))/(100*DK161)</f>
        <v>0</v>
      </c>
      <c r="AG161">
        <f>1000*DW161*AT161*(DS161-DT161)/(100*DK161*(1000-AT161*DS161))</f>
        <v>0</v>
      </c>
      <c r="AH161">
        <f>(AI161 - AJ161 - DX161*1E3/(8.314*(DZ161+273.15)) * AL161/DW161 * AK161) * DW161/(100*DK161) * (1000 - DT161)/1000</f>
        <v>0</v>
      </c>
      <c r="AI161">
        <v>734.4470108850113</v>
      </c>
      <c r="AJ161">
        <v>663.1020787878786</v>
      </c>
      <c r="AK161">
        <v>3.362104375107267</v>
      </c>
      <c r="AL161">
        <v>66.75792814194976</v>
      </c>
      <c r="AM161">
        <f>(AO161 - AN161 + DX161*1E3/(8.314*(DZ161+273.15)) * AQ161/DW161 * AP161) * DW161/(100*DK161) * 1000/(1000 - AO161)</f>
        <v>0</v>
      </c>
      <c r="AN161">
        <v>14.98605717806453</v>
      </c>
      <c r="AO161">
        <v>21.21877038183694</v>
      </c>
      <c r="AP161">
        <v>-0.0003598293227292683</v>
      </c>
      <c r="AQ161">
        <v>112.1516284702856</v>
      </c>
      <c r="AR161">
        <v>0</v>
      </c>
      <c r="AS161">
        <v>0</v>
      </c>
      <c r="AT161">
        <f>IF(AR161*$H$15&gt;=AV161,1.0,(AV161/(AV161-AR161*$H$15)))</f>
        <v>0</v>
      </c>
      <c r="AU161">
        <f>(AT161-1)*100</f>
        <v>0</v>
      </c>
      <c r="AV161">
        <f>MAX(0,($B$15+$C$15*EE161)/(1+$D$15*EE161)*DX161/(DZ161+273)*$E$15)</f>
        <v>0</v>
      </c>
      <c r="AW161" t="s">
        <v>429</v>
      </c>
      <c r="AX161" t="s">
        <v>429</v>
      </c>
      <c r="AY161">
        <v>0</v>
      </c>
      <c r="AZ161">
        <v>0</v>
      </c>
      <c r="BA161">
        <f>1-AY161/AZ161</f>
        <v>0</v>
      </c>
      <c r="BB161">
        <v>0</v>
      </c>
      <c r="BC161" t="s">
        <v>429</v>
      </c>
      <c r="BD161" t="s">
        <v>429</v>
      </c>
      <c r="BE161">
        <v>0</v>
      </c>
      <c r="BF161">
        <v>0</v>
      </c>
      <c r="BG161">
        <f>1-BE161/BF161</f>
        <v>0</v>
      </c>
      <c r="BH161">
        <v>0.5</v>
      </c>
      <c r="BI161">
        <f>DH161</f>
        <v>0</v>
      </c>
      <c r="BJ161">
        <f>K161</f>
        <v>0</v>
      </c>
      <c r="BK161">
        <f>BG161*BH161*BI161</f>
        <v>0</v>
      </c>
      <c r="BL161">
        <f>(BJ161-BB161)/BI161</f>
        <v>0</v>
      </c>
      <c r="BM161">
        <f>(AZ161-BF161)/BF161</f>
        <v>0</v>
      </c>
      <c r="BN161">
        <f>AY161/(BA161+AY161/BF161)</f>
        <v>0</v>
      </c>
      <c r="BO161" t="s">
        <v>429</v>
      </c>
      <c r="BP161">
        <v>0</v>
      </c>
      <c r="BQ161">
        <f>IF(BP161&lt;&gt;0, BP161, BN161)</f>
        <v>0</v>
      </c>
      <c r="BR161">
        <f>1-BQ161/BF161</f>
        <v>0</v>
      </c>
      <c r="BS161">
        <f>(BF161-BE161)/(BF161-BQ161)</f>
        <v>0</v>
      </c>
      <c r="BT161">
        <f>(AZ161-BF161)/(AZ161-BQ161)</f>
        <v>0</v>
      </c>
      <c r="BU161">
        <f>(BF161-BE161)/(BF161-AY161)</f>
        <v>0</v>
      </c>
      <c r="BV161">
        <f>(AZ161-BF161)/(AZ161-AY161)</f>
        <v>0</v>
      </c>
      <c r="BW161">
        <f>(BS161*BQ161/BE161)</f>
        <v>0</v>
      </c>
      <c r="BX161">
        <f>(1-BW161)</f>
        <v>0</v>
      </c>
      <c r="DG161">
        <f>$B$13*EF161+$C$13*EG161+$F$13*ER161*(1-EU161)</f>
        <v>0</v>
      </c>
      <c r="DH161">
        <f>DG161*DI161</f>
        <v>0</v>
      </c>
      <c r="DI161">
        <f>($B$13*$D$11+$C$13*$D$11+$F$13*((FE161+EW161)/MAX(FE161+EW161+FF161, 0.1)*$I$11+FF161/MAX(FE161+EW161+FF161, 0.1)*$J$11))/($B$13+$C$13+$F$13)</f>
        <v>0</v>
      </c>
      <c r="DJ161">
        <f>($B$13*$K$11+$C$13*$K$11+$F$13*((FE161+EW161)/MAX(FE161+EW161+FF161, 0.1)*$P$11+FF161/MAX(FE161+EW161+FF161, 0.1)*$Q$11))/($B$13+$C$13+$F$13)</f>
        <v>0</v>
      </c>
      <c r="DK161">
        <v>5.52</v>
      </c>
      <c r="DL161">
        <v>0.5</v>
      </c>
      <c r="DM161" t="s">
        <v>430</v>
      </c>
      <c r="DN161">
        <v>2</v>
      </c>
      <c r="DO161" t="b">
        <v>1</v>
      </c>
      <c r="DP161">
        <v>1685030447.1</v>
      </c>
      <c r="DQ161">
        <v>625.8371111111112</v>
      </c>
      <c r="DR161">
        <v>709.6398148148148</v>
      </c>
      <c r="DS161">
        <v>21.21315925925926</v>
      </c>
      <c r="DT161">
        <v>14.96474444444445</v>
      </c>
      <c r="DU161">
        <v>625.4413703703705</v>
      </c>
      <c r="DV161">
        <v>21.16601851851852</v>
      </c>
      <c r="DW161">
        <v>500.0089629629628</v>
      </c>
      <c r="DX161">
        <v>99.46957037037038</v>
      </c>
      <c r="DY161">
        <v>0.1000255777777777</v>
      </c>
      <c r="DZ161">
        <v>30.02466666666667</v>
      </c>
      <c r="EA161">
        <v>30.57419259259259</v>
      </c>
      <c r="EB161">
        <v>999.9000000000001</v>
      </c>
      <c r="EC161">
        <v>0</v>
      </c>
      <c r="ED161">
        <v>0</v>
      </c>
      <c r="EE161">
        <v>9998.052962962962</v>
      </c>
      <c r="EF161">
        <v>0</v>
      </c>
      <c r="EG161">
        <v>1329.082592592593</v>
      </c>
      <c r="EH161">
        <v>-83.8026814814815</v>
      </c>
      <c r="EI161">
        <v>639.4008518518518</v>
      </c>
      <c r="EJ161">
        <v>720.4212222222222</v>
      </c>
      <c r="EK161">
        <v>6.248415555555556</v>
      </c>
      <c r="EL161">
        <v>709.6398148148148</v>
      </c>
      <c r="EM161">
        <v>14.96474444444445</v>
      </c>
      <c r="EN161">
        <v>2.110063703703704</v>
      </c>
      <c r="EO161">
        <v>1.488537037037037</v>
      </c>
      <c r="EP161">
        <v>18.29535555555556</v>
      </c>
      <c r="EQ161">
        <v>12.85086666666666</v>
      </c>
      <c r="ER161">
        <v>1999.964444444445</v>
      </c>
      <c r="ES161">
        <v>0.9800012592592592</v>
      </c>
      <c r="ET161">
        <v>0.01999867777777778</v>
      </c>
      <c r="EU161">
        <v>0</v>
      </c>
      <c r="EV161">
        <v>658.6355185185183</v>
      </c>
      <c r="EW161">
        <v>5.00078</v>
      </c>
      <c r="EX161">
        <v>17866.33703703704</v>
      </c>
      <c r="EY161">
        <v>16379.34074074074</v>
      </c>
      <c r="EZ161">
        <v>40.13633333333333</v>
      </c>
      <c r="FA161">
        <v>41.69633333333332</v>
      </c>
      <c r="FB161">
        <v>40.79822222222222</v>
      </c>
      <c r="FC161">
        <v>40.84218518518518</v>
      </c>
      <c r="FD161">
        <v>41.45581481481481</v>
      </c>
      <c r="FE161">
        <v>1955.067037037037</v>
      </c>
      <c r="FF161">
        <v>39.89592592592593</v>
      </c>
      <c r="FG161">
        <v>0</v>
      </c>
      <c r="FH161">
        <v>1685030453.5</v>
      </c>
      <c r="FI161">
        <v>0</v>
      </c>
      <c r="FJ161">
        <v>658.6430384615384</v>
      </c>
      <c r="FK161">
        <v>-0.06020513792429124</v>
      </c>
      <c r="FL161">
        <v>-8295.227344588371</v>
      </c>
      <c r="FM161">
        <v>17925.06923076923</v>
      </c>
      <c r="FN161">
        <v>15</v>
      </c>
      <c r="FO161">
        <v>1685028870</v>
      </c>
      <c r="FP161" t="s">
        <v>630</v>
      </c>
      <c r="FQ161">
        <v>1685028857</v>
      </c>
      <c r="FR161">
        <v>1685028870</v>
      </c>
      <c r="FS161">
        <v>3</v>
      </c>
      <c r="FT161">
        <v>0.082</v>
      </c>
      <c r="FU161">
        <v>-0.024</v>
      </c>
      <c r="FV161">
        <v>0.389</v>
      </c>
      <c r="FW161">
        <v>-0.048</v>
      </c>
      <c r="FX161">
        <v>420</v>
      </c>
      <c r="FY161">
        <v>15</v>
      </c>
      <c r="FZ161">
        <v>0.04</v>
      </c>
      <c r="GA161">
        <v>0.02</v>
      </c>
      <c r="GB161">
        <v>-83.61224</v>
      </c>
      <c r="GC161">
        <v>-3.0229463414631</v>
      </c>
      <c r="GD161">
        <v>0.2956239171650352</v>
      </c>
      <c r="GE161">
        <v>0</v>
      </c>
      <c r="GF161">
        <v>6.304269</v>
      </c>
      <c r="GG161">
        <v>-0.845871669793634</v>
      </c>
      <c r="GH161">
        <v>0.08541138120297553</v>
      </c>
      <c r="GI161">
        <v>0</v>
      </c>
      <c r="GJ161">
        <v>0</v>
      </c>
      <c r="GK161">
        <v>2</v>
      </c>
      <c r="GL161" t="s">
        <v>485</v>
      </c>
      <c r="GM161">
        <v>3.09843</v>
      </c>
      <c r="GN161">
        <v>2.75809</v>
      </c>
      <c r="GO161">
        <v>0.131949</v>
      </c>
      <c r="GP161">
        <v>0.143395</v>
      </c>
      <c r="GQ161">
        <v>0.108899</v>
      </c>
      <c r="GR161">
        <v>0.085526</v>
      </c>
      <c r="GS161">
        <v>22254.6</v>
      </c>
      <c r="GT161">
        <v>21690</v>
      </c>
      <c r="GU161">
        <v>26186.5</v>
      </c>
      <c r="GV161">
        <v>25665.1</v>
      </c>
      <c r="GW161">
        <v>37447.5</v>
      </c>
      <c r="GX161">
        <v>35765.6</v>
      </c>
      <c r="GY161">
        <v>45794.8</v>
      </c>
      <c r="GZ161">
        <v>42314.1</v>
      </c>
      <c r="HA161">
        <v>1.87465</v>
      </c>
      <c r="HB161">
        <v>1.9104</v>
      </c>
      <c r="HC161">
        <v>0.0559278</v>
      </c>
      <c r="HD161">
        <v>0</v>
      </c>
      <c r="HE161">
        <v>29.6711</v>
      </c>
      <c r="HF161">
        <v>999.9</v>
      </c>
      <c r="HG161">
        <v>54.2</v>
      </c>
      <c r="HH161">
        <v>37.4</v>
      </c>
      <c r="HI161">
        <v>35.1108</v>
      </c>
      <c r="HJ161">
        <v>62.3829</v>
      </c>
      <c r="HK161">
        <v>27.4199</v>
      </c>
      <c r="HL161">
        <v>1</v>
      </c>
      <c r="HM161">
        <v>0.217688</v>
      </c>
      <c r="HN161">
        <v>0.760539</v>
      </c>
      <c r="HO161">
        <v>20.3038</v>
      </c>
      <c r="HP161">
        <v>5.2122</v>
      </c>
      <c r="HQ161">
        <v>11.979</v>
      </c>
      <c r="HR161">
        <v>4.9641</v>
      </c>
      <c r="HS161">
        <v>3.27418</v>
      </c>
      <c r="HT161">
        <v>9999</v>
      </c>
      <c r="HU161">
        <v>9999</v>
      </c>
      <c r="HV161">
        <v>9999</v>
      </c>
      <c r="HW161">
        <v>31.1</v>
      </c>
      <c r="HX161">
        <v>1.86401</v>
      </c>
      <c r="HY161">
        <v>1.8602</v>
      </c>
      <c r="HZ161">
        <v>1.85851</v>
      </c>
      <c r="IA161">
        <v>1.85987</v>
      </c>
      <c r="IB161">
        <v>1.85988</v>
      </c>
      <c r="IC161">
        <v>1.85837</v>
      </c>
      <c r="ID161">
        <v>1.85745</v>
      </c>
      <c r="IE161">
        <v>1.8524</v>
      </c>
      <c r="IF161">
        <v>0</v>
      </c>
      <c r="IG161">
        <v>0</v>
      </c>
      <c r="IH161">
        <v>0</v>
      </c>
      <c r="II161">
        <v>0</v>
      </c>
      <c r="IJ161" t="s">
        <v>433</v>
      </c>
      <c r="IK161" t="s">
        <v>434</v>
      </c>
      <c r="IL161" t="s">
        <v>435</v>
      </c>
      <c r="IM161" t="s">
        <v>435</v>
      </c>
      <c r="IN161" t="s">
        <v>435</v>
      </c>
      <c r="IO161" t="s">
        <v>435</v>
      </c>
      <c r="IP161">
        <v>0</v>
      </c>
      <c r="IQ161">
        <v>100</v>
      </c>
      <c r="IR161">
        <v>100</v>
      </c>
      <c r="IS161">
        <v>0.395</v>
      </c>
      <c r="IT161">
        <v>0.0472</v>
      </c>
      <c r="IU161">
        <v>0.3089209274673534</v>
      </c>
      <c r="IV161">
        <v>0.0002756662941723101</v>
      </c>
      <c r="IW161">
        <v>-1.706736700235475E-07</v>
      </c>
      <c r="IX161">
        <v>-7.648352192670159E-11</v>
      </c>
      <c r="IY161">
        <v>-0.1658455807566637</v>
      </c>
      <c r="IZ161">
        <v>0.001712106514585134</v>
      </c>
      <c r="JA161">
        <v>0.0004201690128959496</v>
      </c>
      <c r="JB161">
        <v>-1.212774764375344E-06</v>
      </c>
      <c r="JC161">
        <v>3</v>
      </c>
      <c r="JD161">
        <v>1949</v>
      </c>
      <c r="JE161">
        <v>1</v>
      </c>
      <c r="JF161">
        <v>28</v>
      </c>
      <c r="JG161">
        <v>26.6</v>
      </c>
      <c r="JH161">
        <v>26.4</v>
      </c>
      <c r="JI161">
        <v>1.78467</v>
      </c>
      <c r="JJ161">
        <v>2.63916</v>
      </c>
      <c r="JK161">
        <v>1.49658</v>
      </c>
      <c r="JL161">
        <v>2.34863</v>
      </c>
      <c r="JM161">
        <v>1.54907</v>
      </c>
      <c r="JN161">
        <v>2.40234</v>
      </c>
      <c r="JO161">
        <v>41.6912</v>
      </c>
      <c r="JP161">
        <v>13.7993</v>
      </c>
      <c r="JQ161">
        <v>18</v>
      </c>
      <c r="JR161">
        <v>492.928</v>
      </c>
      <c r="JS161">
        <v>533.35</v>
      </c>
      <c r="JT161">
        <v>28.0002</v>
      </c>
      <c r="JU161">
        <v>30.0799</v>
      </c>
      <c r="JV161">
        <v>29.9999</v>
      </c>
      <c r="JW161">
        <v>30.0911</v>
      </c>
      <c r="JX161">
        <v>30.0249</v>
      </c>
      <c r="JY161">
        <v>35.8772</v>
      </c>
      <c r="JZ161">
        <v>52.5004</v>
      </c>
      <c r="KA161">
        <v>0</v>
      </c>
      <c r="KB161">
        <v>28</v>
      </c>
      <c r="KC161">
        <v>754.37</v>
      </c>
      <c r="KD161">
        <v>15.1697</v>
      </c>
      <c r="KE161">
        <v>100.073</v>
      </c>
      <c r="KF161">
        <v>100.45</v>
      </c>
    </row>
    <row r="162" spans="1:292">
      <c r="A162">
        <v>142</v>
      </c>
      <c r="B162">
        <v>1685030459.6</v>
      </c>
      <c r="C162">
        <v>3860.5</v>
      </c>
      <c r="D162" t="s">
        <v>719</v>
      </c>
      <c r="E162" t="s">
        <v>720</v>
      </c>
      <c r="F162">
        <v>5</v>
      </c>
      <c r="G162" t="s">
        <v>428</v>
      </c>
      <c r="H162">
        <v>1685030451.814285</v>
      </c>
      <c r="I162">
        <f>(J162)/1000</f>
        <v>0</v>
      </c>
      <c r="J162">
        <f>IF(DO162, AM162, AG162)</f>
        <v>0</v>
      </c>
      <c r="K162">
        <f>IF(DO162, AH162, AF162)</f>
        <v>0</v>
      </c>
      <c r="L162">
        <f>DQ162 - IF(AT162&gt;1, K162*DK162*100.0/(AV162*EE162), 0)</f>
        <v>0</v>
      </c>
      <c r="M162">
        <f>((S162-I162/2)*L162-K162)/(S162+I162/2)</f>
        <v>0</v>
      </c>
      <c r="N162">
        <f>M162*(DX162+DY162)/1000.0</f>
        <v>0</v>
      </c>
      <c r="O162">
        <f>(DQ162 - IF(AT162&gt;1, K162*DK162*100.0/(AV162*EE162), 0))*(DX162+DY162)/1000.0</f>
        <v>0</v>
      </c>
      <c r="P162">
        <f>2.0/((1/R162-1/Q162)+SIGN(R162)*SQRT((1/R162-1/Q162)*(1/R162-1/Q162) + 4*DL162/((DL162+1)*(DL162+1))*(2*1/R162*1/Q162-1/Q162*1/Q162)))</f>
        <v>0</v>
      </c>
      <c r="Q162">
        <f>IF(LEFT(DM162,1)&lt;&gt;"0",IF(LEFT(DM162,1)="1",3.0,DN162),$D$5+$E$5*(EE162*DX162/($K$5*1000))+$F$5*(EE162*DX162/($K$5*1000))*MAX(MIN(DK162,$J$5),$I$5)*MAX(MIN(DK162,$J$5),$I$5)+$G$5*MAX(MIN(DK162,$J$5),$I$5)*(EE162*DX162/($K$5*1000))+$H$5*(EE162*DX162/($K$5*1000))*(EE162*DX162/($K$5*1000)))</f>
        <v>0</v>
      </c>
      <c r="R162">
        <f>I162*(1000-(1000*0.61365*exp(17.502*V162/(240.97+V162))/(DX162+DY162)+DS162)/2)/(1000*0.61365*exp(17.502*V162/(240.97+V162))/(DX162+DY162)-DS162)</f>
        <v>0</v>
      </c>
      <c r="S162">
        <f>1/((DL162+1)/(P162/1.6)+1/(Q162/1.37)) + DL162/((DL162+1)/(P162/1.6) + DL162/(Q162/1.37))</f>
        <v>0</v>
      </c>
      <c r="T162">
        <f>(DG162*DJ162)</f>
        <v>0</v>
      </c>
      <c r="U162">
        <f>(DZ162+(T162+2*0.95*5.67E-8*(((DZ162+$B$9)+273)^4-(DZ162+273)^4)-44100*I162)/(1.84*29.3*Q162+8*0.95*5.67E-8*(DZ162+273)^3))</f>
        <v>0</v>
      </c>
      <c r="V162">
        <f>($C$9*EA162+$D$9*EB162+$E$9*U162)</f>
        <v>0</v>
      </c>
      <c r="W162">
        <f>0.61365*exp(17.502*V162/(240.97+V162))</f>
        <v>0</v>
      </c>
      <c r="X162">
        <f>(Y162/Z162*100)</f>
        <v>0</v>
      </c>
      <c r="Y162">
        <f>DS162*(DX162+DY162)/1000</f>
        <v>0</v>
      </c>
      <c r="Z162">
        <f>0.61365*exp(17.502*DZ162/(240.97+DZ162))</f>
        <v>0</v>
      </c>
      <c r="AA162">
        <f>(W162-DS162*(DX162+DY162)/1000)</f>
        <v>0</v>
      </c>
      <c r="AB162">
        <f>(-I162*44100)</f>
        <v>0</v>
      </c>
      <c r="AC162">
        <f>2*29.3*Q162*0.92*(DZ162-V162)</f>
        <v>0</v>
      </c>
      <c r="AD162">
        <f>2*0.95*5.67E-8*(((DZ162+$B$9)+273)^4-(V162+273)^4)</f>
        <v>0</v>
      </c>
      <c r="AE162">
        <f>T162+AD162+AB162+AC162</f>
        <v>0</v>
      </c>
      <c r="AF162">
        <f>DW162*AT162*(DR162-DQ162*(1000-AT162*DT162)/(1000-AT162*DS162))/(100*DK162)</f>
        <v>0</v>
      </c>
      <c r="AG162">
        <f>1000*DW162*AT162*(DS162-DT162)/(100*DK162*(1000-AT162*DS162))</f>
        <v>0</v>
      </c>
      <c r="AH162">
        <f>(AI162 - AJ162 - DX162*1E3/(8.314*(DZ162+273.15)) * AL162/DW162 * AK162) * DW162/(100*DK162) * (1000 - DT162)/1000</f>
        <v>0</v>
      </c>
      <c r="AI162">
        <v>750.8363934065128</v>
      </c>
      <c r="AJ162">
        <v>679.6964666666667</v>
      </c>
      <c r="AK162">
        <v>3.307899838262793</v>
      </c>
      <c r="AL162">
        <v>66.75792814194976</v>
      </c>
      <c r="AM162">
        <f>(AO162 - AN162 + DX162*1E3/(8.314*(DZ162+273.15)) * AQ162/DW162 * AP162) * DW162/(100*DK162) * 1000/(1000 - AO162)</f>
        <v>0</v>
      </c>
      <c r="AN162">
        <v>15.0209251353526</v>
      </c>
      <c r="AO162">
        <v>21.21697894736842</v>
      </c>
      <c r="AP162">
        <v>-0.0001640852238657317</v>
      </c>
      <c r="AQ162">
        <v>112.1516284702856</v>
      </c>
      <c r="AR162">
        <v>0</v>
      </c>
      <c r="AS162">
        <v>0</v>
      </c>
      <c r="AT162">
        <f>IF(AR162*$H$15&gt;=AV162,1.0,(AV162/(AV162-AR162*$H$15)))</f>
        <v>0</v>
      </c>
      <c r="AU162">
        <f>(AT162-1)*100</f>
        <v>0</v>
      </c>
      <c r="AV162">
        <f>MAX(0,($B$15+$C$15*EE162)/(1+$D$15*EE162)*DX162/(DZ162+273)*$E$15)</f>
        <v>0</v>
      </c>
      <c r="AW162" t="s">
        <v>429</v>
      </c>
      <c r="AX162" t="s">
        <v>429</v>
      </c>
      <c r="AY162">
        <v>0</v>
      </c>
      <c r="AZ162">
        <v>0</v>
      </c>
      <c r="BA162">
        <f>1-AY162/AZ162</f>
        <v>0</v>
      </c>
      <c r="BB162">
        <v>0</v>
      </c>
      <c r="BC162" t="s">
        <v>429</v>
      </c>
      <c r="BD162" t="s">
        <v>429</v>
      </c>
      <c r="BE162">
        <v>0</v>
      </c>
      <c r="BF162">
        <v>0</v>
      </c>
      <c r="BG162">
        <f>1-BE162/BF162</f>
        <v>0</v>
      </c>
      <c r="BH162">
        <v>0.5</v>
      </c>
      <c r="BI162">
        <f>DH162</f>
        <v>0</v>
      </c>
      <c r="BJ162">
        <f>K162</f>
        <v>0</v>
      </c>
      <c r="BK162">
        <f>BG162*BH162*BI162</f>
        <v>0</v>
      </c>
      <c r="BL162">
        <f>(BJ162-BB162)/BI162</f>
        <v>0</v>
      </c>
      <c r="BM162">
        <f>(AZ162-BF162)/BF162</f>
        <v>0</v>
      </c>
      <c r="BN162">
        <f>AY162/(BA162+AY162/BF162)</f>
        <v>0</v>
      </c>
      <c r="BO162" t="s">
        <v>429</v>
      </c>
      <c r="BP162">
        <v>0</v>
      </c>
      <c r="BQ162">
        <f>IF(BP162&lt;&gt;0, BP162, BN162)</f>
        <v>0</v>
      </c>
      <c r="BR162">
        <f>1-BQ162/BF162</f>
        <v>0</v>
      </c>
      <c r="BS162">
        <f>(BF162-BE162)/(BF162-BQ162)</f>
        <v>0</v>
      </c>
      <c r="BT162">
        <f>(AZ162-BF162)/(AZ162-BQ162)</f>
        <v>0</v>
      </c>
      <c r="BU162">
        <f>(BF162-BE162)/(BF162-AY162)</f>
        <v>0</v>
      </c>
      <c r="BV162">
        <f>(AZ162-BF162)/(AZ162-AY162)</f>
        <v>0</v>
      </c>
      <c r="BW162">
        <f>(BS162*BQ162/BE162)</f>
        <v>0</v>
      </c>
      <c r="BX162">
        <f>(1-BW162)</f>
        <v>0</v>
      </c>
      <c r="DG162">
        <f>$B$13*EF162+$C$13*EG162+$F$13*ER162*(1-EU162)</f>
        <v>0</v>
      </c>
      <c r="DH162">
        <f>DG162*DI162</f>
        <v>0</v>
      </c>
      <c r="DI162">
        <f>($B$13*$D$11+$C$13*$D$11+$F$13*((FE162+EW162)/MAX(FE162+EW162+FF162, 0.1)*$I$11+FF162/MAX(FE162+EW162+FF162, 0.1)*$J$11))/($B$13+$C$13+$F$13)</f>
        <v>0</v>
      </c>
      <c r="DJ162">
        <f>($B$13*$K$11+$C$13*$K$11+$F$13*((FE162+EW162)/MAX(FE162+EW162+FF162, 0.1)*$P$11+FF162/MAX(FE162+EW162+FF162, 0.1)*$Q$11))/($B$13+$C$13+$F$13)</f>
        <v>0</v>
      </c>
      <c r="DK162">
        <v>5.52</v>
      </c>
      <c r="DL162">
        <v>0.5</v>
      </c>
      <c r="DM162" t="s">
        <v>430</v>
      </c>
      <c r="DN162">
        <v>2</v>
      </c>
      <c r="DO162" t="b">
        <v>1</v>
      </c>
      <c r="DP162">
        <v>1685030451.814285</v>
      </c>
      <c r="DQ162">
        <v>641.4288928571428</v>
      </c>
      <c r="DR162">
        <v>725.1922857142856</v>
      </c>
      <c r="DS162">
        <v>21.215675</v>
      </c>
      <c r="DT162">
        <v>15.01807857142857</v>
      </c>
      <c r="DU162">
        <v>641.0336785714286</v>
      </c>
      <c r="DV162">
        <v>21.16848928571429</v>
      </c>
      <c r="DW162">
        <v>500.0193928571429</v>
      </c>
      <c r="DX162">
        <v>99.46935000000001</v>
      </c>
      <c r="DY162">
        <v>0.10004</v>
      </c>
      <c r="DZ162">
        <v>30.02718214285714</v>
      </c>
      <c r="EA162">
        <v>30.5832</v>
      </c>
      <c r="EB162">
        <v>999.9000000000002</v>
      </c>
      <c r="EC162">
        <v>0</v>
      </c>
      <c r="ED162">
        <v>0</v>
      </c>
      <c r="EE162">
        <v>9992.742142857143</v>
      </c>
      <c r="EF162">
        <v>0</v>
      </c>
      <c r="EG162">
        <v>1103.065892857143</v>
      </c>
      <c r="EH162">
        <v>-83.76343214285711</v>
      </c>
      <c r="EI162">
        <v>655.3322142857143</v>
      </c>
      <c r="EJ162">
        <v>736.2501785714286</v>
      </c>
      <c r="EK162">
        <v>6.197603571428572</v>
      </c>
      <c r="EL162">
        <v>725.1922857142856</v>
      </c>
      <c r="EM162">
        <v>15.01807857142857</v>
      </c>
      <c r="EN162">
        <v>2.110308928571429</v>
      </c>
      <c r="EO162">
        <v>1.493838571428571</v>
      </c>
      <c r="EP162">
        <v>18.29721785714286</v>
      </c>
      <c r="EQ162">
        <v>12.90511071428572</v>
      </c>
      <c r="ER162">
        <v>1999.994285714286</v>
      </c>
      <c r="ES162">
        <v>0.9799977499999999</v>
      </c>
      <c r="ET162">
        <v>0.02000205357142857</v>
      </c>
      <c r="EU162">
        <v>0</v>
      </c>
      <c r="EV162">
        <v>658.71075</v>
      </c>
      <c r="EW162">
        <v>5.00078</v>
      </c>
      <c r="EX162">
        <v>17121.21428571428</v>
      </c>
      <c r="EY162">
        <v>16379.57857142857</v>
      </c>
      <c r="EZ162">
        <v>40.13592857142856</v>
      </c>
      <c r="FA162">
        <v>41.69153571428571</v>
      </c>
      <c r="FB162">
        <v>40.84339285714285</v>
      </c>
      <c r="FC162">
        <v>40.84557142857142</v>
      </c>
      <c r="FD162">
        <v>41.45514285714285</v>
      </c>
      <c r="FE162">
        <v>1955.090357142857</v>
      </c>
      <c r="FF162">
        <v>39.90250000000001</v>
      </c>
      <c r="FG162">
        <v>0</v>
      </c>
      <c r="FH162">
        <v>1685030458.9</v>
      </c>
      <c r="FI162">
        <v>0</v>
      </c>
      <c r="FJ162">
        <v>658.7267199999999</v>
      </c>
      <c r="FK162">
        <v>0.3173076949944981</v>
      </c>
      <c r="FL162">
        <v>-9624.546133729911</v>
      </c>
      <c r="FM162">
        <v>17035.784</v>
      </c>
      <c r="FN162">
        <v>15</v>
      </c>
      <c r="FO162">
        <v>1685028870</v>
      </c>
      <c r="FP162" t="s">
        <v>630</v>
      </c>
      <c r="FQ162">
        <v>1685028857</v>
      </c>
      <c r="FR162">
        <v>1685028870</v>
      </c>
      <c r="FS162">
        <v>3</v>
      </c>
      <c r="FT162">
        <v>0.082</v>
      </c>
      <c r="FU162">
        <v>-0.024</v>
      </c>
      <c r="FV162">
        <v>0.389</v>
      </c>
      <c r="FW162">
        <v>-0.048</v>
      </c>
      <c r="FX162">
        <v>420</v>
      </c>
      <c r="FY162">
        <v>15</v>
      </c>
      <c r="FZ162">
        <v>0.04</v>
      </c>
      <c r="GA162">
        <v>0.02</v>
      </c>
      <c r="GB162">
        <v>-83.7147243902439</v>
      </c>
      <c r="GC162">
        <v>-0.4441003484320338</v>
      </c>
      <c r="GD162">
        <v>0.2253236131092968</v>
      </c>
      <c r="GE162">
        <v>0</v>
      </c>
      <c r="GF162">
        <v>6.230696097560976</v>
      </c>
      <c r="GG162">
        <v>-0.6420192334494679</v>
      </c>
      <c r="GH162">
        <v>0.06592309806085954</v>
      </c>
      <c r="GI162">
        <v>0</v>
      </c>
      <c r="GJ162">
        <v>0</v>
      </c>
      <c r="GK162">
        <v>2</v>
      </c>
      <c r="GL162" t="s">
        <v>485</v>
      </c>
      <c r="GM162">
        <v>3.09849</v>
      </c>
      <c r="GN162">
        <v>2.75803</v>
      </c>
      <c r="GO162">
        <v>0.134204</v>
      </c>
      <c r="GP162">
        <v>0.145443</v>
      </c>
      <c r="GQ162">
        <v>0.108918</v>
      </c>
      <c r="GR162">
        <v>0.0860929</v>
      </c>
      <c r="GS162">
        <v>22197.2</v>
      </c>
      <c r="GT162">
        <v>21638.3</v>
      </c>
      <c r="GU162">
        <v>26186.9</v>
      </c>
      <c r="GV162">
        <v>25665.3</v>
      </c>
      <c r="GW162">
        <v>37447.3</v>
      </c>
      <c r="GX162">
        <v>35743.7</v>
      </c>
      <c r="GY162">
        <v>45795.3</v>
      </c>
      <c r="GZ162">
        <v>42314.3</v>
      </c>
      <c r="HA162">
        <v>1.87458</v>
      </c>
      <c r="HB162">
        <v>1.91063</v>
      </c>
      <c r="HC162">
        <v>0.0569075</v>
      </c>
      <c r="HD162">
        <v>0</v>
      </c>
      <c r="HE162">
        <v>29.6736</v>
      </c>
      <c r="HF162">
        <v>999.9</v>
      </c>
      <c r="HG162">
        <v>54.2</v>
      </c>
      <c r="HH162">
        <v>37.4</v>
      </c>
      <c r="HI162">
        <v>35.1111</v>
      </c>
      <c r="HJ162">
        <v>62.4829</v>
      </c>
      <c r="HK162">
        <v>27.3317</v>
      </c>
      <c r="HL162">
        <v>1</v>
      </c>
      <c r="HM162">
        <v>0.217655</v>
      </c>
      <c r="HN162">
        <v>0.7632949999999999</v>
      </c>
      <c r="HO162">
        <v>20.3039</v>
      </c>
      <c r="HP162">
        <v>5.2125</v>
      </c>
      <c r="HQ162">
        <v>11.9797</v>
      </c>
      <c r="HR162">
        <v>4.9641</v>
      </c>
      <c r="HS162">
        <v>3.2741</v>
      </c>
      <c r="HT162">
        <v>9999</v>
      </c>
      <c r="HU162">
        <v>9999</v>
      </c>
      <c r="HV162">
        <v>9999</v>
      </c>
      <c r="HW162">
        <v>31.1</v>
      </c>
      <c r="HX162">
        <v>1.86401</v>
      </c>
      <c r="HY162">
        <v>1.86019</v>
      </c>
      <c r="HZ162">
        <v>1.85848</v>
      </c>
      <c r="IA162">
        <v>1.85986</v>
      </c>
      <c r="IB162">
        <v>1.85986</v>
      </c>
      <c r="IC162">
        <v>1.85837</v>
      </c>
      <c r="ID162">
        <v>1.85745</v>
      </c>
      <c r="IE162">
        <v>1.85241</v>
      </c>
      <c r="IF162">
        <v>0</v>
      </c>
      <c r="IG162">
        <v>0</v>
      </c>
      <c r="IH162">
        <v>0</v>
      </c>
      <c r="II162">
        <v>0</v>
      </c>
      <c r="IJ162" t="s">
        <v>433</v>
      </c>
      <c r="IK162" t="s">
        <v>434</v>
      </c>
      <c r="IL162" t="s">
        <v>435</v>
      </c>
      <c r="IM162" t="s">
        <v>435</v>
      </c>
      <c r="IN162" t="s">
        <v>435</v>
      </c>
      <c r="IO162" t="s">
        <v>435</v>
      </c>
      <c r="IP162">
        <v>0</v>
      </c>
      <c r="IQ162">
        <v>100</v>
      </c>
      <c r="IR162">
        <v>100</v>
      </c>
      <c r="IS162">
        <v>0.394</v>
      </c>
      <c r="IT162">
        <v>0.0473</v>
      </c>
      <c r="IU162">
        <v>0.3089209274673534</v>
      </c>
      <c r="IV162">
        <v>0.0002756662941723101</v>
      </c>
      <c r="IW162">
        <v>-1.706736700235475E-07</v>
      </c>
      <c r="IX162">
        <v>-7.648352192670159E-11</v>
      </c>
      <c r="IY162">
        <v>-0.1658455807566637</v>
      </c>
      <c r="IZ162">
        <v>0.001712106514585134</v>
      </c>
      <c r="JA162">
        <v>0.0004201690128959496</v>
      </c>
      <c r="JB162">
        <v>-1.212774764375344E-06</v>
      </c>
      <c r="JC162">
        <v>3</v>
      </c>
      <c r="JD162">
        <v>1949</v>
      </c>
      <c r="JE162">
        <v>1</v>
      </c>
      <c r="JF162">
        <v>28</v>
      </c>
      <c r="JG162">
        <v>26.7</v>
      </c>
      <c r="JH162">
        <v>26.5</v>
      </c>
      <c r="JI162">
        <v>1.81519</v>
      </c>
      <c r="JJ162">
        <v>2.6416</v>
      </c>
      <c r="JK162">
        <v>1.49658</v>
      </c>
      <c r="JL162">
        <v>2.34741</v>
      </c>
      <c r="JM162">
        <v>1.54907</v>
      </c>
      <c r="JN162">
        <v>2.44385</v>
      </c>
      <c r="JO162">
        <v>41.6912</v>
      </c>
      <c r="JP162">
        <v>13.7906</v>
      </c>
      <c r="JQ162">
        <v>18</v>
      </c>
      <c r="JR162">
        <v>492.869</v>
      </c>
      <c r="JS162">
        <v>533.508</v>
      </c>
      <c r="JT162">
        <v>28.0005</v>
      </c>
      <c r="JU162">
        <v>30.0786</v>
      </c>
      <c r="JV162">
        <v>29.9999</v>
      </c>
      <c r="JW162">
        <v>30.0891</v>
      </c>
      <c r="JX162">
        <v>30.0249</v>
      </c>
      <c r="JY162">
        <v>36.5552</v>
      </c>
      <c r="JZ162">
        <v>52.5004</v>
      </c>
      <c r="KA162">
        <v>0</v>
      </c>
      <c r="KB162">
        <v>28</v>
      </c>
      <c r="KC162">
        <v>774.4059999999999</v>
      </c>
      <c r="KD162">
        <v>15.2077</v>
      </c>
      <c r="KE162">
        <v>100.074</v>
      </c>
      <c r="KF162">
        <v>100.45</v>
      </c>
    </row>
    <row r="163" spans="1:292">
      <c r="A163">
        <v>143</v>
      </c>
      <c r="B163">
        <v>1685030464.6</v>
      </c>
      <c r="C163">
        <v>3865.5</v>
      </c>
      <c r="D163" t="s">
        <v>721</v>
      </c>
      <c r="E163" t="s">
        <v>722</v>
      </c>
      <c r="F163">
        <v>5</v>
      </c>
      <c r="G163" t="s">
        <v>428</v>
      </c>
      <c r="H163">
        <v>1685030457.1</v>
      </c>
      <c r="I163">
        <f>(J163)/1000</f>
        <v>0</v>
      </c>
      <c r="J163">
        <f>IF(DO163, AM163, AG163)</f>
        <v>0</v>
      </c>
      <c r="K163">
        <f>IF(DO163, AH163, AF163)</f>
        <v>0</v>
      </c>
      <c r="L163">
        <f>DQ163 - IF(AT163&gt;1, K163*DK163*100.0/(AV163*EE163), 0)</f>
        <v>0</v>
      </c>
      <c r="M163">
        <f>((S163-I163/2)*L163-K163)/(S163+I163/2)</f>
        <v>0</v>
      </c>
      <c r="N163">
        <f>M163*(DX163+DY163)/1000.0</f>
        <v>0</v>
      </c>
      <c r="O163">
        <f>(DQ163 - IF(AT163&gt;1, K163*DK163*100.0/(AV163*EE163), 0))*(DX163+DY163)/1000.0</f>
        <v>0</v>
      </c>
      <c r="P163">
        <f>2.0/((1/R163-1/Q163)+SIGN(R163)*SQRT((1/R163-1/Q163)*(1/R163-1/Q163) + 4*DL163/((DL163+1)*(DL163+1))*(2*1/R163*1/Q163-1/Q163*1/Q163)))</f>
        <v>0</v>
      </c>
      <c r="Q163">
        <f>IF(LEFT(DM163,1)&lt;&gt;"0",IF(LEFT(DM163,1)="1",3.0,DN163),$D$5+$E$5*(EE163*DX163/($K$5*1000))+$F$5*(EE163*DX163/($K$5*1000))*MAX(MIN(DK163,$J$5),$I$5)*MAX(MIN(DK163,$J$5),$I$5)+$G$5*MAX(MIN(DK163,$J$5),$I$5)*(EE163*DX163/($K$5*1000))+$H$5*(EE163*DX163/($K$5*1000))*(EE163*DX163/($K$5*1000)))</f>
        <v>0</v>
      </c>
      <c r="R163">
        <f>I163*(1000-(1000*0.61365*exp(17.502*V163/(240.97+V163))/(DX163+DY163)+DS163)/2)/(1000*0.61365*exp(17.502*V163/(240.97+V163))/(DX163+DY163)-DS163)</f>
        <v>0</v>
      </c>
      <c r="S163">
        <f>1/((DL163+1)/(P163/1.6)+1/(Q163/1.37)) + DL163/((DL163+1)/(P163/1.6) + DL163/(Q163/1.37))</f>
        <v>0</v>
      </c>
      <c r="T163">
        <f>(DG163*DJ163)</f>
        <v>0</v>
      </c>
      <c r="U163">
        <f>(DZ163+(T163+2*0.95*5.67E-8*(((DZ163+$B$9)+273)^4-(DZ163+273)^4)-44100*I163)/(1.84*29.3*Q163+8*0.95*5.67E-8*(DZ163+273)^3))</f>
        <v>0</v>
      </c>
      <c r="V163">
        <f>($C$9*EA163+$D$9*EB163+$E$9*U163)</f>
        <v>0</v>
      </c>
      <c r="W163">
        <f>0.61365*exp(17.502*V163/(240.97+V163))</f>
        <v>0</v>
      </c>
      <c r="X163">
        <f>(Y163/Z163*100)</f>
        <v>0</v>
      </c>
      <c r="Y163">
        <f>DS163*(DX163+DY163)/1000</f>
        <v>0</v>
      </c>
      <c r="Z163">
        <f>0.61365*exp(17.502*DZ163/(240.97+DZ163))</f>
        <v>0</v>
      </c>
      <c r="AA163">
        <f>(W163-DS163*(DX163+DY163)/1000)</f>
        <v>0</v>
      </c>
      <c r="AB163">
        <f>(-I163*44100)</f>
        <v>0</v>
      </c>
      <c r="AC163">
        <f>2*29.3*Q163*0.92*(DZ163-V163)</f>
        <v>0</v>
      </c>
      <c r="AD163">
        <f>2*0.95*5.67E-8*(((DZ163+$B$9)+273)^4-(V163+273)^4)</f>
        <v>0</v>
      </c>
      <c r="AE163">
        <f>T163+AD163+AB163+AC163</f>
        <v>0</v>
      </c>
      <c r="AF163">
        <f>DW163*AT163*(DR163-DQ163*(1000-AT163*DT163)/(1000-AT163*DS163))/(100*DK163)</f>
        <v>0</v>
      </c>
      <c r="AG163">
        <f>1000*DW163*AT163*(DS163-DT163)/(100*DK163*(1000-AT163*DS163))</f>
        <v>0</v>
      </c>
      <c r="AH163">
        <f>(AI163 - AJ163 - DX163*1E3/(8.314*(DZ163+273.15)) * AL163/DW163 * AK163) * DW163/(100*DK163) * (1000 - DT163)/1000</f>
        <v>0</v>
      </c>
      <c r="AI163">
        <v>766.9745492173249</v>
      </c>
      <c r="AJ163">
        <v>695.909933333333</v>
      </c>
      <c r="AK163">
        <v>3.244356582656569</v>
      </c>
      <c r="AL163">
        <v>66.75792814194976</v>
      </c>
      <c r="AM163">
        <f>(AO163 - AN163 + DX163*1E3/(8.314*(DZ163+273.15)) * AQ163/DW163 * AP163) * DW163/(100*DK163) * 1000/(1000 - AO163)</f>
        <v>0</v>
      </c>
      <c r="AN163">
        <v>15.1480577119012</v>
      </c>
      <c r="AO163">
        <v>21.23962456140352</v>
      </c>
      <c r="AP163">
        <v>0.0004666174897886365</v>
      </c>
      <c r="AQ163">
        <v>112.1516284702856</v>
      </c>
      <c r="AR163">
        <v>0</v>
      </c>
      <c r="AS163">
        <v>0</v>
      </c>
      <c r="AT163">
        <f>IF(AR163*$H$15&gt;=AV163,1.0,(AV163/(AV163-AR163*$H$15)))</f>
        <v>0</v>
      </c>
      <c r="AU163">
        <f>(AT163-1)*100</f>
        <v>0</v>
      </c>
      <c r="AV163">
        <f>MAX(0,($B$15+$C$15*EE163)/(1+$D$15*EE163)*DX163/(DZ163+273)*$E$15)</f>
        <v>0</v>
      </c>
      <c r="AW163" t="s">
        <v>429</v>
      </c>
      <c r="AX163" t="s">
        <v>429</v>
      </c>
      <c r="AY163">
        <v>0</v>
      </c>
      <c r="AZ163">
        <v>0</v>
      </c>
      <c r="BA163">
        <f>1-AY163/AZ163</f>
        <v>0</v>
      </c>
      <c r="BB163">
        <v>0</v>
      </c>
      <c r="BC163" t="s">
        <v>429</v>
      </c>
      <c r="BD163" t="s">
        <v>429</v>
      </c>
      <c r="BE163">
        <v>0</v>
      </c>
      <c r="BF163">
        <v>0</v>
      </c>
      <c r="BG163">
        <f>1-BE163/BF163</f>
        <v>0</v>
      </c>
      <c r="BH163">
        <v>0.5</v>
      </c>
      <c r="BI163">
        <f>DH163</f>
        <v>0</v>
      </c>
      <c r="BJ163">
        <f>K163</f>
        <v>0</v>
      </c>
      <c r="BK163">
        <f>BG163*BH163*BI163</f>
        <v>0</v>
      </c>
      <c r="BL163">
        <f>(BJ163-BB163)/BI163</f>
        <v>0</v>
      </c>
      <c r="BM163">
        <f>(AZ163-BF163)/BF163</f>
        <v>0</v>
      </c>
      <c r="BN163">
        <f>AY163/(BA163+AY163/BF163)</f>
        <v>0</v>
      </c>
      <c r="BO163" t="s">
        <v>429</v>
      </c>
      <c r="BP163">
        <v>0</v>
      </c>
      <c r="BQ163">
        <f>IF(BP163&lt;&gt;0, BP163, BN163)</f>
        <v>0</v>
      </c>
      <c r="BR163">
        <f>1-BQ163/BF163</f>
        <v>0</v>
      </c>
      <c r="BS163">
        <f>(BF163-BE163)/(BF163-BQ163)</f>
        <v>0</v>
      </c>
      <c r="BT163">
        <f>(AZ163-BF163)/(AZ163-BQ163)</f>
        <v>0</v>
      </c>
      <c r="BU163">
        <f>(BF163-BE163)/(BF163-AY163)</f>
        <v>0</v>
      </c>
      <c r="BV163">
        <f>(AZ163-BF163)/(AZ163-AY163)</f>
        <v>0</v>
      </c>
      <c r="BW163">
        <f>(BS163*BQ163/BE163)</f>
        <v>0</v>
      </c>
      <c r="BX163">
        <f>(1-BW163)</f>
        <v>0</v>
      </c>
      <c r="DG163">
        <f>$B$13*EF163+$C$13*EG163+$F$13*ER163*(1-EU163)</f>
        <v>0</v>
      </c>
      <c r="DH163">
        <f>DG163*DI163</f>
        <v>0</v>
      </c>
      <c r="DI163">
        <f>($B$13*$D$11+$C$13*$D$11+$F$13*((FE163+EW163)/MAX(FE163+EW163+FF163, 0.1)*$I$11+FF163/MAX(FE163+EW163+FF163, 0.1)*$J$11))/($B$13+$C$13+$F$13)</f>
        <v>0</v>
      </c>
      <c r="DJ163">
        <f>($B$13*$K$11+$C$13*$K$11+$F$13*((FE163+EW163)/MAX(FE163+EW163+FF163, 0.1)*$P$11+FF163/MAX(FE163+EW163+FF163, 0.1)*$Q$11))/($B$13+$C$13+$F$13)</f>
        <v>0</v>
      </c>
      <c r="DK163">
        <v>5.52</v>
      </c>
      <c r="DL163">
        <v>0.5</v>
      </c>
      <c r="DM163" t="s">
        <v>430</v>
      </c>
      <c r="DN163">
        <v>2</v>
      </c>
      <c r="DO163" t="b">
        <v>1</v>
      </c>
      <c r="DP163">
        <v>1685030457.1</v>
      </c>
      <c r="DQ163">
        <v>658.6845555555556</v>
      </c>
      <c r="DR163">
        <v>742.3662222222223</v>
      </c>
      <c r="DS163">
        <v>21.2216037037037</v>
      </c>
      <c r="DT163">
        <v>15.09253703703704</v>
      </c>
      <c r="DU163">
        <v>658.2901111111111</v>
      </c>
      <c r="DV163">
        <v>21.17431481481481</v>
      </c>
      <c r="DW163">
        <v>500.0261851851851</v>
      </c>
      <c r="DX163">
        <v>99.46926666666667</v>
      </c>
      <c r="DY163">
        <v>0.09998838148148149</v>
      </c>
      <c r="DZ163">
        <v>30.02701481481481</v>
      </c>
      <c r="EA163">
        <v>30.58992962962963</v>
      </c>
      <c r="EB163">
        <v>999.9000000000001</v>
      </c>
      <c r="EC163">
        <v>0</v>
      </c>
      <c r="ED163">
        <v>0</v>
      </c>
      <c r="EE163">
        <v>9996.544444444446</v>
      </c>
      <c r="EF163">
        <v>0</v>
      </c>
      <c r="EG163">
        <v>918.2844444444445</v>
      </c>
      <c r="EH163">
        <v>-83.68171111111113</v>
      </c>
      <c r="EI163">
        <v>672.9661111111112</v>
      </c>
      <c r="EJ163">
        <v>753.7429999999999</v>
      </c>
      <c r="EK163">
        <v>6.129068148148148</v>
      </c>
      <c r="EL163">
        <v>742.3662222222223</v>
      </c>
      <c r="EM163">
        <v>15.09253703703704</v>
      </c>
      <c r="EN163">
        <v>2.110896666666667</v>
      </c>
      <c r="EO163">
        <v>1.501244074074074</v>
      </c>
      <c r="EP163">
        <v>18.30165185185185</v>
      </c>
      <c r="EQ163">
        <v>12.98068888888889</v>
      </c>
      <c r="ER163">
        <v>1999.996666666666</v>
      </c>
      <c r="ES163">
        <v>0.9799942592592591</v>
      </c>
      <c r="ET163">
        <v>0.02000547037037037</v>
      </c>
      <c r="EU163">
        <v>0</v>
      </c>
      <c r="EV163">
        <v>658.693</v>
      </c>
      <c r="EW163">
        <v>5.00078</v>
      </c>
      <c r="EX163">
        <v>16502.38518518519</v>
      </c>
      <c r="EY163">
        <v>16379.58518518518</v>
      </c>
      <c r="EZ163">
        <v>40.14103703703704</v>
      </c>
      <c r="FA163">
        <v>41.68707407407406</v>
      </c>
      <c r="FB163">
        <v>40.86548148148148</v>
      </c>
      <c r="FC163">
        <v>40.83759259259259</v>
      </c>
      <c r="FD163">
        <v>41.44422222222221</v>
      </c>
      <c r="FE163">
        <v>1955.086296296296</v>
      </c>
      <c r="FF163">
        <v>39.90888888888889</v>
      </c>
      <c r="FG163">
        <v>0</v>
      </c>
      <c r="FH163">
        <v>1685030463.7</v>
      </c>
      <c r="FI163">
        <v>0</v>
      </c>
      <c r="FJ163">
        <v>658.69612</v>
      </c>
      <c r="FK163">
        <v>0.670769240121999</v>
      </c>
      <c r="FL163">
        <v>-7862.884613379465</v>
      </c>
      <c r="FM163">
        <v>16461.896</v>
      </c>
      <c r="FN163">
        <v>15</v>
      </c>
      <c r="FO163">
        <v>1685028870</v>
      </c>
      <c r="FP163" t="s">
        <v>630</v>
      </c>
      <c r="FQ163">
        <v>1685028857</v>
      </c>
      <c r="FR163">
        <v>1685028870</v>
      </c>
      <c r="FS163">
        <v>3</v>
      </c>
      <c r="FT163">
        <v>0.082</v>
      </c>
      <c r="FU163">
        <v>-0.024</v>
      </c>
      <c r="FV163">
        <v>0.389</v>
      </c>
      <c r="FW163">
        <v>-0.048</v>
      </c>
      <c r="FX163">
        <v>420</v>
      </c>
      <c r="FY163">
        <v>15</v>
      </c>
      <c r="FZ163">
        <v>0.04</v>
      </c>
      <c r="GA163">
        <v>0.02</v>
      </c>
      <c r="GB163">
        <v>-83.7167925</v>
      </c>
      <c r="GC163">
        <v>1.375480300187735</v>
      </c>
      <c r="GD163">
        <v>0.2419370211310169</v>
      </c>
      <c r="GE163">
        <v>0</v>
      </c>
      <c r="GF163">
        <v>6.16443825</v>
      </c>
      <c r="GG163">
        <v>-0.7947648405253502</v>
      </c>
      <c r="GH163">
        <v>0.07850338024211122</v>
      </c>
      <c r="GI163">
        <v>0</v>
      </c>
      <c r="GJ163">
        <v>0</v>
      </c>
      <c r="GK163">
        <v>2</v>
      </c>
      <c r="GL163" t="s">
        <v>485</v>
      </c>
      <c r="GM163">
        <v>3.09848</v>
      </c>
      <c r="GN163">
        <v>2.75793</v>
      </c>
      <c r="GO163">
        <v>0.136398</v>
      </c>
      <c r="GP163">
        <v>0.147587</v>
      </c>
      <c r="GQ163">
        <v>0.108968</v>
      </c>
      <c r="GR163">
        <v>0.0861527</v>
      </c>
      <c r="GS163">
        <v>22141</v>
      </c>
      <c r="GT163">
        <v>21583.9</v>
      </c>
      <c r="GU163">
        <v>26187</v>
      </c>
      <c r="GV163">
        <v>25665.2</v>
      </c>
      <c r="GW163">
        <v>37445.8</v>
      </c>
      <c r="GX163">
        <v>35741.8</v>
      </c>
      <c r="GY163">
        <v>45795.7</v>
      </c>
      <c r="GZ163">
        <v>42314.5</v>
      </c>
      <c r="HA163">
        <v>1.87442</v>
      </c>
      <c r="HB163">
        <v>1.9105</v>
      </c>
      <c r="HC163">
        <v>0.056468</v>
      </c>
      <c r="HD163">
        <v>0</v>
      </c>
      <c r="HE163">
        <v>29.6755</v>
      </c>
      <c r="HF163">
        <v>999.9</v>
      </c>
      <c r="HG163">
        <v>54.2</v>
      </c>
      <c r="HH163">
        <v>37.4</v>
      </c>
      <c r="HI163">
        <v>35.1123</v>
      </c>
      <c r="HJ163">
        <v>62.3729</v>
      </c>
      <c r="HK163">
        <v>27.2075</v>
      </c>
      <c r="HL163">
        <v>1</v>
      </c>
      <c r="HM163">
        <v>0.217276</v>
      </c>
      <c r="HN163">
        <v>0.766912</v>
      </c>
      <c r="HO163">
        <v>20.3038</v>
      </c>
      <c r="HP163">
        <v>5.21235</v>
      </c>
      <c r="HQ163">
        <v>11.9798</v>
      </c>
      <c r="HR163">
        <v>4.96435</v>
      </c>
      <c r="HS163">
        <v>3.27413</v>
      </c>
      <c r="HT163">
        <v>9999</v>
      </c>
      <c r="HU163">
        <v>9999</v>
      </c>
      <c r="HV163">
        <v>9999</v>
      </c>
      <c r="HW163">
        <v>31.1</v>
      </c>
      <c r="HX163">
        <v>1.86401</v>
      </c>
      <c r="HY163">
        <v>1.86019</v>
      </c>
      <c r="HZ163">
        <v>1.8585</v>
      </c>
      <c r="IA163">
        <v>1.85987</v>
      </c>
      <c r="IB163">
        <v>1.85988</v>
      </c>
      <c r="IC163">
        <v>1.85837</v>
      </c>
      <c r="ID163">
        <v>1.85745</v>
      </c>
      <c r="IE163">
        <v>1.8524</v>
      </c>
      <c r="IF163">
        <v>0</v>
      </c>
      <c r="IG163">
        <v>0</v>
      </c>
      <c r="IH163">
        <v>0</v>
      </c>
      <c r="II163">
        <v>0</v>
      </c>
      <c r="IJ163" t="s">
        <v>433</v>
      </c>
      <c r="IK163" t="s">
        <v>434</v>
      </c>
      <c r="IL163" t="s">
        <v>435</v>
      </c>
      <c r="IM163" t="s">
        <v>435</v>
      </c>
      <c r="IN163" t="s">
        <v>435</v>
      </c>
      <c r="IO163" t="s">
        <v>435</v>
      </c>
      <c r="IP163">
        <v>0</v>
      </c>
      <c r="IQ163">
        <v>100</v>
      </c>
      <c r="IR163">
        <v>100</v>
      </c>
      <c r="IS163">
        <v>0.393</v>
      </c>
      <c r="IT163">
        <v>0.0476</v>
      </c>
      <c r="IU163">
        <v>0.3089209274673534</v>
      </c>
      <c r="IV163">
        <v>0.0002756662941723101</v>
      </c>
      <c r="IW163">
        <v>-1.706736700235475E-07</v>
      </c>
      <c r="IX163">
        <v>-7.648352192670159E-11</v>
      </c>
      <c r="IY163">
        <v>-0.1658455807566637</v>
      </c>
      <c r="IZ163">
        <v>0.001712106514585134</v>
      </c>
      <c r="JA163">
        <v>0.0004201690128959496</v>
      </c>
      <c r="JB163">
        <v>-1.212774764375344E-06</v>
      </c>
      <c r="JC163">
        <v>3</v>
      </c>
      <c r="JD163">
        <v>1949</v>
      </c>
      <c r="JE163">
        <v>1</v>
      </c>
      <c r="JF163">
        <v>28</v>
      </c>
      <c r="JG163">
        <v>26.8</v>
      </c>
      <c r="JH163">
        <v>26.6</v>
      </c>
      <c r="JI163">
        <v>1.84937</v>
      </c>
      <c r="JJ163">
        <v>2.63062</v>
      </c>
      <c r="JK163">
        <v>1.49658</v>
      </c>
      <c r="JL163">
        <v>2.34741</v>
      </c>
      <c r="JM163">
        <v>1.54907</v>
      </c>
      <c r="JN163">
        <v>2.48535</v>
      </c>
      <c r="JO163">
        <v>41.6912</v>
      </c>
      <c r="JP163">
        <v>13.8081</v>
      </c>
      <c r="JQ163">
        <v>18</v>
      </c>
      <c r="JR163">
        <v>492.775</v>
      </c>
      <c r="JS163">
        <v>533.42</v>
      </c>
      <c r="JT163">
        <v>28.0006</v>
      </c>
      <c r="JU163">
        <v>30.0767</v>
      </c>
      <c r="JV163">
        <v>29.9998</v>
      </c>
      <c r="JW163">
        <v>30.0885</v>
      </c>
      <c r="JX163">
        <v>30.0249</v>
      </c>
      <c r="JY163">
        <v>37.1839</v>
      </c>
      <c r="JZ163">
        <v>52.5004</v>
      </c>
      <c r="KA163">
        <v>0</v>
      </c>
      <c r="KB163">
        <v>28</v>
      </c>
      <c r="KC163">
        <v>787.763</v>
      </c>
      <c r="KD163">
        <v>15.2593</v>
      </c>
      <c r="KE163">
        <v>100.075</v>
      </c>
      <c r="KF163">
        <v>100.45</v>
      </c>
    </row>
    <row r="164" spans="1:292">
      <c r="A164">
        <v>144</v>
      </c>
      <c r="B164">
        <v>1685030469.6</v>
      </c>
      <c r="C164">
        <v>3870.5</v>
      </c>
      <c r="D164" t="s">
        <v>723</v>
      </c>
      <c r="E164" t="s">
        <v>724</v>
      </c>
      <c r="F164">
        <v>5</v>
      </c>
      <c r="G164" t="s">
        <v>428</v>
      </c>
      <c r="H164">
        <v>1685030461.814285</v>
      </c>
      <c r="I164">
        <f>(J164)/1000</f>
        <v>0</v>
      </c>
      <c r="J164">
        <f>IF(DO164, AM164, AG164)</f>
        <v>0</v>
      </c>
      <c r="K164">
        <f>IF(DO164, AH164, AF164)</f>
        <v>0</v>
      </c>
      <c r="L164">
        <f>DQ164 - IF(AT164&gt;1, K164*DK164*100.0/(AV164*EE164), 0)</f>
        <v>0</v>
      </c>
      <c r="M164">
        <f>((S164-I164/2)*L164-K164)/(S164+I164/2)</f>
        <v>0</v>
      </c>
      <c r="N164">
        <f>M164*(DX164+DY164)/1000.0</f>
        <v>0</v>
      </c>
      <c r="O164">
        <f>(DQ164 - IF(AT164&gt;1, K164*DK164*100.0/(AV164*EE164), 0))*(DX164+DY164)/1000.0</f>
        <v>0</v>
      </c>
      <c r="P164">
        <f>2.0/((1/R164-1/Q164)+SIGN(R164)*SQRT((1/R164-1/Q164)*(1/R164-1/Q164) + 4*DL164/((DL164+1)*(DL164+1))*(2*1/R164*1/Q164-1/Q164*1/Q164)))</f>
        <v>0</v>
      </c>
      <c r="Q164">
        <f>IF(LEFT(DM164,1)&lt;&gt;"0",IF(LEFT(DM164,1)="1",3.0,DN164),$D$5+$E$5*(EE164*DX164/($K$5*1000))+$F$5*(EE164*DX164/($K$5*1000))*MAX(MIN(DK164,$J$5),$I$5)*MAX(MIN(DK164,$J$5),$I$5)+$G$5*MAX(MIN(DK164,$J$5),$I$5)*(EE164*DX164/($K$5*1000))+$H$5*(EE164*DX164/($K$5*1000))*(EE164*DX164/($K$5*1000)))</f>
        <v>0</v>
      </c>
      <c r="R164">
        <f>I164*(1000-(1000*0.61365*exp(17.502*V164/(240.97+V164))/(DX164+DY164)+DS164)/2)/(1000*0.61365*exp(17.502*V164/(240.97+V164))/(DX164+DY164)-DS164)</f>
        <v>0</v>
      </c>
      <c r="S164">
        <f>1/((DL164+1)/(P164/1.6)+1/(Q164/1.37)) + DL164/((DL164+1)/(P164/1.6) + DL164/(Q164/1.37))</f>
        <v>0</v>
      </c>
      <c r="T164">
        <f>(DG164*DJ164)</f>
        <v>0</v>
      </c>
      <c r="U164">
        <f>(DZ164+(T164+2*0.95*5.67E-8*(((DZ164+$B$9)+273)^4-(DZ164+273)^4)-44100*I164)/(1.84*29.3*Q164+8*0.95*5.67E-8*(DZ164+273)^3))</f>
        <v>0</v>
      </c>
      <c r="V164">
        <f>($C$9*EA164+$D$9*EB164+$E$9*U164)</f>
        <v>0</v>
      </c>
      <c r="W164">
        <f>0.61365*exp(17.502*V164/(240.97+V164))</f>
        <v>0</v>
      </c>
      <c r="X164">
        <f>(Y164/Z164*100)</f>
        <v>0</v>
      </c>
      <c r="Y164">
        <f>DS164*(DX164+DY164)/1000</f>
        <v>0</v>
      </c>
      <c r="Z164">
        <f>0.61365*exp(17.502*DZ164/(240.97+DZ164))</f>
        <v>0</v>
      </c>
      <c r="AA164">
        <f>(W164-DS164*(DX164+DY164)/1000)</f>
        <v>0</v>
      </c>
      <c r="AB164">
        <f>(-I164*44100)</f>
        <v>0</v>
      </c>
      <c r="AC164">
        <f>2*29.3*Q164*0.92*(DZ164-V164)</f>
        <v>0</v>
      </c>
      <c r="AD164">
        <f>2*0.95*5.67E-8*(((DZ164+$B$9)+273)^4-(V164+273)^4)</f>
        <v>0</v>
      </c>
      <c r="AE164">
        <f>T164+AD164+AB164+AC164</f>
        <v>0</v>
      </c>
      <c r="AF164">
        <f>DW164*AT164*(DR164-DQ164*(1000-AT164*DT164)/(1000-AT164*DS164))/(100*DK164)</f>
        <v>0</v>
      </c>
      <c r="AG164">
        <f>1000*DW164*AT164*(DS164-DT164)/(100*DK164*(1000-AT164*DS164))</f>
        <v>0</v>
      </c>
      <c r="AH164">
        <f>(AI164 - AJ164 - DX164*1E3/(8.314*(DZ164+273.15)) * AL164/DW164 * AK164) * DW164/(100*DK164) * (1000 - DT164)/1000</f>
        <v>0</v>
      </c>
      <c r="AI164">
        <v>783.939012082269</v>
      </c>
      <c r="AJ164">
        <v>712.5251151515153</v>
      </c>
      <c r="AK164">
        <v>3.322606618825941</v>
      </c>
      <c r="AL164">
        <v>66.75792814194976</v>
      </c>
      <c r="AM164">
        <f>(AO164 - AN164 + DX164*1E3/(8.314*(DZ164+273.15)) * AQ164/DW164 * AP164) * DW164/(100*DK164) * 1000/(1000 - AO164)</f>
        <v>0</v>
      </c>
      <c r="AN164">
        <v>15.17269955033809</v>
      </c>
      <c r="AO164">
        <v>21.20453550051599</v>
      </c>
      <c r="AP164">
        <v>0.003167550953031531</v>
      </c>
      <c r="AQ164">
        <v>112.1516284702856</v>
      </c>
      <c r="AR164">
        <v>0</v>
      </c>
      <c r="AS164">
        <v>0</v>
      </c>
      <c r="AT164">
        <f>IF(AR164*$H$15&gt;=AV164,1.0,(AV164/(AV164-AR164*$H$15)))</f>
        <v>0</v>
      </c>
      <c r="AU164">
        <f>(AT164-1)*100</f>
        <v>0</v>
      </c>
      <c r="AV164">
        <f>MAX(0,($B$15+$C$15*EE164)/(1+$D$15*EE164)*DX164/(DZ164+273)*$E$15)</f>
        <v>0</v>
      </c>
      <c r="AW164" t="s">
        <v>429</v>
      </c>
      <c r="AX164" t="s">
        <v>429</v>
      </c>
      <c r="AY164">
        <v>0</v>
      </c>
      <c r="AZ164">
        <v>0</v>
      </c>
      <c r="BA164">
        <f>1-AY164/AZ164</f>
        <v>0</v>
      </c>
      <c r="BB164">
        <v>0</v>
      </c>
      <c r="BC164" t="s">
        <v>429</v>
      </c>
      <c r="BD164" t="s">
        <v>429</v>
      </c>
      <c r="BE164">
        <v>0</v>
      </c>
      <c r="BF164">
        <v>0</v>
      </c>
      <c r="BG164">
        <f>1-BE164/BF164</f>
        <v>0</v>
      </c>
      <c r="BH164">
        <v>0.5</v>
      </c>
      <c r="BI164">
        <f>DH164</f>
        <v>0</v>
      </c>
      <c r="BJ164">
        <f>K164</f>
        <v>0</v>
      </c>
      <c r="BK164">
        <f>BG164*BH164*BI164</f>
        <v>0</v>
      </c>
      <c r="BL164">
        <f>(BJ164-BB164)/BI164</f>
        <v>0</v>
      </c>
      <c r="BM164">
        <f>(AZ164-BF164)/BF164</f>
        <v>0</v>
      </c>
      <c r="BN164">
        <f>AY164/(BA164+AY164/BF164)</f>
        <v>0</v>
      </c>
      <c r="BO164" t="s">
        <v>429</v>
      </c>
      <c r="BP164">
        <v>0</v>
      </c>
      <c r="BQ164">
        <f>IF(BP164&lt;&gt;0, BP164, BN164)</f>
        <v>0</v>
      </c>
      <c r="BR164">
        <f>1-BQ164/BF164</f>
        <v>0</v>
      </c>
      <c r="BS164">
        <f>(BF164-BE164)/(BF164-BQ164)</f>
        <v>0</v>
      </c>
      <c r="BT164">
        <f>(AZ164-BF164)/(AZ164-BQ164)</f>
        <v>0</v>
      </c>
      <c r="BU164">
        <f>(BF164-BE164)/(BF164-AY164)</f>
        <v>0</v>
      </c>
      <c r="BV164">
        <f>(AZ164-BF164)/(AZ164-AY164)</f>
        <v>0</v>
      </c>
      <c r="BW164">
        <f>(BS164*BQ164/BE164)</f>
        <v>0</v>
      </c>
      <c r="BX164">
        <f>(1-BW164)</f>
        <v>0</v>
      </c>
      <c r="DG164">
        <f>$B$13*EF164+$C$13*EG164+$F$13*ER164*(1-EU164)</f>
        <v>0</v>
      </c>
      <c r="DH164">
        <f>DG164*DI164</f>
        <v>0</v>
      </c>
      <c r="DI164">
        <f>($B$13*$D$11+$C$13*$D$11+$F$13*((FE164+EW164)/MAX(FE164+EW164+FF164, 0.1)*$I$11+FF164/MAX(FE164+EW164+FF164, 0.1)*$J$11))/($B$13+$C$13+$F$13)</f>
        <v>0</v>
      </c>
      <c r="DJ164">
        <f>($B$13*$K$11+$C$13*$K$11+$F$13*((FE164+EW164)/MAX(FE164+EW164+FF164, 0.1)*$P$11+FF164/MAX(FE164+EW164+FF164, 0.1)*$Q$11))/($B$13+$C$13+$F$13)</f>
        <v>0</v>
      </c>
      <c r="DK164">
        <v>5.52</v>
      </c>
      <c r="DL164">
        <v>0.5</v>
      </c>
      <c r="DM164" t="s">
        <v>430</v>
      </c>
      <c r="DN164">
        <v>2</v>
      </c>
      <c r="DO164" t="b">
        <v>1</v>
      </c>
      <c r="DP164">
        <v>1685030461.814285</v>
      </c>
      <c r="DQ164">
        <v>673.929642857143</v>
      </c>
      <c r="DR164">
        <v>757.6651071428572</v>
      </c>
      <c r="DS164">
        <v>21.22308214285714</v>
      </c>
      <c r="DT164">
        <v>15.14093571428572</v>
      </c>
      <c r="DU164">
        <v>673.5360000000001</v>
      </c>
      <c r="DV164">
        <v>21.17576428571428</v>
      </c>
      <c r="DW164">
        <v>500.0165</v>
      </c>
      <c r="DX164">
        <v>99.46941428571429</v>
      </c>
      <c r="DY164">
        <v>0.09995736071428571</v>
      </c>
      <c r="DZ164">
        <v>30.02615714285714</v>
      </c>
      <c r="EA164">
        <v>30.59172142857143</v>
      </c>
      <c r="EB164">
        <v>999.9000000000002</v>
      </c>
      <c r="EC164">
        <v>0</v>
      </c>
      <c r="ED164">
        <v>0</v>
      </c>
      <c r="EE164">
        <v>10001.04107142857</v>
      </c>
      <c r="EF164">
        <v>0</v>
      </c>
      <c r="EG164">
        <v>767.7429285714286</v>
      </c>
      <c r="EH164">
        <v>-83.73550714285716</v>
      </c>
      <c r="EI164">
        <v>688.5426785714288</v>
      </c>
      <c r="EJ164">
        <v>769.313857142857</v>
      </c>
      <c r="EK164">
        <v>6.082144642857143</v>
      </c>
      <c r="EL164">
        <v>757.6651071428572</v>
      </c>
      <c r="EM164">
        <v>15.14093571428572</v>
      </c>
      <c r="EN164">
        <v>2.111045714285714</v>
      </c>
      <c r="EO164">
        <v>1.506060357142857</v>
      </c>
      <c r="EP164">
        <v>18.30278214285714</v>
      </c>
      <c r="EQ164">
        <v>13.02973571428572</v>
      </c>
      <c r="ER164">
        <v>1999.991071428571</v>
      </c>
      <c r="ES164">
        <v>0.9799934999999999</v>
      </c>
      <c r="ET164">
        <v>0.0200062</v>
      </c>
      <c r="EU164">
        <v>0</v>
      </c>
      <c r="EV164">
        <v>658.6753571428571</v>
      </c>
      <c r="EW164">
        <v>5.00078</v>
      </c>
      <c r="EX164">
        <v>16091.84642857143</v>
      </c>
      <c r="EY164">
        <v>16379.54285714285</v>
      </c>
      <c r="EZ164">
        <v>40.13375</v>
      </c>
      <c r="FA164">
        <v>41.68482142857141</v>
      </c>
      <c r="FB164">
        <v>40.78546428571428</v>
      </c>
      <c r="FC164">
        <v>40.83003571428571</v>
      </c>
      <c r="FD164">
        <v>41.43282142857142</v>
      </c>
      <c r="FE164">
        <v>1955.080714285714</v>
      </c>
      <c r="FF164">
        <v>39.91</v>
      </c>
      <c r="FG164">
        <v>0</v>
      </c>
      <c r="FH164">
        <v>1685030468.5</v>
      </c>
      <c r="FI164">
        <v>0</v>
      </c>
      <c r="FJ164">
        <v>658.6802</v>
      </c>
      <c r="FK164">
        <v>-1.720461506937127</v>
      </c>
      <c r="FL164">
        <v>-778.6153840958351</v>
      </c>
      <c r="FM164">
        <v>16070.852</v>
      </c>
      <c r="FN164">
        <v>15</v>
      </c>
      <c r="FO164">
        <v>1685028870</v>
      </c>
      <c r="FP164" t="s">
        <v>630</v>
      </c>
      <c r="FQ164">
        <v>1685028857</v>
      </c>
      <c r="FR164">
        <v>1685028870</v>
      </c>
      <c r="FS164">
        <v>3</v>
      </c>
      <c r="FT164">
        <v>0.082</v>
      </c>
      <c r="FU164">
        <v>-0.024</v>
      </c>
      <c r="FV164">
        <v>0.389</v>
      </c>
      <c r="FW164">
        <v>-0.048</v>
      </c>
      <c r="FX164">
        <v>420</v>
      </c>
      <c r="FY164">
        <v>15</v>
      </c>
      <c r="FZ164">
        <v>0.04</v>
      </c>
      <c r="GA164">
        <v>0.02</v>
      </c>
      <c r="GB164">
        <v>-83.7884775</v>
      </c>
      <c r="GC164">
        <v>-0.5899756097561764</v>
      </c>
      <c r="GD164">
        <v>0.3023702039615509</v>
      </c>
      <c r="GE164">
        <v>0</v>
      </c>
      <c r="GF164">
        <v>6.1111905</v>
      </c>
      <c r="GG164">
        <v>-0.6314958348968072</v>
      </c>
      <c r="GH164">
        <v>0.06502439507407967</v>
      </c>
      <c r="GI164">
        <v>0</v>
      </c>
      <c r="GJ164">
        <v>0</v>
      </c>
      <c r="GK164">
        <v>2</v>
      </c>
      <c r="GL164" t="s">
        <v>485</v>
      </c>
      <c r="GM164">
        <v>3.09844</v>
      </c>
      <c r="GN164">
        <v>2.75824</v>
      </c>
      <c r="GO164">
        <v>0.138612</v>
      </c>
      <c r="GP164">
        <v>0.149729</v>
      </c>
      <c r="GQ164">
        <v>0.108847</v>
      </c>
      <c r="GR164">
        <v>0.0861677</v>
      </c>
      <c r="GS164">
        <v>22084.5</v>
      </c>
      <c r="GT164">
        <v>21530</v>
      </c>
      <c r="GU164">
        <v>26187.3</v>
      </c>
      <c r="GV164">
        <v>25665.6</v>
      </c>
      <c r="GW164">
        <v>37451.3</v>
      </c>
      <c r="GX164">
        <v>35741.7</v>
      </c>
      <c r="GY164">
        <v>45795.9</v>
      </c>
      <c r="GZ164">
        <v>42314.7</v>
      </c>
      <c r="HA164">
        <v>1.87423</v>
      </c>
      <c r="HB164">
        <v>1.91083</v>
      </c>
      <c r="HC164">
        <v>0.0559315</v>
      </c>
      <c r="HD164">
        <v>0</v>
      </c>
      <c r="HE164">
        <v>29.6744</v>
      </c>
      <c r="HF164">
        <v>999.9</v>
      </c>
      <c r="HG164">
        <v>54.1</v>
      </c>
      <c r="HH164">
        <v>37.4</v>
      </c>
      <c r="HI164">
        <v>35.0448</v>
      </c>
      <c r="HJ164">
        <v>62.3829</v>
      </c>
      <c r="HK164">
        <v>27.2035</v>
      </c>
      <c r="HL164">
        <v>1</v>
      </c>
      <c r="HM164">
        <v>0.217119</v>
      </c>
      <c r="HN164">
        <v>0.76863</v>
      </c>
      <c r="HO164">
        <v>20.3037</v>
      </c>
      <c r="HP164">
        <v>5.21145</v>
      </c>
      <c r="HQ164">
        <v>11.9797</v>
      </c>
      <c r="HR164">
        <v>4.96415</v>
      </c>
      <c r="HS164">
        <v>3.27418</v>
      </c>
      <c r="HT164">
        <v>9999</v>
      </c>
      <c r="HU164">
        <v>9999</v>
      </c>
      <c r="HV164">
        <v>9999</v>
      </c>
      <c r="HW164">
        <v>31.1</v>
      </c>
      <c r="HX164">
        <v>1.86401</v>
      </c>
      <c r="HY164">
        <v>1.86018</v>
      </c>
      <c r="HZ164">
        <v>1.85847</v>
      </c>
      <c r="IA164">
        <v>1.85986</v>
      </c>
      <c r="IB164">
        <v>1.85986</v>
      </c>
      <c r="IC164">
        <v>1.85837</v>
      </c>
      <c r="ID164">
        <v>1.85745</v>
      </c>
      <c r="IE164">
        <v>1.85239</v>
      </c>
      <c r="IF164">
        <v>0</v>
      </c>
      <c r="IG164">
        <v>0</v>
      </c>
      <c r="IH164">
        <v>0</v>
      </c>
      <c r="II164">
        <v>0</v>
      </c>
      <c r="IJ164" t="s">
        <v>433</v>
      </c>
      <c r="IK164" t="s">
        <v>434</v>
      </c>
      <c r="IL164" t="s">
        <v>435</v>
      </c>
      <c r="IM164" t="s">
        <v>435</v>
      </c>
      <c r="IN164" t="s">
        <v>435</v>
      </c>
      <c r="IO164" t="s">
        <v>435</v>
      </c>
      <c r="IP164">
        <v>0</v>
      </c>
      <c r="IQ164">
        <v>100</v>
      </c>
      <c r="IR164">
        <v>100</v>
      </c>
      <c r="IS164">
        <v>0.392</v>
      </c>
      <c r="IT164">
        <v>0.0469</v>
      </c>
      <c r="IU164">
        <v>0.3089209274673534</v>
      </c>
      <c r="IV164">
        <v>0.0002756662941723101</v>
      </c>
      <c r="IW164">
        <v>-1.706736700235475E-07</v>
      </c>
      <c r="IX164">
        <v>-7.648352192670159E-11</v>
      </c>
      <c r="IY164">
        <v>-0.1658455807566637</v>
      </c>
      <c r="IZ164">
        <v>0.001712106514585134</v>
      </c>
      <c r="JA164">
        <v>0.0004201690128959496</v>
      </c>
      <c r="JB164">
        <v>-1.212774764375344E-06</v>
      </c>
      <c r="JC164">
        <v>3</v>
      </c>
      <c r="JD164">
        <v>1949</v>
      </c>
      <c r="JE164">
        <v>1</v>
      </c>
      <c r="JF164">
        <v>28</v>
      </c>
      <c r="JG164">
        <v>26.9</v>
      </c>
      <c r="JH164">
        <v>26.7</v>
      </c>
      <c r="JI164">
        <v>1.87988</v>
      </c>
      <c r="JJ164">
        <v>2.63062</v>
      </c>
      <c r="JK164">
        <v>1.49658</v>
      </c>
      <c r="JL164">
        <v>2.34741</v>
      </c>
      <c r="JM164">
        <v>1.54785</v>
      </c>
      <c r="JN164">
        <v>2.45972</v>
      </c>
      <c r="JO164">
        <v>41.6912</v>
      </c>
      <c r="JP164">
        <v>13.7906</v>
      </c>
      <c r="JQ164">
        <v>18</v>
      </c>
      <c r="JR164">
        <v>492.656</v>
      </c>
      <c r="JS164">
        <v>533.634</v>
      </c>
      <c r="JT164">
        <v>28.0003</v>
      </c>
      <c r="JU164">
        <v>30.0747</v>
      </c>
      <c r="JV164">
        <v>29.9999</v>
      </c>
      <c r="JW164">
        <v>30.0884</v>
      </c>
      <c r="JX164">
        <v>30.023</v>
      </c>
      <c r="JY164">
        <v>37.8705</v>
      </c>
      <c r="JZ164">
        <v>52.2149</v>
      </c>
      <c r="KA164">
        <v>0</v>
      </c>
      <c r="KB164">
        <v>28</v>
      </c>
      <c r="KC164">
        <v>807.799</v>
      </c>
      <c r="KD164">
        <v>15.3433</v>
      </c>
      <c r="KE164">
        <v>100.076</v>
      </c>
      <c r="KF164">
        <v>100.451</v>
      </c>
    </row>
    <row r="165" spans="1:292">
      <c r="A165">
        <v>145</v>
      </c>
      <c r="B165">
        <v>1685030474.6</v>
      </c>
      <c r="C165">
        <v>3875.5</v>
      </c>
      <c r="D165" t="s">
        <v>725</v>
      </c>
      <c r="E165" t="s">
        <v>726</v>
      </c>
      <c r="F165">
        <v>5</v>
      </c>
      <c r="G165" t="s">
        <v>428</v>
      </c>
      <c r="H165">
        <v>1685030467.1</v>
      </c>
      <c r="I165">
        <f>(J165)/1000</f>
        <v>0</v>
      </c>
      <c r="J165">
        <f>IF(DO165, AM165, AG165)</f>
        <v>0</v>
      </c>
      <c r="K165">
        <f>IF(DO165, AH165, AF165)</f>
        <v>0</v>
      </c>
      <c r="L165">
        <f>DQ165 - IF(AT165&gt;1, K165*DK165*100.0/(AV165*EE165), 0)</f>
        <v>0</v>
      </c>
      <c r="M165">
        <f>((S165-I165/2)*L165-K165)/(S165+I165/2)</f>
        <v>0</v>
      </c>
      <c r="N165">
        <f>M165*(DX165+DY165)/1000.0</f>
        <v>0</v>
      </c>
      <c r="O165">
        <f>(DQ165 - IF(AT165&gt;1, K165*DK165*100.0/(AV165*EE165), 0))*(DX165+DY165)/1000.0</f>
        <v>0</v>
      </c>
      <c r="P165">
        <f>2.0/((1/R165-1/Q165)+SIGN(R165)*SQRT((1/R165-1/Q165)*(1/R165-1/Q165) + 4*DL165/((DL165+1)*(DL165+1))*(2*1/R165*1/Q165-1/Q165*1/Q165)))</f>
        <v>0</v>
      </c>
      <c r="Q165">
        <f>IF(LEFT(DM165,1)&lt;&gt;"0",IF(LEFT(DM165,1)="1",3.0,DN165),$D$5+$E$5*(EE165*DX165/($K$5*1000))+$F$5*(EE165*DX165/($K$5*1000))*MAX(MIN(DK165,$J$5),$I$5)*MAX(MIN(DK165,$J$5),$I$5)+$G$5*MAX(MIN(DK165,$J$5),$I$5)*(EE165*DX165/($K$5*1000))+$H$5*(EE165*DX165/($K$5*1000))*(EE165*DX165/($K$5*1000)))</f>
        <v>0</v>
      </c>
      <c r="R165">
        <f>I165*(1000-(1000*0.61365*exp(17.502*V165/(240.97+V165))/(DX165+DY165)+DS165)/2)/(1000*0.61365*exp(17.502*V165/(240.97+V165))/(DX165+DY165)-DS165)</f>
        <v>0</v>
      </c>
      <c r="S165">
        <f>1/((DL165+1)/(P165/1.6)+1/(Q165/1.37)) + DL165/((DL165+1)/(P165/1.6) + DL165/(Q165/1.37))</f>
        <v>0</v>
      </c>
      <c r="T165">
        <f>(DG165*DJ165)</f>
        <v>0</v>
      </c>
      <c r="U165">
        <f>(DZ165+(T165+2*0.95*5.67E-8*(((DZ165+$B$9)+273)^4-(DZ165+273)^4)-44100*I165)/(1.84*29.3*Q165+8*0.95*5.67E-8*(DZ165+273)^3))</f>
        <v>0</v>
      </c>
      <c r="V165">
        <f>($C$9*EA165+$D$9*EB165+$E$9*U165)</f>
        <v>0</v>
      </c>
      <c r="W165">
        <f>0.61365*exp(17.502*V165/(240.97+V165))</f>
        <v>0</v>
      </c>
      <c r="X165">
        <f>(Y165/Z165*100)</f>
        <v>0</v>
      </c>
      <c r="Y165">
        <f>DS165*(DX165+DY165)/1000</f>
        <v>0</v>
      </c>
      <c r="Z165">
        <f>0.61365*exp(17.502*DZ165/(240.97+DZ165))</f>
        <v>0</v>
      </c>
      <c r="AA165">
        <f>(W165-DS165*(DX165+DY165)/1000)</f>
        <v>0</v>
      </c>
      <c r="AB165">
        <f>(-I165*44100)</f>
        <v>0</v>
      </c>
      <c r="AC165">
        <f>2*29.3*Q165*0.92*(DZ165-V165)</f>
        <v>0</v>
      </c>
      <c r="AD165">
        <f>2*0.95*5.67E-8*(((DZ165+$B$9)+273)^4-(V165+273)^4)</f>
        <v>0</v>
      </c>
      <c r="AE165">
        <f>T165+AD165+AB165+AC165</f>
        <v>0</v>
      </c>
      <c r="AF165">
        <f>DW165*AT165*(DR165-DQ165*(1000-AT165*DT165)/(1000-AT165*DS165))/(100*DK165)</f>
        <v>0</v>
      </c>
      <c r="AG165">
        <f>1000*DW165*AT165*(DS165-DT165)/(100*DK165*(1000-AT165*DS165))</f>
        <v>0</v>
      </c>
      <c r="AH165">
        <f>(AI165 - AJ165 - DX165*1E3/(8.314*(DZ165+273.15)) * AL165/DW165 * AK165) * DW165/(100*DK165) * (1000 - DT165)/1000</f>
        <v>0</v>
      </c>
      <c r="AI165">
        <v>800.8587174175491</v>
      </c>
      <c r="AJ165">
        <v>729.2419151515154</v>
      </c>
      <c r="AK165">
        <v>3.350062167296831</v>
      </c>
      <c r="AL165">
        <v>66.75792814194976</v>
      </c>
      <c r="AM165">
        <f>(AO165 - AN165 + DX165*1E3/(8.314*(DZ165+273.15)) * AQ165/DW165 * AP165) * DW165/(100*DK165) * 1000/(1000 - AO165)</f>
        <v>0</v>
      </c>
      <c r="AN165">
        <v>15.1757140978783</v>
      </c>
      <c r="AO165">
        <v>21.16283498452013</v>
      </c>
      <c r="AP165">
        <v>-0.007569745431815049</v>
      </c>
      <c r="AQ165">
        <v>112.1516284702856</v>
      </c>
      <c r="AR165">
        <v>0</v>
      </c>
      <c r="AS165">
        <v>0</v>
      </c>
      <c r="AT165">
        <f>IF(AR165*$H$15&gt;=AV165,1.0,(AV165/(AV165-AR165*$H$15)))</f>
        <v>0</v>
      </c>
      <c r="AU165">
        <f>(AT165-1)*100</f>
        <v>0</v>
      </c>
      <c r="AV165">
        <f>MAX(0,($B$15+$C$15*EE165)/(1+$D$15*EE165)*DX165/(DZ165+273)*$E$15)</f>
        <v>0</v>
      </c>
      <c r="AW165" t="s">
        <v>429</v>
      </c>
      <c r="AX165" t="s">
        <v>429</v>
      </c>
      <c r="AY165">
        <v>0</v>
      </c>
      <c r="AZ165">
        <v>0</v>
      </c>
      <c r="BA165">
        <f>1-AY165/AZ165</f>
        <v>0</v>
      </c>
      <c r="BB165">
        <v>0</v>
      </c>
      <c r="BC165" t="s">
        <v>429</v>
      </c>
      <c r="BD165" t="s">
        <v>429</v>
      </c>
      <c r="BE165">
        <v>0</v>
      </c>
      <c r="BF165">
        <v>0</v>
      </c>
      <c r="BG165">
        <f>1-BE165/BF165</f>
        <v>0</v>
      </c>
      <c r="BH165">
        <v>0.5</v>
      </c>
      <c r="BI165">
        <f>DH165</f>
        <v>0</v>
      </c>
      <c r="BJ165">
        <f>K165</f>
        <v>0</v>
      </c>
      <c r="BK165">
        <f>BG165*BH165*BI165</f>
        <v>0</v>
      </c>
      <c r="BL165">
        <f>(BJ165-BB165)/BI165</f>
        <v>0</v>
      </c>
      <c r="BM165">
        <f>(AZ165-BF165)/BF165</f>
        <v>0</v>
      </c>
      <c r="BN165">
        <f>AY165/(BA165+AY165/BF165)</f>
        <v>0</v>
      </c>
      <c r="BO165" t="s">
        <v>429</v>
      </c>
      <c r="BP165">
        <v>0</v>
      </c>
      <c r="BQ165">
        <f>IF(BP165&lt;&gt;0, BP165, BN165)</f>
        <v>0</v>
      </c>
      <c r="BR165">
        <f>1-BQ165/BF165</f>
        <v>0</v>
      </c>
      <c r="BS165">
        <f>(BF165-BE165)/(BF165-BQ165)</f>
        <v>0</v>
      </c>
      <c r="BT165">
        <f>(AZ165-BF165)/(AZ165-BQ165)</f>
        <v>0</v>
      </c>
      <c r="BU165">
        <f>(BF165-BE165)/(BF165-AY165)</f>
        <v>0</v>
      </c>
      <c r="BV165">
        <f>(AZ165-BF165)/(AZ165-AY165)</f>
        <v>0</v>
      </c>
      <c r="BW165">
        <f>(BS165*BQ165/BE165)</f>
        <v>0</v>
      </c>
      <c r="BX165">
        <f>(1-BW165)</f>
        <v>0</v>
      </c>
      <c r="DG165">
        <f>$B$13*EF165+$C$13*EG165+$F$13*ER165*(1-EU165)</f>
        <v>0</v>
      </c>
      <c r="DH165">
        <f>DG165*DI165</f>
        <v>0</v>
      </c>
      <c r="DI165">
        <f>($B$13*$D$11+$C$13*$D$11+$F$13*((FE165+EW165)/MAX(FE165+EW165+FF165, 0.1)*$I$11+FF165/MAX(FE165+EW165+FF165, 0.1)*$J$11))/($B$13+$C$13+$F$13)</f>
        <v>0</v>
      </c>
      <c r="DJ165">
        <f>($B$13*$K$11+$C$13*$K$11+$F$13*((FE165+EW165)/MAX(FE165+EW165+FF165, 0.1)*$P$11+FF165/MAX(FE165+EW165+FF165, 0.1)*$Q$11))/($B$13+$C$13+$F$13)</f>
        <v>0</v>
      </c>
      <c r="DK165">
        <v>5.52</v>
      </c>
      <c r="DL165">
        <v>0.5</v>
      </c>
      <c r="DM165" t="s">
        <v>430</v>
      </c>
      <c r="DN165">
        <v>2</v>
      </c>
      <c r="DO165" t="b">
        <v>1</v>
      </c>
      <c r="DP165">
        <v>1685030467.1</v>
      </c>
      <c r="DQ165">
        <v>690.9690370370371</v>
      </c>
      <c r="DR165">
        <v>775.0393703703703</v>
      </c>
      <c r="DS165">
        <v>21.2117</v>
      </c>
      <c r="DT165">
        <v>15.18535555555555</v>
      </c>
      <c r="DU165">
        <v>690.5764444444444</v>
      </c>
      <c r="DV165">
        <v>21.16458888888889</v>
      </c>
      <c r="DW165">
        <v>500.0212962962963</v>
      </c>
      <c r="DX165">
        <v>99.46964814814815</v>
      </c>
      <c r="DY165">
        <v>0.1000194333333333</v>
      </c>
      <c r="DZ165">
        <v>30.02287777777778</v>
      </c>
      <c r="EA165">
        <v>30.59270370370371</v>
      </c>
      <c r="EB165">
        <v>999.9000000000001</v>
      </c>
      <c r="EC165">
        <v>0</v>
      </c>
      <c r="ED165">
        <v>0</v>
      </c>
      <c r="EE165">
        <v>9998.747037037036</v>
      </c>
      <c r="EF165">
        <v>0</v>
      </c>
      <c r="EG165">
        <v>710.6678888888889</v>
      </c>
      <c r="EH165">
        <v>-84.07034074074073</v>
      </c>
      <c r="EI165">
        <v>705.9429259259259</v>
      </c>
      <c r="EJ165">
        <v>786.9903703703704</v>
      </c>
      <c r="EK165">
        <v>6.026334814814816</v>
      </c>
      <c r="EL165">
        <v>775.0393703703703</v>
      </c>
      <c r="EM165">
        <v>15.18535555555555</v>
      </c>
      <c r="EN165">
        <v>2.109919259259259</v>
      </c>
      <c r="EO165">
        <v>1.510482962962963</v>
      </c>
      <c r="EP165">
        <v>18.29425555555556</v>
      </c>
      <c r="EQ165">
        <v>13.07466666666667</v>
      </c>
      <c r="ER165">
        <v>1999.988148148148</v>
      </c>
      <c r="ES165">
        <v>0.9799936666666665</v>
      </c>
      <c r="ET165">
        <v>0.02000603703703704</v>
      </c>
      <c r="EU165">
        <v>0</v>
      </c>
      <c r="EV165">
        <v>658.5491851851853</v>
      </c>
      <c r="EW165">
        <v>5.00078</v>
      </c>
      <c r="EX165">
        <v>16026.84814814815</v>
      </c>
      <c r="EY165">
        <v>16379.51111111111</v>
      </c>
      <c r="EZ165">
        <v>40.13637037037037</v>
      </c>
      <c r="FA165">
        <v>41.68014814814814</v>
      </c>
      <c r="FB165">
        <v>40.84003703703703</v>
      </c>
      <c r="FC165">
        <v>40.81455555555555</v>
      </c>
      <c r="FD165">
        <v>41.43722222222222</v>
      </c>
      <c r="FE165">
        <v>1955.078148148148</v>
      </c>
      <c r="FF165">
        <v>39.91</v>
      </c>
      <c r="FG165">
        <v>0</v>
      </c>
      <c r="FH165">
        <v>1685030473.9</v>
      </c>
      <c r="FI165">
        <v>0</v>
      </c>
      <c r="FJ165">
        <v>658.5472307692307</v>
      </c>
      <c r="FK165">
        <v>-1.507076915503637</v>
      </c>
      <c r="FL165">
        <v>374.5675210570411</v>
      </c>
      <c r="FM165">
        <v>16028.11923076923</v>
      </c>
      <c r="FN165">
        <v>15</v>
      </c>
      <c r="FO165">
        <v>1685028870</v>
      </c>
      <c r="FP165" t="s">
        <v>630</v>
      </c>
      <c r="FQ165">
        <v>1685028857</v>
      </c>
      <c r="FR165">
        <v>1685028870</v>
      </c>
      <c r="FS165">
        <v>3</v>
      </c>
      <c r="FT165">
        <v>0.082</v>
      </c>
      <c r="FU165">
        <v>-0.024</v>
      </c>
      <c r="FV165">
        <v>0.389</v>
      </c>
      <c r="FW165">
        <v>-0.048</v>
      </c>
      <c r="FX165">
        <v>420</v>
      </c>
      <c r="FY165">
        <v>15</v>
      </c>
      <c r="FZ165">
        <v>0.04</v>
      </c>
      <c r="GA165">
        <v>0.02</v>
      </c>
      <c r="GB165">
        <v>-83.88601</v>
      </c>
      <c r="GC165">
        <v>-3.29552420262647</v>
      </c>
      <c r="GD165">
        <v>0.4049170685461406</v>
      </c>
      <c r="GE165">
        <v>0</v>
      </c>
      <c r="GF165">
        <v>6.06769875</v>
      </c>
      <c r="GG165">
        <v>-0.6012012382739397</v>
      </c>
      <c r="GH165">
        <v>0.06244543578947547</v>
      </c>
      <c r="GI165">
        <v>0</v>
      </c>
      <c r="GJ165">
        <v>0</v>
      </c>
      <c r="GK165">
        <v>2</v>
      </c>
      <c r="GL165" t="s">
        <v>485</v>
      </c>
      <c r="GM165">
        <v>3.09846</v>
      </c>
      <c r="GN165">
        <v>2.75804</v>
      </c>
      <c r="GO165">
        <v>0.140817</v>
      </c>
      <c r="GP165">
        <v>0.151851</v>
      </c>
      <c r="GQ165">
        <v>0.108695</v>
      </c>
      <c r="GR165">
        <v>0.086469</v>
      </c>
      <c r="GS165">
        <v>22028.1</v>
      </c>
      <c r="GT165">
        <v>21476.4</v>
      </c>
      <c r="GU165">
        <v>26187.4</v>
      </c>
      <c r="GV165">
        <v>25665.7</v>
      </c>
      <c r="GW165">
        <v>37458.4</v>
      </c>
      <c r="GX165">
        <v>35730.3</v>
      </c>
      <c r="GY165">
        <v>45796.3</v>
      </c>
      <c r="GZ165">
        <v>42315</v>
      </c>
      <c r="HA165">
        <v>1.87418</v>
      </c>
      <c r="HB165">
        <v>1.91085</v>
      </c>
      <c r="HC165">
        <v>0.0569746</v>
      </c>
      <c r="HD165">
        <v>0</v>
      </c>
      <c r="HE165">
        <v>29.6699</v>
      </c>
      <c r="HF165">
        <v>999.9</v>
      </c>
      <c r="HG165">
        <v>54.1</v>
      </c>
      <c r="HH165">
        <v>37.4</v>
      </c>
      <c r="HI165">
        <v>35.0424</v>
      </c>
      <c r="HJ165">
        <v>62.5729</v>
      </c>
      <c r="HK165">
        <v>27.3598</v>
      </c>
      <c r="HL165">
        <v>1</v>
      </c>
      <c r="HM165">
        <v>0.217048</v>
      </c>
      <c r="HN165">
        <v>0.76781</v>
      </c>
      <c r="HO165">
        <v>20.3036</v>
      </c>
      <c r="HP165">
        <v>5.2104</v>
      </c>
      <c r="HQ165">
        <v>11.9796</v>
      </c>
      <c r="HR165">
        <v>4.96365</v>
      </c>
      <c r="HS165">
        <v>3.274</v>
      </c>
      <c r="HT165">
        <v>9999</v>
      </c>
      <c r="HU165">
        <v>9999</v>
      </c>
      <c r="HV165">
        <v>9999</v>
      </c>
      <c r="HW165">
        <v>31.1</v>
      </c>
      <c r="HX165">
        <v>1.86401</v>
      </c>
      <c r="HY165">
        <v>1.86016</v>
      </c>
      <c r="HZ165">
        <v>1.85846</v>
      </c>
      <c r="IA165">
        <v>1.85987</v>
      </c>
      <c r="IB165">
        <v>1.85987</v>
      </c>
      <c r="IC165">
        <v>1.85837</v>
      </c>
      <c r="ID165">
        <v>1.85745</v>
      </c>
      <c r="IE165">
        <v>1.8524</v>
      </c>
      <c r="IF165">
        <v>0</v>
      </c>
      <c r="IG165">
        <v>0</v>
      </c>
      <c r="IH165">
        <v>0</v>
      </c>
      <c r="II165">
        <v>0</v>
      </c>
      <c r="IJ165" t="s">
        <v>433</v>
      </c>
      <c r="IK165" t="s">
        <v>434</v>
      </c>
      <c r="IL165" t="s">
        <v>435</v>
      </c>
      <c r="IM165" t="s">
        <v>435</v>
      </c>
      <c r="IN165" t="s">
        <v>435</v>
      </c>
      <c r="IO165" t="s">
        <v>435</v>
      </c>
      <c r="IP165">
        <v>0</v>
      </c>
      <c r="IQ165">
        <v>100</v>
      </c>
      <c r="IR165">
        <v>100</v>
      </c>
      <c r="IS165">
        <v>0.391</v>
      </c>
      <c r="IT165">
        <v>0.0462</v>
      </c>
      <c r="IU165">
        <v>0.3089209274673534</v>
      </c>
      <c r="IV165">
        <v>0.0002756662941723101</v>
      </c>
      <c r="IW165">
        <v>-1.706736700235475E-07</v>
      </c>
      <c r="IX165">
        <v>-7.648352192670159E-11</v>
      </c>
      <c r="IY165">
        <v>-0.1658455807566637</v>
      </c>
      <c r="IZ165">
        <v>0.001712106514585134</v>
      </c>
      <c r="JA165">
        <v>0.0004201690128959496</v>
      </c>
      <c r="JB165">
        <v>-1.212774764375344E-06</v>
      </c>
      <c r="JC165">
        <v>3</v>
      </c>
      <c r="JD165">
        <v>1949</v>
      </c>
      <c r="JE165">
        <v>1</v>
      </c>
      <c r="JF165">
        <v>28</v>
      </c>
      <c r="JG165">
        <v>27</v>
      </c>
      <c r="JH165">
        <v>26.7</v>
      </c>
      <c r="JI165">
        <v>1.91528</v>
      </c>
      <c r="JJ165">
        <v>2.62939</v>
      </c>
      <c r="JK165">
        <v>1.49658</v>
      </c>
      <c r="JL165">
        <v>2.34741</v>
      </c>
      <c r="JM165">
        <v>1.54907</v>
      </c>
      <c r="JN165">
        <v>2.39258</v>
      </c>
      <c r="JO165">
        <v>41.7174</v>
      </c>
      <c r="JP165">
        <v>13.7993</v>
      </c>
      <c r="JQ165">
        <v>18</v>
      </c>
      <c r="JR165">
        <v>492.606</v>
      </c>
      <c r="JS165">
        <v>533.644</v>
      </c>
      <c r="JT165">
        <v>28</v>
      </c>
      <c r="JU165">
        <v>30.0728</v>
      </c>
      <c r="JV165">
        <v>29.9999</v>
      </c>
      <c r="JW165">
        <v>30.0859</v>
      </c>
      <c r="JX165">
        <v>30.0223</v>
      </c>
      <c r="JY165">
        <v>38.4961</v>
      </c>
      <c r="JZ165">
        <v>51.9114</v>
      </c>
      <c r="KA165">
        <v>0</v>
      </c>
      <c r="KB165">
        <v>28</v>
      </c>
      <c r="KC165">
        <v>821.1559999999999</v>
      </c>
      <c r="KD165">
        <v>15.4449</v>
      </c>
      <c r="KE165">
        <v>100.076</v>
      </c>
      <c r="KF165">
        <v>100.452</v>
      </c>
    </row>
    <row r="166" spans="1:292">
      <c r="A166">
        <v>146</v>
      </c>
      <c r="B166">
        <v>1685030479.6</v>
      </c>
      <c r="C166">
        <v>3880.5</v>
      </c>
      <c r="D166" t="s">
        <v>727</v>
      </c>
      <c r="E166" t="s">
        <v>728</v>
      </c>
      <c r="F166">
        <v>5</v>
      </c>
      <c r="G166" t="s">
        <v>428</v>
      </c>
      <c r="H166">
        <v>1685030471.814285</v>
      </c>
      <c r="I166">
        <f>(J166)/1000</f>
        <v>0</v>
      </c>
      <c r="J166">
        <f>IF(DO166, AM166, AG166)</f>
        <v>0</v>
      </c>
      <c r="K166">
        <f>IF(DO166, AH166, AF166)</f>
        <v>0</v>
      </c>
      <c r="L166">
        <f>DQ166 - IF(AT166&gt;1, K166*DK166*100.0/(AV166*EE166), 0)</f>
        <v>0</v>
      </c>
      <c r="M166">
        <f>((S166-I166/2)*L166-K166)/(S166+I166/2)</f>
        <v>0</v>
      </c>
      <c r="N166">
        <f>M166*(DX166+DY166)/1000.0</f>
        <v>0</v>
      </c>
      <c r="O166">
        <f>(DQ166 - IF(AT166&gt;1, K166*DK166*100.0/(AV166*EE166), 0))*(DX166+DY166)/1000.0</f>
        <v>0</v>
      </c>
      <c r="P166">
        <f>2.0/((1/R166-1/Q166)+SIGN(R166)*SQRT((1/R166-1/Q166)*(1/R166-1/Q166) + 4*DL166/((DL166+1)*(DL166+1))*(2*1/R166*1/Q166-1/Q166*1/Q166)))</f>
        <v>0</v>
      </c>
      <c r="Q166">
        <f>IF(LEFT(DM166,1)&lt;&gt;"0",IF(LEFT(DM166,1)="1",3.0,DN166),$D$5+$E$5*(EE166*DX166/($K$5*1000))+$F$5*(EE166*DX166/($K$5*1000))*MAX(MIN(DK166,$J$5),$I$5)*MAX(MIN(DK166,$J$5),$I$5)+$G$5*MAX(MIN(DK166,$J$5),$I$5)*(EE166*DX166/($K$5*1000))+$H$5*(EE166*DX166/($K$5*1000))*(EE166*DX166/($K$5*1000)))</f>
        <v>0</v>
      </c>
      <c r="R166">
        <f>I166*(1000-(1000*0.61365*exp(17.502*V166/(240.97+V166))/(DX166+DY166)+DS166)/2)/(1000*0.61365*exp(17.502*V166/(240.97+V166))/(DX166+DY166)-DS166)</f>
        <v>0</v>
      </c>
      <c r="S166">
        <f>1/((DL166+1)/(P166/1.6)+1/(Q166/1.37)) + DL166/((DL166+1)/(P166/1.6) + DL166/(Q166/1.37))</f>
        <v>0</v>
      </c>
      <c r="T166">
        <f>(DG166*DJ166)</f>
        <v>0</v>
      </c>
      <c r="U166">
        <f>(DZ166+(T166+2*0.95*5.67E-8*(((DZ166+$B$9)+273)^4-(DZ166+273)^4)-44100*I166)/(1.84*29.3*Q166+8*0.95*5.67E-8*(DZ166+273)^3))</f>
        <v>0</v>
      </c>
      <c r="V166">
        <f>($C$9*EA166+$D$9*EB166+$E$9*U166)</f>
        <v>0</v>
      </c>
      <c r="W166">
        <f>0.61365*exp(17.502*V166/(240.97+V166))</f>
        <v>0</v>
      </c>
      <c r="X166">
        <f>(Y166/Z166*100)</f>
        <v>0</v>
      </c>
      <c r="Y166">
        <f>DS166*(DX166+DY166)/1000</f>
        <v>0</v>
      </c>
      <c r="Z166">
        <f>0.61365*exp(17.502*DZ166/(240.97+DZ166))</f>
        <v>0</v>
      </c>
      <c r="AA166">
        <f>(W166-DS166*(DX166+DY166)/1000)</f>
        <v>0</v>
      </c>
      <c r="AB166">
        <f>(-I166*44100)</f>
        <v>0</v>
      </c>
      <c r="AC166">
        <f>2*29.3*Q166*0.92*(DZ166-V166)</f>
        <v>0</v>
      </c>
      <c r="AD166">
        <f>2*0.95*5.67E-8*(((DZ166+$B$9)+273)^4-(V166+273)^4)</f>
        <v>0</v>
      </c>
      <c r="AE166">
        <f>T166+AD166+AB166+AC166</f>
        <v>0</v>
      </c>
      <c r="AF166">
        <f>DW166*AT166*(DR166-DQ166*(1000-AT166*DT166)/(1000-AT166*DS166))/(100*DK166)</f>
        <v>0</v>
      </c>
      <c r="AG166">
        <f>1000*DW166*AT166*(DS166-DT166)/(100*DK166*(1000-AT166*DS166))</f>
        <v>0</v>
      </c>
      <c r="AH166">
        <f>(AI166 - AJ166 - DX166*1E3/(8.314*(DZ166+273.15)) * AL166/DW166 * AK166) * DW166/(100*DK166) * (1000 - DT166)/1000</f>
        <v>0</v>
      </c>
      <c r="AI166">
        <v>817.8248376965672</v>
      </c>
      <c r="AJ166">
        <v>746.0642181818179</v>
      </c>
      <c r="AK166">
        <v>3.372876068024703</v>
      </c>
      <c r="AL166">
        <v>66.75792814194976</v>
      </c>
      <c r="AM166">
        <f>(AO166 - AN166 + DX166*1E3/(8.314*(DZ166+273.15)) * AQ166/DW166 * AP166) * DW166/(100*DK166) * 1000/(1000 - AO166)</f>
        <v>0</v>
      </c>
      <c r="AN166">
        <v>15.24157130927399</v>
      </c>
      <c r="AO166">
        <v>21.13097636738907</v>
      </c>
      <c r="AP166">
        <v>-0.009785958113870178</v>
      </c>
      <c r="AQ166">
        <v>112.1516284702856</v>
      </c>
      <c r="AR166">
        <v>0</v>
      </c>
      <c r="AS166">
        <v>0</v>
      </c>
      <c r="AT166">
        <f>IF(AR166*$H$15&gt;=AV166,1.0,(AV166/(AV166-AR166*$H$15)))</f>
        <v>0</v>
      </c>
      <c r="AU166">
        <f>(AT166-1)*100</f>
        <v>0</v>
      </c>
      <c r="AV166">
        <f>MAX(0,($B$15+$C$15*EE166)/(1+$D$15*EE166)*DX166/(DZ166+273)*$E$15)</f>
        <v>0</v>
      </c>
      <c r="AW166" t="s">
        <v>429</v>
      </c>
      <c r="AX166" t="s">
        <v>429</v>
      </c>
      <c r="AY166">
        <v>0</v>
      </c>
      <c r="AZ166">
        <v>0</v>
      </c>
      <c r="BA166">
        <f>1-AY166/AZ166</f>
        <v>0</v>
      </c>
      <c r="BB166">
        <v>0</v>
      </c>
      <c r="BC166" t="s">
        <v>429</v>
      </c>
      <c r="BD166" t="s">
        <v>429</v>
      </c>
      <c r="BE166">
        <v>0</v>
      </c>
      <c r="BF166">
        <v>0</v>
      </c>
      <c r="BG166">
        <f>1-BE166/BF166</f>
        <v>0</v>
      </c>
      <c r="BH166">
        <v>0.5</v>
      </c>
      <c r="BI166">
        <f>DH166</f>
        <v>0</v>
      </c>
      <c r="BJ166">
        <f>K166</f>
        <v>0</v>
      </c>
      <c r="BK166">
        <f>BG166*BH166*BI166</f>
        <v>0</v>
      </c>
      <c r="BL166">
        <f>(BJ166-BB166)/BI166</f>
        <v>0</v>
      </c>
      <c r="BM166">
        <f>(AZ166-BF166)/BF166</f>
        <v>0</v>
      </c>
      <c r="BN166">
        <f>AY166/(BA166+AY166/BF166)</f>
        <v>0</v>
      </c>
      <c r="BO166" t="s">
        <v>429</v>
      </c>
      <c r="BP166">
        <v>0</v>
      </c>
      <c r="BQ166">
        <f>IF(BP166&lt;&gt;0, BP166, BN166)</f>
        <v>0</v>
      </c>
      <c r="BR166">
        <f>1-BQ166/BF166</f>
        <v>0</v>
      </c>
      <c r="BS166">
        <f>(BF166-BE166)/(BF166-BQ166)</f>
        <v>0</v>
      </c>
      <c r="BT166">
        <f>(AZ166-BF166)/(AZ166-BQ166)</f>
        <v>0</v>
      </c>
      <c r="BU166">
        <f>(BF166-BE166)/(BF166-AY166)</f>
        <v>0</v>
      </c>
      <c r="BV166">
        <f>(AZ166-BF166)/(AZ166-AY166)</f>
        <v>0</v>
      </c>
      <c r="BW166">
        <f>(BS166*BQ166/BE166)</f>
        <v>0</v>
      </c>
      <c r="BX166">
        <f>(1-BW166)</f>
        <v>0</v>
      </c>
      <c r="DG166">
        <f>$B$13*EF166+$C$13*EG166+$F$13*ER166*(1-EU166)</f>
        <v>0</v>
      </c>
      <c r="DH166">
        <f>DG166*DI166</f>
        <v>0</v>
      </c>
      <c r="DI166">
        <f>($B$13*$D$11+$C$13*$D$11+$F$13*((FE166+EW166)/MAX(FE166+EW166+FF166, 0.1)*$I$11+FF166/MAX(FE166+EW166+FF166, 0.1)*$J$11))/($B$13+$C$13+$F$13)</f>
        <v>0</v>
      </c>
      <c r="DJ166">
        <f>($B$13*$K$11+$C$13*$K$11+$F$13*((FE166+EW166)/MAX(FE166+EW166+FF166, 0.1)*$P$11+FF166/MAX(FE166+EW166+FF166, 0.1)*$Q$11))/($B$13+$C$13+$F$13)</f>
        <v>0</v>
      </c>
      <c r="DK166">
        <v>5.52</v>
      </c>
      <c r="DL166">
        <v>0.5</v>
      </c>
      <c r="DM166" t="s">
        <v>430</v>
      </c>
      <c r="DN166">
        <v>2</v>
      </c>
      <c r="DO166" t="b">
        <v>1</v>
      </c>
      <c r="DP166">
        <v>1685030471.814285</v>
      </c>
      <c r="DQ166">
        <v>706.3438214285715</v>
      </c>
      <c r="DR166">
        <v>790.7161785714287</v>
      </c>
      <c r="DS166">
        <v>21.18337857142857</v>
      </c>
      <c r="DT166">
        <v>15.23389285714286</v>
      </c>
      <c r="DU166">
        <v>705.9524285714288</v>
      </c>
      <c r="DV166">
        <v>21.13676785714286</v>
      </c>
      <c r="DW166">
        <v>499.9956071428572</v>
      </c>
      <c r="DX166">
        <v>99.46956785714283</v>
      </c>
      <c r="DY166">
        <v>0.09981852142857142</v>
      </c>
      <c r="DZ166">
        <v>30.01831785714285</v>
      </c>
      <c r="EA166">
        <v>30.59251428571428</v>
      </c>
      <c r="EB166">
        <v>999.9000000000002</v>
      </c>
      <c r="EC166">
        <v>0</v>
      </c>
      <c r="ED166">
        <v>0</v>
      </c>
      <c r="EE166">
        <v>10010.49178571429</v>
      </c>
      <c r="EF166">
        <v>0</v>
      </c>
      <c r="EG166">
        <v>712.0968571428572</v>
      </c>
      <c r="EH166">
        <v>-84.37236071428572</v>
      </c>
      <c r="EI166">
        <v>721.629892857143</v>
      </c>
      <c r="EJ166">
        <v>802.9491785714284</v>
      </c>
      <c r="EK166">
        <v>5.949474285714285</v>
      </c>
      <c r="EL166">
        <v>790.7161785714287</v>
      </c>
      <c r="EM166">
        <v>15.23389285714286</v>
      </c>
      <c r="EN166">
        <v>2.107100714285715</v>
      </c>
      <c r="EO166">
        <v>1.515309285714286</v>
      </c>
      <c r="EP166">
        <v>18.27294642857143</v>
      </c>
      <c r="EQ166">
        <v>13.12337857142857</v>
      </c>
      <c r="ER166">
        <v>1999.996785714286</v>
      </c>
      <c r="ES166">
        <v>0.9799937857142856</v>
      </c>
      <c r="ET166">
        <v>0.02000587857142858</v>
      </c>
      <c r="EU166">
        <v>0</v>
      </c>
      <c r="EV166">
        <v>658.4805</v>
      </c>
      <c r="EW166">
        <v>5.00078</v>
      </c>
      <c r="EX166">
        <v>16041.66785714286</v>
      </c>
      <c r="EY166">
        <v>16379.575</v>
      </c>
      <c r="EZ166">
        <v>40.13367857142857</v>
      </c>
      <c r="FA166">
        <v>41.67371428571428</v>
      </c>
      <c r="FB166">
        <v>40.88139285714285</v>
      </c>
      <c r="FC166">
        <v>40.82339285714284</v>
      </c>
      <c r="FD166">
        <v>41.46625</v>
      </c>
      <c r="FE166">
        <v>1955.086785714286</v>
      </c>
      <c r="FF166">
        <v>39.91</v>
      </c>
      <c r="FG166">
        <v>0</v>
      </c>
      <c r="FH166">
        <v>1685030478.7</v>
      </c>
      <c r="FI166">
        <v>0</v>
      </c>
      <c r="FJ166">
        <v>658.4497307692308</v>
      </c>
      <c r="FK166">
        <v>-1.366256412922271</v>
      </c>
      <c r="FL166">
        <v>-6.468376593146175</v>
      </c>
      <c r="FM166">
        <v>16044.85384615385</v>
      </c>
      <c r="FN166">
        <v>15</v>
      </c>
      <c r="FO166">
        <v>1685028870</v>
      </c>
      <c r="FP166" t="s">
        <v>630</v>
      </c>
      <c r="FQ166">
        <v>1685028857</v>
      </c>
      <c r="FR166">
        <v>1685028870</v>
      </c>
      <c r="FS166">
        <v>3</v>
      </c>
      <c r="FT166">
        <v>0.082</v>
      </c>
      <c r="FU166">
        <v>-0.024</v>
      </c>
      <c r="FV166">
        <v>0.389</v>
      </c>
      <c r="FW166">
        <v>-0.048</v>
      </c>
      <c r="FX166">
        <v>420</v>
      </c>
      <c r="FY166">
        <v>15</v>
      </c>
      <c r="FZ166">
        <v>0.04</v>
      </c>
      <c r="GA166">
        <v>0.02</v>
      </c>
      <c r="GB166">
        <v>-84.17590749999999</v>
      </c>
      <c r="GC166">
        <v>-3.992716322701631</v>
      </c>
      <c r="GD166">
        <v>0.4167024648280222</v>
      </c>
      <c r="GE166">
        <v>0</v>
      </c>
      <c r="GF166">
        <v>5.978831250000001</v>
      </c>
      <c r="GG166">
        <v>-0.9396631519699886</v>
      </c>
      <c r="GH166">
        <v>0.09851310730525908</v>
      </c>
      <c r="GI166">
        <v>0</v>
      </c>
      <c r="GJ166">
        <v>0</v>
      </c>
      <c r="GK166">
        <v>2</v>
      </c>
      <c r="GL166" t="s">
        <v>485</v>
      </c>
      <c r="GM166">
        <v>3.09846</v>
      </c>
      <c r="GN166">
        <v>2.75781</v>
      </c>
      <c r="GO166">
        <v>0.143015</v>
      </c>
      <c r="GP166">
        <v>0.153901</v>
      </c>
      <c r="GQ166">
        <v>0.108587</v>
      </c>
      <c r="GR166">
        <v>0.08705309999999999</v>
      </c>
      <c r="GS166">
        <v>21972.1</v>
      </c>
      <c r="GT166">
        <v>21424.7</v>
      </c>
      <c r="GU166">
        <v>26187.8</v>
      </c>
      <c r="GV166">
        <v>25665.9</v>
      </c>
      <c r="GW166">
        <v>37463.5</v>
      </c>
      <c r="GX166">
        <v>35707.9</v>
      </c>
      <c r="GY166">
        <v>45796.6</v>
      </c>
      <c r="GZ166">
        <v>42315.3</v>
      </c>
      <c r="HA166">
        <v>1.87425</v>
      </c>
      <c r="HB166">
        <v>1.91085</v>
      </c>
      <c r="HC166">
        <v>0.0582002</v>
      </c>
      <c r="HD166">
        <v>0</v>
      </c>
      <c r="HE166">
        <v>29.6645</v>
      </c>
      <c r="HF166">
        <v>999.9</v>
      </c>
      <c r="HG166">
        <v>54.1</v>
      </c>
      <c r="HH166">
        <v>37.4</v>
      </c>
      <c r="HI166">
        <v>35.0473</v>
      </c>
      <c r="HJ166">
        <v>61.9529</v>
      </c>
      <c r="HK166">
        <v>27.5601</v>
      </c>
      <c r="HL166">
        <v>1</v>
      </c>
      <c r="HM166">
        <v>0.216621</v>
      </c>
      <c r="HN166">
        <v>0.766966</v>
      </c>
      <c r="HO166">
        <v>20.3025</v>
      </c>
      <c r="HP166">
        <v>5.20636</v>
      </c>
      <c r="HQ166">
        <v>11.9796</v>
      </c>
      <c r="HR166">
        <v>4.96225</v>
      </c>
      <c r="HS166">
        <v>3.27303</v>
      </c>
      <c r="HT166">
        <v>9999</v>
      </c>
      <c r="HU166">
        <v>9999</v>
      </c>
      <c r="HV166">
        <v>9999</v>
      </c>
      <c r="HW166">
        <v>31.1</v>
      </c>
      <c r="HX166">
        <v>1.86401</v>
      </c>
      <c r="HY166">
        <v>1.86017</v>
      </c>
      <c r="HZ166">
        <v>1.85851</v>
      </c>
      <c r="IA166">
        <v>1.85985</v>
      </c>
      <c r="IB166">
        <v>1.85988</v>
      </c>
      <c r="IC166">
        <v>1.85837</v>
      </c>
      <c r="ID166">
        <v>1.85745</v>
      </c>
      <c r="IE166">
        <v>1.8524</v>
      </c>
      <c r="IF166">
        <v>0</v>
      </c>
      <c r="IG166">
        <v>0</v>
      </c>
      <c r="IH166">
        <v>0</v>
      </c>
      <c r="II166">
        <v>0</v>
      </c>
      <c r="IJ166" t="s">
        <v>433</v>
      </c>
      <c r="IK166" t="s">
        <v>434</v>
      </c>
      <c r="IL166" t="s">
        <v>435</v>
      </c>
      <c r="IM166" t="s">
        <v>435</v>
      </c>
      <c r="IN166" t="s">
        <v>435</v>
      </c>
      <c r="IO166" t="s">
        <v>435</v>
      </c>
      <c r="IP166">
        <v>0</v>
      </c>
      <c r="IQ166">
        <v>100</v>
      </c>
      <c r="IR166">
        <v>100</v>
      </c>
      <c r="IS166">
        <v>0.389</v>
      </c>
      <c r="IT166">
        <v>0.0457</v>
      </c>
      <c r="IU166">
        <v>0.3089209274673534</v>
      </c>
      <c r="IV166">
        <v>0.0002756662941723101</v>
      </c>
      <c r="IW166">
        <v>-1.706736700235475E-07</v>
      </c>
      <c r="IX166">
        <v>-7.648352192670159E-11</v>
      </c>
      <c r="IY166">
        <v>-0.1658455807566637</v>
      </c>
      <c r="IZ166">
        <v>0.001712106514585134</v>
      </c>
      <c r="JA166">
        <v>0.0004201690128959496</v>
      </c>
      <c r="JB166">
        <v>-1.212774764375344E-06</v>
      </c>
      <c r="JC166">
        <v>3</v>
      </c>
      <c r="JD166">
        <v>1949</v>
      </c>
      <c r="JE166">
        <v>1</v>
      </c>
      <c r="JF166">
        <v>28</v>
      </c>
      <c r="JG166">
        <v>27</v>
      </c>
      <c r="JH166">
        <v>26.8</v>
      </c>
      <c r="JI166">
        <v>1.9458</v>
      </c>
      <c r="JJ166">
        <v>2.64038</v>
      </c>
      <c r="JK166">
        <v>1.49658</v>
      </c>
      <c r="JL166">
        <v>2.34741</v>
      </c>
      <c r="JM166">
        <v>1.54785</v>
      </c>
      <c r="JN166">
        <v>2.35229</v>
      </c>
      <c r="JO166">
        <v>41.7174</v>
      </c>
      <c r="JP166">
        <v>13.773</v>
      </c>
      <c r="JQ166">
        <v>18</v>
      </c>
      <c r="JR166">
        <v>492.651</v>
      </c>
      <c r="JS166">
        <v>533.644</v>
      </c>
      <c r="JT166">
        <v>27.9998</v>
      </c>
      <c r="JU166">
        <v>30.0707</v>
      </c>
      <c r="JV166">
        <v>29.9999</v>
      </c>
      <c r="JW166">
        <v>30.0859</v>
      </c>
      <c r="JX166">
        <v>30.0223</v>
      </c>
      <c r="JY166">
        <v>39.2007</v>
      </c>
      <c r="JZ166">
        <v>51.6172</v>
      </c>
      <c r="KA166">
        <v>0</v>
      </c>
      <c r="KB166">
        <v>28</v>
      </c>
      <c r="KC166">
        <v>841.216</v>
      </c>
      <c r="KD166">
        <v>15.5402</v>
      </c>
      <c r="KE166">
        <v>100.077</v>
      </c>
      <c r="KF166">
        <v>100.452</v>
      </c>
    </row>
    <row r="167" spans="1:292">
      <c r="A167">
        <v>147</v>
      </c>
      <c r="B167">
        <v>1685030484.6</v>
      </c>
      <c r="C167">
        <v>3885.5</v>
      </c>
      <c r="D167" t="s">
        <v>729</v>
      </c>
      <c r="E167" t="s">
        <v>730</v>
      </c>
      <c r="F167">
        <v>5</v>
      </c>
      <c r="G167" t="s">
        <v>428</v>
      </c>
      <c r="H167">
        <v>1685030477.1</v>
      </c>
      <c r="I167">
        <f>(J167)/1000</f>
        <v>0</v>
      </c>
      <c r="J167">
        <f>IF(DO167, AM167, AG167)</f>
        <v>0</v>
      </c>
      <c r="K167">
        <f>IF(DO167, AH167, AF167)</f>
        <v>0</v>
      </c>
      <c r="L167">
        <f>DQ167 - IF(AT167&gt;1, K167*DK167*100.0/(AV167*EE167), 0)</f>
        <v>0</v>
      </c>
      <c r="M167">
        <f>((S167-I167/2)*L167-K167)/(S167+I167/2)</f>
        <v>0</v>
      </c>
      <c r="N167">
        <f>M167*(DX167+DY167)/1000.0</f>
        <v>0</v>
      </c>
      <c r="O167">
        <f>(DQ167 - IF(AT167&gt;1, K167*DK167*100.0/(AV167*EE167), 0))*(DX167+DY167)/1000.0</f>
        <v>0</v>
      </c>
      <c r="P167">
        <f>2.0/((1/R167-1/Q167)+SIGN(R167)*SQRT((1/R167-1/Q167)*(1/R167-1/Q167) + 4*DL167/((DL167+1)*(DL167+1))*(2*1/R167*1/Q167-1/Q167*1/Q167)))</f>
        <v>0</v>
      </c>
      <c r="Q167">
        <f>IF(LEFT(DM167,1)&lt;&gt;"0",IF(LEFT(DM167,1)="1",3.0,DN167),$D$5+$E$5*(EE167*DX167/($K$5*1000))+$F$5*(EE167*DX167/($K$5*1000))*MAX(MIN(DK167,$J$5),$I$5)*MAX(MIN(DK167,$J$5),$I$5)+$G$5*MAX(MIN(DK167,$J$5),$I$5)*(EE167*DX167/($K$5*1000))+$H$5*(EE167*DX167/($K$5*1000))*(EE167*DX167/($K$5*1000)))</f>
        <v>0</v>
      </c>
      <c r="R167">
        <f>I167*(1000-(1000*0.61365*exp(17.502*V167/(240.97+V167))/(DX167+DY167)+DS167)/2)/(1000*0.61365*exp(17.502*V167/(240.97+V167))/(DX167+DY167)-DS167)</f>
        <v>0</v>
      </c>
      <c r="S167">
        <f>1/((DL167+1)/(P167/1.6)+1/(Q167/1.37)) + DL167/((DL167+1)/(P167/1.6) + DL167/(Q167/1.37))</f>
        <v>0</v>
      </c>
      <c r="T167">
        <f>(DG167*DJ167)</f>
        <v>0</v>
      </c>
      <c r="U167">
        <f>(DZ167+(T167+2*0.95*5.67E-8*(((DZ167+$B$9)+273)^4-(DZ167+273)^4)-44100*I167)/(1.84*29.3*Q167+8*0.95*5.67E-8*(DZ167+273)^3))</f>
        <v>0</v>
      </c>
      <c r="V167">
        <f>($C$9*EA167+$D$9*EB167+$E$9*U167)</f>
        <v>0</v>
      </c>
      <c r="W167">
        <f>0.61365*exp(17.502*V167/(240.97+V167))</f>
        <v>0</v>
      </c>
      <c r="X167">
        <f>(Y167/Z167*100)</f>
        <v>0</v>
      </c>
      <c r="Y167">
        <f>DS167*(DX167+DY167)/1000</f>
        <v>0</v>
      </c>
      <c r="Z167">
        <f>0.61365*exp(17.502*DZ167/(240.97+DZ167))</f>
        <v>0</v>
      </c>
      <c r="AA167">
        <f>(W167-DS167*(DX167+DY167)/1000)</f>
        <v>0</v>
      </c>
      <c r="AB167">
        <f>(-I167*44100)</f>
        <v>0</v>
      </c>
      <c r="AC167">
        <f>2*29.3*Q167*0.92*(DZ167-V167)</f>
        <v>0</v>
      </c>
      <c r="AD167">
        <f>2*0.95*5.67E-8*(((DZ167+$B$9)+273)^4-(V167+273)^4)</f>
        <v>0</v>
      </c>
      <c r="AE167">
        <f>T167+AD167+AB167+AC167</f>
        <v>0</v>
      </c>
      <c r="AF167">
        <f>DW167*AT167*(DR167-DQ167*(1000-AT167*DT167)/(1000-AT167*DS167))/(100*DK167)</f>
        <v>0</v>
      </c>
      <c r="AG167">
        <f>1000*DW167*AT167*(DS167-DT167)/(100*DK167*(1000-AT167*DS167))</f>
        <v>0</v>
      </c>
      <c r="AH167">
        <f>(AI167 - AJ167 - DX167*1E3/(8.314*(DZ167+273.15)) * AL167/DW167 * AK167) * DW167/(100*DK167) * (1000 - DT167)/1000</f>
        <v>0</v>
      </c>
      <c r="AI167">
        <v>834.5953296543138</v>
      </c>
      <c r="AJ167">
        <v>762.7416060606062</v>
      </c>
      <c r="AK167">
        <v>3.338880527403105</v>
      </c>
      <c r="AL167">
        <v>66.75792814194976</v>
      </c>
      <c r="AM167">
        <f>(AO167 - AN167 + DX167*1E3/(8.314*(DZ167+273.15)) * AQ167/DW167 * AP167) * DW167/(100*DK167) * 1000/(1000 - AO167)</f>
        <v>0</v>
      </c>
      <c r="AN167">
        <v>15.37688935574544</v>
      </c>
      <c r="AO167">
        <v>21.11381434468525</v>
      </c>
      <c r="AP167">
        <v>-0.002291786574538994</v>
      </c>
      <c r="AQ167">
        <v>112.1516284702856</v>
      </c>
      <c r="AR167">
        <v>0</v>
      </c>
      <c r="AS167">
        <v>0</v>
      </c>
      <c r="AT167">
        <f>IF(AR167*$H$15&gt;=AV167,1.0,(AV167/(AV167-AR167*$H$15)))</f>
        <v>0</v>
      </c>
      <c r="AU167">
        <f>(AT167-1)*100</f>
        <v>0</v>
      </c>
      <c r="AV167">
        <f>MAX(0,($B$15+$C$15*EE167)/(1+$D$15*EE167)*DX167/(DZ167+273)*$E$15)</f>
        <v>0</v>
      </c>
      <c r="AW167" t="s">
        <v>429</v>
      </c>
      <c r="AX167" t="s">
        <v>429</v>
      </c>
      <c r="AY167">
        <v>0</v>
      </c>
      <c r="AZ167">
        <v>0</v>
      </c>
      <c r="BA167">
        <f>1-AY167/AZ167</f>
        <v>0</v>
      </c>
      <c r="BB167">
        <v>0</v>
      </c>
      <c r="BC167" t="s">
        <v>429</v>
      </c>
      <c r="BD167" t="s">
        <v>429</v>
      </c>
      <c r="BE167">
        <v>0</v>
      </c>
      <c r="BF167">
        <v>0</v>
      </c>
      <c r="BG167">
        <f>1-BE167/BF167</f>
        <v>0</v>
      </c>
      <c r="BH167">
        <v>0.5</v>
      </c>
      <c r="BI167">
        <f>DH167</f>
        <v>0</v>
      </c>
      <c r="BJ167">
        <f>K167</f>
        <v>0</v>
      </c>
      <c r="BK167">
        <f>BG167*BH167*BI167</f>
        <v>0</v>
      </c>
      <c r="BL167">
        <f>(BJ167-BB167)/BI167</f>
        <v>0</v>
      </c>
      <c r="BM167">
        <f>(AZ167-BF167)/BF167</f>
        <v>0</v>
      </c>
      <c r="BN167">
        <f>AY167/(BA167+AY167/BF167)</f>
        <v>0</v>
      </c>
      <c r="BO167" t="s">
        <v>429</v>
      </c>
      <c r="BP167">
        <v>0</v>
      </c>
      <c r="BQ167">
        <f>IF(BP167&lt;&gt;0, BP167, BN167)</f>
        <v>0</v>
      </c>
      <c r="BR167">
        <f>1-BQ167/BF167</f>
        <v>0</v>
      </c>
      <c r="BS167">
        <f>(BF167-BE167)/(BF167-BQ167)</f>
        <v>0</v>
      </c>
      <c r="BT167">
        <f>(AZ167-BF167)/(AZ167-BQ167)</f>
        <v>0</v>
      </c>
      <c r="BU167">
        <f>(BF167-BE167)/(BF167-AY167)</f>
        <v>0</v>
      </c>
      <c r="BV167">
        <f>(AZ167-BF167)/(AZ167-AY167)</f>
        <v>0</v>
      </c>
      <c r="BW167">
        <f>(BS167*BQ167/BE167)</f>
        <v>0</v>
      </c>
      <c r="BX167">
        <f>(1-BW167)</f>
        <v>0</v>
      </c>
      <c r="DG167">
        <f>$B$13*EF167+$C$13*EG167+$F$13*ER167*(1-EU167)</f>
        <v>0</v>
      </c>
      <c r="DH167">
        <f>DG167*DI167</f>
        <v>0</v>
      </c>
      <c r="DI167">
        <f>($B$13*$D$11+$C$13*$D$11+$F$13*((FE167+EW167)/MAX(FE167+EW167+FF167, 0.1)*$I$11+FF167/MAX(FE167+EW167+FF167, 0.1)*$J$11))/($B$13+$C$13+$F$13)</f>
        <v>0</v>
      </c>
      <c r="DJ167">
        <f>($B$13*$K$11+$C$13*$K$11+$F$13*((FE167+EW167)/MAX(FE167+EW167+FF167, 0.1)*$P$11+FF167/MAX(FE167+EW167+FF167, 0.1)*$Q$11))/($B$13+$C$13+$F$13)</f>
        <v>0</v>
      </c>
      <c r="DK167">
        <v>5.52</v>
      </c>
      <c r="DL167">
        <v>0.5</v>
      </c>
      <c r="DM167" t="s">
        <v>430</v>
      </c>
      <c r="DN167">
        <v>2</v>
      </c>
      <c r="DO167" t="b">
        <v>1</v>
      </c>
      <c r="DP167">
        <v>1685030477.1</v>
      </c>
      <c r="DQ167">
        <v>723.6556666666664</v>
      </c>
      <c r="DR167">
        <v>808.3373703703704</v>
      </c>
      <c r="DS167">
        <v>21.14861481481482</v>
      </c>
      <c r="DT167">
        <v>15.3168037037037</v>
      </c>
      <c r="DU167">
        <v>723.2657037037037</v>
      </c>
      <c r="DV167">
        <v>21.10261481481482</v>
      </c>
      <c r="DW167">
        <v>500.0420740740741</v>
      </c>
      <c r="DX167">
        <v>99.46937037037038</v>
      </c>
      <c r="DY167">
        <v>0.09998055925925925</v>
      </c>
      <c r="DZ167">
        <v>30.0132037037037</v>
      </c>
      <c r="EA167">
        <v>30.60196666666667</v>
      </c>
      <c r="EB167">
        <v>999.9000000000001</v>
      </c>
      <c r="EC167">
        <v>0</v>
      </c>
      <c r="ED167">
        <v>0</v>
      </c>
      <c r="EE167">
        <v>9999.564814814816</v>
      </c>
      <c r="EF167">
        <v>0</v>
      </c>
      <c r="EG167">
        <v>723.956</v>
      </c>
      <c r="EH167">
        <v>-84.68175185185186</v>
      </c>
      <c r="EI167">
        <v>739.2903333333334</v>
      </c>
      <c r="EJ167">
        <v>820.9124444444444</v>
      </c>
      <c r="EK167">
        <v>5.831812222222222</v>
      </c>
      <c r="EL167">
        <v>808.3373703703704</v>
      </c>
      <c r="EM167">
        <v>15.3168037037037</v>
      </c>
      <c r="EN167">
        <v>2.10364037037037</v>
      </c>
      <c r="EO167">
        <v>1.523552962962963</v>
      </c>
      <c r="EP167">
        <v>18.24675555555556</v>
      </c>
      <c r="EQ167">
        <v>13.20638888888889</v>
      </c>
      <c r="ER167">
        <v>1999.994444444444</v>
      </c>
      <c r="ES167">
        <v>0.9799937777777776</v>
      </c>
      <c r="ET167">
        <v>0.02000582222222222</v>
      </c>
      <c r="EU167">
        <v>0</v>
      </c>
      <c r="EV167">
        <v>658.3470740740742</v>
      </c>
      <c r="EW167">
        <v>5.00078</v>
      </c>
      <c r="EX167">
        <v>16062.59259259259</v>
      </c>
      <c r="EY167">
        <v>16379.54444444444</v>
      </c>
      <c r="EZ167">
        <v>40.13866666666667</v>
      </c>
      <c r="FA167">
        <v>41.65714814814815</v>
      </c>
      <c r="FB167">
        <v>40.90711111111111</v>
      </c>
      <c r="FC167">
        <v>40.83299999999999</v>
      </c>
      <c r="FD167">
        <v>41.47200000000001</v>
      </c>
      <c r="FE167">
        <v>1955.084444444444</v>
      </c>
      <c r="FF167">
        <v>39.91</v>
      </c>
      <c r="FG167">
        <v>0</v>
      </c>
      <c r="FH167">
        <v>1685030483.5</v>
      </c>
      <c r="FI167">
        <v>0</v>
      </c>
      <c r="FJ167">
        <v>658.3080000000001</v>
      </c>
      <c r="FK167">
        <v>-1.216341894488321</v>
      </c>
      <c r="FL167">
        <v>262.8376062783629</v>
      </c>
      <c r="FM167">
        <v>16066.63846153846</v>
      </c>
      <c r="FN167">
        <v>15</v>
      </c>
      <c r="FO167">
        <v>1685028870</v>
      </c>
      <c r="FP167" t="s">
        <v>630</v>
      </c>
      <c r="FQ167">
        <v>1685028857</v>
      </c>
      <c r="FR167">
        <v>1685028870</v>
      </c>
      <c r="FS167">
        <v>3</v>
      </c>
      <c r="FT167">
        <v>0.082</v>
      </c>
      <c r="FU167">
        <v>-0.024</v>
      </c>
      <c r="FV167">
        <v>0.389</v>
      </c>
      <c r="FW167">
        <v>-0.048</v>
      </c>
      <c r="FX167">
        <v>420</v>
      </c>
      <c r="FY167">
        <v>15</v>
      </c>
      <c r="FZ167">
        <v>0.04</v>
      </c>
      <c r="GA167">
        <v>0.02</v>
      </c>
      <c r="GB167">
        <v>-84.434225</v>
      </c>
      <c r="GC167">
        <v>-2.790857786116099</v>
      </c>
      <c r="GD167">
        <v>0.3165499729505595</v>
      </c>
      <c r="GE167">
        <v>0</v>
      </c>
      <c r="GF167">
        <v>5.9102925</v>
      </c>
      <c r="GG167">
        <v>-1.327408480300188</v>
      </c>
      <c r="GH167">
        <v>0.1304107238257269</v>
      </c>
      <c r="GI167">
        <v>0</v>
      </c>
      <c r="GJ167">
        <v>0</v>
      </c>
      <c r="GK167">
        <v>2</v>
      </c>
      <c r="GL167" t="s">
        <v>485</v>
      </c>
      <c r="GM167">
        <v>3.09861</v>
      </c>
      <c r="GN167">
        <v>2.75792</v>
      </c>
      <c r="GO167">
        <v>0.145179</v>
      </c>
      <c r="GP167">
        <v>0.156113</v>
      </c>
      <c r="GQ167">
        <v>0.108507</v>
      </c>
      <c r="GR167">
        <v>0.0873269</v>
      </c>
      <c r="GS167">
        <v>21916.7</v>
      </c>
      <c r="GT167">
        <v>21368.6</v>
      </c>
      <c r="GU167">
        <v>26187.9</v>
      </c>
      <c r="GV167">
        <v>25665.8</v>
      </c>
      <c r="GW167">
        <v>37467.2</v>
      </c>
      <c r="GX167">
        <v>35697.3</v>
      </c>
      <c r="GY167">
        <v>45796.7</v>
      </c>
      <c r="GZ167">
        <v>42315.2</v>
      </c>
      <c r="HA167">
        <v>1.8741</v>
      </c>
      <c r="HB167">
        <v>1.91098</v>
      </c>
      <c r="HC167">
        <v>0.0588</v>
      </c>
      <c r="HD167">
        <v>0</v>
      </c>
      <c r="HE167">
        <v>29.6542</v>
      </c>
      <c r="HF167">
        <v>999.9</v>
      </c>
      <c r="HG167">
        <v>54.1</v>
      </c>
      <c r="HH167">
        <v>37.4</v>
      </c>
      <c r="HI167">
        <v>35.0518</v>
      </c>
      <c r="HJ167">
        <v>62.3529</v>
      </c>
      <c r="HK167">
        <v>27.516</v>
      </c>
      <c r="HL167">
        <v>1</v>
      </c>
      <c r="HM167">
        <v>0.216466</v>
      </c>
      <c r="HN167">
        <v>0.76781</v>
      </c>
      <c r="HO167">
        <v>20.3038</v>
      </c>
      <c r="HP167">
        <v>5.2119</v>
      </c>
      <c r="HQ167">
        <v>11.9788</v>
      </c>
      <c r="HR167">
        <v>4.9644</v>
      </c>
      <c r="HS167">
        <v>3.27435</v>
      </c>
      <c r="HT167">
        <v>9999</v>
      </c>
      <c r="HU167">
        <v>9999</v>
      </c>
      <c r="HV167">
        <v>9999</v>
      </c>
      <c r="HW167">
        <v>31.1</v>
      </c>
      <c r="HX167">
        <v>1.86401</v>
      </c>
      <c r="HY167">
        <v>1.86017</v>
      </c>
      <c r="HZ167">
        <v>1.8585</v>
      </c>
      <c r="IA167">
        <v>1.85986</v>
      </c>
      <c r="IB167">
        <v>1.85987</v>
      </c>
      <c r="IC167">
        <v>1.85837</v>
      </c>
      <c r="ID167">
        <v>1.85745</v>
      </c>
      <c r="IE167">
        <v>1.8524</v>
      </c>
      <c r="IF167">
        <v>0</v>
      </c>
      <c r="IG167">
        <v>0</v>
      </c>
      <c r="IH167">
        <v>0</v>
      </c>
      <c r="II167">
        <v>0</v>
      </c>
      <c r="IJ167" t="s">
        <v>433</v>
      </c>
      <c r="IK167" t="s">
        <v>434</v>
      </c>
      <c r="IL167" t="s">
        <v>435</v>
      </c>
      <c r="IM167" t="s">
        <v>435</v>
      </c>
      <c r="IN167" t="s">
        <v>435</v>
      </c>
      <c r="IO167" t="s">
        <v>435</v>
      </c>
      <c r="IP167">
        <v>0</v>
      </c>
      <c r="IQ167">
        <v>100</v>
      </c>
      <c r="IR167">
        <v>100</v>
      </c>
      <c r="IS167">
        <v>0.388</v>
      </c>
      <c r="IT167">
        <v>0.0453</v>
      </c>
      <c r="IU167">
        <v>0.3089209274673534</v>
      </c>
      <c r="IV167">
        <v>0.0002756662941723101</v>
      </c>
      <c r="IW167">
        <v>-1.706736700235475E-07</v>
      </c>
      <c r="IX167">
        <v>-7.648352192670159E-11</v>
      </c>
      <c r="IY167">
        <v>-0.1658455807566637</v>
      </c>
      <c r="IZ167">
        <v>0.001712106514585134</v>
      </c>
      <c r="JA167">
        <v>0.0004201690128959496</v>
      </c>
      <c r="JB167">
        <v>-1.212774764375344E-06</v>
      </c>
      <c r="JC167">
        <v>3</v>
      </c>
      <c r="JD167">
        <v>1949</v>
      </c>
      <c r="JE167">
        <v>1</v>
      </c>
      <c r="JF167">
        <v>28</v>
      </c>
      <c r="JG167">
        <v>27.1</v>
      </c>
      <c r="JH167">
        <v>26.9</v>
      </c>
      <c r="JI167">
        <v>1.97998</v>
      </c>
      <c r="JJ167">
        <v>2.63916</v>
      </c>
      <c r="JK167">
        <v>1.49658</v>
      </c>
      <c r="JL167">
        <v>2.34741</v>
      </c>
      <c r="JM167">
        <v>1.54907</v>
      </c>
      <c r="JN167">
        <v>2.37549</v>
      </c>
      <c r="JO167">
        <v>41.7174</v>
      </c>
      <c r="JP167">
        <v>13.7906</v>
      </c>
      <c r="JQ167">
        <v>18</v>
      </c>
      <c r="JR167">
        <v>492.542</v>
      </c>
      <c r="JS167">
        <v>533.71</v>
      </c>
      <c r="JT167">
        <v>28</v>
      </c>
      <c r="JU167">
        <v>30.0687</v>
      </c>
      <c r="JV167">
        <v>29.9999</v>
      </c>
      <c r="JW167">
        <v>30.0833</v>
      </c>
      <c r="JX167">
        <v>30.0198</v>
      </c>
      <c r="JY167">
        <v>39.8009</v>
      </c>
      <c r="JZ167">
        <v>51.329</v>
      </c>
      <c r="KA167">
        <v>0</v>
      </c>
      <c r="KB167">
        <v>28</v>
      </c>
      <c r="KC167">
        <v>854.573</v>
      </c>
      <c r="KD167">
        <v>15.6509</v>
      </c>
      <c r="KE167">
        <v>100.078</v>
      </c>
      <c r="KF167">
        <v>100.452</v>
      </c>
    </row>
    <row r="168" spans="1:292">
      <c r="A168">
        <v>148</v>
      </c>
      <c r="B168">
        <v>1685030489.6</v>
      </c>
      <c r="C168">
        <v>3890.5</v>
      </c>
      <c r="D168" t="s">
        <v>731</v>
      </c>
      <c r="E168" t="s">
        <v>732</v>
      </c>
      <c r="F168">
        <v>5</v>
      </c>
      <c r="G168" t="s">
        <v>428</v>
      </c>
      <c r="H168">
        <v>1685030481.814285</v>
      </c>
      <c r="I168">
        <f>(J168)/1000</f>
        <v>0</v>
      </c>
      <c r="J168">
        <f>IF(DO168, AM168, AG168)</f>
        <v>0</v>
      </c>
      <c r="K168">
        <f>IF(DO168, AH168, AF168)</f>
        <v>0</v>
      </c>
      <c r="L168">
        <f>DQ168 - IF(AT168&gt;1, K168*DK168*100.0/(AV168*EE168), 0)</f>
        <v>0</v>
      </c>
      <c r="M168">
        <f>((S168-I168/2)*L168-K168)/(S168+I168/2)</f>
        <v>0</v>
      </c>
      <c r="N168">
        <f>M168*(DX168+DY168)/1000.0</f>
        <v>0</v>
      </c>
      <c r="O168">
        <f>(DQ168 - IF(AT168&gt;1, K168*DK168*100.0/(AV168*EE168), 0))*(DX168+DY168)/1000.0</f>
        <v>0</v>
      </c>
      <c r="P168">
        <f>2.0/((1/R168-1/Q168)+SIGN(R168)*SQRT((1/R168-1/Q168)*(1/R168-1/Q168) + 4*DL168/((DL168+1)*(DL168+1))*(2*1/R168*1/Q168-1/Q168*1/Q168)))</f>
        <v>0</v>
      </c>
      <c r="Q168">
        <f>IF(LEFT(DM168,1)&lt;&gt;"0",IF(LEFT(DM168,1)="1",3.0,DN168),$D$5+$E$5*(EE168*DX168/($K$5*1000))+$F$5*(EE168*DX168/($K$5*1000))*MAX(MIN(DK168,$J$5),$I$5)*MAX(MIN(DK168,$J$5),$I$5)+$G$5*MAX(MIN(DK168,$J$5),$I$5)*(EE168*DX168/($K$5*1000))+$H$5*(EE168*DX168/($K$5*1000))*(EE168*DX168/($K$5*1000)))</f>
        <v>0</v>
      </c>
      <c r="R168">
        <f>I168*(1000-(1000*0.61365*exp(17.502*V168/(240.97+V168))/(DX168+DY168)+DS168)/2)/(1000*0.61365*exp(17.502*V168/(240.97+V168))/(DX168+DY168)-DS168)</f>
        <v>0</v>
      </c>
      <c r="S168">
        <f>1/((DL168+1)/(P168/1.6)+1/(Q168/1.37)) + DL168/((DL168+1)/(P168/1.6) + DL168/(Q168/1.37))</f>
        <v>0</v>
      </c>
      <c r="T168">
        <f>(DG168*DJ168)</f>
        <v>0</v>
      </c>
      <c r="U168">
        <f>(DZ168+(T168+2*0.95*5.67E-8*(((DZ168+$B$9)+273)^4-(DZ168+273)^4)-44100*I168)/(1.84*29.3*Q168+8*0.95*5.67E-8*(DZ168+273)^3))</f>
        <v>0</v>
      </c>
      <c r="V168">
        <f>($C$9*EA168+$D$9*EB168+$E$9*U168)</f>
        <v>0</v>
      </c>
      <c r="W168">
        <f>0.61365*exp(17.502*V168/(240.97+V168))</f>
        <v>0</v>
      </c>
      <c r="X168">
        <f>(Y168/Z168*100)</f>
        <v>0</v>
      </c>
      <c r="Y168">
        <f>DS168*(DX168+DY168)/1000</f>
        <v>0</v>
      </c>
      <c r="Z168">
        <f>0.61365*exp(17.502*DZ168/(240.97+DZ168))</f>
        <v>0</v>
      </c>
      <c r="AA168">
        <f>(W168-DS168*(DX168+DY168)/1000)</f>
        <v>0</v>
      </c>
      <c r="AB168">
        <f>(-I168*44100)</f>
        <v>0</v>
      </c>
      <c r="AC168">
        <f>2*29.3*Q168*0.92*(DZ168-V168)</f>
        <v>0</v>
      </c>
      <c r="AD168">
        <f>2*0.95*5.67E-8*(((DZ168+$B$9)+273)^4-(V168+273)^4)</f>
        <v>0</v>
      </c>
      <c r="AE168">
        <f>T168+AD168+AB168+AC168</f>
        <v>0</v>
      </c>
      <c r="AF168">
        <f>DW168*AT168*(DR168-DQ168*(1000-AT168*DT168)/(1000-AT168*DS168))/(100*DK168)</f>
        <v>0</v>
      </c>
      <c r="AG168">
        <f>1000*DW168*AT168*(DS168-DT168)/(100*DK168*(1000-AT168*DS168))</f>
        <v>0</v>
      </c>
      <c r="AH168">
        <f>(AI168 - AJ168 - DX168*1E3/(8.314*(DZ168+273.15)) * AL168/DW168 * AK168) * DW168/(100*DK168) * (1000 - DT168)/1000</f>
        <v>0</v>
      </c>
      <c r="AI168">
        <v>852.6612357186555</v>
      </c>
      <c r="AJ168">
        <v>780.2272666666668</v>
      </c>
      <c r="AK168">
        <v>3.500192835555735</v>
      </c>
      <c r="AL168">
        <v>66.75792814194976</v>
      </c>
      <c r="AM168">
        <f>(AO168 - AN168 + DX168*1E3/(8.314*(DZ168+273.15)) * AQ168/DW168 * AP168) * DW168/(100*DK168) * 1000/(1000 - AO168)</f>
        <v>0</v>
      </c>
      <c r="AN168">
        <v>15.44378362892625</v>
      </c>
      <c r="AO168">
        <v>21.08289958720329</v>
      </c>
      <c r="AP168">
        <v>-0.007013129019240753</v>
      </c>
      <c r="AQ168">
        <v>112.1516284702856</v>
      </c>
      <c r="AR168">
        <v>0</v>
      </c>
      <c r="AS168">
        <v>0</v>
      </c>
      <c r="AT168">
        <f>IF(AR168*$H$15&gt;=AV168,1.0,(AV168/(AV168-AR168*$H$15)))</f>
        <v>0</v>
      </c>
      <c r="AU168">
        <f>(AT168-1)*100</f>
        <v>0</v>
      </c>
      <c r="AV168">
        <f>MAX(0,($B$15+$C$15*EE168)/(1+$D$15*EE168)*DX168/(DZ168+273)*$E$15)</f>
        <v>0</v>
      </c>
      <c r="AW168" t="s">
        <v>429</v>
      </c>
      <c r="AX168" t="s">
        <v>429</v>
      </c>
      <c r="AY168">
        <v>0</v>
      </c>
      <c r="AZ168">
        <v>0</v>
      </c>
      <c r="BA168">
        <f>1-AY168/AZ168</f>
        <v>0</v>
      </c>
      <c r="BB168">
        <v>0</v>
      </c>
      <c r="BC168" t="s">
        <v>429</v>
      </c>
      <c r="BD168" t="s">
        <v>429</v>
      </c>
      <c r="BE168">
        <v>0</v>
      </c>
      <c r="BF168">
        <v>0</v>
      </c>
      <c r="BG168">
        <f>1-BE168/BF168</f>
        <v>0</v>
      </c>
      <c r="BH168">
        <v>0.5</v>
      </c>
      <c r="BI168">
        <f>DH168</f>
        <v>0</v>
      </c>
      <c r="BJ168">
        <f>K168</f>
        <v>0</v>
      </c>
      <c r="BK168">
        <f>BG168*BH168*BI168</f>
        <v>0</v>
      </c>
      <c r="BL168">
        <f>(BJ168-BB168)/BI168</f>
        <v>0</v>
      </c>
      <c r="BM168">
        <f>(AZ168-BF168)/BF168</f>
        <v>0</v>
      </c>
      <c r="BN168">
        <f>AY168/(BA168+AY168/BF168)</f>
        <v>0</v>
      </c>
      <c r="BO168" t="s">
        <v>429</v>
      </c>
      <c r="BP168">
        <v>0</v>
      </c>
      <c r="BQ168">
        <f>IF(BP168&lt;&gt;0, BP168, BN168)</f>
        <v>0</v>
      </c>
      <c r="BR168">
        <f>1-BQ168/BF168</f>
        <v>0</v>
      </c>
      <c r="BS168">
        <f>(BF168-BE168)/(BF168-BQ168)</f>
        <v>0</v>
      </c>
      <c r="BT168">
        <f>(AZ168-BF168)/(AZ168-BQ168)</f>
        <v>0</v>
      </c>
      <c r="BU168">
        <f>(BF168-BE168)/(BF168-AY168)</f>
        <v>0</v>
      </c>
      <c r="BV168">
        <f>(AZ168-BF168)/(AZ168-AY168)</f>
        <v>0</v>
      </c>
      <c r="BW168">
        <f>(BS168*BQ168/BE168)</f>
        <v>0</v>
      </c>
      <c r="BX168">
        <f>(1-BW168)</f>
        <v>0</v>
      </c>
      <c r="DG168">
        <f>$B$13*EF168+$C$13*EG168+$F$13*ER168*(1-EU168)</f>
        <v>0</v>
      </c>
      <c r="DH168">
        <f>DG168*DI168</f>
        <v>0</v>
      </c>
      <c r="DI168">
        <f>($B$13*$D$11+$C$13*$D$11+$F$13*((FE168+EW168)/MAX(FE168+EW168+FF168, 0.1)*$I$11+FF168/MAX(FE168+EW168+FF168, 0.1)*$J$11))/($B$13+$C$13+$F$13)</f>
        <v>0</v>
      </c>
      <c r="DJ168">
        <f>($B$13*$K$11+$C$13*$K$11+$F$13*((FE168+EW168)/MAX(FE168+EW168+FF168, 0.1)*$P$11+FF168/MAX(FE168+EW168+FF168, 0.1)*$Q$11))/($B$13+$C$13+$F$13)</f>
        <v>0</v>
      </c>
      <c r="DK168">
        <v>5.52</v>
      </c>
      <c r="DL168">
        <v>0.5</v>
      </c>
      <c r="DM168" t="s">
        <v>430</v>
      </c>
      <c r="DN168">
        <v>2</v>
      </c>
      <c r="DO168" t="b">
        <v>1</v>
      </c>
      <c r="DP168">
        <v>1685030481.814285</v>
      </c>
      <c r="DQ168">
        <v>739.2853571428569</v>
      </c>
      <c r="DR168">
        <v>824.2601428571428</v>
      </c>
      <c r="DS168">
        <v>21.12109285714286</v>
      </c>
      <c r="DT168">
        <v>15.41266428571429</v>
      </c>
      <c r="DU168">
        <v>738.8967499999999</v>
      </c>
      <c r="DV168">
        <v>21.07556785714286</v>
      </c>
      <c r="DW168">
        <v>500.0314642857143</v>
      </c>
      <c r="DX168">
        <v>99.46906071428573</v>
      </c>
      <c r="DY168">
        <v>0.09987008571428571</v>
      </c>
      <c r="DZ168">
        <v>30.01049285714286</v>
      </c>
      <c r="EA168">
        <v>30.60824642857142</v>
      </c>
      <c r="EB168">
        <v>999.9000000000002</v>
      </c>
      <c r="EC168">
        <v>0</v>
      </c>
      <c r="ED168">
        <v>0</v>
      </c>
      <c r="EE168">
        <v>10001.1625</v>
      </c>
      <c r="EF168">
        <v>0</v>
      </c>
      <c r="EG168">
        <v>736.0347499999999</v>
      </c>
      <c r="EH168">
        <v>-84.97496428571426</v>
      </c>
      <c r="EI168">
        <v>755.236392857143</v>
      </c>
      <c r="EJ168">
        <v>837.164607142857</v>
      </c>
      <c r="EK168">
        <v>5.708436785714285</v>
      </c>
      <c r="EL168">
        <v>824.2601428571428</v>
      </c>
      <c r="EM168">
        <v>15.41266428571429</v>
      </c>
      <c r="EN168">
        <v>2.100896428571428</v>
      </c>
      <c r="EO168">
        <v>1.5330825</v>
      </c>
      <c r="EP168">
        <v>18.22596071428572</v>
      </c>
      <c r="EQ168">
        <v>13.301925</v>
      </c>
      <c r="ER168">
        <v>1999.978571428571</v>
      </c>
      <c r="ES168">
        <v>0.9799937857142856</v>
      </c>
      <c r="ET168">
        <v>0.02000588571428572</v>
      </c>
      <c r="EU168">
        <v>0</v>
      </c>
      <c r="EV168">
        <v>658.1807857142858</v>
      </c>
      <c r="EW168">
        <v>5.00078</v>
      </c>
      <c r="EX168">
        <v>16114.78214285714</v>
      </c>
      <c r="EY168">
        <v>16379.42142857143</v>
      </c>
      <c r="EZ168">
        <v>40.14267857142857</v>
      </c>
      <c r="FA168">
        <v>41.656</v>
      </c>
      <c r="FB168">
        <v>40.87685714285713</v>
      </c>
      <c r="FC168">
        <v>40.8455357142857</v>
      </c>
      <c r="FD168">
        <v>41.45957142857142</v>
      </c>
      <c r="FE168">
        <v>1955.068571428572</v>
      </c>
      <c r="FF168">
        <v>39.91</v>
      </c>
      <c r="FG168">
        <v>0</v>
      </c>
      <c r="FH168">
        <v>1685030488.9</v>
      </c>
      <c r="FI168">
        <v>0</v>
      </c>
      <c r="FJ168">
        <v>658.10868</v>
      </c>
      <c r="FK168">
        <v>-2.746615384234306</v>
      </c>
      <c r="FL168">
        <v>1109.669229460833</v>
      </c>
      <c r="FM168">
        <v>16126.408</v>
      </c>
      <c r="FN168">
        <v>15</v>
      </c>
      <c r="FO168">
        <v>1685028870</v>
      </c>
      <c r="FP168" t="s">
        <v>630</v>
      </c>
      <c r="FQ168">
        <v>1685028857</v>
      </c>
      <c r="FR168">
        <v>1685028870</v>
      </c>
      <c r="FS168">
        <v>3</v>
      </c>
      <c r="FT168">
        <v>0.082</v>
      </c>
      <c r="FU168">
        <v>-0.024</v>
      </c>
      <c r="FV168">
        <v>0.389</v>
      </c>
      <c r="FW168">
        <v>-0.048</v>
      </c>
      <c r="FX168">
        <v>420</v>
      </c>
      <c r="FY168">
        <v>15</v>
      </c>
      <c r="FZ168">
        <v>0.04</v>
      </c>
      <c r="GA168">
        <v>0.02</v>
      </c>
      <c r="GB168">
        <v>-84.82917073170732</v>
      </c>
      <c r="GC168">
        <v>-3.953613240418123</v>
      </c>
      <c r="GD168">
        <v>0.4859852744150221</v>
      </c>
      <c r="GE168">
        <v>0</v>
      </c>
      <c r="GF168">
        <v>5.793244390243903</v>
      </c>
      <c r="GG168">
        <v>-1.541784459930314</v>
      </c>
      <c r="GH168">
        <v>0.1526481995140201</v>
      </c>
      <c r="GI168">
        <v>0</v>
      </c>
      <c r="GJ168">
        <v>0</v>
      </c>
      <c r="GK168">
        <v>2</v>
      </c>
      <c r="GL168" t="s">
        <v>485</v>
      </c>
      <c r="GM168">
        <v>3.09849</v>
      </c>
      <c r="GN168">
        <v>2.75833</v>
      </c>
      <c r="GO168">
        <v>0.147399</v>
      </c>
      <c r="GP168">
        <v>0.158117</v>
      </c>
      <c r="GQ168">
        <v>0.108415</v>
      </c>
      <c r="GR168">
        <v>0.08790920000000001</v>
      </c>
      <c r="GS168">
        <v>21859.9</v>
      </c>
      <c r="GT168">
        <v>21317.8</v>
      </c>
      <c r="GU168">
        <v>26188</v>
      </c>
      <c r="GV168">
        <v>25665.7</v>
      </c>
      <c r="GW168">
        <v>37471.4</v>
      </c>
      <c r="GX168">
        <v>35674.6</v>
      </c>
      <c r="GY168">
        <v>45796.7</v>
      </c>
      <c r="GZ168">
        <v>42315.1</v>
      </c>
      <c r="HA168">
        <v>1.87395</v>
      </c>
      <c r="HB168">
        <v>1.91155</v>
      </c>
      <c r="HC168">
        <v>0.0600442</v>
      </c>
      <c r="HD168">
        <v>0</v>
      </c>
      <c r="HE168">
        <v>29.6414</v>
      </c>
      <c r="HF168">
        <v>999.9</v>
      </c>
      <c r="HG168">
        <v>54</v>
      </c>
      <c r="HH168">
        <v>37.4</v>
      </c>
      <c r="HI168">
        <v>34.9833</v>
      </c>
      <c r="HJ168">
        <v>61.9429</v>
      </c>
      <c r="HK168">
        <v>27.508</v>
      </c>
      <c r="HL168">
        <v>1</v>
      </c>
      <c r="HM168">
        <v>0.216441</v>
      </c>
      <c r="HN168">
        <v>0.771394</v>
      </c>
      <c r="HO168">
        <v>20.3038</v>
      </c>
      <c r="HP168">
        <v>5.2122</v>
      </c>
      <c r="HQ168">
        <v>11.9791</v>
      </c>
      <c r="HR168">
        <v>4.9645</v>
      </c>
      <c r="HS168">
        <v>3.27425</v>
      </c>
      <c r="HT168">
        <v>9999</v>
      </c>
      <c r="HU168">
        <v>9999</v>
      </c>
      <c r="HV168">
        <v>9999</v>
      </c>
      <c r="HW168">
        <v>31.1</v>
      </c>
      <c r="HX168">
        <v>1.86401</v>
      </c>
      <c r="HY168">
        <v>1.86017</v>
      </c>
      <c r="HZ168">
        <v>1.85849</v>
      </c>
      <c r="IA168">
        <v>1.85983</v>
      </c>
      <c r="IB168">
        <v>1.85987</v>
      </c>
      <c r="IC168">
        <v>1.85837</v>
      </c>
      <c r="ID168">
        <v>1.85745</v>
      </c>
      <c r="IE168">
        <v>1.85241</v>
      </c>
      <c r="IF168">
        <v>0</v>
      </c>
      <c r="IG168">
        <v>0</v>
      </c>
      <c r="IH168">
        <v>0</v>
      </c>
      <c r="II168">
        <v>0</v>
      </c>
      <c r="IJ168" t="s">
        <v>433</v>
      </c>
      <c r="IK168" t="s">
        <v>434</v>
      </c>
      <c r="IL168" t="s">
        <v>435</v>
      </c>
      <c r="IM168" t="s">
        <v>435</v>
      </c>
      <c r="IN168" t="s">
        <v>435</v>
      </c>
      <c r="IO168" t="s">
        <v>435</v>
      </c>
      <c r="IP168">
        <v>0</v>
      </c>
      <c r="IQ168">
        <v>100</v>
      </c>
      <c r="IR168">
        <v>100</v>
      </c>
      <c r="IS168">
        <v>0.386</v>
      </c>
      <c r="IT168">
        <v>0.0449</v>
      </c>
      <c r="IU168">
        <v>0.3089209274673534</v>
      </c>
      <c r="IV168">
        <v>0.0002756662941723101</v>
      </c>
      <c r="IW168">
        <v>-1.706736700235475E-07</v>
      </c>
      <c r="IX168">
        <v>-7.648352192670159E-11</v>
      </c>
      <c r="IY168">
        <v>-0.1658455807566637</v>
      </c>
      <c r="IZ168">
        <v>0.001712106514585134</v>
      </c>
      <c r="JA168">
        <v>0.0004201690128959496</v>
      </c>
      <c r="JB168">
        <v>-1.212774764375344E-06</v>
      </c>
      <c r="JC168">
        <v>3</v>
      </c>
      <c r="JD168">
        <v>1949</v>
      </c>
      <c r="JE168">
        <v>1</v>
      </c>
      <c r="JF168">
        <v>28</v>
      </c>
      <c r="JG168">
        <v>27.2</v>
      </c>
      <c r="JH168">
        <v>27</v>
      </c>
      <c r="JI168">
        <v>2.0105</v>
      </c>
      <c r="JJ168">
        <v>2.63916</v>
      </c>
      <c r="JK168">
        <v>1.49658</v>
      </c>
      <c r="JL168">
        <v>2.34863</v>
      </c>
      <c r="JM168">
        <v>1.54907</v>
      </c>
      <c r="JN168">
        <v>2.34131</v>
      </c>
      <c r="JO168">
        <v>41.7174</v>
      </c>
      <c r="JP168">
        <v>13.773</v>
      </c>
      <c r="JQ168">
        <v>18</v>
      </c>
      <c r="JR168">
        <v>492.451</v>
      </c>
      <c r="JS168">
        <v>534.116</v>
      </c>
      <c r="JT168">
        <v>28.0005</v>
      </c>
      <c r="JU168">
        <v>30.0664</v>
      </c>
      <c r="JV168">
        <v>29.9999</v>
      </c>
      <c r="JW168">
        <v>30.0831</v>
      </c>
      <c r="JX168">
        <v>30.0198</v>
      </c>
      <c r="JY168">
        <v>40.4784</v>
      </c>
      <c r="JZ168">
        <v>51.0473</v>
      </c>
      <c r="KA168">
        <v>0</v>
      </c>
      <c r="KB168">
        <v>28</v>
      </c>
      <c r="KC168">
        <v>874.6130000000001</v>
      </c>
      <c r="KD168">
        <v>15.7634</v>
      </c>
      <c r="KE168">
        <v>100.078</v>
      </c>
      <c r="KF168">
        <v>100.452</v>
      </c>
    </row>
    <row r="169" spans="1:292">
      <c r="A169">
        <v>149</v>
      </c>
      <c r="B169">
        <v>1685030494.6</v>
      </c>
      <c r="C169">
        <v>3895.5</v>
      </c>
      <c r="D169" t="s">
        <v>733</v>
      </c>
      <c r="E169" t="s">
        <v>734</v>
      </c>
      <c r="F169">
        <v>5</v>
      </c>
      <c r="G169" t="s">
        <v>428</v>
      </c>
      <c r="H169">
        <v>1685030487.1</v>
      </c>
      <c r="I169">
        <f>(J169)/1000</f>
        <v>0</v>
      </c>
      <c r="J169">
        <f>IF(DO169, AM169, AG169)</f>
        <v>0</v>
      </c>
      <c r="K169">
        <f>IF(DO169, AH169, AF169)</f>
        <v>0</v>
      </c>
      <c r="L169">
        <f>DQ169 - IF(AT169&gt;1, K169*DK169*100.0/(AV169*EE169), 0)</f>
        <v>0</v>
      </c>
      <c r="M169">
        <f>((S169-I169/2)*L169-K169)/(S169+I169/2)</f>
        <v>0</v>
      </c>
      <c r="N169">
        <f>M169*(DX169+DY169)/1000.0</f>
        <v>0</v>
      </c>
      <c r="O169">
        <f>(DQ169 - IF(AT169&gt;1, K169*DK169*100.0/(AV169*EE169), 0))*(DX169+DY169)/1000.0</f>
        <v>0</v>
      </c>
      <c r="P169">
        <f>2.0/((1/R169-1/Q169)+SIGN(R169)*SQRT((1/R169-1/Q169)*(1/R169-1/Q169) + 4*DL169/((DL169+1)*(DL169+1))*(2*1/R169*1/Q169-1/Q169*1/Q169)))</f>
        <v>0</v>
      </c>
      <c r="Q169">
        <f>IF(LEFT(DM169,1)&lt;&gt;"0",IF(LEFT(DM169,1)="1",3.0,DN169),$D$5+$E$5*(EE169*DX169/($K$5*1000))+$F$5*(EE169*DX169/($K$5*1000))*MAX(MIN(DK169,$J$5),$I$5)*MAX(MIN(DK169,$J$5),$I$5)+$G$5*MAX(MIN(DK169,$J$5),$I$5)*(EE169*DX169/($K$5*1000))+$H$5*(EE169*DX169/($K$5*1000))*(EE169*DX169/($K$5*1000)))</f>
        <v>0</v>
      </c>
      <c r="R169">
        <f>I169*(1000-(1000*0.61365*exp(17.502*V169/(240.97+V169))/(DX169+DY169)+DS169)/2)/(1000*0.61365*exp(17.502*V169/(240.97+V169))/(DX169+DY169)-DS169)</f>
        <v>0</v>
      </c>
      <c r="S169">
        <f>1/((DL169+1)/(P169/1.6)+1/(Q169/1.37)) + DL169/((DL169+1)/(P169/1.6) + DL169/(Q169/1.37))</f>
        <v>0</v>
      </c>
      <c r="T169">
        <f>(DG169*DJ169)</f>
        <v>0</v>
      </c>
      <c r="U169">
        <f>(DZ169+(T169+2*0.95*5.67E-8*(((DZ169+$B$9)+273)^4-(DZ169+273)^4)-44100*I169)/(1.84*29.3*Q169+8*0.95*5.67E-8*(DZ169+273)^3))</f>
        <v>0</v>
      </c>
      <c r="V169">
        <f>($C$9*EA169+$D$9*EB169+$E$9*U169)</f>
        <v>0</v>
      </c>
      <c r="W169">
        <f>0.61365*exp(17.502*V169/(240.97+V169))</f>
        <v>0</v>
      </c>
      <c r="X169">
        <f>(Y169/Z169*100)</f>
        <v>0</v>
      </c>
      <c r="Y169">
        <f>DS169*(DX169+DY169)/1000</f>
        <v>0</v>
      </c>
      <c r="Z169">
        <f>0.61365*exp(17.502*DZ169/(240.97+DZ169))</f>
        <v>0</v>
      </c>
      <c r="AA169">
        <f>(W169-DS169*(DX169+DY169)/1000)</f>
        <v>0</v>
      </c>
      <c r="AB169">
        <f>(-I169*44100)</f>
        <v>0</v>
      </c>
      <c r="AC169">
        <f>2*29.3*Q169*0.92*(DZ169-V169)</f>
        <v>0</v>
      </c>
      <c r="AD169">
        <f>2*0.95*5.67E-8*(((DZ169+$B$9)+273)^4-(V169+273)^4)</f>
        <v>0</v>
      </c>
      <c r="AE169">
        <f>T169+AD169+AB169+AC169</f>
        <v>0</v>
      </c>
      <c r="AF169">
        <f>DW169*AT169*(DR169-DQ169*(1000-AT169*DT169)/(1000-AT169*DS169))/(100*DK169)</f>
        <v>0</v>
      </c>
      <c r="AG169">
        <f>1000*DW169*AT169*(DS169-DT169)/(100*DK169*(1000-AT169*DS169))</f>
        <v>0</v>
      </c>
      <c r="AH169">
        <f>(AI169 - AJ169 - DX169*1E3/(8.314*(DZ169+273.15)) * AL169/DW169 * AK169) * DW169/(100*DK169) * (1000 - DT169)/1000</f>
        <v>0</v>
      </c>
      <c r="AI169">
        <v>869.3470402022692</v>
      </c>
      <c r="AJ169">
        <v>797.2141999999993</v>
      </c>
      <c r="AK169">
        <v>3.400876405948179</v>
      </c>
      <c r="AL169">
        <v>66.75792814194976</v>
      </c>
      <c r="AM169">
        <f>(AO169 - AN169 + DX169*1E3/(8.314*(DZ169+273.15)) * AQ169/DW169 * AP169) * DW169/(100*DK169) * 1000/(1000 - AO169)</f>
        <v>0</v>
      </c>
      <c r="AN169">
        <v>15.57752723636201</v>
      </c>
      <c r="AO169">
        <v>21.06530773993808</v>
      </c>
      <c r="AP169">
        <v>-0.002553779275669056</v>
      </c>
      <c r="AQ169">
        <v>112.1516284702856</v>
      </c>
      <c r="AR169">
        <v>0</v>
      </c>
      <c r="AS169">
        <v>0</v>
      </c>
      <c r="AT169">
        <f>IF(AR169*$H$15&gt;=AV169,1.0,(AV169/(AV169-AR169*$H$15)))</f>
        <v>0</v>
      </c>
      <c r="AU169">
        <f>(AT169-1)*100</f>
        <v>0</v>
      </c>
      <c r="AV169">
        <f>MAX(0,($B$15+$C$15*EE169)/(1+$D$15*EE169)*DX169/(DZ169+273)*$E$15)</f>
        <v>0</v>
      </c>
      <c r="AW169" t="s">
        <v>429</v>
      </c>
      <c r="AX169" t="s">
        <v>429</v>
      </c>
      <c r="AY169">
        <v>0</v>
      </c>
      <c r="AZ169">
        <v>0</v>
      </c>
      <c r="BA169">
        <f>1-AY169/AZ169</f>
        <v>0</v>
      </c>
      <c r="BB169">
        <v>0</v>
      </c>
      <c r="BC169" t="s">
        <v>429</v>
      </c>
      <c r="BD169" t="s">
        <v>429</v>
      </c>
      <c r="BE169">
        <v>0</v>
      </c>
      <c r="BF169">
        <v>0</v>
      </c>
      <c r="BG169">
        <f>1-BE169/BF169</f>
        <v>0</v>
      </c>
      <c r="BH169">
        <v>0.5</v>
      </c>
      <c r="BI169">
        <f>DH169</f>
        <v>0</v>
      </c>
      <c r="BJ169">
        <f>K169</f>
        <v>0</v>
      </c>
      <c r="BK169">
        <f>BG169*BH169*BI169</f>
        <v>0</v>
      </c>
      <c r="BL169">
        <f>(BJ169-BB169)/BI169</f>
        <v>0</v>
      </c>
      <c r="BM169">
        <f>(AZ169-BF169)/BF169</f>
        <v>0</v>
      </c>
      <c r="BN169">
        <f>AY169/(BA169+AY169/BF169)</f>
        <v>0</v>
      </c>
      <c r="BO169" t="s">
        <v>429</v>
      </c>
      <c r="BP169">
        <v>0</v>
      </c>
      <c r="BQ169">
        <f>IF(BP169&lt;&gt;0, BP169, BN169)</f>
        <v>0</v>
      </c>
      <c r="BR169">
        <f>1-BQ169/BF169</f>
        <v>0</v>
      </c>
      <c r="BS169">
        <f>(BF169-BE169)/(BF169-BQ169)</f>
        <v>0</v>
      </c>
      <c r="BT169">
        <f>(AZ169-BF169)/(AZ169-BQ169)</f>
        <v>0</v>
      </c>
      <c r="BU169">
        <f>(BF169-BE169)/(BF169-AY169)</f>
        <v>0</v>
      </c>
      <c r="BV169">
        <f>(AZ169-BF169)/(AZ169-AY169)</f>
        <v>0</v>
      </c>
      <c r="BW169">
        <f>(BS169*BQ169/BE169)</f>
        <v>0</v>
      </c>
      <c r="BX169">
        <f>(1-BW169)</f>
        <v>0</v>
      </c>
      <c r="DG169">
        <f>$B$13*EF169+$C$13*EG169+$F$13*ER169*(1-EU169)</f>
        <v>0</v>
      </c>
      <c r="DH169">
        <f>DG169*DI169</f>
        <v>0</v>
      </c>
      <c r="DI169">
        <f>($B$13*$D$11+$C$13*$D$11+$F$13*((FE169+EW169)/MAX(FE169+EW169+FF169, 0.1)*$I$11+FF169/MAX(FE169+EW169+FF169, 0.1)*$J$11))/($B$13+$C$13+$F$13)</f>
        <v>0</v>
      </c>
      <c r="DJ169">
        <f>($B$13*$K$11+$C$13*$K$11+$F$13*((FE169+EW169)/MAX(FE169+EW169+FF169, 0.1)*$P$11+FF169/MAX(FE169+EW169+FF169, 0.1)*$Q$11))/($B$13+$C$13+$F$13)</f>
        <v>0</v>
      </c>
      <c r="DK169">
        <v>5.52</v>
      </c>
      <c r="DL169">
        <v>0.5</v>
      </c>
      <c r="DM169" t="s">
        <v>430</v>
      </c>
      <c r="DN169">
        <v>2</v>
      </c>
      <c r="DO169" t="b">
        <v>1</v>
      </c>
      <c r="DP169">
        <v>1685030487.1</v>
      </c>
      <c r="DQ169">
        <v>756.914925925926</v>
      </c>
      <c r="DR169">
        <v>842.0555925925926</v>
      </c>
      <c r="DS169">
        <v>21.09656296296296</v>
      </c>
      <c r="DT169">
        <v>15.5235037037037</v>
      </c>
      <c r="DU169">
        <v>756.528185185185</v>
      </c>
      <c r="DV169">
        <v>21.05146296296296</v>
      </c>
      <c r="DW169">
        <v>500.0565925925927</v>
      </c>
      <c r="DX169">
        <v>99.46892222222222</v>
      </c>
      <c r="DY169">
        <v>0.1000620814814815</v>
      </c>
      <c r="DZ169">
        <v>30.00824814814816</v>
      </c>
      <c r="EA169">
        <v>30.61982962962963</v>
      </c>
      <c r="EB169">
        <v>999.9000000000001</v>
      </c>
      <c r="EC169">
        <v>0</v>
      </c>
      <c r="ED169">
        <v>0</v>
      </c>
      <c r="EE169">
        <v>9997.411111111111</v>
      </c>
      <c r="EF169">
        <v>0</v>
      </c>
      <c r="EG169">
        <v>765.2497407407408</v>
      </c>
      <c r="EH169">
        <v>-85.14089259259259</v>
      </c>
      <c r="EI169">
        <v>773.2269259259258</v>
      </c>
      <c r="EJ169">
        <v>855.334962962963</v>
      </c>
      <c r="EK169">
        <v>5.57306888888889</v>
      </c>
      <c r="EL169">
        <v>842.0555925925926</v>
      </c>
      <c r="EM169">
        <v>15.5235037037037</v>
      </c>
      <c r="EN169">
        <v>2.098453703703704</v>
      </c>
      <c r="EO169">
        <v>1.544105925925926</v>
      </c>
      <c r="EP169">
        <v>18.20742592592593</v>
      </c>
      <c r="EQ169">
        <v>13.4118</v>
      </c>
      <c r="ER169">
        <v>1999.977407407408</v>
      </c>
      <c r="ES169">
        <v>0.9799938518518517</v>
      </c>
      <c r="ET169">
        <v>0.02000582222222222</v>
      </c>
      <c r="EU169">
        <v>0</v>
      </c>
      <c r="EV169">
        <v>657.9673703703704</v>
      </c>
      <c r="EW169">
        <v>5.00078</v>
      </c>
      <c r="EX169">
        <v>16247.81481481482</v>
      </c>
      <c r="EY169">
        <v>16379.41481481482</v>
      </c>
      <c r="EZ169">
        <v>40.13877777777777</v>
      </c>
      <c r="FA169">
        <v>41.64566666666666</v>
      </c>
      <c r="FB169">
        <v>40.76351851851851</v>
      </c>
      <c r="FC169">
        <v>40.83748148148148</v>
      </c>
      <c r="FD169">
        <v>41.41640740740741</v>
      </c>
      <c r="FE169">
        <v>1955.067407407407</v>
      </c>
      <c r="FF169">
        <v>39.91</v>
      </c>
      <c r="FG169">
        <v>0</v>
      </c>
      <c r="FH169">
        <v>1685030493.7</v>
      </c>
      <c r="FI169">
        <v>0</v>
      </c>
      <c r="FJ169">
        <v>657.95216</v>
      </c>
      <c r="FK169">
        <v>-1.473076925125696</v>
      </c>
      <c r="FL169">
        <v>1911.038461828862</v>
      </c>
      <c r="FM169">
        <v>16256.42</v>
      </c>
      <c r="FN169">
        <v>15</v>
      </c>
      <c r="FO169">
        <v>1685028870</v>
      </c>
      <c r="FP169" t="s">
        <v>630</v>
      </c>
      <c r="FQ169">
        <v>1685028857</v>
      </c>
      <c r="FR169">
        <v>1685028870</v>
      </c>
      <c r="FS169">
        <v>3</v>
      </c>
      <c r="FT169">
        <v>0.082</v>
      </c>
      <c r="FU169">
        <v>-0.024</v>
      </c>
      <c r="FV169">
        <v>0.389</v>
      </c>
      <c r="FW169">
        <v>-0.048</v>
      </c>
      <c r="FX169">
        <v>420</v>
      </c>
      <c r="FY169">
        <v>15</v>
      </c>
      <c r="FZ169">
        <v>0.04</v>
      </c>
      <c r="GA169">
        <v>0.02</v>
      </c>
      <c r="GB169">
        <v>-84.9902125</v>
      </c>
      <c r="GC169">
        <v>-2.116992495309564</v>
      </c>
      <c r="GD169">
        <v>0.4229359332023581</v>
      </c>
      <c r="GE169">
        <v>0</v>
      </c>
      <c r="GF169">
        <v>5.64095975</v>
      </c>
      <c r="GG169">
        <v>-1.551575797373368</v>
      </c>
      <c r="GH169">
        <v>0.1499679019571771</v>
      </c>
      <c r="GI169">
        <v>0</v>
      </c>
      <c r="GJ169">
        <v>0</v>
      </c>
      <c r="GK169">
        <v>2</v>
      </c>
      <c r="GL169" t="s">
        <v>485</v>
      </c>
      <c r="GM169">
        <v>3.09857</v>
      </c>
      <c r="GN169">
        <v>2.75808</v>
      </c>
      <c r="GO169">
        <v>0.14954</v>
      </c>
      <c r="GP169">
        <v>0.160142</v>
      </c>
      <c r="GQ169">
        <v>0.108342</v>
      </c>
      <c r="GR169">
        <v>0.0882429</v>
      </c>
      <c r="GS169">
        <v>21805</v>
      </c>
      <c r="GT169">
        <v>21266.7</v>
      </c>
      <c r="GU169">
        <v>26188</v>
      </c>
      <c r="GV169">
        <v>25665.9</v>
      </c>
      <c r="GW169">
        <v>37475</v>
      </c>
      <c r="GX169">
        <v>35662</v>
      </c>
      <c r="GY169">
        <v>45797.1</v>
      </c>
      <c r="GZ169">
        <v>42315.5</v>
      </c>
      <c r="HA169">
        <v>1.87383</v>
      </c>
      <c r="HB169">
        <v>1.91147</v>
      </c>
      <c r="HC169">
        <v>0.0620112</v>
      </c>
      <c r="HD169">
        <v>0</v>
      </c>
      <c r="HE169">
        <v>29.6286</v>
      </c>
      <c r="HF169">
        <v>999.9</v>
      </c>
      <c r="HG169">
        <v>54</v>
      </c>
      <c r="HH169">
        <v>37.4</v>
      </c>
      <c r="HI169">
        <v>34.981</v>
      </c>
      <c r="HJ169">
        <v>62.0429</v>
      </c>
      <c r="HK169">
        <v>27.3237</v>
      </c>
      <c r="HL169">
        <v>1</v>
      </c>
      <c r="HM169">
        <v>0.216095</v>
      </c>
      <c r="HN169">
        <v>0.774793</v>
      </c>
      <c r="HO169">
        <v>20.3038</v>
      </c>
      <c r="HP169">
        <v>5.2122</v>
      </c>
      <c r="HQ169">
        <v>11.9793</v>
      </c>
      <c r="HR169">
        <v>4.96455</v>
      </c>
      <c r="HS169">
        <v>3.27423</v>
      </c>
      <c r="HT169">
        <v>9999</v>
      </c>
      <c r="HU169">
        <v>9999</v>
      </c>
      <c r="HV169">
        <v>9999</v>
      </c>
      <c r="HW169">
        <v>31.1</v>
      </c>
      <c r="HX169">
        <v>1.86401</v>
      </c>
      <c r="HY169">
        <v>1.86018</v>
      </c>
      <c r="HZ169">
        <v>1.85847</v>
      </c>
      <c r="IA169">
        <v>1.85984</v>
      </c>
      <c r="IB169">
        <v>1.85988</v>
      </c>
      <c r="IC169">
        <v>1.85837</v>
      </c>
      <c r="ID169">
        <v>1.85745</v>
      </c>
      <c r="IE169">
        <v>1.85238</v>
      </c>
      <c r="IF169">
        <v>0</v>
      </c>
      <c r="IG169">
        <v>0</v>
      </c>
      <c r="IH169">
        <v>0</v>
      </c>
      <c r="II169">
        <v>0</v>
      </c>
      <c r="IJ169" t="s">
        <v>433</v>
      </c>
      <c r="IK169" t="s">
        <v>434</v>
      </c>
      <c r="IL169" t="s">
        <v>435</v>
      </c>
      <c r="IM169" t="s">
        <v>435</v>
      </c>
      <c r="IN169" t="s">
        <v>435</v>
      </c>
      <c r="IO169" t="s">
        <v>435</v>
      </c>
      <c r="IP169">
        <v>0</v>
      </c>
      <c r="IQ169">
        <v>100</v>
      </c>
      <c r="IR169">
        <v>100</v>
      </c>
      <c r="IS169">
        <v>0.383</v>
      </c>
      <c r="IT169">
        <v>0.0445</v>
      </c>
      <c r="IU169">
        <v>0.3089209274673534</v>
      </c>
      <c r="IV169">
        <v>0.0002756662941723101</v>
      </c>
      <c r="IW169">
        <v>-1.706736700235475E-07</v>
      </c>
      <c r="IX169">
        <v>-7.648352192670159E-11</v>
      </c>
      <c r="IY169">
        <v>-0.1658455807566637</v>
      </c>
      <c r="IZ169">
        <v>0.001712106514585134</v>
      </c>
      <c r="JA169">
        <v>0.0004201690128959496</v>
      </c>
      <c r="JB169">
        <v>-1.212774764375344E-06</v>
      </c>
      <c r="JC169">
        <v>3</v>
      </c>
      <c r="JD169">
        <v>1949</v>
      </c>
      <c r="JE169">
        <v>1</v>
      </c>
      <c r="JF169">
        <v>28</v>
      </c>
      <c r="JG169">
        <v>27.3</v>
      </c>
      <c r="JH169">
        <v>27.1</v>
      </c>
      <c r="JI169">
        <v>2.04468</v>
      </c>
      <c r="JJ169">
        <v>2.63428</v>
      </c>
      <c r="JK169">
        <v>1.49658</v>
      </c>
      <c r="JL169">
        <v>2.34741</v>
      </c>
      <c r="JM169">
        <v>1.54907</v>
      </c>
      <c r="JN169">
        <v>2.45117</v>
      </c>
      <c r="JO169">
        <v>41.7174</v>
      </c>
      <c r="JP169">
        <v>13.7993</v>
      </c>
      <c r="JQ169">
        <v>18</v>
      </c>
      <c r="JR169">
        <v>492.359</v>
      </c>
      <c r="JS169">
        <v>534.046</v>
      </c>
      <c r="JT169">
        <v>28.0006</v>
      </c>
      <c r="JU169">
        <v>30.0638</v>
      </c>
      <c r="JV169">
        <v>29.9999</v>
      </c>
      <c r="JW169">
        <v>30.0807</v>
      </c>
      <c r="JX169">
        <v>30.0178</v>
      </c>
      <c r="JY169">
        <v>41.0959</v>
      </c>
      <c r="JZ169">
        <v>50.7458</v>
      </c>
      <c r="KA169">
        <v>0</v>
      </c>
      <c r="KB169">
        <v>28</v>
      </c>
      <c r="KC169">
        <v>887.97</v>
      </c>
      <c r="KD169">
        <v>15.884</v>
      </c>
      <c r="KE169">
        <v>100.078</v>
      </c>
      <c r="KF169">
        <v>100.453</v>
      </c>
    </row>
    <row r="170" spans="1:292">
      <c r="A170">
        <v>150</v>
      </c>
      <c r="B170">
        <v>1685030499.6</v>
      </c>
      <c r="C170">
        <v>3900.5</v>
      </c>
      <c r="D170" t="s">
        <v>735</v>
      </c>
      <c r="E170" t="s">
        <v>736</v>
      </c>
      <c r="F170">
        <v>5</v>
      </c>
      <c r="G170" t="s">
        <v>428</v>
      </c>
      <c r="H170">
        <v>1685030491.814285</v>
      </c>
      <c r="I170">
        <f>(J170)/1000</f>
        <v>0</v>
      </c>
      <c r="J170">
        <f>IF(DO170, AM170, AG170)</f>
        <v>0</v>
      </c>
      <c r="K170">
        <f>IF(DO170, AH170, AF170)</f>
        <v>0</v>
      </c>
      <c r="L170">
        <f>DQ170 - IF(AT170&gt;1, K170*DK170*100.0/(AV170*EE170), 0)</f>
        <v>0</v>
      </c>
      <c r="M170">
        <f>((S170-I170/2)*L170-K170)/(S170+I170/2)</f>
        <v>0</v>
      </c>
      <c r="N170">
        <f>M170*(DX170+DY170)/1000.0</f>
        <v>0</v>
      </c>
      <c r="O170">
        <f>(DQ170 - IF(AT170&gt;1, K170*DK170*100.0/(AV170*EE170), 0))*(DX170+DY170)/1000.0</f>
        <v>0</v>
      </c>
      <c r="P170">
        <f>2.0/((1/R170-1/Q170)+SIGN(R170)*SQRT((1/R170-1/Q170)*(1/R170-1/Q170) + 4*DL170/((DL170+1)*(DL170+1))*(2*1/R170*1/Q170-1/Q170*1/Q170)))</f>
        <v>0</v>
      </c>
      <c r="Q170">
        <f>IF(LEFT(DM170,1)&lt;&gt;"0",IF(LEFT(DM170,1)="1",3.0,DN170),$D$5+$E$5*(EE170*DX170/($K$5*1000))+$F$5*(EE170*DX170/($K$5*1000))*MAX(MIN(DK170,$J$5),$I$5)*MAX(MIN(DK170,$J$5),$I$5)+$G$5*MAX(MIN(DK170,$J$5),$I$5)*(EE170*DX170/($K$5*1000))+$H$5*(EE170*DX170/($K$5*1000))*(EE170*DX170/($K$5*1000)))</f>
        <v>0</v>
      </c>
      <c r="R170">
        <f>I170*(1000-(1000*0.61365*exp(17.502*V170/(240.97+V170))/(DX170+DY170)+DS170)/2)/(1000*0.61365*exp(17.502*V170/(240.97+V170))/(DX170+DY170)-DS170)</f>
        <v>0</v>
      </c>
      <c r="S170">
        <f>1/((DL170+1)/(P170/1.6)+1/(Q170/1.37)) + DL170/((DL170+1)/(P170/1.6) + DL170/(Q170/1.37))</f>
        <v>0</v>
      </c>
      <c r="T170">
        <f>(DG170*DJ170)</f>
        <v>0</v>
      </c>
      <c r="U170">
        <f>(DZ170+(T170+2*0.95*5.67E-8*(((DZ170+$B$9)+273)^4-(DZ170+273)^4)-44100*I170)/(1.84*29.3*Q170+8*0.95*5.67E-8*(DZ170+273)^3))</f>
        <v>0</v>
      </c>
      <c r="V170">
        <f>($C$9*EA170+$D$9*EB170+$E$9*U170)</f>
        <v>0</v>
      </c>
      <c r="W170">
        <f>0.61365*exp(17.502*V170/(240.97+V170))</f>
        <v>0</v>
      </c>
      <c r="X170">
        <f>(Y170/Z170*100)</f>
        <v>0</v>
      </c>
      <c r="Y170">
        <f>DS170*(DX170+DY170)/1000</f>
        <v>0</v>
      </c>
      <c r="Z170">
        <f>0.61365*exp(17.502*DZ170/(240.97+DZ170))</f>
        <v>0</v>
      </c>
      <c r="AA170">
        <f>(W170-DS170*(DX170+DY170)/1000)</f>
        <v>0</v>
      </c>
      <c r="AB170">
        <f>(-I170*44100)</f>
        <v>0</v>
      </c>
      <c r="AC170">
        <f>2*29.3*Q170*0.92*(DZ170-V170)</f>
        <v>0</v>
      </c>
      <c r="AD170">
        <f>2*0.95*5.67E-8*(((DZ170+$B$9)+273)^4-(V170+273)^4)</f>
        <v>0</v>
      </c>
      <c r="AE170">
        <f>T170+AD170+AB170+AC170</f>
        <v>0</v>
      </c>
      <c r="AF170">
        <f>DW170*AT170*(DR170-DQ170*(1000-AT170*DT170)/(1000-AT170*DS170))/(100*DK170)</f>
        <v>0</v>
      </c>
      <c r="AG170">
        <f>1000*DW170*AT170*(DS170-DT170)/(100*DK170*(1000-AT170*DS170))</f>
        <v>0</v>
      </c>
      <c r="AH170">
        <f>(AI170 - AJ170 - DX170*1E3/(8.314*(DZ170+273.15)) * AL170/DW170 * AK170) * DW170/(100*DK170) * (1000 - DT170)/1000</f>
        <v>0</v>
      </c>
      <c r="AI170">
        <v>886.3910247468951</v>
      </c>
      <c r="AJ170">
        <v>814.2941757575754</v>
      </c>
      <c r="AK170">
        <v>3.406878343251671</v>
      </c>
      <c r="AL170">
        <v>66.75792814194976</v>
      </c>
      <c r="AM170">
        <f>(AO170 - AN170 + DX170*1E3/(8.314*(DZ170+273.15)) * AQ170/DW170 * AP170) * DW170/(100*DK170) * 1000/(1000 - AO170)</f>
        <v>0</v>
      </c>
      <c r="AN170">
        <v>15.6663927307375</v>
      </c>
      <c r="AO170">
        <v>21.03558080495355</v>
      </c>
      <c r="AP170">
        <v>-0.005021419024916286</v>
      </c>
      <c r="AQ170">
        <v>112.1516284702856</v>
      </c>
      <c r="AR170">
        <v>0</v>
      </c>
      <c r="AS170">
        <v>0</v>
      </c>
      <c r="AT170">
        <f>IF(AR170*$H$15&gt;=AV170,1.0,(AV170/(AV170-AR170*$H$15)))</f>
        <v>0</v>
      </c>
      <c r="AU170">
        <f>(AT170-1)*100</f>
        <v>0</v>
      </c>
      <c r="AV170">
        <f>MAX(0,($B$15+$C$15*EE170)/(1+$D$15*EE170)*DX170/(DZ170+273)*$E$15)</f>
        <v>0</v>
      </c>
      <c r="AW170" t="s">
        <v>429</v>
      </c>
      <c r="AX170" t="s">
        <v>429</v>
      </c>
      <c r="AY170">
        <v>0</v>
      </c>
      <c r="AZ170">
        <v>0</v>
      </c>
      <c r="BA170">
        <f>1-AY170/AZ170</f>
        <v>0</v>
      </c>
      <c r="BB170">
        <v>0</v>
      </c>
      <c r="BC170" t="s">
        <v>429</v>
      </c>
      <c r="BD170" t="s">
        <v>429</v>
      </c>
      <c r="BE170">
        <v>0</v>
      </c>
      <c r="BF170">
        <v>0</v>
      </c>
      <c r="BG170">
        <f>1-BE170/BF170</f>
        <v>0</v>
      </c>
      <c r="BH170">
        <v>0.5</v>
      </c>
      <c r="BI170">
        <f>DH170</f>
        <v>0</v>
      </c>
      <c r="BJ170">
        <f>K170</f>
        <v>0</v>
      </c>
      <c r="BK170">
        <f>BG170*BH170*BI170</f>
        <v>0</v>
      </c>
      <c r="BL170">
        <f>(BJ170-BB170)/BI170</f>
        <v>0</v>
      </c>
      <c r="BM170">
        <f>(AZ170-BF170)/BF170</f>
        <v>0</v>
      </c>
      <c r="BN170">
        <f>AY170/(BA170+AY170/BF170)</f>
        <v>0</v>
      </c>
      <c r="BO170" t="s">
        <v>429</v>
      </c>
      <c r="BP170">
        <v>0</v>
      </c>
      <c r="BQ170">
        <f>IF(BP170&lt;&gt;0, BP170, BN170)</f>
        <v>0</v>
      </c>
      <c r="BR170">
        <f>1-BQ170/BF170</f>
        <v>0</v>
      </c>
      <c r="BS170">
        <f>(BF170-BE170)/(BF170-BQ170)</f>
        <v>0</v>
      </c>
      <c r="BT170">
        <f>(AZ170-BF170)/(AZ170-BQ170)</f>
        <v>0</v>
      </c>
      <c r="BU170">
        <f>(BF170-BE170)/(BF170-AY170)</f>
        <v>0</v>
      </c>
      <c r="BV170">
        <f>(AZ170-BF170)/(AZ170-AY170)</f>
        <v>0</v>
      </c>
      <c r="BW170">
        <f>(BS170*BQ170/BE170)</f>
        <v>0</v>
      </c>
      <c r="BX170">
        <f>(1-BW170)</f>
        <v>0</v>
      </c>
      <c r="DG170">
        <f>$B$13*EF170+$C$13*EG170+$F$13*ER170*(1-EU170)</f>
        <v>0</v>
      </c>
      <c r="DH170">
        <f>DG170*DI170</f>
        <v>0</v>
      </c>
      <c r="DI170">
        <f>($B$13*$D$11+$C$13*$D$11+$F$13*((FE170+EW170)/MAX(FE170+EW170+FF170, 0.1)*$I$11+FF170/MAX(FE170+EW170+FF170, 0.1)*$J$11))/($B$13+$C$13+$F$13)</f>
        <v>0</v>
      </c>
      <c r="DJ170">
        <f>($B$13*$K$11+$C$13*$K$11+$F$13*((FE170+EW170)/MAX(FE170+EW170+FF170, 0.1)*$P$11+FF170/MAX(FE170+EW170+FF170, 0.1)*$Q$11))/($B$13+$C$13+$F$13)</f>
        <v>0</v>
      </c>
      <c r="DK170">
        <v>5.52</v>
      </c>
      <c r="DL170">
        <v>0.5</v>
      </c>
      <c r="DM170" t="s">
        <v>430</v>
      </c>
      <c r="DN170">
        <v>2</v>
      </c>
      <c r="DO170" t="b">
        <v>1</v>
      </c>
      <c r="DP170">
        <v>1685030491.814285</v>
      </c>
      <c r="DQ170">
        <v>772.7546071428571</v>
      </c>
      <c r="DR170">
        <v>857.9162857142857</v>
      </c>
      <c r="DS170">
        <v>21.07262857142857</v>
      </c>
      <c r="DT170">
        <v>15.62463928571429</v>
      </c>
      <c r="DU170">
        <v>772.3698571428571</v>
      </c>
      <c r="DV170">
        <v>21.02795357142857</v>
      </c>
      <c r="DW170">
        <v>500.0344285714285</v>
      </c>
      <c r="DX170">
        <v>99.46852499999999</v>
      </c>
      <c r="DY170">
        <v>0.1000240428571429</v>
      </c>
      <c r="DZ170">
        <v>30.00541071428572</v>
      </c>
      <c r="EA170">
        <v>30.62656071428572</v>
      </c>
      <c r="EB170">
        <v>999.9000000000002</v>
      </c>
      <c r="EC170">
        <v>0</v>
      </c>
      <c r="ED170">
        <v>0</v>
      </c>
      <c r="EE170">
        <v>9996.275714285714</v>
      </c>
      <c r="EF170">
        <v>0</v>
      </c>
      <c r="EG170">
        <v>810.6392500000002</v>
      </c>
      <c r="EH170">
        <v>-85.16184642857141</v>
      </c>
      <c r="EI170">
        <v>789.3886785714287</v>
      </c>
      <c r="EJ170">
        <v>871.5353928571428</v>
      </c>
      <c r="EK170">
        <v>5.447998571428571</v>
      </c>
      <c r="EL170">
        <v>857.9162857142857</v>
      </c>
      <c r="EM170">
        <v>15.62463928571429</v>
      </c>
      <c r="EN170">
        <v>2.096064642857143</v>
      </c>
      <c r="EO170">
        <v>1.554158928571429</v>
      </c>
      <c r="EP170">
        <v>18.18928571428571</v>
      </c>
      <c r="EQ170">
        <v>13.51137857142857</v>
      </c>
      <c r="ER170">
        <v>1999.979285714286</v>
      </c>
      <c r="ES170">
        <v>0.9799938928571427</v>
      </c>
      <c r="ET170">
        <v>0.02000577857142858</v>
      </c>
      <c r="EU170">
        <v>0</v>
      </c>
      <c r="EV170">
        <v>657.7608571428573</v>
      </c>
      <c r="EW170">
        <v>5.00078</v>
      </c>
      <c r="EX170">
        <v>16452.925</v>
      </c>
      <c r="EY170">
        <v>16379.425</v>
      </c>
      <c r="EZ170">
        <v>40.1315357142857</v>
      </c>
      <c r="FA170">
        <v>41.64492857142857</v>
      </c>
      <c r="FB170">
        <v>40.72060714285713</v>
      </c>
      <c r="FC170">
        <v>40.83214285714285</v>
      </c>
      <c r="FD170">
        <v>41.41932142857142</v>
      </c>
      <c r="FE170">
        <v>1955.069285714286</v>
      </c>
      <c r="FF170">
        <v>39.91</v>
      </c>
      <c r="FG170">
        <v>0</v>
      </c>
      <c r="FH170">
        <v>1685030498.5</v>
      </c>
      <c r="FI170">
        <v>0</v>
      </c>
      <c r="FJ170">
        <v>657.7416000000001</v>
      </c>
      <c r="FK170">
        <v>-1.901076922509711</v>
      </c>
      <c r="FL170">
        <v>3395.861534296247</v>
      </c>
      <c r="FM170">
        <v>16467.86</v>
      </c>
      <c r="FN170">
        <v>15</v>
      </c>
      <c r="FO170">
        <v>1685028870</v>
      </c>
      <c r="FP170" t="s">
        <v>630</v>
      </c>
      <c r="FQ170">
        <v>1685028857</v>
      </c>
      <c r="FR170">
        <v>1685028870</v>
      </c>
      <c r="FS170">
        <v>3</v>
      </c>
      <c r="FT170">
        <v>0.082</v>
      </c>
      <c r="FU170">
        <v>-0.024</v>
      </c>
      <c r="FV170">
        <v>0.389</v>
      </c>
      <c r="FW170">
        <v>-0.048</v>
      </c>
      <c r="FX170">
        <v>420</v>
      </c>
      <c r="FY170">
        <v>15</v>
      </c>
      <c r="FZ170">
        <v>0.04</v>
      </c>
      <c r="GA170">
        <v>0.02</v>
      </c>
      <c r="GB170">
        <v>-85.10185750000001</v>
      </c>
      <c r="GC170">
        <v>0.2527598499062183</v>
      </c>
      <c r="GD170">
        <v>0.3420324852170469</v>
      </c>
      <c r="GE170">
        <v>0</v>
      </c>
      <c r="GF170">
        <v>5.51256</v>
      </c>
      <c r="GG170">
        <v>-1.588907617260799</v>
      </c>
      <c r="GH170">
        <v>0.1533569046049117</v>
      </c>
      <c r="GI170">
        <v>0</v>
      </c>
      <c r="GJ170">
        <v>0</v>
      </c>
      <c r="GK170">
        <v>2</v>
      </c>
      <c r="GL170" t="s">
        <v>485</v>
      </c>
      <c r="GM170">
        <v>3.09874</v>
      </c>
      <c r="GN170">
        <v>2.758</v>
      </c>
      <c r="GO170">
        <v>0.151659</v>
      </c>
      <c r="GP170">
        <v>0.16216</v>
      </c>
      <c r="GQ170">
        <v>0.10825</v>
      </c>
      <c r="GR170">
        <v>0.0888147</v>
      </c>
      <c r="GS170">
        <v>21750.6</v>
      </c>
      <c r="GT170">
        <v>21215.6</v>
      </c>
      <c r="GU170">
        <v>26188</v>
      </c>
      <c r="GV170">
        <v>25665.8</v>
      </c>
      <c r="GW170">
        <v>37479.3</v>
      </c>
      <c r="GX170">
        <v>35639.5</v>
      </c>
      <c r="GY170">
        <v>45797.2</v>
      </c>
      <c r="GZ170">
        <v>42315.2</v>
      </c>
      <c r="HA170">
        <v>1.87412</v>
      </c>
      <c r="HB170">
        <v>1.91162</v>
      </c>
      <c r="HC170">
        <v>0.06272270000000001</v>
      </c>
      <c r="HD170">
        <v>0</v>
      </c>
      <c r="HE170">
        <v>29.6138</v>
      </c>
      <c r="HF170">
        <v>999.9</v>
      </c>
      <c r="HG170">
        <v>54</v>
      </c>
      <c r="HH170">
        <v>37.4</v>
      </c>
      <c r="HI170">
        <v>34.9818</v>
      </c>
      <c r="HJ170">
        <v>62.1429</v>
      </c>
      <c r="HK170">
        <v>27.1314</v>
      </c>
      <c r="HL170">
        <v>1</v>
      </c>
      <c r="HM170">
        <v>0.215902</v>
      </c>
      <c r="HN170">
        <v>0.776784</v>
      </c>
      <c r="HO170">
        <v>20.3037</v>
      </c>
      <c r="HP170">
        <v>5.2113</v>
      </c>
      <c r="HQ170">
        <v>11.9788</v>
      </c>
      <c r="HR170">
        <v>4.964</v>
      </c>
      <c r="HS170">
        <v>3.27423</v>
      </c>
      <c r="HT170">
        <v>9999</v>
      </c>
      <c r="HU170">
        <v>9999</v>
      </c>
      <c r="HV170">
        <v>9999</v>
      </c>
      <c r="HW170">
        <v>31.1</v>
      </c>
      <c r="HX170">
        <v>1.86401</v>
      </c>
      <c r="HY170">
        <v>1.86017</v>
      </c>
      <c r="HZ170">
        <v>1.85847</v>
      </c>
      <c r="IA170">
        <v>1.85984</v>
      </c>
      <c r="IB170">
        <v>1.85986</v>
      </c>
      <c r="IC170">
        <v>1.85837</v>
      </c>
      <c r="ID170">
        <v>1.85745</v>
      </c>
      <c r="IE170">
        <v>1.85238</v>
      </c>
      <c r="IF170">
        <v>0</v>
      </c>
      <c r="IG170">
        <v>0</v>
      </c>
      <c r="IH170">
        <v>0</v>
      </c>
      <c r="II170">
        <v>0</v>
      </c>
      <c r="IJ170" t="s">
        <v>433</v>
      </c>
      <c r="IK170" t="s">
        <v>434</v>
      </c>
      <c r="IL170" t="s">
        <v>435</v>
      </c>
      <c r="IM170" t="s">
        <v>435</v>
      </c>
      <c r="IN170" t="s">
        <v>435</v>
      </c>
      <c r="IO170" t="s">
        <v>435</v>
      </c>
      <c r="IP170">
        <v>0</v>
      </c>
      <c r="IQ170">
        <v>100</v>
      </c>
      <c r="IR170">
        <v>100</v>
      </c>
      <c r="IS170">
        <v>0.381</v>
      </c>
      <c r="IT170">
        <v>0.0441</v>
      </c>
      <c r="IU170">
        <v>0.3089209274673534</v>
      </c>
      <c r="IV170">
        <v>0.0002756662941723101</v>
      </c>
      <c r="IW170">
        <v>-1.706736700235475E-07</v>
      </c>
      <c r="IX170">
        <v>-7.648352192670159E-11</v>
      </c>
      <c r="IY170">
        <v>-0.1658455807566637</v>
      </c>
      <c r="IZ170">
        <v>0.001712106514585134</v>
      </c>
      <c r="JA170">
        <v>0.0004201690128959496</v>
      </c>
      <c r="JB170">
        <v>-1.212774764375344E-06</v>
      </c>
      <c r="JC170">
        <v>3</v>
      </c>
      <c r="JD170">
        <v>1949</v>
      </c>
      <c r="JE170">
        <v>1</v>
      </c>
      <c r="JF170">
        <v>28</v>
      </c>
      <c r="JG170">
        <v>27.4</v>
      </c>
      <c r="JH170">
        <v>27.2</v>
      </c>
      <c r="JI170">
        <v>2.0752</v>
      </c>
      <c r="JJ170">
        <v>2.62695</v>
      </c>
      <c r="JK170">
        <v>1.49658</v>
      </c>
      <c r="JL170">
        <v>2.34741</v>
      </c>
      <c r="JM170">
        <v>1.54907</v>
      </c>
      <c r="JN170">
        <v>2.47925</v>
      </c>
      <c r="JO170">
        <v>41.7174</v>
      </c>
      <c r="JP170">
        <v>13.7993</v>
      </c>
      <c r="JQ170">
        <v>18</v>
      </c>
      <c r="JR170">
        <v>492.536</v>
      </c>
      <c r="JS170">
        <v>534.146</v>
      </c>
      <c r="JT170">
        <v>28.0004</v>
      </c>
      <c r="JU170">
        <v>30.0623</v>
      </c>
      <c r="JV170">
        <v>29.9999</v>
      </c>
      <c r="JW170">
        <v>30.0805</v>
      </c>
      <c r="JX170">
        <v>30.0172</v>
      </c>
      <c r="JY170">
        <v>41.7714</v>
      </c>
      <c r="JZ170">
        <v>50.4674</v>
      </c>
      <c r="KA170">
        <v>0</v>
      </c>
      <c r="KB170">
        <v>28</v>
      </c>
      <c r="KC170">
        <v>908.005</v>
      </c>
      <c r="KD170">
        <v>16.007</v>
      </c>
      <c r="KE170">
        <v>100.078</v>
      </c>
      <c r="KF170">
        <v>100.452</v>
      </c>
    </row>
    <row r="171" spans="1:292">
      <c r="A171">
        <v>151</v>
      </c>
      <c r="B171">
        <v>1685030504.6</v>
      </c>
      <c r="C171">
        <v>3905.5</v>
      </c>
      <c r="D171" t="s">
        <v>737</v>
      </c>
      <c r="E171" t="s">
        <v>738</v>
      </c>
      <c r="F171">
        <v>5</v>
      </c>
      <c r="G171" t="s">
        <v>428</v>
      </c>
      <c r="H171">
        <v>1685030497.1</v>
      </c>
      <c r="I171">
        <f>(J171)/1000</f>
        <v>0</v>
      </c>
      <c r="J171">
        <f>IF(DO171, AM171, AG171)</f>
        <v>0</v>
      </c>
      <c r="K171">
        <f>IF(DO171, AH171, AF171)</f>
        <v>0</v>
      </c>
      <c r="L171">
        <f>DQ171 - IF(AT171&gt;1, K171*DK171*100.0/(AV171*EE171), 0)</f>
        <v>0</v>
      </c>
      <c r="M171">
        <f>((S171-I171/2)*L171-K171)/(S171+I171/2)</f>
        <v>0</v>
      </c>
      <c r="N171">
        <f>M171*(DX171+DY171)/1000.0</f>
        <v>0</v>
      </c>
      <c r="O171">
        <f>(DQ171 - IF(AT171&gt;1, K171*DK171*100.0/(AV171*EE171), 0))*(DX171+DY171)/1000.0</f>
        <v>0</v>
      </c>
      <c r="P171">
        <f>2.0/((1/R171-1/Q171)+SIGN(R171)*SQRT((1/R171-1/Q171)*(1/R171-1/Q171) + 4*DL171/((DL171+1)*(DL171+1))*(2*1/R171*1/Q171-1/Q171*1/Q171)))</f>
        <v>0</v>
      </c>
      <c r="Q171">
        <f>IF(LEFT(DM171,1)&lt;&gt;"0",IF(LEFT(DM171,1)="1",3.0,DN171),$D$5+$E$5*(EE171*DX171/($K$5*1000))+$F$5*(EE171*DX171/($K$5*1000))*MAX(MIN(DK171,$J$5),$I$5)*MAX(MIN(DK171,$J$5),$I$5)+$G$5*MAX(MIN(DK171,$J$5),$I$5)*(EE171*DX171/($K$5*1000))+$H$5*(EE171*DX171/($K$5*1000))*(EE171*DX171/($K$5*1000)))</f>
        <v>0</v>
      </c>
      <c r="R171">
        <f>I171*(1000-(1000*0.61365*exp(17.502*V171/(240.97+V171))/(DX171+DY171)+DS171)/2)/(1000*0.61365*exp(17.502*V171/(240.97+V171))/(DX171+DY171)-DS171)</f>
        <v>0</v>
      </c>
      <c r="S171">
        <f>1/((DL171+1)/(P171/1.6)+1/(Q171/1.37)) + DL171/((DL171+1)/(P171/1.6) + DL171/(Q171/1.37))</f>
        <v>0</v>
      </c>
      <c r="T171">
        <f>(DG171*DJ171)</f>
        <v>0</v>
      </c>
      <c r="U171">
        <f>(DZ171+(T171+2*0.95*5.67E-8*(((DZ171+$B$9)+273)^4-(DZ171+273)^4)-44100*I171)/(1.84*29.3*Q171+8*0.95*5.67E-8*(DZ171+273)^3))</f>
        <v>0</v>
      </c>
      <c r="V171">
        <f>($C$9*EA171+$D$9*EB171+$E$9*U171)</f>
        <v>0</v>
      </c>
      <c r="W171">
        <f>0.61365*exp(17.502*V171/(240.97+V171))</f>
        <v>0</v>
      </c>
      <c r="X171">
        <f>(Y171/Z171*100)</f>
        <v>0</v>
      </c>
      <c r="Y171">
        <f>DS171*(DX171+DY171)/1000</f>
        <v>0</v>
      </c>
      <c r="Z171">
        <f>0.61365*exp(17.502*DZ171/(240.97+DZ171))</f>
        <v>0</v>
      </c>
      <c r="AA171">
        <f>(W171-DS171*(DX171+DY171)/1000)</f>
        <v>0</v>
      </c>
      <c r="AB171">
        <f>(-I171*44100)</f>
        <v>0</v>
      </c>
      <c r="AC171">
        <f>2*29.3*Q171*0.92*(DZ171-V171)</f>
        <v>0</v>
      </c>
      <c r="AD171">
        <f>2*0.95*5.67E-8*(((DZ171+$B$9)+273)^4-(V171+273)^4)</f>
        <v>0</v>
      </c>
      <c r="AE171">
        <f>T171+AD171+AB171+AC171</f>
        <v>0</v>
      </c>
      <c r="AF171">
        <f>DW171*AT171*(DR171-DQ171*(1000-AT171*DT171)/(1000-AT171*DS171))/(100*DK171)</f>
        <v>0</v>
      </c>
      <c r="AG171">
        <f>1000*DW171*AT171*(DS171-DT171)/(100*DK171*(1000-AT171*DS171))</f>
        <v>0</v>
      </c>
      <c r="AH171">
        <f>(AI171 - AJ171 - DX171*1E3/(8.314*(DZ171+273.15)) * AL171/DW171 * AK171) * DW171/(100*DK171) * (1000 - DT171)/1000</f>
        <v>0</v>
      </c>
      <c r="AI171">
        <v>903.5119074786119</v>
      </c>
      <c r="AJ171">
        <v>831.3927575757574</v>
      </c>
      <c r="AK171">
        <v>3.433522475594784</v>
      </c>
      <c r="AL171">
        <v>66.75792814194976</v>
      </c>
      <c r="AM171">
        <f>(AO171 - AN171 + DX171*1E3/(8.314*(DZ171+273.15)) * AQ171/DW171 * AP171) * DW171/(100*DK171) * 1000/(1000 - AO171)</f>
        <v>0</v>
      </c>
      <c r="AN171">
        <v>15.79865220019937</v>
      </c>
      <c r="AO171">
        <v>21.02531991744065</v>
      </c>
      <c r="AP171">
        <v>-0.00334541171678752</v>
      </c>
      <c r="AQ171">
        <v>112.1516284702856</v>
      </c>
      <c r="AR171">
        <v>0</v>
      </c>
      <c r="AS171">
        <v>0</v>
      </c>
      <c r="AT171">
        <f>IF(AR171*$H$15&gt;=AV171,1.0,(AV171/(AV171-AR171*$H$15)))</f>
        <v>0</v>
      </c>
      <c r="AU171">
        <f>(AT171-1)*100</f>
        <v>0</v>
      </c>
      <c r="AV171">
        <f>MAX(0,($B$15+$C$15*EE171)/(1+$D$15*EE171)*DX171/(DZ171+273)*$E$15)</f>
        <v>0</v>
      </c>
      <c r="AW171" t="s">
        <v>429</v>
      </c>
      <c r="AX171" t="s">
        <v>429</v>
      </c>
      <c r="AY171">
        <v>0</v>
      </c>
      <c r="AZ171">
        <v>0</v>
      </c>
      <c r="BA171">
        <f>1-AY171/AZ171</f>
        <v>0</v>
      </c>
      <c r="BB171">
        <v>0</v>
      </c>
      <c r="BC171" t="s">
        <v>429</v>
      </c>
      <c r="BD171" t="s">
        <v>429</v>
      </c>
      <c r="BE171">
        <v>0</v>
      </c>
      <c r="BF171">
        <v>0</v>
      </c>
      <c r="BG171">
        <f>1-BE171/BF171</f>
        <v>0</v>
      </c>
      <c r="BH171">
        <v>0.5</v>
      </c>
      <c r="BI171">
        <f>DH171</f>
        <v>0</v>
      </c>
      <c r="BJ171">
        <f>K171</f>
        <v>0</v>
      </c>
      <c r="BK171">
        <f>BG171*BH171*BI171</f>
        <v>0</v>
      </c>
      <c r="BL171">
        <f>(BJ171-BB171)/BI171</f>
        <v>0</v>
      </c>
      <c r="BM171">
        <f>(AZ171-BF171)/BF171</f>
        <v>0</v>
      </c>
      <c r="BN171">
        <f>AY171/(BA171+AY171/BF171)</f>
        <v>0</v>
      </c>
      <c r="BO171" t="s">
        <v>429</v>
      </c>
      <c r="BP171">
        <v>0</v>
      </c>
      <c r="BQ171">
        <f>IF(BP171&lt;&gt;0, BP171, BN171)</f>
        <v>0</v>
      </c>
      <c r="BR171">
        <f>1-BQ171/BF171</f>
        <v>0</v>
      </c>
      <c r="BS171">
        <f>(BF171-BE171)/(BF171-BQ171)</f>
        <v>0</v>
      </c>
      <c r="BT171">
        <f>(AZ171-BF171)/(AZ171-BQ171)</f>
        <v>0</v>
      </c>
      <c r="BU171">
        <f>(BF171-BE171)/(BF171-AY171)</f>
        <v>0</v>
      </c>
      <c r="BV171">
        <f>(AZ171-BF171)/(AZ171-AY171)</f>
        <v>0</v>
      </c>
      <c r="BW171">
        <f>(BS171*BQ171/BE171)</f>
        <v>0</v>
      </c>
      <c r="BX171">
        <f>(1-BW171)</f>
        <v>0</v>
      </c>
      <c r="DG171">
        <f>$B$13*EF171+$C$13*EG171+$F$13*ER171*(1-EU171)</f>
        <v>0</v>
      </c>
      <c r="DH171">
        <f>DG171*DI171</f>
        <v>0</v>
      </c>
      <c r="DI171">
        <f>($B$13*$D$11+$C$13*$D$11+$F$13*((FE171+EW171)/MAX(FE171+EW171+FF171, 0.1)*$I$11+FF171/MAX(FE171+EW171+FF171, 0.1)*$J$11))/($B$13+$C$13+$F$13)</f>
        <v>0</v>
      </c>
      <c r="DJ171">
        <f>($B$13*$K$11+$C$13*$K$11+$F$13*((FE171+EW171)/MAX(FE171+EW171+FF171, 0.1)*$P$11+FF171/MAX(FE171+EW171+FF171, 0.1)*$Q$11))/($B$13+$C$13+$F$13)</f>
        <v>0</v>
      </c>
      <c r="DK171">
        <v>5.52</v>
      </c>
      <c r="DL171">
        <v>0.5</v>
      </c>
      <c r="DM171" t="s">
        <v>430</v>
      </c>
      <c r="DN171">
        <v>2</v>
      </c>
      <c r="DO171" t="b">
        <v>1</v>
      </c>
      <c r="DP171">
        <v>1685030497.1</v>
      </c>
      <c r="DQ171">
        <v>790.4665185185185</v>
      </c>
      <c r="DR171">
        <v>875.475148148148</v>
      </c>
      <c r="DS171">
        <v>21.05036666666667</v>
      </c>
      <c r="DT171">
        <v>15.74785555555556</v>
      </c>
      <c r="DU171">
        <v>790.0842222222223</v>
      </c>
      <c r="DV171">
        <v>21.00608148148148</v>
      </c>
      <c r="DW171">
        <v>500.0443333333333</v>
      </c>
      <c r="DX171">
        <v>99.46831851851852</v>
      </c>
      <c r="DY171">
        <v>0.1000977481481481</v>
      </c>
      <c r="DZ171">
        <v>30.00071481481482</v>
      </c>
      <c r="EA171">
        <v>30.6344962962963</v>
      </c>
      <c r="EB171">
        <v>999.9000000000001</v>
      </c>
      <c r="EC171">
        <v>0</v>
      </c>
      <c r="ED171">
        <v>0</v>
      </c>
      <c r="EE171">
        <v>9993.405555555555</v>
      </c>
      <c r="EF171">
        <v>0</v>
      </c>
      <c r="EG171">
        <v>901.7131851851852</v>
      </c>
      <c r="EH171">
        <v>-85.00865925925926</v>
      </c>
      <c r="EI171">
        <v>807.4637407407407</v>
      </c>
      <c r="EJ171">
        <v>889.4842222222221</v>
      </c>
      <c r="EK171">
        <v>5.302502592592593</v>
      </c>
      <c r="EL171">
        <v>875.475148148148</v>
      </c>
      <c r="EM171">
        <v>15.74785555555556</v>
      </c>
      <c r="EN171">
        <v>2.093844814814815</v>
      </c>
      <c r="EO171">
        <v>1.566412962962963</v>
      </c>
      <c r="EP171">
        <v>18.17242222222222</v>
      </c>
      <c r="EQ171">
        <v>13.63203703703704</v>
      </c>
      <c r="ER171">
        <v>2000.006666666667</v>
      </c>
      <c r="ES171">
        <v>0.9799938888888888</v>
      </c>
      <c r="ET171">
        <v>0.02000581481481482</v>
      </c>
      <c r="EU171">
        <v>0</v>
      </c>
      <c r="EV171">
        <v>657.5200370370372</v>
      </c>
      <c r="EW171">
        <v>5.00078</v>
      </c>
      <c r="EX171">
        <v>16860.07037037037</v>
      </c>
      <c r="EY171">
        <v>16379.64814814815</v>
      </c>
      <c r="EZ171">
        <v>40.12707407407407</v>
      </c>
      <c r="FA171">
        <v>41.64107407407408</v>
      </c>
      <c r="FB171">
        <v>40.63159259259259</v>
      </c>
      <c r="FC171">
        <v>40.82144444444444</v>
      </c>
      <c r="FD171">
        <v>41.44881481481481</v>
      </c>
      <c r="FE171">
        <v>1955.096666666667</v>
      </c>
      <c r="FF171">
        <v>39.91</v>
      </c>
      <c r="FG171">
        <v>0</v>
      </c>
      <c r="FH171">
        <v>1685030503.9</v>
      </c>
      <c r="FI171">
        <v>0</v>
      </c>
      <c r="FJ171">
        <v>657.537423076923</v>
      </c>
      <c r="FK171">
        <v>-3.753401702157764</v>
      </c>
      <c r="FL171">
        <v>5939.709402781602</v>
      </c>
      <c r="FM171">
        <v>16886.39615384616</v>
      </c>
      <c r="FN171">
        <v>15</v>
      </c>
      <c r="FO171">
        <v>1685028870</v>
      </c>
      <c r="FP171" t="s">
        <v>630</v>
      </c>
      <c r="FQ171">
        <v>1685028857</v>
      </c>
      <c r="FR171">
        <v>1685028870</v>
      </c>
      <c r="FS171">
        <v>3</v>
      </c>
      <c r="FT171">
        <v>0.082</v>
      </c>
      <c r="FU171">
        <v>-0.024</v>
      </c>
      <c r="FV171">
        <v>0.389</v>
      </c>
      <c r="FW171">
        <v>-0.048</v>
      </c>
      <c r="FX171">
        <v>420</v>
      </c>
      <c r="FY171">
        <v>15</v>
      </c>
      <c r="FZ171">
        <v>0.04</v>
      </c>
      <c r="GA171">
        <v>0.02</v>
      </c>
      <c r="GB171">
        <v>-85.15126829268293</v>
      </c>
      <c r="GC171">
        <v>1.915199999999778</v>
      </c>
      <c r="GD171">
        <v>0.2658677953502485</v>
      </c>
      <c r="GE171">
        <v>0</v>
      </c>
      <c r="GF171">
        <v>5.397589024390244</v>
      </c>
      <c r="GG171">
        <v>-1.652273101045284</v>
      </c>
      <c r="GH171">
        <v>0.1632764683477731</v>
      </c>
      <c r="GI171">
        <v>0</v>
      </c>
      <c r="GJ171">
        <v>0</v>
      </c>
      <c r="GK171">
        <v>2</v>
      </c>
      <c r="GL171" t="s">
        <v>485</v>
      </c>
      <c r="GM171">
        <v>3.09859</v>
      </c>
      <c r="GN171">
        <v>2.75807</v>
      </c>
      <c r="GO171">
        <v>0.153773</v>
      </c>
      <c r="GP171">
        <v>0.164148</v>
      </c>
      <c r="GQ171">
        <v>0.108198</v>
      </c>
      <c r="GR171">
        <v>0.0892338</v>
      </c>
      <c r="GS171">
        <v>21696.6</v>
      </c>
      <c r="GT171">
        <v>21165.3</v>
      </c>
      <c r="GU171">
        <v>26188.2</v>
      </c>
      <c r="GV171">
        <v>25665.8</v>
      </c>
      <c r="GW171">
        <v>37481.9</v>
      </c>
      <c r="GX171">
        <v>35623.4</v>
      </c>
      <c r="GY171">
        <v>45797.4</v>
      </c>
      <c r="GZ171">
        <v>42315.3</v>
      </c>
      <c r="HA171">
        <v>1.8738</v>
      </c>
      <c r="HB171">
        <v>1.91208</v>
      </c>
      <c r="HC171">
        <v>0.0637062</v>
      </c>
      <c r="HD171">
        <v>0</v>
      </c>
      <c r="HE171">
        <v>29.5998</v>
      </c>
      <c r="HF171">
        <v>999.9</v>
      </c>
      <c r="HG171">
        <v>54</v>
      </c>
      <c r="HH171">
        <v>37.4</v>
      </c>
      <c r="HI171">
        <v>34.9831</v>
      </c>
      <c r="HJ171">
        <v>62.4229</v>
      </c>
      <c r="HK171">
        <v>27.1955</v>
      </c>
      <c r="HL171">
        <v>1</v>
      </c>
      <c r="HM171">
        <v>0.215882</v>
      </c>
      <c r="HN171">
        <v>0.778546</v>
      </c>
      <c r="HO171">
        <v>20.3038</v>
      </c>
      <c r="HP171">
        <v>5.2113</v>
      </c>
      <c r="HQ171">
        <v>11.9798</v>
      </c>
      <c r="HR171">
        <v>4.96415</v>
      </c>
      <c r="HS171">
        <v>3.27413</v>
      </c>
      <c r="HT171">
        <v>9999</v>
      </c>
      <c r="HU171">
        <v>9999</v>
      </c>
      <c r="HV171">
        <v>9999</v>
      </c>
      <c r="HW171">
        <v>31.1</v>
      </c>
      <c r="HX171">
        <v>1.86401</v>
      </c>
      <c r="HY171">
        <v>1.86018</v>
      </c>
      <c r="HZ171">
        <v>1.85846</v>
      </c>
      <c r="IA171">
        <v>1.85984</v>
      </c>
      <c r="IB171">
        <v>1.85986</v>
      </c>
      <c r="IC171">
        <v>1.85837</v>
      </c>
      <c r="ID171">
        <v>1.85745</v>
      </c>
      <c r="IE171">
        <v>1.8524</v>
      </c>
      <c r="IF171">
        <v>0</v>
      </c>
      <c r="IG171">
        <v>0</v>
      </c>
      <c r="IH171">
        <v>0</v>
      </c>
      <c r="II171">
        <v>0</v>
      </c>
      <c r="IJ171" t="s">
        <v>433</v>
      </c>
      <c r="IK171" t="s">
        <v>434</v>
      </c>
      <c r="IL171" t="s">
        <v>435</v>
      </c>
      <c r="IM171" t="s">
        <v>435</v>
      </c>
      <c r="IN171" t="s">
        <v>435</v>
      </c>
      <c r="IO171" t="s">
        <v>435</v>
      </c>
      <c r="IP171">
        <v>0</v>
      </c>
      <c r="IQ171">
        <v>100</v>
      </c>
      <c r="IR171">
        <v>100</v>
      </c>
      <c r="IS171">
        <v>0.379</v>
      </c>
      <c r="IT171">
        <v>0.0438</v>
      </c>
      <c r="IU171">
        <v>0.3089209274673534</v>
      </c>
      <c r="IV171">
        <v>0.0002756662941723101</v>
      </c>
      <c r="IW171">
        <v>-1.706736700235475E-07</v>
      </c>
      <c r="IX171">
        <v>-7.648352192670159E-11</v>
      </c>
      <c r="IY171">
        <v>-0.1658455807566637</v>
      </c>
      <c r="IZ171">
        <v>0.001712106514585134</v>
      </c>
      <c r="JA171">
        <v>0.0004201690128959496</v>
      </c>
      <c r="JB171">
        <v>-1.212774764375344E-06</v>
      </c>
      <c r="JC171">
        <v>3</v>
      </c>
      <c r="JD171">
        <v>1949</v>
      </c>
      <c r="JE171">
        <v>1</v>
      </c>
      <c r="JF171">
        <v>28</v>
      </c>
      <c r="JG171">
        <v>27.5</v>
      </c>
      <c r="JH171">
        <v>27.2</v>
      </c>
      <c r="JI171">
        <v>2.10938</v>
      </c>
      <c r="JJ171">
        <v>2.62573</v>
      </c>
      <c r="JK171">
        <v>1.49658</v>
      </c>
      <c r="JL171">
        <v>2.34741</v>
      </c>
      <c r="JM171">
        <v>1.54907</v>
      </c>
      <c r="JN171">
        <v>2.44751</v>
      </c>
      <c r="JO171">
        <v>41.7174</v>
      </c>
      <c r="JP171">
        <v>13.7993</v>
      </c>
      <c r="JQ171">
        <v>18</v>
      </c>
      <c r="JR171">
        <v>492.324</v>
      </c>
      <c r="JS171">
        <v>534.4640000000001</v>
      </c>
      <c r="JT171">
        <v>28.0003</v>
      </c>
      <c r="JU171">
        <v>30.0597</v>
      </c>
      <c r="JV171">
        <v>29.9999</v>
      </c>
      <c r="JW171">
        <v>30.0781</v>
      </c>
      <c r="JX171">
        <v>30.0172</v>
      </c>
      <c r="JY171">
        <v>42.3908</v>
      </c>
      <c r="JZ171">
        <v>50.1704</v>
      </c>
      <c r="KA171">
        <v>0</v>
      </c>
      <c r="KB171">
        <v>28</v>
      </c>
      <c r="KC171">
        <v>921.361</v>
      </c>
      <c r="KD171">
        <v>16.1436</v>
      </c>
      <c r="KE171">
        <v>100.079</v>
      </c>
      <c r="KF171">
        <v>100.452</v>
      </c>
    </row>
    <row r="172" spans="1:292">
      <c r="A172">
        <v>152</v>
      </c>
      <c r="B172">
        <v>1685030509.6</v>
      </c>
      <c r="C172">
        <v>3910.5</v>
      </c>
      <c r="D172" t="s">
        <v>739</v>
      </c>
      <c r="E172" t="s">
        <v>740</v>
      </c>
      <c r="F172">
        <v>5</v>
      </c>
      <c r="G172" t="s">
        <v>428</v>
      </c>
      <c r="H172">
        <v>1685030501.814285</v>
      </c>
      <c r="I172">
        <f>(J172)/1000</f>
        <v>0</v>
      </c>
      <c r="J172">
        <f>IF(DO172, AM172, AG172)</f>
        <v>0</v>
      </c>
      <c r="K172">
        <f>IF(DO172, AH172, AF172)</f>
        <v>0</v>
      </c>
      <c r="L172">
        <f>DQ172 - IF(AT172&gt;1, K172*DK172*100.0/(AV172*EE172), 0)</f>
        <v>0</v>
      </c>
      <c r="M172">
        <f>((S172-I172/2)*L172-K172)/(S172+I172/2)</f>
        <v>0</v>
      </c>
      <c r="N172">
        <f>M172*(DX172+DY172)/1000.0</f>
        <v>0</v>
      </c>
      <c r="O172">
        <f>(DQ172 - IF(AT172&gt;1, K172*DK172*100.0/(AV172*EE172), 0))*(DX172+DY172)/1000.0</f>
        <v>0</v>
      </c>
      <c r="P172">
        <f>2.0/((1/R172-1/Q172)+SIGN(R172)*SQRT((1/R172-1/Q172)*(1/R172-1/Q172) + 4*DL172/((DL172+1)*(DL172+1))*(2*1/R172*1/Q172-1/Q172*1/Q172)))</f>
        <v>0</v>
      </c>
      <c r="Q172">
        <f>IF(LEFT(DM172,1)&lt;&gt;"0",IF(LEFT(DM172,1)="1",3.0,DN172),$D$5+$E$5*(EE172*DX172/($K$5*1000))+$F$5*(EE172*DX172/($K$5*1000))*MAX(MIN(DK172,$J$5),$I$5)*MAX(MIN(DK172,$J$5),$I$5)+$G$5*MAX(MIN(DK172,$J$5),$I$5)*(EE172*DX172/($K$5*1000))+$H$5*(EE172*DX172/($K$5*1000))*(EE172*DX172/($K$5*1000)))</f>
        <v>0</v>
      </c>
      <c r="R172">
        <f>I172*(1000-(1000*0.61365*exp(17.502*V172/(240.97+V172))/(DX172+DY172)+DS172)/2)/(1000*0.61365*exp(17.502*V172/(240.97+V172))/(DX172+DY172)-DS172)</f>
        <v>0</v>
      </c>
      <c r="S172">
        <f>1/((DL172+1)/(P172/1.6)+1/(Q172/1.37)) + DL172/((DL172+1)/(P172/1.6) + DL172/(Q172/1.37))</f>
        <v>0</v>
      </c>
      <c r="T172">
        <f>(DG172*DJ172)</f>
        <v>0</v>
      </c>
      <c r="U172">
        <f>(DZ172+(T172+2*0.95*5.67E-8*(((DZ172+$B$9)+273)^4-(DZ172+273)^4)-44100*I172)/(1.84*29.3*Q172+8*0.95*5.67E-8*(DZ172+273)^3))</f>
        <v>0</v>
      </c>
      <c r="V172">
        <f>($C$9*EA172+$D$9*EB172+$E$9*U172)</f>
        <v>0</v>
      </c>
      <c r="W172">
        <f>0.61365*exp(17.502*V172/(240.97+V172))</f>
        <v>0</v>
      </c>
      <c r="X172">
        <f>(Y172/Z172*100)</f>
        <v>0</v>
      </c>
      <c r="Y172">
        <f>DS172*(DX172+DY172)/1000</f>
        <v>0</v>
      </c>
      <c r="Z172">
        <f>0.61365*exp(17.502*DZ172/(240.97+DZ172))</f>
        <v>0</v>
      </c>
      <c r="AA172">
        <f>(W172-DS172*(DX172+DY172)/1000)</f>
        <v>0</v>
      </c>
      <c r="AB172">
        <f>(-I172*44100)</f>
        <v>0</v>
      </c>
      <c r="AC172">
        <f>2*29.3*Q172*0.92*(DZ172-V172)</f>
        <v>0</v>
      </c>
      <c r="AD172">
        <f>2*0.95*5.67E-8*(((DZ172+$B$9)+273)^4-(V172+273)^4)</f>
        <v>0</v>
      </c>
      <c r="AE172">
        <f>T172+AD172+AB172+AC172</f>
        <v>0</v>
      </c>
      <c r="AF172">
        <f>DW172*AT172*(DR172-DQ172*(1000-AT172*DT172)/(1000-AT172*DS172))/(100*DK172)</f>
        <v>0</v>
      </c>
      <c r="AG172">
        <f>1000*DW172*AT172*(DS172-DT172)/(100*DK172*(1000-AT172*DS172))</f>
        <v>0</v>
      </c>
      <c r="AH172">
        <f>(AI172 - AJ172 - DX172*1E3/(8.314*(DZ172+273.15)) * AL172/DW172 * AK172) * DW172/(100*DK172) * (1000 - DT172)/1000</f>
        <v>0</v>
      </c>
      <c r="AI172">
        <v>920.5744307455208</v>
      </c>
      <c r="AJ172">
        <v>848.5313818181813</v>
      </c>
      <c r="AK172">
        <v>3.427070710655442</v>
      </c>
      <c r="AL172">
        <v>66.75792814194976</v>
      </c>
      <c r="AM172">
        <f>(AO172 - AN172 + DX172*1E3/(8.314*(DZ172+273.15)) * AQ172/DW172 * AP172) * DW172/(100*DK172) * 1000/(1000 - AO172)</f>
        <v>0</v>
      </c>
      <c r="AN172">
        <v>15.90779621473338</v>
      </c>
      <c r="AO172">
        <v>21.00731465428278</v>
      </c>
      <c r="AP172">
        <v>-0.001203530341971038</v>
      </c>
      <c r="AQ172">
        <v>112.1516284702856</v>
      </c>
      <c r="AR172">
        <v>0</v>
      </c>
      <c r="AS172">
        <v>0</v>
      </c>
      <c r="AT172">
        <f>IF(AR172*$H$15&gt;=AV172,1.0,(AV172/(AV172-AR172*$H$15)))</f>
        <v>0</v>
      </c>
      <c r="AU172">
        <f>(AT172-1)*100</f>
        <v>0</v>
      </c>
      <c r="AV172">
        <f>MAX(0,($B$15+$C$15*EE172)/(1+$D$15*EE172)*DX172/(DZ172+273)*$E$15)</f>
        <v>0</v>
      </c>
      <c r="AW172" t="s">
        <v>429</v>
      </c>
      <c r="AX172" t="s">
        <v>429</v>
      </c>
      <c r="AY172">
        <v>0</v>
      </c>
      <c r="AZ172">
        <v>0</v>
      </c>
      <c r="BA172">
        <f>1-AY172/AZ172</f>
        <v>0</v>
      </c>
      <c r="BB172">
        <v>0</v>
      </c>
      <c r="BC172" t="s">
        <v>429</v>
      </c>
      <c r="BD172" t="s">
        <v>429</v>
      </c>
      <c r="BE172">
        <v>0</v>
      </c>
      <c r="BF172">
        <v>0</v>
      </c>
      <c r="BG172">
        <f>1-BE172/BF172</f>
        <v>0</v>
      </c>
      <c r="BH172">
        <v>0.5</v>
      </c>
      <c r="BI172">
        <f>DH172</f>
        <v>0</v>
      </c>
      <c r="BJ172">
        <f>K172</f>
        <v>0</v>
      </c>
      <c r="BK172">
        <f>BG172*BH172*BI172</f>
        <v>0</v>
      </c>
      <c r="BL172">
        <f>(BJ172-BB172)/BI172</f>
        <v>0</v>
      </c>
      <c r="BM172">
        <f>(AZ172-BF172)/BF172</f>
        <v>0</v>
      </c>
      <c r="BN172">
        <f>AY172/(BA172+AY172/BF172)</f>
        <v>0</v>
      </c>
      <c r="BO172" t="s">
        <v>429</v>
      </c>
      <c r="BP172">
        <v>0</v>
      </c>
      <c r="BQ172">
        <f>IF(BP172&lt;&gt;0, BP172, BN172)</f>
        <v>0</v>
      </c>
      <c r="BR172">
        <f>1-BQ172/BF172</f>
        <v>0</v>
      </c>
      <c r="BS172">
        <f>(BF172-BE172)/(BF172-BQ172)</f>
        <v>0</v>
      </c>
      <c r="BT172">
        <f>(AZ172-BF172)/(AZ172-BQ172)</f>
        <v>0</v>
      </c>
      <c r="BU172">
        <f>(BF172-BE172)/(BF172-AY172)</f>
        <v>0</v>
      </c>
      <c r="BV172">
        <f>(AZ172-BF172)/(AZ172-AY172)</f>
        <v>0</v>
      </c>
      <c r="BW172">
        <f>(BS172*BQ172/BE172)</f>
        <v>0</v>
      </c>
      <c r="BX172">
        <f>(1-BW172)</f>
        <v>0</v>
      </c>
      <c r="DG172">
        <f>$B$13*EF172+$C$13*EG172+$F$13*ER172*(1-EU172)</f>
        <v>0</v>
      </c>
      <c r="DH172">
        <f>DG172*DI172</f>
        <v>0</v>
      </c>
      <c r="DI172">
        <f>($B$13*$D$11+$C$13*$D$11+$F$13*((FE172+EW172)/MAX(FE172+EW172+FF172, 0.1)*$I$11+FF172/MAX(FE172+EW172+FF172, 0.1)*$J$11))/($B$13+$C$13+$F$13)</f>
        <v>0</v>
      </c>
      <c r="DJ172">
        <f>($B$13*$K$11+$C$13*$K$11+$F$13*((FE172+EW172)/MAX(FE172+EW172+FF172, 0.1)*$P$11+FF172/MAX(FE172+EW172+FF172, 0.1)*$Q$11))/($B$13+$C$13+$F$13)</f>
        <v>0</v>
      </c>
      <c r="DK172">
        <v>5.52</v>
      </c>
      <c r="DL172">
        <v>0.5</v>
      </c>
      <c r="DM172" t="s">
        <v>430</v>
      </c>
      <c r="DN172">
        <v>2</v>
      </c>
      <c r="DO172" t="b">
        <v>1</v>
      </c>
      <c r="DP172">
        <v>1685030501.814285</v>
      </c>
      <c r="DQ172">
        <v>806.256</v>
      </c>
      <c r="DR172">
        <v>891.2395357142858</v>
      </c>
      <c r="DS172">
        <v>21.03133928571429</v>
      </c>
      <c r="DT172">
        <v>15.86161071428572</v>
      </c>
      <c r="DU172">
        <v>805.8759285714285</v>
      </c>
      <c r="DV172">
        <v>20.98738928571428</v>
      </c>
      <c r="DW172">
        <v>500.0120000000001</v>
      </c>
      <c r="DX172">
        <v>99.46842857142857</v>
      </c>
      <c r="DY172">
        <v>0.1000458678571429</v>
      </c>
      <c r="DZ172">
        <v>29.997475</v>
      </c>
      <c r="EA172">
        <v>30.640275</v>
      </c>
      <c r="EB172">
        <v>999.9000000000002</v>
      </c>
      <c r="EC172">
        <v>0</v>
      </c>
      <c r="ED172">
        <v>0</v>
      </c>
      <c r="EE172">
        <v>9992.626785714287</v>
      </c>
      <c r="EF172">
        <v>0</v>
      </c>
      <c r="EG172">
        <v>1021.854678571428</v>
      </c>
      <c r="EH172">
        <v>-84.98351071428571</v>
      </c>
      <c r="EI172">
        <v>823.5766785714286</v>
      </c>
      <c r="EJ172">
        <v>905.6057499999999</v>
      </c>
      <c r="EK172">
        <v>5.169723928571429</v>
      </c>
      <c r="EL172">
        <v>891.2395357142858</v>
      </c>
      <c r="EM172">
        <v>15.86161071428572</v>
      </c>
      <c r="EN172">
        <v>2.091954285714286</v>
      </c>
      <c r="EO172">
        <v>1.577729642857143</v>
      </c>
      <c r="EP172">
        <v>18.15804285714286</v>
      </c>
      <c r="EQ172">
        <v>13.74263571428571</v>
      </c>
      <c r="ER172">
        <v>1999.996428571428</v>
      </c>
      <c r="ES172">
        <v>0.9799933928571427</v>
      </c>
      <c r="ET172">
        <v>0.02000630714285715</v>
      </c>
      <c r="EU172">
        <v>0</v>
      </c>
      <c r="EV172">
        <v>657.2697142857143</v>
      </c>
      <c r="EW172">
        <v>5.00078</v>
      </c>
      <c r="EX172">
        <v>17383.80714285715</v>
      </c>
      <c r="EY172">
        <v>16379.56071428572</v>
      </c>
      <c r="EZ172">
        <v>40.12921428571428</v>
      </c>
      <c r="FA172">
        <v>41.64714285714285</v>
      </c>
      <c r="FB172">
        <v>40.58235714285714</v>
      </c>
      <c r="FC172">
        <v>40.82121428571429</v>
      </c>
      <c r="FD172">
        <v>41.49082142857142</v>
      </c>
      <c r="FE172">
        <v>1955.084642857143</v>
      </c>
      <c r="FF172">
        <v>39.91</v>
      </c>
      <c r="FG172">
        <v>0</v>
      </c>
      <c r="FH172">
        <v>1685030508.7</v>
      </c>
      <c r="FI172">
        <v>0</v>
      </c>
      <c r="FJ172">
        <v>657.2626153846154</v>
      </c>
      <c r="FK172">
        <v>-2.762256405090623</v>
      </c>
      <c r="FL172">
        <v>7007.726503467783</v>
      </c>
      <c r="FM172">
        <v>17388.34615384615</v>
      </c>
      <c r="FN172">
        <v>15</v>
      </c>
      <c r="FO172">
        <v>1685028870</v>
      </c>
      <c r="FP172" t="s">
        <v>630</v>
      </c>
      <c r="FQ172">
        <v>1685028857</v>
      </c>
      <c r="FR172">
        <v>1685028870</v>
      </c>
      <c r="FS172">
        <v>3</v>
      </c>
      <c r="FT172">
        <v>0.082</v>
      </c>
      <c r="FU172">
        <v>-0.024</v>
      </c>
      <c r="FV172">
        <v>0.389</v>
      </c>
      <c r="FW172">
        <v>-0.048</v>
      </c>
      <c r="FX172">
        <v>420</v>
      </c>
      <c r="FY172">
        <v>15</v>
      </c>
      <c r="FZ172">
        <v>0.04</v>
      </c>
      <c r="GA172">
        <v>0.02</v>
      </c>
      <c r="GB172">
        <v>-84.99008780487806</v>
      </c>
      <c r="GC172">
        <v>0.3117491289198768</v>
      </c>
      <c r="GD172">
        <v>0.06022597768292803</v>
      </c>
      <c r="GE172">
        <v>0</v>
      </c>
      <c r="GF172">
        <v>5.25722512195122</v>
      </c>
      <c r="GG172">
        <v>-1.662913379790931</v>
      </c>
      <c r="GH172">
        <v>0.164388085766756</v>
      </c>
      <c r="GI172">
        <v>0</v>
      </c>
      <c r="GJ172">
        <v>0</v>
      </c>
      <c r="GK172">
        <v>2</v>
      </c>
      <c r="GL172" t="s">
        <v>485</v>
      </c>
      <c r="GM172">
        <v>3.09871</v>
      </c>
      <c r="GN172">
        <v>2.75827</v>
      </c>
      <c r="GO172">
        <v>0.155865</v>
      </c>
      <c r="GP172">
        <v>0.166153</v>
      </c>
      <c r="GQ172">
        <v>0.108152</v>
      </c>
      <c r="GR172">
        <v>0.0898142</v>
      </c>
      <c r="GS172">
        <v>21643.1</v>
      </c>
      <c r="GT172">
        <v>21114.5</v>
      </c>
      <c r="GU172">
        <v>26188.3</v>
      </c>
      <c r="GV172">
        <v>25665.7</v>
      </c>
      <c r="GW172">
        <v>37484.3</v>
      </c>
      <c r="GX172">
        <v>35600.6</v>
      </c>
      <c r="GY172">
        <v>45797.6</v>
      </c>
      <c r="GZ172">
        <v>42315.1</v>
      </c>
      <c r="HA172">
        <v>1.87423</v>
      </c>
      <c r="HB172">
        <v>1.91195</v>
      </c>
      <c r="HC172">
        <v>0.0658184</v>
      </c>
      <c r="HD172">
        <v>0</v>
      </c>
      <c r="HE172">
        <v>29.5853</v>
      </c>
      <c r="HF172">
        <v>999.9</v>
      </c>
      <c r="HG172">
        <v>53.9</v>
      </c>
      <c r="HH172">
        <v>37.4</v>
      </c>
      <c r="HI172">
        <v>34.9177</v>
      </c>
      <c r="HJ172">
        <v>62.1329</v>
      </c>
      <c r="HK172">
        <v>27.3518</v>
      </c>
      <c r="HL172">
        <v>1</v>
      </c>
      <c r="HM172">
        <v>0.21575</v>
      </c>
      <c r="HN172">
        <v>0.780915</v>
      </c>
      <c r="HO172">
        <v>20.3037</v>
      </c>
      <c r="HP172">
        <v>5.2107</v>
      </c>
      <c r="HQ172">
        <v>11.9794</v>
      </c>
      <c r="HR172">
        <v>4.96405</v>
      </c>
      <c r="HS172">
        <v>3.27413</v>
      </c>
      <c r="HT172">
        <v>9999</v>
      </c>
      <c r="HU172">
        <v>9999</v>
      </c>
      <c r="HV172">
        <v>9999</v>
      </c>
      <c r="HW172">
        <v>31.1</v>
      </c>
      <c r="HX172">
        <v>1.86401</v>
      </c>
      <c r="HY172">
        <v>1.86016</v>
      </c>
      <c r="HZ172">
        <v>1.85847</v>
      </c>
      <c r="IA172">
        <v>1.85985</v>
      </c>
      <c r="IB172">
        <v>1.85989</v>
      </c>
      <c r="IC172">
        <v>1.85837</v>
      </c>
      <c r="ID172">
        <v>1.85745</v>
      </c>
      <c r="IE172">
        <v>1.85241</v>
      </c>
      <c r="IF172">
        <v>0</v>
      </c>
      <c r="IG172">
        <v>0</v>
      </c>
      <c r="IH172">
        <v>0</v>
      </c>
      <c r="II172">
        <v>0</v>
      </c>
      <c r="IJ172" t="s">
        <v>433</v>
      </c>
      <c r="IK172" t="s">
        <v>434</v>
      </c>
      <c r="IL172" t="s">
        <v>435</v>
      </c>
      <c r="IM172" t="s">
        <v>435</v>
      </c>
      <c r="IN172" t="s">
        <v>435</v>
      </c>
      <c r="IO172" t="s">
        <v>435</v>
      </c>
      <c r="IP172">
        <v>0</v>
      </c>
      <c r="IQ172">
        <v>100</v>
      </c>
      <c r="IR172">
        <v>100</v>
      </c>
      <c r="IS172">
        <v>0.376</v>
      </c>
      <c r="IT172">
        <v>0.0436</v>
      </c>
      <c r="IU172">
        <v>0.3089209274673534</v>
      </c>
      <c r="IV172">
        <v>0.0002756662941723101</v>
      </c>
      <c r="IW172">
        <v>-1.706736700235475E-07</v>
      </c>
      <c r="IX172">
        <v>-7.648352192670159E-11</v>
      </c>
      <c r="IY172">
        <v>-0.1658455807566637</v>
      </c>
      <c r="IZ172">
        <v>0.001712106514585134</v>
      </c>
      <c r="JA172">
        <v>0.0004201690128959496</v>
      </c>
      <c r="JB172">
        <v>-1.212774764375344E-06</v>
      </c>
      <c r="JC172">
        <v>3</v>
      </c>
      <c r="JD172">
        <v>1949</v>
      </c>
      <c r="JE172">
        <v>1</v>
      </c>
      <c r="JF172">
        <v>28</v>
      </c>
      <c r="JG172">
        <v>27.5</v>
      </c>
      <c r="JH172">
        <v>27.3</v>
      </c>
      <c r="JI172">
        <v>2.13989</v>
      </c>
      <c r="JJ172">
        <v>2.62939</v>
      </c>
      <c r="JK172">
        <v>1.49658</v>
      </c>
      <c r="JL172">
        <v>2.34741</v>
      </c>
      <c r="JM172">
        <v>1.54907</v>
      </c>
      <c r="JN172">
        <v>2.35962</v>
      </c>
      <c r="JO172">
        <v>41.7174</v>
      </c>
      <c r="JP172">
        <v>13.7818</v>
      </c>
      <c r="JQ172">
        <v>18</v>
      </c>
      <c r="JR172">
        <v>492.577</v>
      </c>
      <c r="JS172">
        <v>534.364</v>
      </c>
      <c r="JT172">
        <v>28.0004</v>
      </c>
      <c r="JU172">
        <v>30.0585</v>
      </c>
      <c r="JV172">
        <v>29.9999</v>
      </c>
      <c r="JW172">
        <v>30.0781</v>
      </c>
      <c r="JX172">
        <v>30.0158</v>
      </c>
      <c r="JY172">
        <v>43.0606</v>
      </c>
      <c r="JZ172">
        <v>49.8715</v>
      </c>
      <c r="KA172">
        <v>0</v>
      </c>
      <c r="KB172">
        <v>28</v>
      </c>
      <c r="KC172">
        <v>941.396</v>
      </c>
      <c r="KD172">
        <v>16.2744</v>
      </c>
      <c r="KE172">
        <v>100.079</v>
      </c>
      <c r="KF172">
        <v>100.452</v>
      </c>
    </row>
    <row r="173" spans="1:292">
      <c r="A173">
        <v>153</v>
      </c>
      <c r="B173">
        <v>1685030514.6</v>
      </c>
      <c r="C173">
        <v>3915.5</v>
      </c>
      <c r="D173" t="s">
        <v>741</v>
      </c>
      <c r="E173" t="s">
        <v>742</v>
      </c>
      <c r="F173">
        <v>5</v>
      </c>
      <c r="G173" t="s">
        <v>428</v>
      </c>
      <c r="H173">
        <v>1685030507.1</v>
      </c>
      <c r="I173">
        <f>(J173)/1000</f>
        <v>0</v>
      </c>
      <c r="J173">
        <f>IF(DO173, AM173, AG173)</f>
        <v>0</v>
      </c>
      <c r="K173">
        <f>IF(DO173, AH173, AF173)</f>
        <v>0</v>
      </c>
      <c r="L173">
        <f>DQ173 - IF(AT173&gt;1, K173*DK173*100.0/(AV173*EE173), 0)</f>
        <v>0</v>
      </c>
      <c r="M173">
        <f>((S173-I173/2)*L173-K173)/(S173+I173/2)</f>
        <v>0</v>
      </c>
      <c r="N173">
        <f>M173*(DX173+DY173)/1000.0</f>
        <v>0</v>
      </c>
      <c r="O173">
        <f>(DQ173 - IF(AT173&gt;1, K173*DK173*100.0/(AV173*EE173), 0))*(DX173+DY173)/1000.0</f>
        <v>0</v>
      </c>
      <c r="P173">
        <f>2.0/((1/R173-1/Q173)+SIGN(R173)*SQRT((1/R173-1/Q173)*(1/R173-1/Q173) + 4*DL173/((DL173+1)*(DL173+1))*(2*1/R173*1/Q173-1/Q173*1/Q173)))</f>
        <v>0</v>
      </c>
      <c r="Q173">
        <f>IF(LEFT(DM173,1)&lt;&gt;"0",IF(LEFT(DM173,1)="1",3.0,DN173),$D$5+$E$5*(EE173*DX173/($K$5*1000))+$F$5*(EE173*DX173/($K$5*1000))*MAX(MIN(DK173,$J$5),$I$5)*MAX(MIN(DK173,$J$5),$I$5)+$G$5*MAX(MIN(DK173,$J$5),$I$5)*(EE173*DX173/($K$5*1000))+$H$5*(EE173*DX173/($K$5*1000))*(EE173*DX173/($K$5*1000)))</f>
        <v>0</v>
      </c>
      <c r="R173">
        <f>I173*(1000-(1000*0.61365*exp(17.502*V173/(240.97+V173))/(DX173+DY173)+DS173)/2)/(1000*0.61365*exp(17.502*V173/(240.97+V173))/(DX173+DY173)-DS173)</f>
        <v>0</v>
      </c>
      <c r="S173">
        <f>1/((DL173+1)/(P173/1.6)+1/(Q173/1.37)) + DL173/((DL173+1)/(P173/1.6) + DL173/(Q173/1.37))</f>
        <v>0</v>
      </c>
      <c r="T173">
        <f>(DG173*DJ173)</f>
        <v>0</v>
      </c>
      <c r="U173">
        <f>(DZ173+(T173+2*0.95*5.67E-8*(((DZ173+$B$9)+273)^4-(DZ173+273)^4)-44100*I173)/(1.84*29.3*Q173+8*0.95*5.67E-8*(DZ173+273)^3))</f>
        <v>0</v>
      </c>
      <c r="V173">
        <f>($C$9*EA173+$D$9*EB173+$E$9*U173)</f>
        <v>0</v>
      </c>
      <c r="W173">
        <f>0.61365*exp(17.502*V173/(240.97+V173))</f>
        <v>0</v>
      </c>
      <c r="X173">
        <f>(Y173/Z173*100)</f>
        <v>0</v>
      </c>
      <c r="Y173">
        <f>DS173*(DX173+DY173)/1000</f>
        <v>0</v>
      </c>
      <c r="Z173">
        <f>0.61365*exp(17.502*DZ173/(240.97+DZ173))</f>
        <v>0</v>
      </c>
      <c r="AA173">
        <f>(W173-DS173*(DX173+DY173)/1000)</f>
        <v>0</v>
      </c>
      <c r="AB173">
        <f>(-I173*44100)</f>
        <v>0</v>
      </c>
      <c r="AC173">
        <f>2*29.3*Q173*0.92*(DZ173-V173)</f>
        <v>0</v>
      </c>
      <c r="AD173">
        <f>2*0.95*5.67E-8*(((DZ173+$B$9)+273)^4-(V173+273)^4)</f>
        <v>0</v>
      </c>
      <c r="AE173">
        <f>T173+AD173+AB173+AC173</f>
        <v>0</v>
      </c>
      <c r="AF173">
        <f>DW173*AT173*(DR173-DQ173*(1000-AT173*DT173)/(1000-AT173*DS173))/(100*DK173)</f>
        <v>0</v>
      </c>
      <c r="AG173">
        <f>1000*DW173*AT173*(DS173-DT173)/(100*DK173*(1000-AT173*DS173))</f>
        <v>0</v>
      </c>
      <c r="AH173">
        <f>(AI173 - AJ173 - DX173*1E3/(8.314*(DZ173+273.15)) * AL173/DW173 * AK173) * DW173/(100*DK173) * (1000 - DT173)/1000</f>
        <v>0</v>
      </c>
      <c r="AI173">
        <v>937.7926520055593</v>
      </c>
      <c r="AJ173">
        <v>865.7569636363633</v>
      </c>
      <c r="AK173">
        <v>3.443471360959989</v>
      </c>
      <c r="AL173">
        <v>66.75792814194976</v>
      </c>
      <c r="AM173">
        <f>(AO173 - AN173 + DX173*1E3/(8.314*(DZ173+273.15)) * AQ173/DW173 * AP173) * DW173/(100*DK173) * 1000/(1000 - AO173)</f>
        <v>0</v>
      </c>
      <c r="AN173">
        <v>16.05030530477775</v>
      </c>
      <c r="AO173">
        <v>20.99624086687306</v>
      </c>
      <c r="AP173">
        <v>-0.0003587128921483328</v>
      </c>
      <c r="AQ173">
        <v>112.1516284702856</v>
      </c>
      <c r="AR173">
        <v>0</v>
      </c>
      <c r="AS173">
        <v>0</v>
      </c>
      <c r="AT173">
        <f>IF(AR173*$H$15&gt;=AV173,1.0,(AV173/(AV173-AR173*$H$15)))</f>
        <v>0</v>
      </c>
      <c r="AU173">
        <f>(AT173-1)*100</f>
        <v>0</v>
      </c>
      <c r="AV173">
        <f>MAX(0,($B$15+$C$15*EE173)/(1+$D$15*EE173)*DX173/(DZ173+273)*$E$15)</f>
        <v>0</v>
      </c>
      <c r="AW173" t="s">
        <v>429</v>
      </c>
      <c r="AX173" t="s">
        <v>429</v>
      </c>
      <c r="AY173">
        <v>0</v>
      </c>
      <c r="AZ173">
        <v>0</v>
      </c>
      <c r="BA173">
        <f>1-AY173/AZ173</f>
        <v>0</v>
      </c>
      <c r="BB173">
        <v>0</v>
      </c>
      <c r="BC173" t="s">
        <v>429</v>
      </c>
      <c r="BD173" t="s">
        <v>429</v>
      </c>
      <c r="BE173">
        <v>0</v>
      </c>
      <c r="BF173">
        <v>0</v>
      </c>
      <c r="BG173">
        <f>1-BE173/BF173</f>
        <v>0</v>
      </c>
      <c r="BH173">
        <v>0.5</v>
      </c>
      <c r="BI173">
        <f>DH173</f>
        <v>0</v>
      </c>
      <c r="BJ173">
        <f>K173</f>
        <v>0</v>
      </c>
      <c r="BK173">
        <f>BG173*BH173*BI173</f>
        <v>0</v>
      </c>
      <c r="BL173">
        <f>(BJ173-BB173)/BI173</f>
        <v>0</v>
      </c>
      <c r="BM173">
        <f>(AZ173-BF173)/BF173</f>
        <v>0</v>
      </c>
      <c r="BN173">
        <f>AY173/(BA173+AY173/BF173)</f>
        <v>0</v>
      </c>
      <c r="BO173" t="s">
        <v>429</v>
      </c>
      <c r="BP173">
        <v>0</v>
      </c>
      <c r="BQ173">
        <f>IF(BP173&lt;&gt;0, BP173, BN173)</f>
        <v>0</v>
      </c>
      <c r="BR173">
        <f>1-BQ173/BF173</f>
        <v>0</v>
      </c>
      <c r="BS173">
        <f>(BF173-BE173)/(BF173-BQ173)</f>
        <v>0</v>
      </c>
      <c r="BT173">
        <f>(AZ173-BF173)/(AZ173-BQ173)</f>
        <v>0</v>
      </c>
      <c r="BU173">
        <f>(BF173-BE173)/(BF173-AY173)</f>
        <v>0</v>
      </c>
      <c r="BV173">
        <f>(AZ173-BF173)/(AZ173-AY173)</f>
        <v>0</v>
      </c>
      <c r="BW173">
        <f>(BS173*BQ173/BE173)</f>
        <v>0</v>
      </c>
      <c r="BX173">
        <f>(1-BW173)</f>
        <v>0</v>
      </c>
      <c r="DG173">
        <f>$B$13*EF173+$C$13*EG173+$F$13*ER173*(1-EU173)</f>
        <v>0</v>
      </c>
      <c r="DH173">
        <f>DG173*DI173</f>
        <v>0</v>
      </c>
      <c r="DI173">
        <f>($B$13*$D$11+$C$13*$D$11+$F$13*((FE173+EW173)/MAX(FE173+EW173+FF173, 0.1)*$I$11+FF173/MAX(FE173+EW173+FF173, 0.1)*$J$11))/($B$13+$C$13+$F$13)</f>
        <v>0</v>
      </c>
      <c r="DJ173">
        <f>($B$13*$K$11+$C$13*$K$11+$F$13*((FE173+EW173)/MAX(FE173+EW173+FF173, 0.1)*$P$11+FF173/MAX(FE173+EW173+FF173, 0.1)*$Q$11))/($B$13+$C$13+$F$13)</f>
        <v>0</v>
      </c>
      <c r="DK173">
        <v>5.52</v>
      </c>
      <c r="DL173">
        <v>0.5</v>
      </c>
      <c r="DM173" t="s">
        <v>430</v>
      </c>
      <c r="DN173">
        <v>2</v>
      </c>
      <c r="DO173" t="b">
        <v>1</v>
      </c>
      <c r="DP173">
        <v>1685030507.1</v>
      </c>
      <c r="DQ173">
        <v>824.0038518518518</v>
      </c>
      <c r="DR173">
        <v>908.9479629629631</v>
      </c>
      <c r="DS173">
        <v>21.01526296296296</v>
      </c>
      <c r="DT173">
        <v>15.9944</v>
      </c>
      <c r="DU173">
        <v>823.6265555555556</v>
      </c>
      <c r="DV173">
        <v>20.9715962962963</v>
      </c>
      <c r="DW173">
        <v>500.0135185185185</v>
      </c>
      <c r="DX173">
        <v>99.46842962962963</v>
      </c>
      <c r="DY173">
        <v>0.09999566666666666</v>
      </c>
      <c r="DZ173">
        <v>29.99441111111111</v>
      </c>
      <c r="EA173">
        <v>30.65055925925926</v>
      </c>
      <c r="EB173">
        <v>999.9000000000001</v>
      </c>
      <c r="EC173">
        <v>0</v>
      </c>
      <c r="ED173">
        <v>0</v>
      </c>
      <c r="EE173">
        <v>9997.259259259259</v>
      </c>
      <c r="EF173">
        <v>0</v>
      </c>
      <c r="EG173">
        <v>1178.246592592593</v>
      </c>
      <c r="EH173">
        <v>-84.94403703703703</v>
      </c>
      <c r="EI173">
        <v>841.6920740740742</v>
      </c>
      <c r="EJ173">
        <v>923.7239629629629</v>
      </c>
      <c r="EK173">
        <v>5.020857777777777</v>
      </c>
      <c r="EL173">
        <v>908.9479629629631</v>
      </c>
      <c r="EM173">
        <v>15.9944</v>
      </c>
      <c r="EN173">
        <v>2.090354814814815</v>
      </c>
      <c r="EO173">
        <v>1.590937777777778</v>
      </c>
      <c r="EP173">
        <v>18.14586666666667</v>
      </c>
      <c r="EQ173">
        <v>13.87101481481482</v>
      </c>
      <c r="ER173">
        <v>2000.022962962963</v>
      </c>
      <c r="ES173">
        <v>0.9799928888888887</v>
      </c>
      <c r="ET173">
        <v>0.02000681481481481</v>
      </c>
      <c r="EU173">
        <v>0</v>
      </c>
      <c r="EV173">
        <v>657.0727037037037</v>
      </c>
      <c r="EW173">
        <v>5.00078</v>
      </c>
      <c r="EX173">
        <v>18157.24074074074</v>
      </c>
      <c r="EY173">
        <v>16379.79259259259</v>
      </c>
      <c r="EZ173">
        <v>40.14796296296296</v>
      </c>
      <c r="FA173">
        <v>41.65255555555555</v>
      </c>
      <c r="FB173">
        <v>40.65488888888888</v>
      </c>
      <c r="FC173">
        <v>40.8377037037037</v>
      </c>
      <c r="FD173">
        <v>41.51359259259258</v>
      </c>
      <c r="FE173">
        <v>1955.108148148149</v>
      </c>
      <c r="FF173">
        <v>39.91185185185185</v>
      </c>
      <c r="FG173">
        <v>0</v>
      </c>
      <c r="FH173">
        <v>1685030513.5</v>
      </c>
      <c r="FI173">
        <v>0</v>
      </c>
      <c r="FJ173">
        <v>657.0884615384615</v>
      </c>
      <c r="FK173">
        <v>-1.998564097551288</v>
      </c>
      <c r="FL173">
        <v>9665.446144507652</v>
      </c>
      <c r="FM173">
        <v>18127.32692307692</v>
      </c>
      <c r="FN173">
        <v>15</v>
      </c>
      <c r="FO173">
        <v>1685028870</v>
      </c>
      <c r="FP173" t="s">
        <v>630</v>
      </c>
      <c r="FQ173">
        <v>1685028857</v>
      </c>
      <c r="FR173">
        <v>1685028870</v>
      </c>
      <c r="FS173">
        <v>3</v>
      </c>
      <c r="FT173">
        <v>0.082</v>
      </c>
      <c r="FU173">
        <v>-0.024</v>
      </c>
      <c r="FV173">
        <v>0.389</v>
      </c>
      <c r="FW173">
        <v>-0.048</v>
      </c>
      <c r="FX173">
        <v>420</v>
      </c>
      <c r="FY173">
        <v>15</v>
      </c>
      <c r="FZ173">
        <v>0.04</v>
      </c>
      <c r="GA173">
        <v>0.02</v>
      </c>
      <c r="GB173">
        <v>-84.95977999999999</v>
      </c>
      <c r="GC173">
        <v>0.5056772983114193</v>
      </c>
      <c r="GD173">
        <v>0.07076857070762554</v>
      </c>
      <c r="GE173">
        <v>0</v>
      </c>
      <c r="GF173">
        <v>5.09955525</v>
      </c>
      <c r="GG173">
        <v>-1.699378874296438</v>
      </c>
      <c r="GH173">
        <v>0.1637325428555286</v>
      </c>
      <c r="GI173">
        <v>0</v>
      </c>
      <c r="GJ173">
        <v>0</v>
      </c>
      <c r="GK173">
        <v>2</v>
      </c>
      <c r="GL173" t="s">
        <v>485</v>
      </c>
      <c r="GM173">
        <v>3.0987</v>
      </c>
      <c r="GN173">
        <v>2.758</v>
      </c>
      <c r="GO173">
        <v>0.157942</v>
      </c>
      <c r="GP173">
        <v>0.168106</v>
      </c>
      <c r="GQ173">
        <v>0.108102</v>
      </c>
      <c r="GR173">
        <v>0.090313</v>
      </c>
      <c r="GS173">
        <v>21589.8</v>
      </c>
      <c r="GT173">
        <v>21065.3</v>
      </c>
      <c r="GU173">
        <v>26188.3</v>
      </c>
      <c r="GV173">
        <v>25666.1</v>
      </c>
      <c r="GW173">
        <v>37486.7</v>
      </c>
      <c r="GX173">
        <v>35581.6</v>
      </c>
      <c r="GY173">
        <v>45797.7</v>
      </c>
      <c r="GZ173">
        <v>42315.5</v>
      </c>
      <c r="HA173">
        <v>1.8737</v>
      </c>
      <c r="HB173">
        <v>1.91245</v>
      </c>
      <c r="HC173">
        <v>0.0676066</v>
      </c>
      <c r="HD173">
        <v>0</v>
      </c>
      <c r="HE173">
        <v>29.575</v>
      </c>
      <c r="HF173">
        <v>999.9</v>
      </c>
      <c r="HG173">
        <v>53.9</v>
      </c>
      <c r="HH173">
        <v>37.4</v>
      </c>
      <c r="HI173">
        <v>34.9204</v>
      </c>
      <c r="HJ173">
        <v>62.3529</v>
      </c>
      <c r="HK173">
        <v>27.4559</v>
      </c>
      <c r="HL173">
        <v>1</v>
      </c>
      <c r="HM173">
        <v>0.215361</v>
      </c>
      <c r="HN173">
        <v>0.779935</v>
      </c>
      <c r="HO173">
        <v>20.3039</v>
      </c>
      <c r="HP173">
        <v>5.2113</v>
      </c>
      <c r="HQ173">
        <v>11.9788</v>
      </c>
      <c r="HR173">
        <v>4.9643</v>
      </c>
      <c r="HS173">
        <v>3.27425</v>
      </c>
      <c r="HT173">
        <v>9999</v>
      </c>
      <c r="HU173">
        <v>9999</v>
      </c>
      <c r="HV173">
        <v>9999</v>
      </c>
      <c r="HW173">
        <v>31.1</v>
      </c>
      <c r="HX173">
        <v>1.86401</v>
      </c>
      <c r="HY173">
        <v>1.86017</v>
      </c>
      <c r="HZ173">
        <v>1.85847</v>
      </c>
      <c r="IA173">
        <v>1.85984</v>
      </c>
      <c r="IB173">
        <v>1.85987</v>
      </c>
      <c r="IC173">
        <v>1.85837</v>
      </c>
      <c r="ID173">
        <v>1.85745</v>
      </c>
      <c r="IE173">
        <v>1.85239</v>
      </c>
      <c r="IF173">
        <v>0</v>
      </c>
      <c r="IG173">
        <v>0</v>
      </c>
      <c r="IH173">
        <v>0</v>
      </c>
      <c r="II173">
        <v>0</v>
      </c>
      <c r="IJ173" t="s">
        <v>433</v>
      </c>
      <c r="IK173" t="s">
        <v>434</v>
      </c>
      <c r="IL173" t="s">
        <v>435</v>
      </c>
      <c r="IM173" t="s">
        <v>435</v>
      </c>
      <c r="IN173" t="s">
        <v>435</v>
      </c>
      <c r="IO173" t="s">
        <v>435</v>
      </c>
      <c r="IP173">
        <v>0</v>
      </c>
      <c r="IQ173">
        <v>100</v>
      </c>
      <c r="IR173">
        <v>100</v>
      </c>
      <c r="IS173">
        <v>0.373</v>
      </c>
      <c r="IT173">
        <v>0.0433</v>
      </c>
      <c r="IU173">
        <v>0.3089209274673534</v>
      </c>
      <c r="IV173">
        <v>0.0002756662941723101</v>
      </c>
      <c r="IW173">
        <v>-1.706736700235475E-07</v>
      </c>
      <c r="IX173">
        <v>-7.648352192670159E-11</v>
      </c>
      <c r="IY173">
        <v>-0.1658455807566637</v>
      </c>
      <c r="IZ173">
        <v>0.001712106514585134</v>
      </c>
      <c r="JA173">
        <v>0.0004201690128959496</v>
      </c>
      <c r="JB173">
        <v>-1.212774764375344E-06</v>
      </c>
      <c r="JC173">
        <v>3</v>
      </c>
      <c r="JD173">
        <v>1949</v>
      </c>
      <c r="JE173">
        <v>1</v>
      </c>
      <c r="JF173">
        <v>28</v>
      </c>
      <c r="JG173">
        <v>27.6</v>
      </c>
      <c r="JH173">
        <v>27.4</v>
      </c>
      <c r="JI173">
        <v>2.17407</v>
      </c>
      <c r="JJ173">
        <v>2.63794</v>
      </c>
      <c r="JK173">
        <v>1.49658</v>
      </c>
      <c r="JL173">
        <v>2.34741</v>
      </c>
      <c r="JM173">
        <v>1.54907</v>
      </c>
      <c r="JN173">
        <v>2.35596</v>
      </c>
      <c r="JO173">
        <v>41.7174</v>
      </c>
      <c r="JP173">
        <v>13.7818</v>
      </c>
      <c r="JQ173">
        <v>18</v>
      </c>
      <c r="JR173">
        <v>492.249</v>
      </c>
      <c r="JS173">
        <v>534.705</v>
      </c>
      <c r="JT173">
        <v>27.9998</v>
      </c>
      <c r="JU173">
        <v>30.056</v>
      </c>
      <c r="JV173">
        <v>30</v>
      </c>
      <c r="JW173">
        <v>30.076</v>
      </c>
      <c r="JX173">
        <v>30.0146</v>
      </c>
      <c r="JY173">
        <v>43.6713</v>
      </c>
      <c r="JZ173">
        <v>49.5546</v>
      </c>
      <c r="KA173">
        <v>0</v>
      </c>
      <c r="KB173">
        <v>28</v>
      </c>
      <c r="KC173">
        <v>954.753</v>
      </c>
      <c r="KD173">
        <v>16.4122</v>
      </c>
      <c r="KE173">
        <v>100.08</v>
      </c>
      <c r="KF173">
        <v>100.453</v>
      </c>
    </row>
    <row r="174" spans="1:292">
      <c r="A174">
        <v>154</v>
      </c>
      <c r="B174">
        <v>1685030519.6</v>
      </c>
      <c r="C174">
        <v>3920.5</v>
      </c>
      <c r="D174" t="s">
        <v>743</v>
      </c>
      <c r="E174" t="s">
        <v>744</v>
      </c>
      <c r="F174">
        <v>5</v>
      </c>
      <c r="G174" t="s">
        <v>428</v>
      </c>
      <c r="H174">
        <v>1685030511.814285</v>
      </c>
      <c r="I174">
        <f>(J174)/1000</f>
        <v>0</v>
      </c>
      <c r="J174">
        <f>IF(DO174, AM174, AG174)</f>
        <v>0</v>
      </c>
      <c r="K174">
        <f>IF(DO174, AH174, AF174)</f>
        <v>0</v>
      </c>
      <c r="L174">
        <f>DQ174 - IF(AT174&gt;1, K174*DK174*100.0/(AV174*EE174), 0)</f>
        <v>0</v>
      </c>
      <c r="M174">
        <f>((S174-I174/2)*L174-K174)/(S174+I174/2)</f>
        <v>0</v>
      </c>
      <c r="N174">
        <f>M174*(DX174+DY174)/1000.0</f>
        <v>0</v>
      </c>
      <c r="O174">
        <f>(DQ174 - IF(AT174&gt;1, K174*DK174*100.0/(AV174*EE174), 0))*(DX174+DY174)/1000.0</f>
        <v>0</v>
      </c>
      <c r="P174">
        <f>2.0/((1/R174-1/Q174)+SIGN(R174)*SQRT((1/R174-1/Q174)*(1/R174-1/Q174) + 4*DL174/((DL174+1)*(DL174+1))*(2*1/R174*1/Q174-1/Q174*1/Q174)))</f>
        <v>0</v>
      </c>
      <c r="Q174">
        <f>IF(LEFT(DM174,1)&lt;&gt;"0",IF(LEFT(DM174,1)="1",3.0,DN174),$D$5+$E$5*(EE174*DX174/($K$5*1000))+$F$5*(EE174*DX174/($K$5*1000))*MAX(MIN(DK174,$J$5),$I$5)*MAX(MIN(DK174,$J$5),$I$5)+$G$5*MAX(MIN(DK174,$J$5),$I$5)*(EE174*DX174/($K$5*1000))+$H$5*(EE174*DX174/($K$5*1000))*(EE174*DX174/($K$5*1000)))</f>
        <v>0</v>
      </c>
      <c r="R174">
        <f>I174*(1000-(1000*0.61365*exp(17.502*V174/(240.97+V174))/(DX174+DY174)+DS174)/2)/(1000*0.61365*exp(17.502*V174/(240.97+V174))/(DX174+DY174)-DS174)</f>
        <v>0</v>
      </c>
      <c r="S174">
        <f>1/((DL174+1)/(P174/1.6)+1/(Q174/1.37)) + DL174/((DL174+1)/(P174/1.6) + DL174/(Q174/1.37))</f>
        <v>0</v>
      </c>
      <c r="T174">
        <f>(DG174*DJ174)</f>
        <v>0</v>
      </c>
      <c r="U174">
        <f>(DZ174+(T174+2*0.95*5.67E-8*(((DZ174+$B$9)+273)^4-(DZ174+273)^4)-44100*I174)/(1.84*29.3*Q174+8*0.95*5.67E-8*(DZ174+273)^3))</f>
        <v>0</v>
      </c>
      <c r="V174">
        <f>($C$9*EA174+$D$9*EB174+$E$9*U174)</f>
        <v>0</v>
      </c>
      <c r="W174">
        <f>0.61365*exp(17.502*V174/(240.97+V174))</f>
        <v>0</v>
      </c>
      <c r="X174">
        <f>(Y174/Z174*100)</f>
        <v>0</v>
      </c>
      <c r="Y174">
        <f>DS174*(DX174+DY174)/1000</f>
        <v>0</v>
      </c>
      <c r="Z174">
        <f>0.61365*exp(17.502*DZ174/(240.97+DZ174))</f>
        <v>0</v>
      </c>
      <c r="AA174">
        <f>(W174-DS174*(DX174+DY174)/1000)</f>
        <v>0</v>
      </c>
      <c r="AB174">
        <f>(-I174*44100)</f>
        <v>0</v>
      </c>
      <c r="AC174">
        <f>2*29.3*Q174*0.92*(DZ174-V174)</f>
        <v>0</v>
      </c>
      <c r="AD174">
        <f>2*0.95*5.67E-8*(((DZ174+$B$9)+273)^4-(V174+273)^4)</f>
        <v>0</v>
      </c>
      <c r="AE174">
        <f>T174+AD174+AB174+AC174</f>
        <v>0</v>
      </c>
      <c r="AF174">
        <f>DW174*AT174*(DR174-DQ174*(1000-AT174*DT174)/(1000-AT174*DS174))/(100*DK174)</f>
        <v>0</v>
      </c>
      <c r="AG174">
        <f>1000*DW174*AT174*(DS174-DT174)/(100*DK174*(1000-AT174*DS174))</f>
        <v>0</v>
      </c>
      <c r="AH174">
        <f>(AI174 - AJ174 - DX174*1E3/(8.314*(DZ174+273.15)) * AL174/DW174 * AK174) * DW174/(100*DK174) * (1000 - DT174)/1000</f>
        <v>0</v>
      </c>
      <c r="AI174">
        <v>954.9269847490025</v>
      </c>
      <c r="AJ174">
        <v>882.8283454545458</v>
      </c>
      <c r="AK174">
        <v>3.409968337546907</v>
      </c>
      <c r="AL174">
        <v>66.75792814194976</v>
      </c>
      <c r="AM174">
        <f>(AO174 - AN174 + DX174*1E3/(8.314*(DZ174+273.15)) * AQ174/DW174 * AP174) * DW174/(100*DK174) * 1000/(1000 - AO174)</f>
        <v>0</v>
      </c>
      <c r="AN174">
        <v>16.16717915189869</v>
      </c>
      <c r="AO174">
        <v>21.01339958720332</v>
      </c>
      <c r="AP174">
        <v>-0.005738217263925611</v>
      </c>
      <c r="AQ174">
        <v>112.1516284702856</v>
      </c>
      <c r="AR174">
        <v>0</v>
      </c>
      <c r="AS174">
        <v>0</v>
      </c>
      <c r="AT174">
        <f>IF(AR174*$H$15&gt;=AV174,1.0,(AV174/(AV174-AR174*$H$15)))</f>
        <v>0</v>
      </c>
      <c r="AU174">
        <f>(AT174-1)*100</f>
        <v>0</v>
      </c>
      <c r="AV174">
        <f>MAX(0,($B$15+$C$15*EE174)/(1+$D$15*EE174)*DX174/(DZ174+273)*$E$15)</f>
        <v>0</v>
      </c>
      <c r="AW174" t="s">
        <v>429</v>
      </c>
      <c r="AX174" t="s">
        <v>429</v>
      </c>
      <c r="AY174">
        <v>0</v>
      </c>
      <c r="AZ174">
        <v>0</v>
      </c>
      <c r="BA174">
        <f>1-AY174/AZ174</f>
        <v>0</v>
      </c>
      <c r="BB174">
        <v>0</v>
      </c>
      <c r="BC174" t="s">
        <v>429</v>
      </c>
      <c r="BD174" t="s">
        <v>429</v>
      </c>
      <c r="BE174">
        <v>0</v>
      </c>
      <c r="BF174">
        <v>0</v>
      </c>
      <c r="BG174">
        <f>1-BE174/BF174</f>
        <v>0</v>
      </c>
      <c r="BH174">
        <v>0.5</v>
      </c>
      <c r="BI174">
        <f>DH174</f>
        <v>0</v>
      </c>
      <c r="BJ174">
        <f>K174</f>
        <v>0</v>
      </c>
      <c r="BK174">
        <f>BG174*BH174*BI174</f>
        <v>0</v>
      </c>
      <c r="BL174">
        <f>(BJ174-BB174)/BI174</f>
        <v>0</v>
      </c>
      <c r="BM174">
        <f>(AZ174-BF174)/BF174</f>
        <v>0</v>
      </c>
      <c r="BN174">
        <f>AY174/(BA174+AY174/BF174)</f>
        <v>0</v>
      </c>
      <c r="BO174" t="s">
        <v>429</v>
      </c>
      <c r="BP174">
        <v>0</v>
      </c>
      <c r="BQ174">
        <f>IF(BP174&lt;&gt;0, BP174, BN174)</f>
        <v>0</v>
      </c>
      <c r="BR174">
        <f>1-BQ174/BF174</f>
        <v>0</v>
      </c>
      <c r="BS174">
        <f>(BF174-BE174)/(BF174-BQ174)</f>
        <v>0</v>
      </c>
      <c r="BT174">
        <f>(AZ174-BF174)/(AZ174-BQ174)</f>
        <v>0</v>
      </c>
      <c r="BU174">
        <f>(BF174-BE174)/(BF174-AY174)</f>
        <v>0</v>
      </c>
      <c r="BV174">
        <f>(AZ174-BF174)/(AZ174-AY174)</f>
        <v>0</v>
      </c>
      <c r="BW174">
        <f>(BS174*BQ174/BE174)</f>
        <v>0</v>
      </c>
      <c r="BX174">
        <f>(1-BW174)</f>
        <v>0</v>
      </c>
      <c r="DG174">
        <f>$B$13*EF174+$C$13*EG174+$F$13*ER174*(1-EU174)</f>
        <v>0</v>
      </c>
      <c r="DH174">
        <f>DG174*DI174</f>
        <v>0</v>
      </c>
      <c r="DI174">
        <f>($B$13*$D$11+$C$13*$D$11+$F$13*((FE174+EW174)/MAX(FE174+EW174+FF174, 0.1)*$I$11+FF174/MAX(FE174+EW174+FF174, 0.1)*$J$11))/($B$13+$C$13+$F$13)</f>
        <v>0</v>
      </c>
      <c r="DJ174">
        <f>($B$13*$K$11+$C$13*$K$11+$F$13*((FE174+EW174)/MAX(FE174+EW174+FF174, 0.1)*$P$11+FF174/MAX(FE174+EW174+FF174, 0.1)*$Q$11))/($B$13+$C$13+$F$13)</f>
        <v>0</v>
      </c>
      <c r="DK174">
        <v>5.52</v>
      </c>
      <c r="DL174">
        <v>0.5</v>
      </c>
      <c r="DM174" t="s">
        <v>430</v>
      </c>
      <c r="DN174">
        <v>2</v>
      </c>
      <c r="DO174" t="b">
        <v>1</v>
      </c>
      <c r="DP174">
        <v>1685030511.814285</v>
      </c>
      <c r="DQ174">
        <v>839.8558214285714</v>
      </c>
      <c r="DR174">
        <v>924.7311428571429</v>
      </c>
      <c r="DS174">
        <v>21.00658928571428</v>
      </c>
      <c r="DT174">
        <v>16.12181428571429</v>
      </c>
      <c r="DU174">
        <v>839.4812142857144</v>
      </c>
      <c r="DV174">
        <v>20.96306428571429</v>
      </c>
      <c r="DW174">
        <v>499.9933571428572</v>
      </c>
      <c r="DX174">
        <v>99.46803928571428</v>
      </c>
      <c r="DY174">
        <v>0.09998648571428573</v>
      </c>
      <c r="DZ174">
        <v>29.98996785714286</v>
      </c>
      <c r="EA174">
        <v>30.6604</v>
      </c>
      <c r="EB174">
        <v>999.9000000000002</v>
      </c>
      <c r="EC174">
        <v>0</v>
      </c>
      <c r="ED174">
        <v>0</v>
      </c>
      <c r="EE174">
        <v>9999.192142857142</v>
      </c>
      <c r="EF174">
        <v>0</v>
      </c>
      <c r="EG174">
        <v>1396.858571428571</v>
      </c>
      <c r="EH174">
        <v>-84.87528214285713</v>
      </c>
      <c r="EI174">
        <v>857.8767857142857</v>
      </c>
      <c r="EJ174">
        <v>939.88575</v>
      </c>
      <c r="EK174">
        <v>4.884767857142856</v>
      </c>
      <c r="EL174">
        <v>924.7311428571429</v>
      </c>
      <c r="EM174">
        <v>16.12181428571429</v>
      </c>
      <c r="EN174">
        <v>2.089482857142857</v>
      </c>
      <c r="EO174">
        <v>1.603604285714285</v>
      </c>
      <c r="EP174">
        <v>18.13923571428571</v>
      </c>
      <c r="EQ174">
        <v>13.99309285714286</v>
      </c>
      <c r="ER174">
        <v>2000.027857142857</v>
      </c>
      <c r="ES174">
        <v>0.9799974999999999</v>
      </c>
      <c r="ET174">
        <v>0.02000227857142857</v>
      </c>
      <c r="EU174">
        <v>0</v>
      </c>
      <c r="EV174">
        <v>656.9207142857143</v>
      </c>
      <c r="EW174">
        <v>5.00078</v>
      </c>
      <c r="EX174">
        <v>18981.60714285714</v>
      </c>
      <c r="EY174">
        <v>16379.86428571429</v>
      </c>
      <c r="EZ174">
        <v>40.16732142857143</v>
      </c>
      <c r="FA174">
        <v>41.65157142857142</v>
      </c>
      <c r="FB174">
        <v>40.79450000000001</v>
      </c>
      <c r="FC174">
        <v>40.86349999999999</v>
      </c>
      <c r="FD174">
        <v>41.52199999999999</v>
      </c>
      <c r="FE174">
        <v>1955.119642857143</v>
      </c>
      <c r="FF174">
        <v>39.90464285714286</v>
      </c>
      <c r="FG174">
        <v>0</v>
      </c>
      <c r="FH174">
        <v>1685030518.9</v>
      </c>
      <c r="FI174">
        <v>0</v>
      </c>
      <c r="FJ174">
        <v>656.87932</v>
      </c>
      <c r="FK174">
        <v>-1.943923080363931</v>
      </c>
      <c r="FL174">
        <v>11622.3153647884</v>
      </c>
      <c r="FM174">
        <v>19091.624</v>
      </c>
      <c r="FN174">
        <v>15</v>
      </c>
      <c r="FO174">
        <v>1685028870</v>
      </c>
      <c r="FP174" t="s">
        <v>630</v>
      </c>
      <c r="FQ174">
        <v>1685028857</v>
      </c>
      <c r="FR174">
        <v>1685028870</v>
      </c>
      <c r="FS174">
        <v>3</v>
      </c>
      <c r="FT174">
        <v>0.082</v>
      </c>
      <c r="FU174">
        <v>-0.024</v>
      </c>
      <c r="FV174">
        <v>0.389</v>
      </c>
      <c r="FW174">
        <v>-0.048</v>
      </c>
      <c r="FX174">
        <v>420</v>
      </c>
      <c r="FY174">
        <v>15</v>
      </c>
      <c r="FZ174">
        <v>0.04</v>
      </c>
      <c r="GA174">
        <v>0.02</v>
      </c>
      <c r="GB174">
        <v>-84.91879999999999</v>
      </c>
      <c r="GC174">
        <v>0.7406696864112388</v>
      </c>
      <c r="GD174">
        <v>0.086532531595872</v>
      </c>
      <c r="GE174">
        <v>0</v>
      </c>
      <c r="GF174">
        <v>4.975794146341463</v>
      </c>
      <c r="GG174">
        <v>-1.695580139372823</v>
      </c>
      <c r="GH174">
        <v>0.1674116676292833</v>
      </c>
      <c r="GI174">
        <v>0</v>
      </c>
      <c r="GJ174">
        <v>0</v>
      </c>
      <c r="GK174">
        <v>2</v>
      </c>
      <c r="GL174" t="s">
        <v>485</v>
      </c>
      <c r="GM174">
        <v>3.0989</v>
      </c>
      <c r="GN174">
        <v>2.75817</v>
      </c>
      <c r="GO174">
        <v>0.159979</v>
      </c>
      <c r="GP174">
        <v>0.170044</v>
      </c>
      <c r="GQ174">
        <v>0.108174</v>
      </c>
      <c r="GR174">
        <v>0.0910276</v>
      </c>
      <c r="GS174">
        <v>21537.9</v>
      </c>
      <c r="GT174">
        <v>21016.3</v>
      </c>
      <c r="GU174">
        <v>26188.6</v>
      </c>
      <c r="GV174">
        <v>25666.2</v>
      </c>
      <c r="GW174">
        <v>37484.1</v>
      </c>
      <c r="GX174">
        <v>35553.8</v>
      </c>
      <c r="GY174">
        <v>45798</v>
      </c>
      <c r="GZ174">
        <v>42315.6</v>
      </c>
      <c r="HA174">
        <v>1.87395</v>
      </c>
      <c r="HB174">
        <v>1.91262</v>
      </c>
      <c r="HC174">
        <v>0.0680089</v>
      </c>
      <c r="HD174">
        <v>0</v>
      </c>
      <c r="HE174">
        <v>29.5609</v>
      </c>
      <c r="HF174">
        <v>999.9</v>
      </c>
      <c r="HG174">
        <v>53.9</v>
      </c>
      <c r="HH174">
        <v>37.4</v>
      </c>
      <c r="HI174">
        <v>34.9185</v>
      </c>
      <c r="HJ174">
        <v>62.3029</v>
      </c>
      <c r="HK174">
        <v>27.3958</v>
      </c>
      <c r="HL174">
        <v>1</v>
      </c>
      <c r="HM174">
        <v>0.215338</v>
      </c>
      <c r="HN174">
        <v>0.778957</v>
      </c>
      <c r="HO174">
        <v>20.304</v>
      </c>
      <c r="HP174">
        <v>5.211</v>
      </c>
      <c r="HQ174">
        <v>11.9796</v>
      </c>
      <c r="HR174">
        <v>4.964</v>
      </c>
      <c r="HS174">
        <v>3.27415</v>
      </c>
      <c r="HT174">
        <v>9999</v>
      </c>
      <c r="HU174">
        <v>9999</v>
      </c>
      <c r="HV174">
        <v>9999</v>
      </c>
      <c r="HW174">
        <v>31.1</v>
      </c>
      <c r="HX174">
        <v>1.86401</v>
      </c>
      <c r="HY174">
        <v>1.86019</v>
      </c>
      <c r="HZ174">
        <v>1.8585</v>
      </c>
      <c r="IA174">
        <v>1.85982</v>
      </c>
      <c r="IB174">
        <v>1.85989</v>
      </c>
      <c r="IC174">
        <v>1.85837</v>
      </c>
      <c r="ID174">
        <v>1.85745</v>
      </c>
      <c r="IE174">
        <v>1.8524</v>
      </c>
      <c r="IF174">
        <v>0</v>
      </c>
      <c r="IG174">
        <v>0</v>
      </c>
      <c r="IH174">
        <v>0</v>
      </c>
      <c r="II174">
        <v>0</v>
      </c>
      <c r="IJ174" t="s">
        <v>433</v>
      </c>
      <c r="IK174" t="s">
        <v>434</v>
      </c>
      <c r="IL174" t="s">
        <v>435</v>
      </c>
      <c r="IM174" t="s">
        <v>435</v>
      </c>
      <c r="IN174" t="s">
        <v>435</v>
      </c>
      <c r="IO174" t="s">
        <v>435</v>
      </c>
      <c r="IP174">
        <v>0</v>
      </c>
      <c r="IQ174">
        <v>100</v>
      </c>
      <c r="IR174">
        <v>100</v>
      </c>
      <c r="IS174">
        <v>0.37</v>
      </c>
      <c r="IT174">
        <v>0.0437</v>
      </c>
      <c r="IU174">
        <v>0.3089209274673534</v>
      </c>
      <c r="IV174">
        <v>0.0002756662941723101</v>
      </c>
      <c r="IW174">
        <v>-1.706736700235475E-07</v>
      </c>
      <c r="IX174">
        <v>-7.648352192670159E-11</v>
      </c>
      <c r="IY174">
        <v>-0.1658455807566637</v>
      </c>
      <c r="IZ174">
        <v>0.001712106514585134</v>
      </c>
      <c r="JA174">
        <v>0.0004201690128959496</v>
      </c>
      <c r="JB174">
        <v>-1.212774764375344E-06</v>
      </c>
      <c r="JC174">
        <v>3</v>
      </c>
      <c r="JD174">
        <v>1949</v>
      </c>
      <c r="JE174">
        <v>1</v>
      </c>
      <c r="JF174">
        <v>28</v>
      </c>
      <c r="JG174">
        <v>27.7</v>
      </c>
      <c r="JH174">
        <v>27.5</v>
      </c>
      <c r="JI174">
        <v>2.20337</v>
      </c>
      <c r="JJ174">
        <v>2.63184</v>
      </c>
      <c r="JK174">
        <v>1.49658</v>
      </c>
      <c r="JL174">
        <v>2.34741</v>
      </c>
      <c r="JM174">
        <v>1.54907</v>
      </c>
      <c r="JN174">
        <v>2.3999</v>
      </c>
      <c r="JO174">
        <v>41.7436</v>
      </c>
      <c r="JP174">
        <v>13.7818</v>
      </c>
      <c r="JQ174">
        <v>18</v>
      </c>
      <c r="JR174">
        <v>492.393</v>
      </c>
      <c r="JS174">
        <v>534.818</v>
      </c>
      <c r="JT174">
        <v>27.9999</v>
      </c>
      <c r="JU174">
        <v>30.0538</v>
      </c>
      <c r="JV174">
        <v>30</v>
      </c>
      <c r="JW174">
        <v>30.0753</v>
      </c>
      <c r="JX174">
        <v>30.0133</v>
      </c>
      <c r="JY174">
        <v>44.3396</v>
      </c>
      <c r="JZ174">
        <v>49.2677</v>
      </c>
      <c r="KA174">
        <v>0</v>
      </c>
      <c r="KB174">
        <v>28</v>
      </c>
      <c r="KC174">
        <v>974.7910000000001</v>
      </c>
      <c r="KD174">
        <v>16.5123</v>
      </c>
      <c r="KE174">
        <v>100.08</v>
      </c>
      <c r="KF174">
        <v>100.453</v>
      </c>
    </row>
    <row r="175" spans="1:292">
      <c r="A175">
        <v>155</v>
      </c>
      <c r="B175">
        <v>1685030524.6</v>
      </c>
      <c r="C175">
        <v>3925.5</v>
      </c>
      <c r="D175" t="s">
        <v>745</v>
      </c>
      <c r="E175" t="s">
        <v>746</v>
      </c>
      <c r="F175">
        <v>5</v>
      </c>
      <c r="G175" t="s">
        <v>428</v>
      </c>
      <c r="H175">
        <v>1685030517.1</v>
      </c>
      <c r="I175">
        <f>(J175)/1000</f>
        <v>0</v>
      </c>
      <c r="J175">
        <f>IF(DO175, AM175, AG175)</f>
        <v>0</v>
      </c>
      <c r="K175">
        <f>IF(DO175, AH175, AF175)</f>
        <v>0</v>
      </c>
      <c r="L175">
        <f>DQ175 - IF(AT175&gt;1, K175*DK175*100.0/(AV175*EE175), 0)</f>
        <v>0</v>
      </c>
      <c r="M175">
        <f>((S175-I175/2)*L175-K175)/(S175+I175/2)</f>
        <v>0</v>
      </c>
      <c r="N175">
        <f>M175*(DX175+DY175)/1000.0</f>
        <v>0</v>
      </c>
      <c r="O175">
        <f>(DQ175 - IF(AT175&gt;1, K175*DK175*100.0/(AV175*EE175), 0))*(DX175+DY175)/1000.0</f>
        <v>0</v>
      </c>
      <c r="P175">
        <f>2.0/((1/R175-1/Q175)+SIGN(R175)*SQRT((1/R175-1/Q175)*(1/R175-1/Q175) + 4*DL175/((DL175+1)*(DL175+1))*(2*1/R175*1/Q175-1/Q175*1/Q175)))</f>
        <v>0</v>
      </c>
      <c r="Q175">
        <f>IF(LEFT(DM175,1)&lt;&gt;"0",IF(LEFT(DM175,1)="1",3.0,DN175),$D$5+$E$5*(EE175*DX175/($K$5*1000))+$F$5*(EE175*DX175/($K$5*1000))*MAX(MIN(DK175,$J$5),$I$5)*MAX(MIN(DK175,$J$5),$I$5)+$G$5*MAX(MIN(DK175,$J$5),$I$5)*(EE175*DX175/($K$5*1000))+$H$5*(EE175*DX175/($K$5*1000))*(EE175*DX175/($K$5*1000)))</f>
        <v>0</v>
      </c>
      <c r="R175">
        <f>I175*(1000-(1000*0.61365*exp(17.502*V175/(240.97+V175))/(DX175+DY175)+DS175)/2)/(1000*0.61365*exp(17.502*V175/(240.97+V175))/(DX175+DY175)-DS175)</f>
        <v>0</v>
      </c>
      <c r="S175">
        <f>1/((DL175+1)/(P175/1.6)+1/(Q175/1.37)) + DL175/((DL175+1)/(P175/1.6) + DL175/(Q175/1.37))</f>
        <v>0</v>
      </c>
      <c r="T175">
        <f>(DG175*DJ175)</f>
        <v>0</v>
      </c>
      <c r="U175">
        <f>(DZ175+(T175+2*0.95*5.67E-8*(((DZ175+$B$9)+273)^4-(DZ175+273)^4)-44100*I175)/(1.84*29.3*Q175+8*0.95*5.67E-8*(DZ175+273)^3))</f>
        <v>0</v>
      </c>
      <c r="V175">
        <f>($C$9*EA175+$D$9*EB175+$E$9*U175)</f>
        <v>0</v>
      </c>
      <c r="W175">
        <f>0.61365*exp(17.502*V175/(240.97+V175))</f>
        <v>0</v>
      </c>
      <c r="X175">
        <f>(Y175/Z175*100)</f>
        <v>0</v>
      </c>
      <c r="Y175">
        <f>DS175*(DX175+DY175)/1000</f>
        <v>0</v>
      </c>
      <c r="Z175">
        <f>0.61365*exp(17.502*DZ175/(240.97+DZ175))</f>
        <v>0</v>
      </c>
      <c r="AA175">
        <f>(W175-DS175*(DX175+DY175)/1000)</f>
        <v>0</v>
      </c>
      <c r="AB175">
        <f>(-I175*44100)</f>
        <v>0</v>
      </c>
      <c r="AC175">
        <f>2*29.3*Q175*0.92*(DZ175-V175)</f>
        <v>0</v>
      </c>
      <c r="AD175">
        <f>2*0.95*5.67E-8*(((DZ175+$B$9)+273)^4-(V175+273)^4)</f>
        <v>0</v>
      </c>
      <c r="AE175">
        <f>T175+AD175+AB175+AC175</f>
        <v>0</v>
      </c>
      <c r="AF175">
        <f>DW175*AT175*(DR175-DQ175*(1000-AT175*DT175)/(1000-AT175*DS175))/(100*DK175)</f>
        <v>0</v>
      </c>
      <c r="AG175">
        <f>1000*DW175*AT175*(DS175-DT175)/(100*DK175*(1000-AT175*DS175))</f>
        <v>0</v>
      </c>
      <c r="AH175">
        <f>(AI175 - AJ175 - DX175*1E3/(8.314*(DZ175+273.15)) * AL175/DW175 * AK175) * DW175/(100*DK175) * (1000 - DT175)/1000</f>
        <v>0</v>
      </c>
      <c r="AI175">
        <v>972.0128044876896</v>
      </c>
      <c r="AJ175">
        <v>899.8837696969695</v>
      </c>
      <c r="AK175">
        <v>3.405674975949153</v>
      </c>
      <c r="AL175">
        <v>66.75792814194976</v>
      </c>
      <c r="AM175">
        <f>(AO175 - AN175 + DX175*1E3/(8.314*(DZ175+273.15)) * AQ175/DW175 * AP175) * DW175/(100*DK175) * 1000/(1000 - AO175)</f>
        <v>0</v>
      </c>
      <c r="AN175">
        <v>16.34369797147899</v>
      </c>
      <c r="AO175">
        <v>21.04731300309599</v>
      </c>
      <c r="AP175">
        <v>0.001340914895272</v>
      </c>
      <c r="AQ175">
        <v>112.1516284702856</v>
      </c>
      <c r="AR175">
        <v>0</v>
      </c>
      <c r="AS175">
        <v>0</v>
      </c>
      <c r="AT175">
        <f>IF(AR175*$H$15&gt;=AV175,1.0,(AV175/(AV175-AR175*$H$15)))</f>
        <v>0</v>
      </c>
      <c r="AU175">
        <f>(AT175-1)*100</f>
        <v>0</v>
      </c>
      <c r="AV175">
        <f>MAX(0,($B$15+$C$15*EE175)/(1+$D$15*EE175)*DX175/(DZ175+273)*$E$15)</f>
        <v>0</v>
      </c>
      <c r="AW175" t="s">
        <v>429</v>
      </c>
      <c r="AX175" t="s">
        <v>429</v>
      </c>
      <c r="AY175">
        <v>0</v>
      </c>
      <c r="AZ175">
        <v>0</v>
      </c>
      <c r="BA175">
        <f>1-AY175/AZ175</f>
        <v>0</v>
      </c>
      <c r="BB175">
        <v>0</v>
      </c>
      <c r="BC175" t="s">
        <v>429</v>
      </c>
      <c r="BD175" t="s">
        <v>429</v>
      </c>
      <c r="BE175">
        <v>0</v>
      </c>
      <c r="BF175">
        <v>0</v>
      </c>
      <c r="BG175">
        <f>1-BE175/BF175</f>
        <v>0</v>
      </c>
      <c r="BH175">
        <v>0.5</v>
      </c>
      <c r="BI175">
        <f>DH175</f>
        <v>0</v>
      </c>
      <c r="BJ175">
        <f>K175</f>
        <v>0</v>
      </c>
      <c r="BK175">
        <f>BG175*BH175*BI175</f>
        <v>0</v>
      </c>
      <c r="BL175">
        <f>(BJ175-BB175)/BI175</f>
        <v>0</v>
      </c>
      <c r="BM175">
        <f>(AZ175-BF175)/BF175</f>
        <v>0</v>
      </c>
      <c r="BN175">
        <f>AY175/(BA175+AY175/BF175)</f>
        <v>0</v>
      </c>
      <c r="BO175" t="s">
        <v>429</v>
      </c>
      <c r="BP175">
        <v>0</v>
      </c>
      <c r="BQ175">
        <f>IF(BP175&lt;&gt;0, BP175, BN175)</f>
        <v>0</v>
      </c>
      <c r="BR175">
        <f>1-BQ175/BF175</f>
        <v>0</v>
      </c>
      <c r="BS175">
        <f>(BF175-BE175)/(BF175-BQ175)</f>
        <v>0</v>
      </c>
      <c r="BT175">
        <f>(AZ175-BF175)/(AZ175-BQ175)</f>
        <v>0</v>
      </c>
      <c r="BU175">
        <f>(BF175-BE175)/(BF175-AY175)</f>
        <v>0</v>
      </c>
      <c r="BV175">
        <f>(AZ175-BF175)/(AZ175-AY175)</f>
        <v>0</v>
      </c>
      <c r="BW175">
        <f>(BS175*BQ175/BE175)</f>
        <v>0</v>
      </c>
      <c r="BX175">
        <f>(1-BW175)</f>
        <v>0</v>
      </c>
      <c r="DG175">
        <f>$B$13*EF175+$C$13*EG175+$F$13*ER175*(1-EU175)</f>
        <v>0</v>
      </c>
      <c r="DH175">
        <f>DG175*DI175</f>
        <v>0</v>
      </c>
      <c r="DI175">
        <f>($B$13*$D$11+$C$13*$D$11+$F$13*((FE175+EW175)/MAX(FE175+EW175+FF175, 0.1)*$I$11+FF175/MAX(FE175+EW175+FF175, 0.1)*$J$11))/($B$13+$C$13+$F$13)</f>
        <v>0</v>
      </c>
      <c r="DJ175">
        <f>($B$13*$K$11+$C$13*$K$11+$F$13*((FE175+EW175)/MAX(FE175+EW175+FF175, 0.1)*$P$11+FF175/MAX(FE175+EW175+FF175, 0.1)*$Q$11))/($B$13+$C$13+$F$13)</f>
        <v>0</v>
      </c>
      <c r="DK175">
        <v>5.52</v>
      </c>
      <c r="DL175">
        <v>0.5</v>
      </c>
      <c r="DM175" t="s">
        <v>430</v>
      </c>
      <c r="DN175">
        <v>2</v>
      </c>
      <c r="DO175" t="b">
        <v>1</v>
      </c>
      <c r="DP175">
        <v>1685030517.1</v>
      </c>
      <c r="DQ175">
        <v>857.5896296296297</v>
      </c>
      <c r="DR175">
        <v>942.4185925925926</v>
      </c>
      <c r="DS175">
        <v>21.01243333333333</v>
      </c>
      <c r="DT175">
        <v>16.27295925925926</v>
      </c>
      <c r="DU175">
        <v>857.2182592592593</v>
      </c>
      <c r="DV175">
        <v>20.96880740740741</v>
      </c>
      <c r="DW175">
        <v>500.0081851851851</v>
      </c>
      <c r="DX175">
        <v>99.46779259259262</v>
      </c>
      <c r="DY175">
        <v>0.09999737777777779</v>
      </c>
      <c r="DZ175">
        <v>29.98608518518518</v>
      </c>
      <c r="EA175">
        <v>30.6708</v>
      </c>
      <c r="EB175">
        <v>999.9000000000001</v>
      </c>
      <c r="EC175">
        <v>0</v>
      </c>
      <c r="ED175">
        <v>0</v>
      </c>
      <c r="EE175">
        <v>9998.032592592594</v>
      </c>
      <c r="EF175">
        <v>0</v>
      </c>
      <c r="EG175">
        <v>1600.437777777778</v>
      </c>
      <c r="EH175">
        <v>-84.82895185185185</v>
      </c>
      <c r="EI175">
        <v>875.9967407407405</v>
      </c>
      <c r="EJ175">
        <v>958.0102592592592</v>
      </c>
      <c r="EK175">
        <v>4.739467407407408</v>
      </c>
      <c r="EL175">
        <v>942.4185925925926</v>
      </c>
      <c r="EM175">
        <v>16.27295925925926</v>
      </c>
      <c r="EN175">
        <v>2.090058888888889</v>
      </c>
      <c r="EO175">
        <v>1.618633703703704</v>
      </c>
      <c r="EP175">
        <v>18.14361851851852</v>
      </c>
      <c r="EQ175">
        <v>14.13692222222222</v>
      </c>
      <c r="ER175">
        <v>2000.033703703704</v>
      </c>
      <c r="ES175">
        <v>0.9800014074074075</v>
      </c>
      <c r="ET175">
        <v>0.01999846666666667</v>
      </c>
      <c r="EU175">
        <v>0</v>
      </c>
      <c r="EV175">
        <v>656.7672222222222</v>
      </c>
      <c r="EW175">
        <v>5.00078</v>
      </c>
      <c r="EX175">
        <v>19630.09629629629</v>
      </c>
      <c r="EY175">
        <v>16379.92592592593</v>
      </c>
      <c r="EZ175">
        <v>40.16659259259259</v>
      </c>
      <c r="FA175">
        <v>41.65025925925925</v>
      </c>
      <c r="FB175">
        <v>40.85629629629629</v>
      </c>
      <c r="FC175">
        <v>40.86759259259259</v>
      </c>
      <c r="FD175">
        <v>41.50896296296296</v>
      </c>
      <c r="FE175">
        <v>1955.132592592593</v>
      </c>
      <c r="FF175">
        <v>39.89777777777778</v>
      </c>
      <c r="FG175">
        <v>0</v>
      </c>
      <c r="FH175">
        <v>1685030523.7</v>
      </c>
      <c r="FI175">
        <v>0</v>
      </c>
      <c r="FJ175">
        <v>656.77664</v>
      </c>
      <c r="FK175">
        <v>-1.280461553670754</v>
      </c>
      <c r="FL175">
        <v>4613.584615771607</v>
      </c>
      <c r="FM175">
        <v>19663.132</v>
      </c>
      <c r="FN175">
        <v>15</v>
      </c>
      <c r="FO175">
        <v>1685028870</v>
      </c>
      <c r="FP175" t="s">
        <v>630</v>
      </c>
      <c r="FQ175">
        <v>1685028857</v>
      </c>
      <c r="FR175">
        <v>1685028870</v>
      </c>
      <c r="FS175">
        <v>3</v>
      </c>
      <c r="FT175">
        <v>0.082</v>
      </c>
      <c r="FU175">
        <v>-0.024</v>
      </c>
      <c r="FV175">
        <v>0.389</v>
      </c>
      <c r="FW175">
        <v>-0.048</v>
      </c>
      <c r="FX175">
        <v>420</v>
      </c>
      <c r="FY175">
        <v>15</v>
      </c>
      <c r="FZ175">
        <v>0.04</v>
      </c>
      <c r="GA175">
        <v>0.02</v>
      </c>
      <c r="GB175">
        <v>-84.8549125</v>
      </c>
      <c r="GC175">
        <v>0.4987756097563581</v>
      </c>
      <c r="GD175">
        <v>0.07189175261287005</v>
      </c>
      <c r="GE175">
        <v>0</v>
      </c>
      <c r="GF175">
        <v>4.815037999999999</v>
      </c>
      <c r="GG175">
        <v>-1.667630318949355</v>
      </c>
      <c r="GH175">
        <v>0.161112698230152</v>
      </c>
      <c r="GI175">
        <v>0</v>
      </c>
      <c r="GJ175">
        <v>0</v>
      </c>
      <c r="GK175">
        <v>2</v>
      </c>
      <c r="GL175" t="s">
        <v>485</v>
      </c>
      <c r="GM175">
        <v>3.09879</v>
      </c>
      <c r="GN175">
        <v>2.7581</v>
      </c>
      <c r="GO175">
        <v>0.161995</v>
      </c>
      <c r="GP175">
        <v>0.17198</v>
      </c>
      <c r="GQ175">
        <v>0.108299</v>
      </c>
      <c r="GR175">
        <v>0.0913958</v>
      </c>
      <c r="GS175">
        <v>21486.1</v>
      </c>
      <c r="GT175">
        <v>20967.3</v>
      </c>
      <c r="GU175">
        <v>26188.5</v>
      </c>
      <c r="GV175">
        <v>25666.1</v>
      </c>
      <c r="GW175">
        <v>37479.1</v>
      </c>
      <c r="GX175">
        <v>35539.6</v>
      </c>
      <c r="GY175">
        <v>45798</v>
      </c>
      <c r="GZ175">
        <v>42315.6</v>
      </c>
      <c r="HA175">
        <v>1.87377</v>
      </c>
      <c r="HB175">
        <v>1.91285</v>
      </c>
      <c r="HC175">
        <v>0.07014720000000001</v>
      </c>
      <c r="HD175">
        <v>0</v>
      </c>
      <c r="HE175">
        <v>29.549</v>
      </c>
      <c r="HF175">
        <v>999.9</v>
      </c>
      <c r="HG175">
        <v>53.9</v>
      </c>
      <c r="HH175">
        <v>37.5</v>
      </c>
      <c r="HI175">
        <v>35.1071</v>
      </c>
      <c r="HJ175">
        <v>62.0429</v>
      </c>
      <c r="HK175">
        <v>27.3958</v>
      </c>
      <c r="HL175">
        <v>1</v>
      </c>
      <c r="HM175">
        <v>0.215264</v>
      </c>
      <c r="HN175">
        <v>0.784074</v>
      </c>
      <c r="HO175">
        <v>20.3039</v>
      </c>
      <c r="HP175">
        <v>5.2116</v>
      </c>
      <c r="HQ175">
        <v>11.9797</v>
      </c>
      <c r="HR175">
        <v>4.9642</v>
      </c>
      <c r="HS175">
        <v>3.27425</v>
      </c>
      <c r="HT175">
        <v>9999</v>
      </c>
      <c r="HU175">
        <v>9999</v>
      </c>
      <c r="HV175">
        <v>9999</v>
      </c>
      <c r="HW175">
        <v>31.1</v>
      </c>
      <c r="HX175">
        <v>1.86401</v>
      </c>
      <c r="HY175">
        <v>1.8602</v>
      </c>
      <c r="HZ175">
        <v>1.8585</v>
      </c>
      <c r="IA175">
        <v>1.85982</v>
      </c>
      <c r="IB175">
        <v>1.85987</v>
      </c>
      <c r="IC175">
        <v>1.85838</v>
      </c>
      <c r="ID175">
        <v>1.85745</v>
      </c>
      <c r="IE175">
        <v>1.8524</v>
      </c>
      <c r="IF175">
        <v>0</v>
      </c>
      <c r="IG175">
        <v>0</v>
      </c>
      <c r="IH175">
        <v>0</v>
      </c>
      <c r="II175">
        <v>0</v>
      </c>
      <c r="IJ175" t="s">
        <v>433</v>
      </c>
      <c r="IK175" t="s">
        <v>434</v>
      </c>
      <c r="IL175" t="s">
        <v>435</v>
      </c>
      <c r="IM175" t="s">
        <v>435</v>
      </c>
      <c r="IN175" t="s">
        <v>435</v>
      </c>
      <c r="IO175" t="s">
        <v>435</v>
      </c>
      <c r="IP175">
        <v>0</v>
      </c>
      <c r="IQ175">
        <v>100</v>
      </c>
      <c r="IR175">
        <v>100</v>
      </c>
      <c r="IS175">
        <v>0.367</v>
      </c>
      <c r="IT175">
        <v>0.0443</v>
      </c>
      <c r="IU175">
        <v>0.3089209274673534</v>
      </c>
      <c r="IV175">
        <v>0.0002756662941723101</v>
      </c>
      <c r="IW175">
        <v>-1.706736700235475E-07</v>
      </c>
      <c r="IX175">
        <v>-7.648352192670159E-11</v>
      </c>
      <c r="IY175">
        <v>-0.1658455807566637</v>
      </c>
      <c r="IZ175">
        <v>0.001712106514585134</v>
      </c>
      <c r="JA175">
        <v>0.0004201690128959496</v>
      </c>
      <c r="JB175">
        <v>-1.212774764375344E-06</v>
      </c>
      <c r="JC175">
        <v>3</v>
      </c>
      <c r="JD175">
        <v>1949</v>
      </c>
      <c r="JE175">
        <v>1</v>
      </c>
      <c r="JF175">
        <v>28</v>
      </c>
      <c r="JG175">
        <v>27.8</v>
      </c>
      <c r="JH175">
        <v>27.6</v>
      </c>
      <c r="JI175">
        <v>2.23755</v>
      </c>
      <c r="JJ175">
        <v>2.6355</v>
      </c>
      <c r="JK175">
        <v>1.49658</v>
      </c>
      <c r="JL175">
        <v>2.34741</v>
      </c>
      <c r="JM175">
        <v>1.54907</v>
      </c>
      <c r="JN175">
        <v>2.39624</v>
      </c>
      <c r="JO175">
        <v>41.7436</v>
      </c>
      <c r="JP175">
        <v>13.7818</v>
      </c>
      <c r="JQ175">
        <v>18</v>
      </c>
      <c r="JR175">
        <v>492.27</v>
      </c>
      <c r="JS175">
        <v>534.965</v>
      </c>
      <c r="JT175">
        <v>28.0006</v>
      </c>
      <c r="JU175">
        <v>30.0525</v>
      </c>
      <c r="JV175">
        <v>29.9999</v>
      </c>
      <c r="JW175">
        <v>30.0729</v>
      </c>
      <c r="JX175">
        <v>30.0121</v>
      </c>
      <c r="JY175">
        <v>44.9473</v>
      </c>
      <c r="JZ175">
        <v>48.9839</v>
      </c>
      <c r="KA175">
        <v>0</v>
      </c>
      <c r="KB175">
        <v>28</v>
      </c>
      <c r="KC175">
        <v>988.149</v>
      </c>
      <c r="KD175">
        <v>16.6001</v>
      </c>
      <c r="KE175">
        <v>100.08</v>
      </c>
      <c r="KF175">
        <v>100.453</v>
      </c>
    </row>
    <row r="176" spans="1:292">
      <c r="A176">
        <v>156</v>
      </c>
      <c r="B176">
        <v>1685030529.6</v>
      </c>
      <c r="C176">
        <v>3930.5</v>
      </c>
      <c r="D176" t="s">
        <v>747</v>
      </c>
      <c r="E176" t="s">
        <v>748</v>
      </c>
      <c r="F176">
        <v>5</v>
      </c>
      <c r="G176" t="s">
        <v>428</v>
      </c>
      <c r="H176">
        <v>1685030521.814285</v>
      </c>
      <c r="I176">
        <f>(J176)/1000</f>
        <v>0</v>
      </c>
      <c r="J176">
        <f>IF(DO176, AM176, AG176)</f>
        <v>0</v>
      </c>
      <c r="K176">
        <f>IF(DO176, AH176, AF176)</f>
        <v>0</v>
      </c>
      <c r="L176">
        <f>DQ176 - IF(AT176&gt;1, K176*DK176*100.0/(AV176*EE176), 0)</f>
        <v>0</v>
      </c>
      <c r="M176">
        <f>((S176-I176/2)*L176-K176)/(S176+I176/2)</f>
        <v>0</v>
      </c>
      <c r="N176">
        <f>M176*(DX176+DY176)/1000.0</f>
        <v>0</v>
      </c>
      <c r="O176">
        <f>(DQ176 - IF(AT176&gt;1, K176*DK176*100.0/(AV176*EE176), 0))*(DX176+DY176)/1000.0</f>
        <v>0</v>
      </c>
      <c r="P176">
        <f>2.0/((1/R176-1/Q176)+SIGN(R176)*SQRT((1/R176-1/Q176)*(1/R176-1/Q176) + 4*DL176/((DL176+1)*(DL176+1))*(2*1/R176*1/Q176-1/Q176*1/Q176)))</f>
        <v>0</v>
      </c>
      <c r="Q176">
        <f>IF(LEFT(DM176,1)&lt;&gt;"0",IF(LEFT(DM176,1)="1",3.0,DN176),$D$5+$E$5*(EE176*DX176/($K$5*1000))+$F$5*(EE176*DX176/($K$5*1000))*MAX(MIN(DK176,$J$5),$I$5)*MAX(MIN(DK176,$J$5),$I$5)+$G$5*MAX(MIN(DK176,$J$5),$I$5)*(EE176*DX176/($K$5*1000))+$H$5*(EE176*DX176/($K$5*1000))*(EE176*DX176/($K$5*1000)))</f>
        <v>0</v>
      </c>
      <c r="R176">
        <f>I176*(1000-(1000*0.61365*exp(17.502*V176/(240.97+V176))/(DX176+DY176)+DS176)/2)/(1000*0.61365*exp(17.502*V176/(240.97+V176))/(DX176+DY176)-DS176)</f>
        <v>0</v>
      </c>
      <c r="S176">
        <f>1/((DL176+1)/(P176/1.6)+1/(Q176/1.37)) + DL176/((DL176+1)/(P176/1.6) + DL176/(Q176/1.37))</f>
        <v>0</v>
      </c>
      <c r="T176">
        <f>(DG176*DJ176)</f>
        <v>0</v>
      </c>
      <c r="U176">
        <f>(DZ176+(T176+2*0.95*5.67E-8*(((DZ176+$B$9)+273)^4-(DZ176+273)^4)-44100*I176)/(1.84*29.3*Q176+8*0.95*5.67E-8*(DZ176+273)^3))</f>
        <v>0</v>
      </c>
      <c r="V176">
        <f>($C$9*EA176+$D$9*EB176+$E$9*U176)</f>
        <v>0</v>
      </c>
      <c r="W176">
        <f>0.61365*exp(17.502*V176/(240.97+V176))</f>
        <v>0</v>
      </c>
      <c r="X176">
        <f>(Y176/Z176*100)</f>
        <v>0</v>
      </c>
      <c r="Y176">
        <f>DS176*(DX176+DY176)/1000</f>
        <v>0</v>
      </c>
      <c r="Z176">
        <f>0.61365*exp(17.502*DZ176/(240.97+DZ176))</f>
        <v>0</v>
      </c>
      <c r="AA176">
        <f>(W176-DS176*(DX176+DY176)/1000)</f>
        <v>0</v>
      </c>
      <c r="AB176">
        <f>(-I176*44100)</f>
        <v>0</v>
      </c>
      <c r="AC176">
        <f>2*29.3*Q176*0.92*(DZ176-V176)</f>
        <v>0</v>
      </c>
      <c r="AD176">
        <f>2*0.95*5.67E-8*(((DZ176+$B$9)+273)^4-(V176+273)^4)</f>
        <v>0</v>
      </c>
      <c r="AE176">
        <f>T176+AD176+AB176+AC176</f>
        <v>0</v>
      </c>
      <c r="AF176">
        <f>DW176*AT176*(DR176-DQ176*(1000-AT176*DT176)/(1000-AT176*DS176))/(100*DK176)</f>
        <v>0</v>
      </c>
      <c r="AG176">
        <f>1000*DW176*AT176*(DS176-DT176)/(100*DK176*(1000-AT176*DS176))</f>
        <v>0</v>
      </c>
      <c r="AH176">
        <f>(AI176 - AJ176 - DX176*1E3/(8.314*(DZ176+273.15)) * AL176/DW176 * AK176) * DW176/(100*DK176) * (1000 - DT176)/1000</f>
        <v>0</v>
      </c>
      <c r="AI176">
        <v>989.1934202441286</v>
      </c>
      <c r="AJ176">
        <v>916.8773333333328</v>
      </c>
      <c r="AK176">
        <v>3.393154320200456</v>
      </c>
      <c r="AL176">
        <v>66.75792814194976</v>
      </c>
      <c r="AM176">
        <f>(AO176 - AN176 + DX176*1E3/(8.314*(DZ176+273.15)) * AQ176/DW176 * AP176) * DW176/(100*DK176) * 1000/(1000 - AO176)</f>
        <v>0</v>
      </c>
      <c r="AN176">
        <v>16.44898362921642</v>
      </c>
      <c r="AO176">
        <v>21.05304860681115</v>
      </c>
      <c r="AP176">
        <v>0.009587834042381636</v>
      </c>
      <c r="AQ176">
        <v>112.1516284702856</v>
      </c>
      <c r="AR176">
        <v>0</v>
      </c>
      <c r="AS176">
        <v>0</v>
      </c>
      <c r="AT176">
        <f>IF(AR176*$H$15&gt;=AV176,1.0,(AV176/(AV176-AR176*$H$15)))</f>
        <v>0</v>
      </c>
      <c r="AU176">
        <f>(AT176-1)*100</f>
        <v>0</v>
      </c>
      <c r="AV176">
        <f>MAX(0,($B$15+$C$15*EE176)/(1+$D$15*EE176)*DX176/(DZ176+273)*$E$15)</f>
        <v>0</v>
      </c>
      <c r="AW176" t="s">
        <v>429</v>
      </c>
      <c r="AX176" t="s">
        <v>429</v>
      </c>
      <c r="AY176">
        <v>0</v>
      </c>
      <c r="AZ176">
        <v>0</v>
      </c>
      <c r="BA176">
        <f>1-AY176/AZ176</f>
        <v>0</v>
      </c>
      <c r="BB176">
        <v>0</v>
      </c>
      <c r="BC176" t="s">
        <v>429</v>
      </c>
      <c r="BD176" t="s">
        <v>429</v>
      </c>
      <c r="BE176">
        <v>0</v>
      </c>
      <c r="BF176">
        <v>0</v>
      </c>
      <c r="BG176">
        <f>1-BE176/BF176</f>
        <v>0</v>
      </c>
      <c r="BH176">
        <v>0.5</v>
      </c>
      <c r="BI176">
        <f>DH176</f>
        <v>0</v>
      </c>
      <c r="BJ176">
        <f>K176</f>
        <v>0</v>
      </c>
      <c r="BK176">
        <f>BG176*BH176*BI176</f>
        <v>0</v>
      </c>
      <c r="BL176">
        <f>(BJ176-BB176)/BI176</f>
        <v>0</v>
      </c>
      <c r="BM176">
        <f>(AZ176-BF176)/BF176</f>
        <v>0</v>
      </c>
      <c r="BN176">
        <f>AY176/(BA176+AY176/BF176)</f>
        <v>0</v>
      </c>
      <c r="BO176" t="s">
        <v>429</v>
      </c>
      <c r="BP176">
        <v>0</v>
      </c>
      <c r="BQ176">
        <f>IF(BP176&lt;&gt;0, BP176, BN176)</f>
        <v>0</v>
      </c>
      <c r="BR176">
        <f>1-BQ176/BF176</f>
        <v>0</v>
      </c>
      <c r="BS176">
        <f>(BF176-BE176)/(BF176-BQ176)</f>
        <v>0</v>
      </c>
      <c r="BT176">
        <f>(AZ176-BF176)/(AZ176-BQ176)</f>
        <v>0</v>
      </c>
      <c r="BU176">
        <f>(BF176-BE176)/(BF176-AY176)</f>
        <v>0</v>
      </c>
      <c r="BV176">
        <f>(AZ176-BF176)/(AZ176-AY176)</f>
        <v>0</v>
      </c>
      <c r="BW176">
        <f>(BS176*BQ176/BE176)</f>
        <v>0</v>
      </c>
      <c r="BX176">
        <f>(1-BW176)</f>
        <v>0</v>
      </c>
      <c r="DG176">
        <f>$B$13*EF176+$C$13*EG176+$F$13*ER176*(1-EU176)</f>
        <v>0</v>
      </c>
      <c r="DH176">
        <f>DG176*DI176</f>
        <v>0</v>
      </c>
      <c r="DI176">
        <f>($B$13*$D$11+$C$13*$D$11+$F$13*((FE176+EW176)/MAX(FE176+EW176+FF176, 0.1)*$I$11+FF176/MAX(FE176+EW176+FF176, 0.1)*$J$11))/($B$13+$C$13+$F$13)</f>
        <v>0</v>
      </c>
      <c r="DJ176">
        <f>($B$13*$K$11+$C$13*$K$11+$F$13*((FE176+EW176)/MAX(FE176+EW176+FF176, 0.1)*$P$11+FF176/MAX(FE176+EW176+FF176, 0.1)*$Q$11))/($B$13+$C$13+$F$13)</f>
        <v>0</v>
      </c>
      <c r="DK176">
        <v>5.52</v>
      </c>
      <c r="DL176">
        <v>0.5</v>
      </c>
      <c r="DM176" t="s">
        <v>430</v>
      </c>
      <c r="DN176">
        <v>2</v>
      </c>
      <c r="DO176" t="b">
        <v>1</v>
      </c>
      <c r="DP176">
        <v>1685030521.814285</v>
      </c>
      <c r="DQ176">
        <v>873.3286428571429</v>
      </c>
      <c r="DR176">
        <v>958.2070357142857</v>
      </c>
      <c r="DS176">
        <v>21.02838571428572</v>
      </c>
      <c r="DT176">
        <v>16.38622857142857</v>
      </c>
      <c r="DU176">
        <v>872.9602857142858</v>
      </c>
      <c r="DV176">
        <v>20.98448928571429</v>
      </c>
      <c r="DW176">
        <v>500.0062142857143</v>
      </c>
      <c r="DX176">
        <v>99.46811785714287</v>
      </c>
      <c r="DY176">
        <v>0.09994949285714287</v>
      </c>
      <c r="DZ176">
        <v>29.98399285714286</v>
      </c>
      <c r="EA176">
        <v>30.68007857142857</v>
      </c>
      <c r="EB176">
        <v>999.9000000000002</v>
      </c>
      <c r="EC176">
        <v>0</v>
      </c>
      <c r="ED176">
        <v>0</v>
      </c>
      <c r="EE176">
        <v>10000.80392857143</v>
      </c>
      <c r="EF176">
        <v>0</v>
      </c>
      <c r="EG176">
        <v>1724.715</v>
      </c>
      <c r="EH176">
        <v>-84.87838928571428</v>
      </c>
      <c r="EI176">
        <v>892.0882142857143</v>
      </c>
      <c r="EJ176">
        <v>974.1715357142858</v>
      </c>
      <c r="EK176">
        <v>4.642158571428571</v>
      </c>
      <c r="EL176">
        <v>958.2070357142857</v>
      </c>
      <c r="EM176">
        <v>16.38622857142857</v>
      </c>
      <c r="EN176">
        <v>2.091652857142857</v>
      </c>
      <c r="EO176">
        <v>1.629906785714286</v>
      </c>
      <c r="EP176">
        <v>18.15575</v>
      </c>
      <c r="EQ176">
        <v>14.24424642857143</v>
      </c>
      <c r="ER176">
        <v>2000.002857142857</v>
      </c>
      <c r="ES176">
        <v>0.9800058928571429</v>
      </c>
      <c r="ET176">
        <v>0.01999411071428571</v>
      </c>
      <c r="EU176">
        <v>0</v>
      </c>
      <c r="EV176">
        <v>656.6551071428569</v>
      </c>
      <c r="EW176">
        <v>5.00078</v>
      </c>
      <c r="EX176">
        <v>19948.02142857143</v>
      </c>
      <c r="EY176">
        <v>16379.69285714286</v>
      </c>
      <c r="EZ176">
        <v>40.17621428571427</v>
      </c>
      <c r="FA176">
        <v>41.65157142857142</v>
      </c>
      <c r="FB176">
        <v>40.85689285714285</v>
      </c>
      <c r="FC176">
        <v>40.87007142857142</v>
      </c>
      <c r="FD176">
        <v>41.51982142857143</v>
      </c>
      <c r="FE176">
        <v>1955.110714285714</v>
      </c>
      <c r="FF176">
        <v>39.88785714285715</v>
      </c>
      <c r="FG176">
        <v>0</v>
      </c>
      <c r="FH176">
        <v>1685030528.5</v>
      </c>
      <c r="FI176">
        <v>0</v>
      </c>
      <c r="FJ176">
        <v>656.6390799999999</v>
      </c>
      <c r="FK176">
        <v>-0.8398461671810898</v>
      </c>
      <c r="FL176">
        <v>-523.7076881406529</v>
      </c>
      <c r="FM176">
        <v>19937.904</v>
      </c>
      <c r="FN176">
        <v>15</v>
      </c>
      <c r="FO176">
        <v>1685028870</v>
      </c>
      <c r="FP176" t="s">
        <v>630</v>
      </c>
      <c r="FQ176">
        <v>1685028857</v>
      </c>
      <c r="FR176">
        <v>1685028870</v>
      </c>
      <c r="FS176">
        <v>3</v>
      </c>
      <c r="FT176">
        <v>0.082</v>
      </c>
      <c r="FU176">
        <v>-0.024</v>
      </c>
      <c r="FV176">
        <v>0.389</v>
      </c>
      <c r="FW176">
        <v>-0.048</v>
      </c>
      <c r="FX176">
        <v>420</v>
      </c>
      <c r="FY176">
        <v>15</v>
      </c>
      <c r="FZ176">
        <v>0.04</v>
      </c>
      <c r="GA176">
        <v>0.02</v>
      </c>
      <c r="GB176">
        <v>-84.87248500000001</v>
      </c>
      <c r="GC176">
        <v>-0.1365816135082209</v>
      </c>
      <c r="GD176">
        <v>0.09120229862783102</v>
      </c>
      <c r="GE176">
        <v>0</v>
      </c>
      <c r="GF176">
        <v>4.724192</v>
      </c>
      <c r="GG176">
        <v>-1.356402326454037</v>
      </c>
      <c r="GH176">
        <v>0.13454727898029</v>
      </c>
      <c r="GI176">
        <v>0</v>
      </c>
      <c r="GJ176">
        <v>0</v>
      </c>
      <c r="GK176">
        <v>2</v>
      </c>
      <c r="GL176" t="s">
        <v>485</v>
      </c>
      <c r="GM176">
        <v>3.09877</v>
      </c>
      <c r="GN176">
        <v>2.75805</v>
      </c>
      <c r="GO176">
        <v>0.163982</v>
      </c>
      <c r="GP176">
        <v>0.173896</v>
      </c>
      <c r="GQ176">
        <v>0.108317</v>
      </c>
      <c r="GR176">
        <v>0.0916834</v>
      </c>
      <c r="GS176">
        <v>21435</v>
      </c>
      <c r="GT176">
        <v>20918.8</v>
      </c>
      <c r="GU176">
        <v>26188.3</v>
      </c>
      <c r="GV176">
        <v>25666.2</v>
      </c>
      <c r="GW176">
        <v>37478.4</v>
      </c>
      <c r="GX176">
        <v>35528.3</v>
      </c>
      <c r="GY176">
        <v>45797.8</v>
      </c>
      <c r="GZ176">
        <v>42315.4</v>
      </c>
      <c r="HA176">
        <v>1.87385</v>
      </c>
      <c r="HB176">
        <v>1.9131</v>
      </c>
      <c r="HC176">
        <v>0.0716299</v>
      </c>
      <c r="HD176">
        <v>0</v>
      </c>
      <c r="HE176">
        <v>29.542</v>
      </c>
      <c r="HF176">
        <v>999.9</v>
      </c>
      <c r="HG176">
        <v>53.8</v>
      </c>
      <c r="HH176">
        <v>37.5</v>
      </c>
      <c r="HI176">
        <v>35.0405</v>
      </c>
      <c r="HJ176">
        <v>62.3229</v>
      </c>
      <c r="HK176">
        <v>27.3878</v>
      </c>
      <c r="HL176">
        <v>1</v>
      </c>
      <c r="HM176">
        <v>0.215264</v>
      </c>
      <c r="HN176">
        <v>0.787898</v>
      </c>
      <c r="HO176">
        <v>20.304</v>
      </c>
      <c r="HP176">
        <v>5.2113</v>
      </c>
      <c r="HQ176">
        <v>11.9794</v>
      </c>
      <c r="HR176">
        <v>4.9636</v>
      </c>
      <c r="HS176">
        <v>3.27425</v>
      </c>
      <c r="HT176">
        <v>9999</v>
      </c>
      <c r="HU176">
        <v>9999</v>
      </c>
      <c r="HV176">
        <v>9999</v>
      </c>
      <c r="HW176">
        <v>31.1</v>
      </c>
      <c r="HX176">
        <v>1.86401</v>
      </c>
      <c r="HY176">
        <v>1.8602</v>
      </c>
      <c r="HZ176">
        <v>1.8585</v>
      </c>
      <c r="IA176">
        <v>1.85984</v>
      </c>
      <c r="IB176">
        <v>1.85988</v>
      </c>
      <c r="IC176">
        <v>1.85838</v>
      </c>
      <c r="ID176">
        <v>1.85745</v>
      </c>
      <c r="IE176">
        <v>1.85241</v>
      </c>
      <c r="IF176">
        <v>0</v>
      </c>
      <c r="IG176">
        <v>0</v>
      </c>
      <c r="IH176">
        <v>0</v>
      </c>
      <c r="II176">
        <v>0</v>
      </c>
      <c r="IJ176" t="s">
        <v>433</v>
      </c>
      <c r="IK176" t="s">
        <v>434</v>
      </c>
      <c r="IL176" t="s">
        <v>435</v>
      </c>
      <c r="IM176" t="s">
        <v>435</v>
      </c>
      <c r="IN176" t="s">
        <v>435</v>
      </c>
      <c r="IO176" t="s">
        <v>435</v>
      </c>
      <c r="IP176">
        <v>0</v>
      </c>
      <c r="IQ176">
        <v>100</v>
      </c>
      <c r="IR176">
        <v>100</v>
      </c>
      <c r="IS176">
        <v>0.364</v>
      </c>
      <c r="IT176">
        <v>0.0444</v>
      </c>
      <c r="IU176">
        <v>0.3089209274673534</v>
      </c>
      <c r="IV176">
        <v>0.0002756662941723101</v>
      </c>
      <c r="IW176">
        <v>-1.706736700235475E-07</v>
      </c>
      <c r="IX176">
        <v>-7.648352192670159E-11</v>
      </c>
      <c r="IY176">
        <v>-0.1658455807566637</v>
      </c>
      <c r="IZ176">
        <v>0.001712106514585134</v>
      </c>
      <c r="JA176">
        <v>0.0004201690128959496</v>
      </c>
      <c r="JB176">
        <v>-1.212774764375344E-06</v>
      </c>
      <c r="JC176">
        <v>3</v>
      </c>
      <c r="JD176">
        <v>1949</v>
      </c>
      <c r="JE176">
        <v>1</v>
      </c>
      <c r="JF176">
        <v>28</v>
      </c>
      <c r="JG176">
        <v>27.9</v>
      </c>
      <c r="JH176">
        <v>27.7</v>
      </c>
      <c r="JI176">
        <v>2.26685</v>
      </c>
      <c r="JJ176">
        <v>2.63672</v>
      </c>
      <c r="JK176">
        <v>1.49658</v>
      </c>
      <c r="JL176">
        <v>2.34863</v>
      </c>
      <c r="JM176">
        <v>1.54907</v>
      </c>
      <c r="JN176">
        <v>2.3999</v>
      </c>
      <c r="JO176">
        <v>41.7436</v>
      </c>
      <c r="JP176">
        <v>13.773</v>
      </c>
      <c r="JQ176">
        <v>18</v>
      </c>
      <c r="JR176">
        <v>492.315</v>
      </c>
      <c r="JS176">
        <v>535.1420000000001</v>
      </c>
      <c r="JT176">
        <v>28.0007</v>
      </c>
      <c r="JU176">
        <v>30.0508</v>
      </c>
      <c r="JV176">
        <v>29.9999</v>
      </c>
      <c r="JW176">
        <v>30.0729</v>
      </c>
      <c r="JX176">
        <v>30.0121</v>
      </c>
      <c r="JY176">
        <v>45.6102</v>
      </c>
      <c r="JZ176">
        <v>48.6873</v>
      </c>
      <c r="KA176">
        <v>0</v>
      </c>
      <c r="KB176">
        <v>28</v>
      </c>
      <c r="KC176">
        <v>1008.26</v>
      </c>
      <c r="KD176">
        <v>16.705</v>
      </c>
      <c r="KE176">
        <v>100.08</v>
      </c>
      <c r="KF176">
        <v>100.453</v>
      </c>
    </row>
    <row r="177" spans="1:292">
      <c r="A177">
        <v>157</v>
      </c>
      <c r="B177">
        <v>1685030534.6</v>
      </c>
      <c r="C177">
        <v>3935.5</v>
      </c>
      <c r="D177" t="s">
        <v>749</v>
      </c>
      <c r="E177" t="s">
        <v>750</v>
      </c>
      <c r="F177">
        <v>5</v>
      </c>
      <c r="G177" t="s">
        <v>428</v>
      </c>
      <c r="H177">
        <v>1685030527.1</v>
      </c>
      <c r="I177">
        <f>(J177)/1000</f>
        <v>0</v>
      </c>
      <c r="J177">
        <f>IF(DO177, AM177, AG177)</f>
        <v>0</v>
      </c>
      <c r="K177">
        <f>IF(DO177, AH177, AF177)</f>
        <v>0</v>
      </c>
      <c r="L177">
        <f>DQ177 - IF(AT177&gt;1, K177*DK177*100.0/(AV177*EE177), 0)</f>
        <v>0</v>
      </c>
      <c r="M177">
        <f>((S177-I177/2)*L177-K177)/(S177+I177/2)</f>
        <v>0</v>
      </c>
      <c r="N177">
        <f>M177*(DX177+DY177)/1000.0</f>
        <v>0</v>
      </c>
      <c r="O177">
        <f>(DQ177 - IF(AT177&gt;1, K177*DK177*100.0/(AV177*EE177), 0))*(DX177+DY177)/1000.0</f>
        <v>0</v>
      </c>
      <c r="P177">
        <f>2.0/((1/R177-1/Q177)+SIGN(R177)*SQRT((1/R177-1/Q177)*(1/R177-1/Q177) + 4*DL177/((DL177+1)*(DL177+1))*(2*1/R177*1/Q177-1/Q177*1/Q177)))</f>
        <v>0</v>
      </c>
      <c r="Q177">
        <f>IF(LEFT(DM177,1)&lt;&gt;"0",IF(LEFT(DM177,1)="1",3.0,DN177),$D$5+$E$5*(EE177*DX177/($K$5*1000))+$F$5*(EE177*DX177/($K$5*1000))*MAX(MIN(DK177,$J$5),$I$5)*MAX(MIN(DK177,$J$5),$I$5)+$G$5*MAX(MIN(DK177,$J$5),$I$5)*(EE177*DX177/($K$5*1000))+$H$5*(EE177*DX177/($K$5*1000))*(EE177*DX177/($K$5*1000)))</f>
        <v>0</v>
      </c>
      <c r="R177">
        <f>I177*(1000-(1000*0.61365*exp(17.502*V177/(240.97+V177))/(DX177+DY177)+DS177)/2)/(1000*0.61365*exp(17.502*V177/(240.97+V177))/(DX177+DY177)-DS177)</f>
        <v>0</v>
      </c>
      <c r="S177">
        <f>1/((DL177+1)/(P177/1.6)+1/(Q177/1.37)) + DL177/((DL177+1)/(P177/1.6) + DL177/(Q177/1.37))</f>
        <v>0</v>
      </c>
      <c r="T177">
        <f>(DG177*DJ177)</f>
        <v>0</v>
      </c>
      <c r="U177">
        <f>(DZ177+(T177+2*0.95*5.67E-8*(((DZ177+$B$9)+273)^4-(DZ177+273)^4)-44100*I177)/(1.84*29.3*Q177+8*0.95*5.67E-8*(DZ177+273)^3))</f>
        <v>0</v>
      </c>
      <c r="V177">
        <f>($C$9*EA177+$D$9*EB177+$E$9*U177)</f>
        <v>0</v>
      </c>
      <c r="W177">
        <f>0.61365*exp(17.502*V177/(240.97+V177))</f>
        <v>0</v>
      </c>
      <c r="X177">
        <f>(Y177/Z177*100)</f>
        <v>0</v>
      </c>
      <c r="Y177">
        <f>DS177*(DX177+DY177)/1000</f>
        <v>0</v>
      </c>
      <c r="Z177">
        <f>0.61365*exp(17.502*DZ177/(240.97+DZ177))</f>
        <v>0</v>
      </c>
      <c r="AA177">
        <f>(W177-DS177*(DX177+DY177)/1000)</f>
        <v>0</v>
      </c>
      <c r="AB177">
        <f>(-I177*44100)</f>
        <v>0</v>
      </c>
      <c r="AC177">
        <f>2*29.3*Q177*0.92*(DZ177-V177)</f>
        <v>0</v>
      </c>
      <c r="AD177">
        <f>2*0.95*5.67E-8*(((DZ177+$B$9)+273)^4-(V177+273)^4)</f>
        <v>0</v>
      </c>
      <c r="AE177">
        <f>T177+AD177+AB177+AC177</f>
        <v>0</v>
      </c>
      <c r="AF177">
        <f>DW177*AT177*(DR177-DQ177*(1000-AT177*DT177)/(1000-AT177*DS177))/(100*DK177)</f>
        <v>0</v>
      </c>
      <c r="AG177">
        <f>1000*DW177*AT177*(DS177-DT177)/(100*DK177*(1000-AT177*DS177))</f>
        <v>0</v>
      </c>
      <c r="AH177">
        <f>(AI177 - AJ177 - DX177*1E3/(8.314*(DZ177+273.15)) * AL177/DW177 * AK177) * DW177/(100*DK177) * (1000 - DT177)/1000</f>
        <v>0</v>
      </c>
      <c r="AI177">
        <v>1006.374555081859</v>
      </c>
      <c r="AJ177">
        <v>934.0549818181813</v>
      </c>
      <c r="AK177">
        <v>3.423822703704781</v>
      </c>
      <c r="AL177">
        <v>66.75792814194976</v>
      </c>
      <c r="AM177">
        <f>(AO177 - AN177 + DX177*1E3/(8.314*(DZ177+273.15)) * AQ177/DW177 * AP177) * DW177/(100*DK177) * 1000/(1000 - AO177)</f>
        <v>0</v>
      </c>
      <c r="AN177">
        <v>16.51061106879719</v>
      </c>
      <c r="AO177">
        <v>21.0677012383901</v>
      </c>
      <c r="AP177">
        <v>-0.0005086777995279246</v>
      </c>
      <c r="AQ177">
        <v>112.1516284702856</v>
      </c>
      <c r="AR177">
        <v>0</v>
      </c>
      <c r="AS177">
        <v>0</v>
      </c>
      <c r="AT177">
        <f>IF(AR177*$H$15&gt;=AV177,1.0,(AV177/(AV177-AR177*$H$15)))</f>
        <v>0</v>
      </c>
      <c r="AU177">
        <f>(AT177-1)*100</f>
        <v>0</v>
      </c>
      <c r="AV177">
        <f>MAX(0,($B$15+$C$15*EE177)/(1+$D$15*EE177)*DX177/(DZ177+273)*$E$15)</f>
        <v>0</v>
      </c>
      <c r="AW177" t="s">
        <v>429</v>
      </c>
      <c r="AX177" t="s">
        <v>429</v>
      </c>
      <c r="AY177">
        <v>0</v>
      </c>
      <c r="AZ177">
        <v>0</v>
      </c>
      <c r="BA177">
        <f>1-AY177/AZ177</f>
        <v>0</v>
      </c>
      <c r="BB177">
        <v>0</v>
      </c>
      <c r="BC177" t="s">
        <v>429</v>
      </c>
      <c r="BD177" t="s">
        <v>429</v>
      </c>
      <c r="BE177">
        <v>0</v>
      </c>
      <c r="BF177">
        <v>0</v>
      </c>
      <c r="BG177">
        <f>1-BE177/BF177</f>
        <v>0</v>
      </c>
      <c r="BH177">
        <v>0.5</v>
      </c>
      <c r="BI177">
        <f>DH177</f>
        <v>0</v>
      </c>
      <c r="BJ177">
        <f>K177</f>
        <v>0</v>
      </c>
      <c r="BK177">
        <f>BG177*BH177*BI177</f>
        <v>0</v>
      </c>
      <c r="BL177">
        <f>(BJ177-BB177)/BI177</f>
        <v>0</v>
      </c>
      <c r="BM177">
        <f>(AZ177-BF177)/BF177</f>
        <v>0</v>
      </c>
      <c r="BN177">
        <f>AY177/(BA177+AY177/BF177)</f>
        <v>0</v>
      </c>
      <c r="BO177" t="s">
        <v>429</v>
      </c>
      <c r="BP177">
        <v>0</v>
      </c>
      <c r="BQ177">
        <f>IF(BP177&lt;&gt;0, BP177, BN177)</f>
        <v>0</v>
      </c>
      <c r="BR177">
        <f>1-BQ177/BF177</f>
        <v>0</v>
      </c>
      <c r="BS177">
        <f>(BF177-BE177)/(BF177-BQ177)</f>
        <v>0</v>
      </c>
      <c r="BT177">
        <f>(AZ177-BF177)/(AZ177-BQ177)</f>
        <v>0</v>
      </c>
      <c r="BU177">
        <f>(BF177-BE177)/(BF177-AY177)</f>
        <v>0</v>
      </c>
      <c r="BV177">
        <f>(AZ177-BF177)/(AZ177-AY177)</f>
        <v>0</v>
      </c>
      <c r="BW177">
        <f>(BS177*BQ177/BE177)</f>
        <v>0</v>
      </c>
      <c r="BX177">
        <f>(1-BW177)</f>
        <v>0</v>
      </c>
      <c r="DG177">
        <f>$B$13*EF177+$C$13*EG177+$F$13*ER177*(1-EU177)</f>
        <v>0</v>
      </c>
      <c r="DH177">
        <f>DG177*DI177</f>
        <v>0</v>
      </c>
      <c r="DI177">
        <f>($B$13*$D$11+$C$13*$D$11+$F$13*((FE177+EW177)/MAX(FE177+EW177+FF177, 0.1)*$I$11+FF177/MAX(FE177+EW177+FF177, 0.1)*$J$11))/($B$13+$C$13+$F$13)</f>
        <v>0</v>
      </c>
      <c r="DJ177">
        <f>($B$13*$K$11+$C$13*$K$11+$F$13*((FE177+EW177)/MAX(FE177+EW177+FF177, 0.1)*$P$11+FF177/MAX(FE177+EW177+FF177, 0.1)*$Q$11))/($B$13+$C$13+$F$13)</f>
        <v>0</v>
      </c>
      <c r="DK177">
        <v>5.52</v>
      </c>
      <c r="DL177">
        <v>0.5</v>
      </c>
      <c r="DM177" t="s">
        <v>430</v>
      </c>
      <c r="DN177">
        <v>2</v>
      </c>
      <c r="DO177" t="b">
        <v>1</v>
      </c>
      <c r="DP177">
        <v>1685030527.1</v>
      </c>
      <c r="DQ177">
        <v>890.9824444444444</v>
      </c>
      <c r="DR177">
        <v>975.9205185185185</v>
      </c>
      <c r="DS177">
        <v>21.04879259259259</v>
      </c>
      <c r="DT177">
        <v>16.49875925925926</v>
      </c>
      <c r="DU177">
        <v>890.6176296296296</v>
      </c>
      <c r="DV177">
        <v>21.00454814814815</v>
      </c>
      <c r="DW177">
        <v>500.0224074074074</v>
      </c>
      <c r="DX177">
        <v>99.46835925925924</v>
      </c>
      <c r="DY177">
        <v>0.09997004814814815</v>
      </c>
      <c r="DZ177">
        <v>29.98657407407407</v>
      </c>
      <c r="EA177">
        <v>30.69559629629629</v>
      </c>
      <c r="EB177">
        <v>999.9000000000001</v>
      </c>
      <c r="EC177">
        <v>0</v>
      </c>
      <c r="ED177">
        <v>0</v>
      </c>
      <c r="EE177">
        <v>10001.34</v>
      </c>
      <c r="EF177">
        <v>0</v>
      </c>
      <c r="EG177">
        <v>1747.35037037037</v>
      </c>
      <c r="EH177">
        <v>-84.93807037037037</v>
      </c>
      <c r="EI177">
        <v>910.14</v>
      </c>
      <c r="EJ177">
        <v>992.2928888888889</v>
      </c>
      <c r="EK177">
        <v>4.550046666666667</v>
      </c>
      <c r="EL177">
        <v>975.9205185185185</v>
      </c>
      <c r="EM177">
        <v>16.49875925925926</v>
      </c>
      <c r="EN177">
        <v>2.09368962962963</v>
      </c>
      <c r="EO177">
        <v>1.641103703703704</v>
      </c>
      <c r="EP177">
        <v>18.17124074074074</v>
      </c>
      <c r="EQ177">
        <v>14.35014074074074</v>
      </c>
      <c r="ER177">
        <v>1999.978148148148</v>
      </c>
      <c r="ES177">
        <v>0.980005037037037</v>
      </c>
      <c r="ET177">
        <v>0.01999496296296296</v>
      </c>
      <c r="EU177">
        <v>0</v>
      </c>
      <c r="EV177">
        <v>656.6282592592592</v>
      </c>
      <c r="EW177">
        <v>5.00078</v>
      </c>
      <c r="EX177">
        <v>19845.65925925926</v>
      </c>
      <c r="EY177">
        <v>16379.47777777778</v>
      </c>
      <c r="EZ177">
        <v>40.17814814814815</v>
      </c>
      <c r="FA177">
        <v>41.65485185185184</v>
      </c>
      <c r="FB177">
        <v>40.73122222222221</v>
      </c>
      <c r="FC177">
        <v>40.85374074074074</v>
      </c>
      <c r="FD177">
        <v>41.52288888888888</v>
      </c>
      <c r="FE177">
        <v>1955.085555555555</v>
      </c>
      <c r="FF177">
        <v>39.88777777777779</v>
      </c>
      <c r="FG177">
        <v>0</v>
      </c>
      <c r="FH177">
        <v>1685030533.9</v>
      </c>
      <c r="FI177">
        <v>0</v>
      </c>
      <c r="FJ177">
        <v>656.6383461538461</v>
      </c>
      <c r="FK177">
        <v>0.05514528441577358</v>
      </c>
      <c r="FL177">
        <v>-1444.324785014313</v>
      </c>
      <c r="FM177">
        <v>19815.97307692308</v>
      </c>
      <c r="FN177">
        <v>15</v>
      </c>
      <c r="FO177">
        <v>1685028870</v>
      </c>
      <c r="FP177" t="s">
        <v>630</v>
      </c>
      <c r="FQ177">
        <v>1685028857</v>
      </c>
      <c r="FR177">
        <v>1685028870</v>
      </c>
      <c r="FS177">
        <v>3</v>
      </c>
      <c r="FT177">
        <v>0.082</v>
      </c>
      <c r="FU177">
        <v>-0.024</v>
      </c>
      <c r="FV177">
        <v>0.389</v>
      </c>
      <c r="FW177">
        <v>-0.048</v>
      </c>
      <c r="FX177">
        <v>420</v>
      </c>
      <c r="FY177">
        <v>15</v>
      </c>
      <c r="FZ177">
        <v>0.04</v>
      </c>
      <c r="GA177">
        <v>0.02</v>
      </c>
      <c r="GB177">
        <v>-84.9072975</v>
      </c>
      <c r="GC177">
        <v>-0.9378878048777977</v>
      </c>
      <c r="GD177">
        <v>0.1201117094364668</v>
      </c>
      <c r="GE177">
        <v>0</v>
      </c>
      <c r="GF177">
        <v>4.5998025</v>
      </c>
      <c r="GG177">
        <v>-0.9864342213883734</v>
      </c>
      <c r="GH177">
        <v>0.09798454926032979</v>
      </c>
      <c r="GI177">
        <v>0</v>
      </c>
      <c r="GJ177">
        <v>0</v>
      </c>
      <c r="GK177">
        <v>2</v>
      </c>
      <c r="GL177" t="s">
        <v>485</v>
      </c>
      <c r="GM177">
        <v>3.09889</v>
      </c>
      <c r="GN177">
        <v>2.75816</v>
      </c>
      <c r="GO177">
        <v>0.165962</v>
      </c>
      <c r="GP177">
        <v>0.175773</v>
      </c>
      <c r="GQ177">
        <v>0.10838</v>
      </c>
      <c r="GR177">
        <v>0.0922878</v>
      </c>
      <c r="GS177">
        <v>21384.3</v>
      </c>
      <c r="GT177">
        <v>20871.4</v>
      </c>
      <c r="GU177">
        <v>26188.4</v>
      </c>
      <c r="GV177">
        <v>25666.3</v>
      </c>
      <c r="GW177">
        <v>37475.9</v>
      </c>
      <c r="GX177">
        <v>35504.9</v>
      </c>
      <c r="GY177">
        <v>45797.7</v>
      </c>
      <c r="GZ177">
        <v>42315.5</v>
      </c>
      <c r="HA177">
        <v>1.87367</v>
      </c>
      <c r="HB177">
        <v>1.91332</v>
      </c>
      <c r="HC177">
        <v>0.0722744</v>
      </c>
      <c r="HD177">
        <v>0</v>
      </c>
      <c r="HE177">
        <v>29.5383</v>
      </c>
      <c r="HF177">
        <v>999.9</v>
      </c>
      <c r="HG177">
        <v>53.8</v>
      </c>
      <c r="HH177">
        <v>37.5</v>
      </c>
      <c r="HI177">
        <v>35.0417</v>
      </c>
      <c r="HJ177">
        <v>62.0329</v>
      </c>
      <c r="HK177">
        <v>27.2917</v>
      </c>
      <c r="HL177">
        <v>1</v>
      </c>
      <c r="HM177">
        <v>0.214944</v>
      </c>
      <c r="HN177">
        <v>0.790787</v>
      </c>
      <c r="HO177">
        <v>20.3041</v>
      </c>
      <c r="HP177">
        <v>5.2116</v>
      </c>
      <c r="HQ177">
        <v>11.9794</v>
      </c>
      <c r="HR177">
        <v>4.96385</v>
      </c>
      <c r="HS177">
        <v>3.2743</v>
      </c>
      <c r="HT177">
        <v>9999</v>
      </c>
      <c r="HU177">
        <v>9999</v>
      </c>
      <c r="HV177">
        <v>9999</v>
      </c>
      <c r="HW177">
        <v>31.1</v>
      </c>
      <c r="HX177">
        <v>1.86401</v>
      </c>
      <c r="HY177">
        <v>1.86019</v>
      </c>
      <c r="HZ177">
        <v>1.85847</v>
      </c>
      <c r="IA177">
        <v>1.85983</v>
      </c>
      <c r="IB177">
        <v>1.85987</v>
      </c>
      <c r="IC177">
        <v>1.85837</v>
      </c>
      <c r="ID177">
        <v>1.85745</v>
      </c>
      <c r="IE177">
        <v>1.85242</v>
      </c>
      <c r="IF177">
        <v>0</v>
      </c>
      <c r="IG177">
        <v>0</v>
      </c>
      <c r="IH177">
        <v>0</v>
      </c>
      <c r="II177">
        <v>0</v>
      </c>
      <c r="IJ177" t="s">
        <v>433</v>
      </c>
      <c r="IK177" t="s">
        <v>434</v>
      </c>
      <c r="IL177" t="s">
        <v>435</v>
      </c>
      <c r="IM177" t="s">
        <v>435</v>
      </c>
      <c r="IN177" t="s">
        <v>435</v>
      </c>
      <c r="IO177" t="s">
        <v>435</v>
      </c>
      <c r="IP177">
        <v>0</v>
      </c>
      <c r="IQ177">
        <v>100</v>
      </c>
      <c r="IR177">
        <v>100</v>
      </c>
      <c r="IS177">
        <v>0.359</v>
      </c>
      <c r="IT177">
        <v>0.0447</v>
      </c>
      <c r="IU177">
        <v>0.3089209274673534</v>
      </c>
      <c r="IV177">
        <v>0.0002756662941723101</v>
      </c>
      <c r="IW177">
        <v>-1.706736700235475E-07</v>
      </c>
      <c r="IX177">
        <v>-7.648352192670159E-11</v>
      </c>
      <c r="IY177">
        <v>-0.1658455807566637</v>
      </c>
      <c r="IZ177">
        <v>0.001712106514585134</v>
      </c>
      <c r="JA177">
        <v>0.0004201690128959496</v>
      </c>
      <c r="JB177">
        <v>-1.212774764375344E-06</v>
      </c>
      <c r="JC177">
        <v>3</v>
      </c>
      <c r="JD177">
        <v>1949</v>
      </c>
      <c r="JE177">
        <v>1</v>
      </c>
      <c r="JF177">
        <v>28</v>
      </c>
      <c r="JG177">
        <v>28</v>
      </c>
      <c r="JH177">
        <v>27.7</v>
      </c>
      <c r="JI177">
        <v>2.30103</v>
      </c>
      <c r="JJ177">
        <v>2.63184</v>
      </c>
      <c r="JK177">
        <v>1.49658</v>
      </c>
      <c r="JL177">
        <v>2.34863</v>
      </c>
      <c r="JM177">
        <v>1.54907</v>
      </c>
      <c r="JN177">
        <v>2.42554</v>
      </c>
      <c r="JO177">
        <v>41.7436</v>
      </c>
      <c r="JP177">
        <v>13.7818</v>
      </c>
      <c r="JQ177">
        <v>18</v>
      </c>
      <c r="JR177">
        <v>492.206</v>
      </c>
      <c r="JS177">
        <v>535.301</v>
      </c>
      <c r="JT177">
        <v>28.0006</v>
      </c>
      <c r="JU177">
        <v>30.0506</v>
      </c>
      <c r="JV177">
        <v>29.9999</v>
      </c>
      <c r="JW177">
        <v>30.0723</v>
      </c>
      <c r="JX177">
        <v>30.0121</v>
      </c>
      <c r="JY177">
        <v>46.2168</v>
      </c>
      <c r="JZ177">
        <v>48.6873</v>
      </c>
      <c r="KA177">
        <v>0</v>
      </c>
      <c r="KB177">
        <v>28</v>
      </c>
      <c r="KC177">
        <v>1021.63</v>
      </c>
      <c r="KD177">
        <v>16.7919</v>
      </c>
      <c r="KE177">
        <v>100.08</v>
      </c>
      <c r="KF177">
        <v>100.453</v>
      </c>
    </row>
    <row r="178" spans="1:292">
      <c r="A178">
        <v>158</v>
      </c>
      <c r="B178">
        <v>1685030539.6</v>
      </c>
      <c r="C178">
        <v>3940.5</v>
      </c>
      <c r="D178" t="s">
        <v>751</v>
      </c>
      <c r="E178" t="s">
        <v>752</v>
      </c>
      <c r="F178">
        <v>5</v>
      </c>
      <c r="G178" t="s">
        <v>428</v>
      </c>
      <c r="H178">
        <v>1685030531.814285</v>
      </c>
      <c r="I178">
        <f>(J178)/1000</f>
        <v>0</v>
      </c>
      <c r="J178">
        <f>IF(DO178, AM178, AG178)</f>
        <v>0</v>
      </c>
      <c r="K178">
        <f>IF(DO178, AH178, AF178)</f>
        <v>0</v>
      </c>
      <c r="L178">
        <f>DQ178 - IF(AT178&gt;1, K178*DK178*100.0/(AV178*EE178), 0)</f>
        <v>0</v>
      </c>
      <c r="M178">
        <f>((S178-I178/2)*L178-K178)/(S178+I178/2)</f>
        <v>0</v>
      </c>
      <c r="N178">
        <f>M178*(DX178+DY178)/1000.0</f>
        <v>0</v>
      </c>
      <c r="O178">
        <f>(DQ178 - IF(AT178&gt;1, K178*DK178*100.0/(AV178*EE178), 0))*(DX178+DY178)/1000.0</f>
        <v>0</v>
      </c>
      <c r="P178">
        <f>2.0/((1/R178-1/Q178)+SIGN(R178)*SQRT((1/R178-1/Q178)*(1/R178-1/Q178) + 4*DL178/((DL178+1)*(DL178+1))*(2*1/R178*1/Q178-1/Q178*1/Q178)))</f>
        <v>0</v>
      </c>
      <c r="Q178">
        <f>IF(LEFT(DM178,1)&lt;&gt;"0",IF(LEFT(DM178,1)="1",3.0,DN178),$D$5+$E$5*(EE178*DX178/($K$5*1000))+$F$5*(EE178*DX178/($K$5*1000))*MAX(MIN(DK178,$J$5),$I$5)*MAX(MIN(DK178,$J$5),$I$5)+$G$5*MAX(MIN(DK178,$J$5),$I$5)*(EE178*DX178/($K$5*1000))+$H$5*(EE178*DX178/($K$5*1000))*(EE178*DX178/($K$5*1000)))</f>
        <v>0</v>
      </c>
      <c r="R178">
        <f>I178*(1000-(1000*0.61365*exp(17.502*V178/(240.97+V178))/(DX178+DY178)+DS178)/2)/(1000*0.61365*exp(17.502*V178/(240.97+V178))/(DX178+DY178)-DS178)</f>
        <v>0</v>
      </c>
      <c r="S178">
        <f>1/((DL178+1)/(P178/1.6)+1/(Q178/1.37)) + DL178/((DL178+1)/(P178/1.6) + DL178/(Q178/1.37))</f>
        <v>0</v>
      </c>
      <c r="T178">
        <f>(DG178*DJ178)</f>
        <v>0</v>
      </c>
      <c r="U178">
        <f>(DZ178+(T178+2*0.95*5.67E-8*(((DZ178+$B$9)+273)^4-(DZ178+273)^4)-44100*I178)/(1.84*29.3*Q178+8*0.95*5.67E-8*(DZ178+273)^3))</f>
        <v>0</v>
      </c>
      <c r="V178">
        <f>($C$9*EA178+$D$9*EB178+$E$9*U178)</f>
        <v>0</v>
      </c>
      <c r="W178">
        <f>0.61365*exp(17.502*V178/(240.97+V178))</f>
        <v>0</v>
      </c>
      <c r="X178">
        <f>(Y178/Z178*100)</f>
        <v>0</v>
      </c>
      <c r="Y178">
        <f>DS178*(DX178+DY178)/1000</f>
        <v>0</v>
      </c>
      <c r="Z178">
        <f>0.61365*exp(17.502*DZ178/(240.97+DZ178))</f>
        <v>0</v>
      </c>
      <c r="AA178">
        <f>(W178-DS178*(DX178+DY178)/1000)</f>
        <v>0</v>
      </c>
      <c r="AB178">
        <f>(-I178*44100)</f>
        <v>0</v>
      </c>
      <c r="AC178">
        <f>2*29.3*Q178*0.92*(DZ178-V178)</f>
        <v>0</v>
      </c>
      <c r="AD178">
        <f>2*0.95*5.67E-8*(((DZ178+$B$9)+273)^4-(V178+273)^4)</f>
        <v>0</v>
      </c>
      <c r="AE178">
        <f>T178+AD178+AB178+AC178</f>
        <v>0</v>
      </c>
      <c r="AF178">
        <f>DW178*AT178*(DR178-DQ178*(1000-AT178*DT178)/(1000-AT178*DS178))/(100*DK178)</f>
        <v>0</v>
      </c>
      <c r="AG178">
        <f>1000*DW178*AT178*(DS178-DT178)/(100*DK178*(1000-AT178*DS178))</f>
        <v>0</v>
      </c>
      <c r="AH178">
        <f>(AI178 - AJ178 - DX178*1E3/(8.314*(DZ178+273.15)) * AL178/DW178 * AK178) * DW178/(100*DK178) * (1000 - DT178)/1000</f>
        <v>0</v>
      </c>
      <c r="AI178">
        <v>1023.549636994185</v>
      </c>
      <c r="AJ178">
        <v>951.0250121212122</v>
      </c>
      <c r="AK178">
        <v>3.399412950813302</v>
      </c>
      <c r="AL178">
        <v>66.75792814194976</v>
      </c>
      <c r="AM178">
        <f>(AO178 - AN178 + DX178*1E3/(8.314*(DZ178+273.15)) * AQ178/DW178 * AP178) * DW178/(100*DK178) * 1000/(1000 - AO178)</f>
        <v>0</v>
      </c>
      <c r="AN178">
        <v>16.65400649673681</v>
      </c>
      <c r="AO178">
        <v>21.10948008255935</v>
      </c>
      <c r="AP178">
        <v>0.0008678991025177498</v>
      </c>
      <c r="AQ178">
        <v>112.1516284702856</v>
      </c>
      <c r="AR178">
        <v>0</v>
      </c>
      <c r="AS178">
        <v>0</v>
      </c>
      <c r="AT178">
        <f>IF(AR178*$H$15&gt;=AV178,1.0,(AV178/(AV178-AR178*$H$15)))</f>
        <v>0</v>
      </c>
      <c r="AU178">
        <f>(AT178-1)*100</f>
        <v>0</v>
      </c>
      <c r="AV178">
        <f>MAX(0,($B$15+$C$15*EE178)/(1+$D$15*EE178)*DX178/(DZ178+273)*$E$15)</f>
        <v>0</v>
      </c>
      <c r="AW178" t="s">
        <v>429</v>
      </c>
      <c r="AX178" t="s">
        <v>429</v>
      </c>
      <c r="AY178">
        <v>0</v>
      </c>
      <c r="AZ178">
        <v>0</v>
      </c>
      <c r="BA178">
        <f>1-AY178/AZ178</f>
        <v>0</v>
      </c>
      <c r="BB178">
        <v>0</v>
      </c>
      <c r="BC178" t="s">
        <v>429</v>
      </c>
      <c r="BD178" t="s">
        <v>429</v>
      </c>
      <c r="BE178">
        <v>0</v>
      </c>
      <c r="BF178">
        <v>0</v>
      </c>
      <c r="BG178">
        <f>1-BE178/BF178</f>
        <v>0</v>
      </c>
      <c r="BH178">
        <v>0.5</v>
      </c>
      <c r="BI178">
        <f>DH178</f>
        <v>0</v>
      </c>
      <c r="BJ178">
        <f>K178</f>
        <v>0</v>
      </c>
      <c r="BK178">
        <f>BG178*BH178*BI178</f>
        <v>0</v>
      </c>
      <c r="BL178">
        <f>(BJ178-BB178)/BI178</f>
        <v>0</v>
      </c>
      <c r="BM178">
        <f>(AZ178-BF178)/BF178</f>
        <v>0</v>
      </c>
      <c r="BN178">
        <f>AY178/(BA178+AY178/BF178)</f>
        <v>0</v>
      </c>
      <c r="BO178" t="s">
        <v>429</v>
      </c>
      <c r="BP178">
        <v>0</v>
      </c>
      <c r="BQ178">
        <f>IF(BP178&lt;&gt;0, BP178, BN178)</f>
        <v>0</v>
      </c>
      <c r="BR178">
        <f>1-BQ178/BF178</f>
        <v>0</v>
      </c>
      <c r="BS178">
        <f>(BF178-BE178)/(BF178-BQ178)</f>
        <v>0</v>
      </c>
      <c r="BT178">
        <f>(AZ178-BF178)/(AZ178-BQ178)</f>
        <v>0</v>
      </c>
      <c r="BU178">
        <f>(BF178-BE178)/(BF178-AY178)</f>
        <v>0</v>
      </c>
      <c r="BV178">
        <f>(AZ178-BF178)/(AZ178-AY178)</f>
        <v>0</v>
      </c>
      <c r="BW178">
        <f>(BS178*BQ178/BE178)</f>
        <v>0</v>
      </c>
      <c r="BX178">
        <f>(1-BW178)</f>
        <v>0</v>
      </c>
      <c r="DG178">
        <f>$B$13*EF178+$C$13*EG178+$F$13*ER178*(1-EU178)</f>
        <v>0</v>
      </c>
      <c r="DH178">
        <f>DG178*DI178</f>
        <v>0</v>
      </c>
      <c r="DI178">
        <f>($B$13*$D$11+$C$13*$D$11+$F$13*((FE178+EW178)/MAX(FE178+EW178+FF178, 0.1)*$I$11+FF178/MAX(FE178+EW178+FF178, 0.1)*$J$11))/($B$13+$C$13+$F$13)</f>
        <v>0</v>
      </c>
      <c r="DJ178">
        <f>($B$13*$K$11+$C$13*$K$11+$F$13*((FE178+EW178)/MAX(FE178+EW178+FF178, 0.1)*$P$11+FF178/MAX(FE178+EW178+FF178, 0.1)*$Q$11))/($B$13+$C$13+$F$13)</f>
        <v>0</v>
      </c>
      <c r="DK178">
        <v>5.52</v>
      </c>
      <c r="DL178">
        <v>0.5</v>
      </c>
      <c r="DM178" t="s">
        <v>430</v>
      </c>
      <c r="DN178">
        <v>2</v>
      </c>
      <c r="DO178" t="b">
        <v>1</v>
      </c>
      <c r="DP178">
        <v>1685030531.814285</v>
      </c>
      <c r="DQ178">
        <v>906.6885000000001</v>
      </c>
      <c r="DR178">
        <v>991.7676071428572</v>
      </c>
      <c r="DS178">
        <v>21.06825714285714</v>
      </c>
      <c r="DT178">
        <v>16.58534285714286</v>
      </c>
      <c r="DU178">
        <v>906.3270000000001</v>
      </c>
      <c r="DV178">
        <v>21.02367857142857</v>
      </c>
      <c r="DW178">
        <v>500.0091071428573</v>
      </c>
      <c r="DX178">
        <v>99.4682464285714</v>
      </c>
      <c r="DY178">
        <v>0.09996829285714284</v>
      </c>
      <c r="DZ178">
        <v>29.99033928571428</v>
      </c>
      <c r="EA178">
        <v>30.71237142857143</v>
      </c>
      <c r="EB178">
        <v>999.9000000000002</v>
      </c>
      <c r="EC178">
        <v>0</v>
      </c>
      <c r="ED178">
        <v>0</v>
      </c>
      <c r="EE178">
        <v>9999.933214285715</v>
      </c>
      <c r="EF178">
        <v>0</v>
      </c>
      <c r="EG178">
        <v>1709.519285714286</v>
      </c>
      <c r="EH178">
        <v>-85.07933571428573</v>
      </c>
      <c r="EI178">
        <v>926.2021428571427</v>
      </c>
      <c r="EJ178">
        <v>1008.495178571428</v>
      </c>
      <c r="EK178">
        <v>4.482936071428571</v>
      </c>
      <c r="EL178">
        <v>991.7676071428572</v>
      </c>
      <c r="EM178">
        <v>16.58534285714286</v>
      </c>
      <c r="EN178">
        <v>2.095623928571429</v>
      </c>
      <c r="EO178">
        <v>1.649713928571429</v>
      </c>
      <c r="EP178">
        <v>18.18594285714286</v>
      </c>
      <c r="EQ178">
        <v>14.43095357142857</v>
      </c>
      <c r="ER178">
        <v>1999.961071428572</v>
      </c>
      <c r="ES178">
        <v>0.9800050714285714</v>
      </c>
      <c r="ET178">
        <v>0.01999494642857143</v>
      </c>
      <c r="EU178">
        <v>0</v>
      </c>
      <c r="EV178">
        <v>656.7214999999999</v>
      </c>
      <c r="EW178">
        <v>5.00078</v>
      </c>
      <c r="EX178">
        <v>19691.18928571429</v>
      </c>
      <c r="EY178">
        <v>16379.33928571429</v>
      </c>
      <c r="EZ178">
        <v>40.18960714285714</v>
      </c>
      <c r="FA178">
        <v>41.65378571428571</v>
      </c>
      <c r="FB178">
        <v>40.71174999999999</v>
      </c>
      <c r="FC178">
        <v>40.85674999999999</v>
      </c>
      <c r="FD178">
        <v>41.50639285714284</v>
      </c>
      <c r="FE178">
        <v>1955.070714285714</v>
      </c>
      <c r="FF178">
        <v>39.88714285714287</v>
      </c>
      <c r="FG178">
        <v>0</v>
      </c>
      <c r="FH178">
        <v>1685030538.7</v>
      </c>
      <c r="FI178">
        <v>0</v>
      </c>
      <c r="FJ178">
        <v>656.7047307692307</v>
      </c>
      <c r="FK178">
        <v>1.778974366487807</v>
      </c>
      <c r="FL178">
        <v>-3320.150432758974</v>
      </c>
      <c r="FM178">
        <v>19645.65384615385</v>
      </c>
      <c r="FN178">
        <v>15</v>
      </c>
      <c r="FO178">
        <v>1685028870</v>
      </c>
      <c r="FP178" t="s">
        <v>630</v>
      </c>
      <c r="FQ178">
        <v>1685028857</v>
      </c>
      <c r="FR178">
        <v>1685028870</v>
      </c>
      <c r="FS178">
        <v>3</v>
      </c>
      <c r="FT178">
        <v>0.082</v>
      </c>
      <c r="FU178">
        <v>-0.024</v>
      </c>
      <c r="FV178">
        <v>0.389</v>
      </c>
      <c r="FW178">
        <v>-0.048</v>
      </c>
      <c r="FX178">
        <v>420</v>
      </c>
      <c r="FY178">
        <v>15</v>
      </c>
      <c r="FZ178">
        <v>0.04</v>
      </c>
      <c r="GA178">
        <v>0.02</v>
      </c>
      <c r="GB178">
        <v>-84.98918536585367</v>
      </c>
      <c r="GC178">
        <v>-1.404112891986106</v>
      </c>
      <c r="GD178">
        <v>0.1618288505150194</v>
      </c>
      <c r="GE178">
        <v>0</v>
      </c>
      <c r="GF178">
        <v>4.524350487804878</v>
      </c>
      <c r="GG178">
        <v>-0.9119987456445984</v>
      </c>
      <c r="GH178">
        <v>0.09255630012292504</v>
      </c>
      <c r="GI178">
        <v>0</v>
      </c>
      <c r="GJ178">
        <v>0</v>
      </c>
      <c r="GK178">
        <v>2</v>
      </c>
      <c r="GL178" t="s">
        <v>485</v>
      </c>
      <c r="GM178">
        <v>3.09884</v>
      </c>
      <c r="GN178">
        <v>2.75818</v>
      </c>
      <c r="GO178">
        <v>0.167908</v>
      </c>
      <c r="GP178">
        <v>0.177659</v>
      </c>
      <c r="GQ178">
        <v>0.108507</v>
      </c>
      <c r="GR178">
        <v>0.0924507</v>
      </c>
      <c r="GS178">
        <v>21334.4</v>
      </c>
      <c r="GT178">
        <v>20823.7</v>
      </c>
      <c r="GU178">
        <v>26188.4</v>
      </c>
      <c r="GV178">
        <v>25666.3</v>
      </c>
      <c r="GW178">
        <v>37470.7</v>
      </c>
      <c r="GX178">
        <v>35498.7</v>
      </c>
      <c r="GY178">
        <v>45797.7</v>
      </c>
      <c r="GZ178">
        <v>42315.4</v>
      </c>
      <c r="HA178">
        <v>1.87345</v>
      </c>
      <c r="HB178">
        <v>1.91335</v>
      </c>
      <c r="HC178">
        <v>0.0740923</v>
      </c>
      <c r="HD178">
        <v>0</v>
      </c>
      <c r="HE178">
        <v>29.5384</v>
      </c>
      <c r="HF178">
        <v>999.9</v>
      </c>
      <c r="HG178">
        <v>53.8</v>
      </c>
      <c r="HH178">
        <v>37.5</v>
      </c>
      <c r="HI178">
        <v>35.0399</v>
      </c>
      <c r="HJ178">
        <v>62.2529</v>
      </c>
      <c r="HK178">
        <v>27.2796</v>
      </c>
      <c r="HL178">
        <v>1</v>
      </c>
      <c r="HM178">
        <v>0.214931</v>
      </c>
      <c r="HN178">
        <v>0.796558</v>
      </c>
      <c r="HO178">
        <v>20.3039</v>
      </c>
      <c r="HP178">
        <v>5.21145</v>
      </c>
      <c r="HQ178">
        <v>11.9791</v>
      </c>
      <c r="HR178">
        <v>4.9634</v>
      </c>
      <c r="HS178">
        <v>3.27425</v>
      </c>
      <c r="HT178">
        <v>9999</v>
      </c>
      <c r="HU178">
        <v>9999</v>
      </c>
      <c r="HV178">
        <v>9999</v>
      </c>
      <c r="HW178">
        <v>31.1</v>
      </c>
      <c r="HX178">
        <v>1.86401</v>
      </c>
      <c r="HY178">
        <v>1.86019</v>
      </c>
      <c r="HZ178">
        <v>1.85849</v>
      </c>
      <c r="IA178">
        <v>1.85984</v>
      </c>
      <c r="IB178">
        <v>1.85987</v>
      </c>
      <c r="IC178">
        <v>1.85837</v>
      </c>
      <c r="ID178">
        <v>1.85745</v>
      </c>
      <c r="IE178">
        <v>1.8524</v>
      </c>
      <c r="IF178">
        <v>0</v>
      </c>
      <c r="IG178">
        <v>0</v>
      </c>
      <c r="IH178">
        <v>0</v>
      </c>
      <c r="II178">
        <v>0</v>
      </c>
      <c r="IJ178" t="s">
        <v>433</v>
      </c>
      <c r="IK178" t="s">
        <v>434</v>
      </c>
      <c r="IL178" t="s">
        <v>435</v>
      </c>
      <c r="IM178" t="s">
        <v>435</v>
      </c>
      <c r="IN178" t="s">
        <v>435</v>
      </c>
      <c r="IO178" t="s">
        <v>435</v>
      </c>
      <c r="IP178">
        <v>0</v>
      </c>
      <c r="IQ178">
        <v>100</v>
      </c>
      <c r="IR178">
        <v>100</v>
      </c>
      <c r="IS178">
        <v>0.356</v>
      </c>
      <c r="IT178">
        <v>0.0453</v>
      </c>
      <c r="IU178">
        <v>0.3089209274673534</v>
      </c>
      <c r="IV178">
        <v>0.0002756662941723101</v>
      </c>
      <c r="IW178">
        <v>-1.706736700235475E-07</v>
      </c>
      <c r="IX178">
        <v>-7.648352192670159E-11</v>
      </c>
      <c r="IY178">
        <v>-0.1658455807566637</v>
      </c>
      <c r="IZ178">
        <v>0.001712106514585134</v>
      </c>
      <c r="JA178">
        <v>0.0004201690128959496</v>
      </c>
      <c r="JB178">
        <v>-1.212774764375344E-06</v>
      </c>
      <c r="JC178">
        <v>3</v>
      </c>
      <c r="JD178">
        <v>1949</v>
      </c>
      <c r="JE178">
        <v>1</v>
      </c>
      <c r="JF178">
        <v>28</v>
      </c>
      <c r="JG178">
        <v>28</v>
      </c>
      <c r="JH178">
        <v>27.8</v>
      </c>
      <c r="JI178">
        <v>2.33032</v>
      </c>
      <c r="JJ178">
        <v>2.62573</v>
      </c>
      <c r="JK178">
        <v>1.49658</v>
      </c>
      <c r="JL178">
        <v>2.34741</v>
      </c>
      <c r="JM178">
        <v>1.54907</v>
      </c>
      <c r="JN178">
        <v>2.45361</v>
      </c>
      <c r="JO178">
        <v>41.7436</v>
      </c>
      <c r="JP178">
        <v>13.7818</v>
      </c>
      <c r="JQ178">
        <v>18</v>
      </c>
      <c r="JR178">
        <v>492.077</v>
      </c>
      <c r="JS178">
        <v>535.319</v>
      </c>
      <c r="JT178">
        <v>28.001</v>
      </c>
      <c r="JU178">
        <v>30.0481</v>
      </c>
      <c r="JV178">
        <v>30.0001</v>
      </c>
      <c r="JW178">
        <v>30.0729</v>
      </c>
      <c r="JX178">
        <v>30.0121</v>
      </c>
      <c r="JY178">
        <v>46.8796</v>
      </c>
      <c r="JZ178">
        <v>48.4015</v>
      </c>
      <c r="KA178">
        <v>0</v>
      </c>
      <c r="KB178">
        <v>28</v>
      </c>
      <c r="KC178">
        <v>1041.69</v>
      </c>
      <c r="KD178">
        <v>16.8696</v>
      </c>
      <c r="KE178">
        <v>100.08</v>
      </c>
      <c r="KF178">
        <v>100.453</v>
      </c>
    </row>
    <row r="179" spans="1:292">
      <c r="A179">
        <v>159</v>
      </c>
      <c r="B179">
        <v>1685030544.6</v>
      </c>
      <c r="C179">
        <v>3945.5</v>
      </c>
      <c r="D179" t="s">
        <v>753</v>
      </c>
      <c r="E179" t="s">
        <v>754</v>
      </c>
      <c r="F179">
        <v>5</v>
      </c>
      <c r="G179" t="s">
        <v>428</v>
      </c>
      <c r="H179">
        <v>1685030537.1</v>
      </c>
      <c r="I179">
        <f>(J179)/1000</f>
        <v>0</v>
      </c>
      <c r="J179">
        <f>IF(DO179, AM179, AG179)</f>
        <v>0</v>
      </c>
      <c r="K179">
        <f>IF(DO179, AH179, AF179)</f>
        <v>0</v>
      </c>
      <c r="L179">
        <f>DQ179 - IF(AT179&gt;1, K179*DK179*100.0/(AV179*EE179), 0)</f>
        <v>0</v>
      </c>
      <c r="M179">
        <f>((S179-I179/2)*L179-K179)/(S179+I179/2)</f>
        <v>0</v>
      </c>
      <c r="N179">
        <f>M179*(DX179+DY179)/1000.0</f>
        <v>0</v>
      </c>
      <c r="O179">
        <f>(DQ179 - IF(AT179&gt;1, K179*DK179*100.0/(AV179*EE179), 0))*(DX179+DY179)/1000.0</f>
        <v>0</v>
      </c>
      <c r="P179">
        <f>2.0/((1/R179-1/Q179)+SIGN(R179)*SQRT((1/R179-1/Q179)*(1/R179-1/Q179) + 4*DL179/((DL179+1)*(DL179+1))*(2*1/R179*1/Q179-1/Q179*1/Q179)))</f>
        <v>0</v>
      </c>
      <c r="Q179">
        <f>IF(LEFT(DM179,1)&lt;&gt;"0",IF(LEFT(DM179,1)="1",3.0,DN179),$D$5+$E$5*(EE179*DX179/($K$5*1000))+$F$5*(EE179*DX179/($K$5*1000))*MAX(MIN(DK179,$J$5),$I$5)*MAX(MIN(DK179,$J$5),$I$5)+$G$5*MAX(MIN(DK179,$J$5),$I$5)*(EE179*DX179/($K$5*1000))+$H$5*(EE179*DX179/($K$5*1000))*(EE179*DX179/($K$5*1000)))</f>
        <v>0</v>
      </c>
      <c r="R179">
        <f>I179*(1000-(1000*0.61365*exp(17.502*V179/(240.97+V179))/(DX179+DY179)+DS179)/2)/(1000*0.61365*exp(17.502*V179/(240.97+V179))/(DX179+DY179)-DS179)</f>
        <v>0</v>
      </c>
      <c r="S179">
        <f>1/((DL179+1)/(P179/1.6)+1/(Q179/1.37)) + DL179/((DL179+1)/(P179/1.6) + DL179/(Q179/1.37))</f>
        <v>0</v>
      </c>
      <c r="T179">
        <f>(DG179*DJ179)</f>
        <v>0</v>
      </c>
      <c r="U179">
        <f>(DZ179+(T179+2*0.95*5.67E-8*(((DZ179+$B$9)+273)^4-(DZ179+273)^4)-44100*I179)/(1.84*29.3*Q179+8*0.95*5.67E-8*(DZ179+273)^3))</f>
        <v>0</v>
      </c>
      <c r="V179">
        <f>($C$9*EA179+$D$9*EB179+$E$9*U179)</f>
        <v>0</v>
      </c>
      <c r="W179">
        <f>0.61365*exp(17.502*V179/(240.97+V179))</f>
        <v>0</v>
      </c>
      <c r="X179">
        <f>(Y179/Z179*100)</f>
        <v>0</v>
      </c>
      <c r="Y179">
        <f>DS179*(DX179+DY179)/1000</f>
        <v>0</v>
      </c>
      <c r="Z179">
        <f>0.61365*exp(17.502*DZ179/(240.97+DZ179))</f>
        <v>0</v>
      </c>
      <c r="AA179">
        <f>(W179-DS179*(DX179+DY179)/1000)</f>
        <v>0</v>
      </c>
      <c r="AB179">
        <f>(-I179*44100)</f>
        <v>0</v>
      </c>
      <c r="AC179">
        <f>2*29.3*Q179*0.92*(DZ179-V179)</f>
        <v>0</v>
      </c>
      <c r="AD179">
        <f>2*0.95*5.67E-8*(((DZ179+$B$9)+273)^4-(V179+273)^4)</f>
        <v>0</v>
      </c>
      <c r="AE179">
        <f>T179+AD179+AB179+AC179</f>
        <v>0</v>
      </c>
      <c r="AF179">
        <f>DW179*AT179*(DR179-DQ179*(1000-AT179*DT179)/(1000-AT179*DS179))/(100*DK179)</f>
        <v>0</v>
      </c>
      <c r="AG179">
        <f>1000*DW179*AT179*(DS179-DT179)/(100*DK179*(1000-AT179*DS179))</f>
        <v>0</v>
      </c>
      <c r="AH179">
        <f>(AI179 - AJ179 - DX179*1E3/(8.314*(DZ179+273.15)) * AL179/DW179 * AK179) * DW179/(100*DK179) * (1000 - DT179)/1000</f>
        <v>0</v>
      </c>
      <c r="AI179">
        <v>1040.525314777559</v>
      </c>
      <c r="AJ179">
        <v>968.1396060606057</v>
      </c>
      <c r="AK179">
        <v>3.417851557244642</v>
      </c>
      <c r="AL179">
        <v>66.75792814194976</v>
      </c>
      <c r="AM179">
        <f>(AO179 - AN179 + DX179*1E3/(8.314*(DZ179+273.15)) * AQ179/DW179 * AP179) * DW179/(100*DK179) * 1000/(1000 - AO179)</f>
        <v>0</v>
      </c>
      <c r="AN179">
        <v>16.71315492298596</v>
      </c>
      <c r="AO179">
        <v>21.11225428276574</v>
      </c>
      <c r="AP179">
        <v>0.006751726505928508</v>
      </c>
      <c r="AQ179">
        <v>112.1516284702856</v>
      </c>
      <c r="AR179">
        <v>0</v>
      </c>
      <c r="AS179">
        <v>0</v>
      </c>
      <c r="AT179">
        <f>IF(AR179*$H$15&gt;=AV179,1.0,(AV179/(AV179-AR179*$H$15)))</f>
        <v>0</v>
      </c>
      <c r="AU179">
        <f>(AT179-1)*100</f>
        <v>0</v>
      </c>
      <c r="AV179">
        <f>MAX(0,($B$15+$C$15*EE179)/(1+$D$15*EE179)*DX179/(DZ179+273)*$E$15)</f>
        <v>0</v>
      </c>
      <c r="AW179" t="s">
        <v>429</v>
      </c>
      <c r="AX179" t="s">
        <v>429</v>
      </c>
      <c r="AY179">
        <v>0</v>
      </c>
      <c r="AZ179">
        <v>0</v>
      </c>
      <c r="BA179">
        <f>1-AY179/AZ179</f>
        <v>0</v>
      </c>
      <c r="BB179">
        <v>0</v>
      </c>
      <c r="BC179" t="s">
        <v>429</v>
      </c>
      <c r="BD179" t="s">
        <v>429</v>
      </c>
      <c r="BE179">
        <v>0</v>
      </c>
      <c r="BF179">
        <v>0</v>
      </c>
      <c r="BG179">
        <f>1-BE179/BF179</f>
        <v>0</v>
      </c>
      <c r="BH179">
        <v>0.5</v>
      </c>
      <c r="BI179">
        <f>DH179</f>
        <v>0</v>
      </c>
      <c r="BJ179">
        <f>K179</f>
        <v>0</v>
      </c>
      <c r="BK179">
        <f>BG179*BH179*BI179</f>
        <v>0</v>
      </c>
      <c r="BL179">
        <f>(BJ179-BB179)/BI179</f>
        <v>0</v>
      </c>
      <c r="BM179">
        <f>(AZ179-BF179)/BF179</f>
        <v>0</v>
      </c>
      <c r="BN179">
        <f>AY179/(BA179+AY179/BF179)</f>
        <v>0</v>
      </c>
      <c r="BO179" t="s">
        <v>429</v>
      </c>
      <c r="BP179">
        <v>0</v>
      </c>
      <c r="BQ179">
        <f>IF(BP179&lt;&gt;0, BP179, BN179)</f>
        <v>0</v>
      </c>
      <c r="BR179">
        <f>1-BQ179/BF179</f>
        <v>0</v>
      </c>
      <c r="BS179">
        <f>(BF179-BE179)/(BF179-BQ179)</f>
        <v>0</v>
      </c>
      <c r="BT179">
        <f>(AZ179-BF179)/(AZ179-BQ179)</f>
        <v>0</v>
      </c>
      <c r="BU179">
        <f>(BF179-BE179)/(BF179-AY179)</f>
        <v>0</v>
      </c>
      <c r="BV179">
        <f>(AZ179-BF179)/(AZ179-AY179)</f>
        <v>0</v>
      </c>
      <c r="BW179">
        <f>(BS179*BQ179/BE179)</f>
        <v>0</v>
      </c>
      <c r="BX179">
        <f>(1-BW179)</f>
        <v>0</v>
      </c>
      <c r="DG179">
        <f>$B$13*EF179+$C$13*EG179+$F$13*ER179*(1-EU179)</f>
        <v>0</v>
      </c>
      <c r="DH179">
        <f>DG179*DI179</f>
        <v>0</v>
      </c>
      <c r="DI179">
        <f>($B$13*$D$11+$C$13*$D$11+$F$13*((FE179+EW179)/MAX(FE179+EW179+FF179, 0.1)*$I$11+FF179/MAX(FE179+EW179+FF179, 0.1)*$J$11))/($B$13+$C$13+$F$13)</f>
        <v>0</v>
      </c>
      <c r="DJ179">
        <f>($B$13*$K$11+$C$13*$K$11+$F$13*((FE179+EW179)/MAX(FE179+EW179+FF179, 0.1)*$P$11+FF179/MAX(FE179+EW179+FF179, 0.1)*$Q$11))/($B$13+$C$13+$F$13)</f>
        <v>0</v>
      </c>
      <c r="DK179">
        <v>5.52</v>
      </c>
      <c r="DL179">
        <v>0.5</v>
      </c>
      <c r="DM179" t="s">
        <v>430</v>
      </c>
      <c r="DN179">
        <v>2</v>
      </c>
      <c r="DO179" t="b">
        <v>1</v>
      </c>
      <c r="DP179">
        <v>1685030537.1</v>
      </c>
      <c r="DQ179">
        <v>924.34</v>
      </c>
      <c r="DR179">
        <v>1009.457185185185</v>
      </c>
      <c r="DS179">
        <v>21.08806666666667</v>
      </c>
      <c r="DT179">
        <v>16.6834074074074</v>
      </c>
      <c r="DU179">
        <v>923.9824814814817</v>
      </c>
      <c r="DV179">
        <v>21.04314074074075</v>
      </c>
      <c r="DW179">
        <v>500.004</v>
      </c>
      <c r="DX179">
        <v>99.4679888888889</v>
      </c>
      <c r="DY179">
        <v>0.09994482592592592</v>
      </c>
      <c r="DZ179">
        <v>29.99812962962963</v>
      </c>
      <c r="EA179">
        <v>30.73336296296296</v>
      </c>
      <c r="EB179">
        <v>999.9000000000001</v>
      </c>
      <c r="EC179">
        <v>0</v>
      </c>
      <c r="ED179">
        <v>0</v>
      </c>
      <c r="EE179">
        <v>10006.33888888889</v>
      </c>
      <c r="EF179">
        <v>0</v>
      </c>
      <c r="EG179">
        <v>1611.595185185185</v>
      </c>
      <c r="EH179">
        <v>-85.11776666666667</v>
      </c>
      <c r="EI179">
        <v>944.2527407407406</v>
      </c>
      <c r="EJ179">
        <v>1026.585185185185</v>
      </c>
      <c r="EK179">
        <v>4.404681851851852</v>
      </c>
      <c r="EL179">
        <v>1009.457185185185</v>
      </c>
      <c r="EM179">
        <v>16.6834074074074</v>
      </c>
      <c r="EN179">
        <v>2.09759</v>
      </c>
      <c r="EO179">
        <v>1.659463703703704</v>
      </c>
      <c r="EP179">
        <v>18.20088148148148</v>
      </c>
      <c r="EQ179">
        <v>14.52221481481482</v>
      </c>
      <c r="ER179">
        <v>1999.934444444444</v>
      </c>
      <c r="ES179">
        <v>0.9799998518518517</v>
      </c>
      <c r="ET179">
        <v>0.02000004814814815</v>
      </c>
      <c r="EU179">
        <v>0</v>
      </c>
      <c r="EV179">
        <v>656.8762222222222</v>
      </c>
      <c r="EW179">
        <v>5.00078</v>
      </c>
      <c r="EX179">
        <v>18939.20740740741</v>
      </c>
      <c r="EY179">
        <v>16379.08518518518</v>
      </c>
      <c r="EZ179">
        <v>40.18048148148149</v>
      </c>
      <c r="FA179">
        <v>41.65255555555555</v>
      </c>
      <c r="FB179">
        <v>40.63174074074074</v>
      </c>
      <c r="FC179">
        <v>40.85377777777777</v>
      </c>
      <c r="FD179">
        <v>41.48581481481482</v>
      </c>
      <c r="FE179">
        <v>1955.035185185186</v>
      </c>
      <c r="FF179">
        <v>39.89666666666667</v>
      </c>
      <c r="FG179">
        <v>0</v>
      </c>
      <c r="FH179">
        <v>1685030543.5</v>
      </c>
      <c r="FI179">
        <v>0</v>
      </c>
      <c r="FJ179">
        <v>656.8425769230769</v>
      </c>
      <c r="FK179">
        <v>2.578769233605732</v>
      </c>
      <c r="FL179">
        <v>-11431.16921863341</v>
      </c>
      <c r="FM179">
        <v>18952.32692307692</v>
      </c>
      <c r="FN179">
        <v>15</v>
      </c>
      <c r="FO179">
        <v>1685028870</v>
      </c>
      <c r="FP179" t="s">
        <v>630</v>
      </c>
      <c r="FQ179">
        <v>1685028857</v>
      </c>
      <c r="FR179">
        <v>1685028870</v>
      </c>
      <c r="FS179">
        <v>3</v>
      </c>
      <c r="FT179">
        <v>0.082</v>
      </c>
      <c r="FU179">
        <v>-0.024</v>
      </c>
      <c r="FV179">
        <v>0.389</v>
      </c>
      <c r="FW179">
        <v>-0.048</v>
      </c>
      <c r="FX179">
        <v>420</v>
      </c>
      <c r="FY179">
        <v>15</v>
      </c>
      <c r="FZ179">
        <v>0.04</v>
      </c>
      <c r="GA179">
        <v>0.02</v>
      </c>
      <c r="GB179">
        <v>-85.08165609756097</v>
      </c>
      <c r="GC179">
        <v>-0.7421414634147818</v>
      </c>
      <c r="GD179">
        <v>0.1223907119239801</v>
      </c>
      <c r="GE179">
        <v>0</v>
      </c>
      <c r="GF179">
        <v>4.460354146341463</v>
      </c>
      <c r="GG179">
        <v>-0.8932057839721214</v>
      </c>
      <c r="GH179">
        <v>0.0907592474620687</v>
      </c>
      <c r="GI179">
        <v>0</v>
      </c>
      <c r="GJ179">
        <v>0</v>
      </c>
      <c r="GK179">
        <v>2</v>
      </c>
      <c r="GL179" t="s">
        <v>485</v>
      </c>
      <c r="GM179">
        <v>3.09889</v>
      </c>
      <c r="GN179">
        <v>2.75807</v>
      </c>
      <c r="GO179">
        <v>0.169849</v>
      </c>
      <c r="GP179">
        <v>0.179509</v>
      </c>
      <c r="GQ179">
        <v>0.108537</v>
      </c>
      <c r="GR179">
        <v>0.0927849</v>
      </c>
      <c r="GS179">
        <v>21284.6</v>
      </c>
      <c r="GT179">
        <v>20776.7</v>
      </c>
      <c r="GU179">
        <v>26188.3</v>
      </c>
      <c r="GV179">
        <v>25666.2</v>
      </c>
      <c r="GW179">
        <v>37470</v>
      </c>
      <c r="GX179">
        <v>35485.6</v>
      </c>
      <c r="GY179">
        <v>45798</v>
      </c>
      <c r="GZ179">
        <v>42315.2</v>
      </c>
      <c r="HA179">
        <v>1.87357</v>
      </c>
      <c r="HB179">
        <v>1.91352</v>
      </c>
      <c r="HC179">
        <v>0.0750087</v>
      </c>
      <c r="HD179">
        <v>0</v>
      </c>
      <c r="HE179">
        <v>29.5429</v>
      </c>
      <c r="HF179">
        <v>999.9</v>
      </c>
      <c r="HG179">
        <v>53.8</v>
      </c>
      <c r="HH179">
        <v>37.5</v>
      </c>
      <c r="HI179">
        <v>35.041</v>
      </c>
      <c r="HJ179">
        <v>61.8729</v>
      </c>
      <c r="HK179">
        <v>27.1474</v>
      </c>
      <c r="HL179">
        <v>1</v>
      </c>
      <c r="HM179">
        <v>0.215241</v>
      </c>
      <c r="HN179">
        <v>0.806985</v>
      </c>
      <c r="HO179">
        <v>20.3037</v>
      </c>
      <c r="HP179">
        <v>5.2119</v>
      </c>
      <c r="HQ179">
        <v>11.9788</v>
      </c>
      <c r="HR179">
        <v>4.96375</v>
      </c>
      <c r="HS179">
        <v>3.27413</v>
      </c>
      <c r="HT179">
        <v>9999</v>
      </c>
      <c r="HU179">
        <v>9999</v>
      </c>
      <c r="HV179">
        <v>9999</v>
      </c>
      <c r="HW179">
        <v>31.1</v>
      </c>
      <c r="HX179">
        <v>1.86401</v>
      </c>
      <c r="HY179">
        <v>1.86019</v>
      </c>
      <c r="HZ179">
        <v>1.8585</v>
      </c>
      <c r="IA179">
        <v>1.85983</v>
      </c>
      <c r="IB179">
        <v>1.85988</v>
      </c>
      <c r="IC179">
        <v>1.85837</v>
      </c>
      <c r="ID179">
        <v>1.85745</v>
      </c>
      <c r="IE179">
        <v>1.85239</v>
      </c>
      <c r="IF179">
        <v>0</v>
      </c>
      <c r="IG179">
        <v>0</v>
      </c>
      <c r="IH179">
        <v>0</v>
      </c>
      <c r="II179">
        <v>0</v>
      </c>
      <c r="IJ179" t="s">
        <v>433</v>
      </c>
      <c r="IK179" t="s">
        <v>434</v>
      </c>
      <c r="IL179" t="s">
        <v>435</v>
      </c>
      <c r="IM179" t="s">
        <v>435</v>
      </c>
      <c r="IN179" t="s">
        <v>435</v>
      </c>
      <c r="IO179" t="s">
        <v>435</v>
      </c>
      <c r="IP179">
        <v>0</v>
      </c>
      <c r="IQ179">
        <v>100</v>
      </c>
      <c r="IR179">
        <v>100</v>
      </c>
      <c r="IS179">
        <v>0.352</v>
      </c>
      <c r="IT179">
        <v>0.0454</v>
      </c>
      <c r="IU179">
        <v>0.3089209274673534</v>
      </c>
      <c r="IV179">
        <v>0.0002756662941723101</v>
      </c>
      <c r="IW179">
        <v>-1.706736700235475E-07</v>
      </c>
      <c r="IX179">
        <v>-7.648352192670159E-11</v>
      </c>
      <c r="IY179">
        <v>-0.1658455807566637</v>
      </c>
      <c r="IZ179">
        <v>0.001712106514585134</v>
      </c>
      <c r="JA179">
        <v>0.0004201690128959496</v>
      </c>
      <c r="JB179">
        <v>-1.212774764375344E-06</v>
      </c>
      <c r="JC179">
        <v>3</v>
      </c>
      <c r="JD179">
        <v>1949</v>
      </c>
      <c r="JE179">
        <v>1</v>
      </c>
      <c r="JF179">
        <v>28</v>
      </c>
      <c r="JG179">
        <v>28.1</v>
      </c>
      <c r="JH179">
        <v>27.9</v>
      </c>
      <c r="JI179">
        <v>2.36328</v>
      </c>
      <c r="JJ179">
        <v>2.62329</v>
      </c>
      <c r="JK179">
        <v>1.49658</v>
      </c>
      <c r="JL179">
        <v>2.34741</v>
      </c>
      <c r="JM179">
        <v>1.54907</v>
      </c>
      <c r="JN179">
        <v>2.46826</v>
      </c>
      <c r="JO179">
        <v>41.7699</v>
      </c>
      <c r="JP179">
        <v>13.7906</v>
      </c>
      <c r="JQ179">
        <v>18</v>
      </c>
      <c r="JR179">
        <v>492.151</v>
      </c>
      <c r="JS179">
        <v>535.466</v>
      </c>
      <c r="JT179">
        <v>28.0017</v>
      </c>
      <c r="JU179">
        <v>30.0481</v>
      </c>
      <c r="JV179">
        <v>30.0001</v>
      </c>
      <c r="JW179">
        <v>30.0729</v>
      </c>
      <c r="JX179">
        <v>30.0146</v>
      </c>
      <c r="JY179">
        <v>47.4814</v>
      </c>
      <c r="JZ179">
        <v>48.1147</v>
      </c>
      <c r="KA179">
        <v>0</v>
      </c>
      <c r="KB179">
        <v>28</v>
      </c>
      <c r="KC179">
        <v>1055.06</v>
      </c>
      <c r="KD179">
        <v>16.947</v>
      </c>
      <c r="KE179">
        <v>100.08</v>
      </c>
      <c r="KF179">
        <v>100.453</v>
      </c>
    </row>
    <row r="180" spans="1:292">
      <c r="A180">
        <v>160</v>
      </c>
      <c r="B180">
        <v>1685030549.6</v>
      </c>
      <c r="C180">
        <v>3950.5</v>
      </c>
      <c r="D180" t="s">
        <v>755</v>
      </c>
      <c r="E180" t="s">
        <v>756</v>
      </c>
      <c r="F180">
        <v>5</v>
      </c>
      <c r="G180" t="s">
        <v>428</v>
      </c>
      <c r="H180">
        <v>1685030541.814285</v>
      </c>
      <c r="I180">
        <f>(J180)/1000</f>
        <v>0</v>
      </c>
      <c r="J180">
        <f>IF(DO180, AM180, AG180)</f>
        <v>0</v>
      </c>
      <c r="K180">
        <f>IF(DO180, AH180, AF180)</f>
        <v>0</v>
      </c>
      <c r="L180">
        <f>DQ180 - IF(AT180&gt;1, K180*DK180*100.0/(AV180*EE180), 0)</f>
        <v>0</v>
      </c>
      <c r="M180">
        <f>((S180-I180/2)*L180-K180)/(S180+I180/2)</f>
        <v>0</v>
      </c>
      <c r="N180">
        <f>M180*(DX180+DY180)/1000.0</f>
        <v>0</v>
      </c>
      <c r="O180">
        <f>(DQ180 - IF(AT180&gt;1, K180*DK180*100.0/(AV180*EE180), 0))*(DX180+DY180)/1000.0</f>
        <v>0</v>
      </c>
      <c r="P180">
        <f>2.0/((1/R180-1/Q180)+SIGN(R180)*SQRT((1/R180-1/Q180)*(1/R180-1/Q180) + 4*DL180/((DL180+1)*(DL180+1))*(2*1/R180*1/Q180-1/Q180*1/Q180)))</f>
        <v>0</v>
      </c>
      <c r="Q180">
        <f>IF(LEFT(DM180,1)&lt;&gt;"0",IF(LEFT(DM180,1)="1",3.0,DN180),$D$5+$E$5*(EE180*DX180/($K$5*1000))+$F$5*(EE180*DX180/($K$5*1000))*MAX(MIN(DK180,$J$5),$I$5)*MAX(MIN(DK180,$J$5),$I$5)+$G$5*MAX(MIN(DK180,$J$5),$I$5)*(EE180*DX180/($K$5*1000))+$H$5*(EE180*DX180/($K$5*1000))*(EE180*DX180/($K$5*1000)))</f>
        <v>0</v>
      </c>
      <c r="R180">
        <f>I180*(1000-(1000*0.61365*exp(17.502*V180/(240.97+V180))/(DX180+DY180)+DS180)/2)/(1000*0.61365*exp(17.502*V180/(240.97+V180))/(DX180+DY180)-DS180)</f>
        <v>0</v>
      </c>
      <c r="S180">
        <f>1/((DL180+1)/(P180/1.6)+1/(Q180/1.37)) + DL180/((DL180+1)/(P180/1.6) + DL180/(Q180/1.37))</f>
        <v>0</v>
      </c>
      <c r="T180">
        <f>(DG180*DJ180)</f>
        <v>0</v>
      </c>
      <c r="U180">
        <f>(DZ180+(T180+2*0.95*5.67E-8*(((DZ180+$B$9)+273)^4-(DZ180+273)^4)-44100*I180)/(1.84*29.3*Q180+8*0.95*5.67E-8*(DZ180+273)^3))</f>
        <v>0</v>
      </c>
      <c r="V180">
        <f>($C$9*EA180+$D$9*EB180+$E$9*U180)</f>
        <v>0</v>
      </c>
      <c r="W180">
        <f>0.61365*exp(17.502*V180/(240.97+V180))</f>
        <v>0</v>
      </c>
      <c r="X180">
        <f>(Y180/Z180*100)</f>
        <v>0</v>
      </c>
      <c r="Y180">
        <f>DS180*(DX180+DY180)/1000</f>
        <v>0</v>
      </c>
      <c r="Z180">
        <f>0.61365*exp(17.502*DZ180/(240.97+DZ180))</f>
        <v>0</v>
      </c>
      <c r="AA180">
        <f>(W180-DS180*(DX180+DY180)/1000)</f>
        <v>0</v>
      </c>
      <c r="AB180">
        <f>(-I180*44100)</f>
        <v>0</v>
      </c>
      <c r="AC180">
        <f>2*29.3*Q180*0.92*(DZ180-V180)</f>
        <v>0</v>
      </c>
      <c r="AD180">
        <f>2*0.95*5.67E-8*(((DZ180+$B$9)+273)^4-(V180+273)^4)</f>
        <v>0</v>
      </c>
      <c r="AE180">
        <f>T180+AD180+AB180+AC180</f>
        <v>0</v>
      </c>
      <c r="AF180">
        <f>DW180*AT180*(DR180-DQ180*(1000-AT180*DT180)/(1000-AT180*DS180))/(100*DK180)</f>
        <v>0</v>
      </c>
      <c r="AG180">
        <f>1000*DW180*AT180*(DS180-DT180)/(100*DK180*(1000-AT180*DS180))</f>
        <v>0</v>
      </c>
      <c r="AH180">
        <f>(AI180 - AJ180 - DX180*1E3/(8.314*(DZ180+273.15)) * AL180/DW180 * AK180) * DW180/(100*DK180) * (1000 - DT180)/1000</f>
        <v>0</v>
      </c>
      <c r="AI180">
        <v>1057.743050991069</v>
      </c>
      <c r="AJ180">
        <v>985.2002848484848</v>
      </c>
      <c r="AK180">
        <v>3.418175346219862</v>
      </c>
      <c r="AL180">
        <v>66.75792814194976</v>
      </c>
      <c r="AM180">
        <f>(AO180 - AN180 + DX180*1E3/(8.314*(DZ180+273.15)) * AQ180/DW180 * AP180) * DW180/(100*DK180) * 1000/(1000 - AO180)</f>
        <v>0</v>
      </c>
      <c r="AN180">
        <v>16.79107485726026</v>
      </c>
      <c r="AO180">
        <v>21.11713457172343</v>
      </c>
      <c r="AP180">
        <v>0.0006805008667306543</v>
      </c>
      <c r="AQ180">
        <v>112.1516284702856</v>
      </c>
      <c r="AR180">
        <v>0</v>
      </c>
      <c r="AS180">
        <v>0</v>
      </c>
      <c r="AT180">
        <f>IF(AR180*$H$15&gt;=AV180,1.0,(AV180/(AV180-AR180*$H$15)))</f>
        <v>0</v>
      </c>
      <c r="AU180">
        <f>(AT180-1)*100</f>
        <v>0</v>
      </c>
      <c r="AV180">
        <f>MAX(0,($B$15+$C$15*EE180)/(1+$D$15*EE180)*DX180/(DZ180+273)*$E$15)</f>
        <v>0</v>
      </c>
      <c r="AW180" t="s">
        <v>429</v>
      </c>
      <c r="AX180" t="s">
        <v>429</v>
      </c>
      <c r="AY180">
        <v>0</v>
      </c>
      <c r="AZ180">
        <v>0</v>
      </c>
      <c r="BA180">
        <f>1-AY180/AZ180</f>
        <v>0</v>
      </c>
      <c r="BB180">
        <v>0</v>
      </c>
      <c r="BC180" t="s">
        <v>429</v>
      </c>
      <c r="BD180" t="s">
        <v>429</v>
      </c>
      <c r="BE180">
        <v>0</v>
      </c>
      <c r="BF180">
        <v>0</v>
      </c>
      <c r="BG180">
        <f>1-BE180/BF180</f>
        <v>0</v>
      </c>
      <c r="BH180">
        <v>0.5</v>
      </c>
      <c r="BI180">
        <f>DH180</f>
        <v>0</v>
      </c>
      <c r="BJ180">
        <f>K180</f>
        <v>0</v>
      </c>
      <c r="BK180">
        <f>BG180*BH180*BI180</f>
        <v>0</v>
      </c>
      <c r="BL180">
        <f>(BJ180-BB180)/BI180</f>
        <v>0</v>
      </c>
      <c r="BM180">
        <f>(AZ180-BF180)/BF180</f>
        <v>0</v>
      </c>
      <c r="BN180">
        <f>AY180/(BA180+AY180/BF180)</f>
        <v>0</v>
      </c>
      <c r="BO180" t="s">
        <v>429</v>
      </c>
      <c r="BP180">
        <v>0</v>
      </c>
      <c r="BQ180">
        <f>IF(BP180&lt;&gt;0, BP180, BN180)</f>
        <v>0</v>
      </c>
      <c r="BR180">
        <f>1-BQ180/BF180</f>
        <v>0</v>
      </c>
      <c r="BS180">
        <f>(BF180-BE180)/(BF180-BQ180)</f>
        <v>0</v>
      </c>
      <c r="BT180">
        <f>(AZ180-BF180)/(AZ180-BQ180)</f>
        <v>0</v>
      </c>
      <c r="BU180">
        <f>(BF180-BE180)/(BF180-AY180)</f>
        <v>0</v>
      </c>
      <c r="BV180">
        <f>(AZ180-BF180)/(AZ180-AY180)</f>
        <v>0</v>
      </c>
      <c r="BW180">
        <f>(BS180*BQ180/BE180)</f>
        <v>0</v>
      </c>
      <c r="BX180">
        <f>(1-BW180)</f>
        <v>0</v>
      </c>
      <c r="DG180">
        <f>$B$13*EF180+$C$13*EG180+$F$13*ER180*(1-EU180)</f>
        <v>0</v>
      </c>
      <c r="DH180">
        <f>DG180*DI180</f>
        <v>0</v>
      </c>
      <c r="DI180">
        <f>($B$13*$D$11+$C$13*$D$11+$F$13*((FE180+EW180)/MAX(FE180+EW180+FF180, 0.1)*$I$11+FF180/MAX(FE180+EW180+FF180, 0.1)*$J$11))/($B$13+$C$13+$F$13)</f>
        <v>0</v>
      </c>
      <c r="DJ180">
        <f>($B$13*$K$11+$C$13*$K$11+$F$13*((FE180+EW180)/MAX(FE180+EW180+FF180, 0.1)*$P$11+FF180/MAX(FE180+EW180+FF180, 0.1)*$Q$11))/($B$13+$C$13+$F$13)</f>
        <v>0</v>
      </c>
      <c r="DK180">
        <v>5.52</v>
      </c>
      <c r="DL180">
        <v>0.5</v>
      </c>
      <c r="DM180" t="s">
        <v>430</v>
      </c>
      <c r="DN180">
        <v>2</v>
      </c>
      <c r="DO180" t="b">
        <v>1</v>
      </c>
      <c r="DP180">
        <v>1685030541.814285</v>
      </c>
      <c r="DQ180">
        <v>940.0545357142856</v>
      </c>
      <c r="DR180">
        <v>1025.258571428571</v>
      </c>
      <c r="DS180">
        <v>21.10552857142857</v>
      </c>
      <c r="DT180">
        <v>16.75847857142857</v>
      </c>
      <c r="DU180">
        <v>939.7008214285714</v>
      </c>
      <c r="DV180">
        <v>21.06029642857143</v>
      </c>
      <c r="DW180">
        <v>500.0006785714285</v>
      </c>
      <c r="DX180">
        <v>99.46805357142856</v>
      </c>
      <c r="DY180">
        <v>0.09998318214285717</v>
      </c>
      <c r="DZ180">
        <v>30.00700357142857</v>
      </c>
      <c r="EA180">
        <v>30.7509</v>
      </c>
      <c r="EB180">
        <v>999.9000000000002</v>
      </c>
      <c r="EC180">
        <v>0</v>
      </c>
      <c r="ED180">
        <v>0</v>
      </c>
      <c r="EE180">
        <v>10002.67321428571</v>
      </c>
      <c r="EF180">
        <v>0</v>
      </c>
      <c r="EG180">
        <v>1375.043964285714</v>
      </c>
      <c r="EH180">
        <v>-85.20451785714283</v>
      </c>
      <c r="EI180">
        <v>960.3228214285715</v>
      </c>
      <c r="EJ180">
        <v>1042.734285714286</v>
      </c>
      <c r="EK180">
        <v>4.347066785714286</v>
      </c>
      <c r="EL180">
        <v>1025.258571428571</v>
      </c>
      <c r="EM180">
        <v>16.75847857142857</v>
      </c>
      <c r="EN180">
        <v>2.099327142857143</v>
      </c>
      <c r="EO180">
        <v>1.666932857142857</v>
      </c>
      <c r="EP180">
        <v>18.214075</v>
      </c>
      <c r="EQ180">
        <v>14.59180714285714</v>
      </c>
      <c r="ER180">
        <v>1999.946785714286</v>
      </c>
      <c r="ES180">
        <v>0.9799966428571427</v>
      </c>
      <c r="ET180">
        <v>0.02000315714285715</v>
      </c>
      <c r="EU180">
        <v>0</v>
      </c>
      <c r="EV180">
        <v>656.9596071428572</v>
      </c>
      <c r="EW180">
        <v>5.00078</v>
      </c>
      <c r="EX180">
        <v>17915.52142857143</v>
      </c>
      <c r="EY180">
        <v>16379.175</v>
      </c>
      <c r="EZ180">
        <v>40.17625</v>
      </c>
      <c r="FA180">
        <v>41.6537857142857</v>
      </c>
      <c r="FB180">
        <v>40.752</v>
      </c>
      <c r="FC180">
        <v>40.85446428571428</v>
      </c>
      <c r="FD180">
        <v>41.50417857142856</v>
      </c>
      <c r="FE180">
        <v>1955.041785714286</v>
      </c>
      <c r="FF180">
        <v>39.90357142857143</v>
      </c>
      <c r="FG180">
        <v>0</v>
      </c>
      <c r="FH180">
        <v>1685030548.9</v>
      </c>
      <c r="FI180">
        <v>0</v>
      </c>
      <c r="FJ180">
        <v>656.956</v>
      </c>
      <c r="FK180">
        <v>0.1612307853246469</v>
      </c>
      <c r="FL180">
        <v>-16991.30766670548</v>
      </c>
      <c r="FM180">
        <v>17740.492</v>
      </c>
      <c r="FN180">
        <v>15</v>
      </c>
      <c r="FO180">
        <v>1685028870</v>
      </c>
      <c r="FP180" t="s">
        <v>630</v>
      </c>
      <c r="FQ180">
        <v>1685028857</v>
      </c>
      <c r="FR180">
        <v>1685028870</v>
      </c>
      <c r="FS180">
        <v>3</v>
      </c>
      <c r="FT180">
        <v>0.082</v>
      </c>
      <c r="FU180">
        <v>-0.024</v>
      </c>
      <c r="FV180">
        <v>0.389</v>
      </c>
      <c r="FW180">
        <v>-0.048</v>
      </c>
      <c r="FX180">
        <v>420</v>
      </c>
      <c r="FY180">
        <v>15</v>
      </c>
      <c r="FZ180">
        <v>0.04</v>
      </c>
      <c r="GA180">
        <v>0.02</v>
      </c>
      <c r="GB180">
        <v>-85.15920000000001</v>
      </c>
      <c r="GC180">
        <v>-0.8456622889305131</v>
      </c>
      <c r="GD180">
        <v>0.1271491565052631</v>
      </c>
      <c r="GE180">
        <v>0</v>
      </c>
      <c r="GF180">
        <v>4.379807250000001</v>
      </c>
      <c r="GG180">
        <v>-0.7119256660412897</v>
      </c>
      <c r="GH180">
        <v>0.07104323599004694</v>
      </c>
      <c r="GI180">
        <v>0</v>
      </c>
      <c r="GJ180">
        <v>0</v>
      </c>
      <c r="GK180">
        <v>2</v>
      </c>
      <c r="GL180" t="s">
        <v>485</v>
      </c>
      <c r="GM180">
        <v>3.0989</v>
      </c>
      <c r="GN180">
        <v>2.75809</v>
      </c>
      <c r="GO180">
        <v>0.171769</v>
      </c>
      <c r="GP180">
        <v>0.18135</v>
      </c>
      <c r="GQ180">
        <v>0.108542</v>
      </c>
      <c r="GR180">
        <v>0.0930518</v>
      </c>
      <c r="GS180">
        <v>21235.2</v>
      </c>
      <c r="GT180">
        <v>20730</v>
      </c>
      <c r="GU180">
        <v>26188.1</v>
      </c>
      <c r="GV180">
        <v>25666.1</v>
      </c>
      <c r="GW180">
        <v>37469.6</v>
      </c>
      <c r="GX180">
        <v>35475.1</v>
      </c>
      <c r="GY180">
        <v>45797.5</v>
      </c>
      <c r="GZ180">
        <v>42315</v>
      </c>
      <c r="HA180">
        <v>1.8737</v>
      </c>
      <c r="HB180">
        <v>1.91372</v>
      </c>
      <c r="HC180">
        <v>0.0748895</v>
      </c>
      <c r="HD180">
        <v>0</v>
      </c>
      <c r="HE180">
        <v>29.5525</v>
      </c>
      <c r="HF180">
        <v>999.9</v>
      </c>
      <c r="HG180">
        <v>53.8</v>
      </c>
      <c r="HH180">
        <v>37.5</v>
      </c>
      <c r="HI180">
        <v>35.0453</v>
      </c>
      <c r="HJ180">
        <v>62.2429</v>
      </c>
      <c r="HK180">
        <v>27.1554</v>
      </c>
      <c r="HL180">
        <v>1</v>
      </c>
      <c r="HM180">
        <v>0.215229</v>
      </c>
      <c r="HN180">
        <v>0.815245</v>
      </c>
      <c r="HO180">
        <v>20.3037</v>
      </c>
      <c r="HP180">
        <v>5.2122</v>
      </c>
      <c r="HQ180">
        <v>11.9787</v>
      </c>
      <c r="HR180">
        <v>4.96385</v>
      </c>
      <c r="HS180">
        <v>3.27415</v>
      </c>
      <c r="HT180">
        <v>9999</v>
      </c>
      <c r="HU180">
        <v>9999</v>
      </c>
      <c r="HV180">
        <v>9999</v>
      </c>
      <c r="HW180">
        <v>31.1</v>
      </c>
      <c r="HX180">
        <v>1.86401</v>
      </c>
      <c r="HY180">
        <v>1.86019</v>
      </c>
      <c r="HZ180">
        <v>1.85851</v>
      </c>
      <c r="IA180">
        <v>1.85986</v>
      </c>
      <c r="IB180">
        <v>1.85988</v>
      </c>
      <c r="IC180">
        <v>1.85838</v>
      </c>
      <c r="ID180">
        <v>1.85745</v>
      </c>
      <c r="IE180">
        <v>1.8524</v>
      </c>
      <c r="IF180">
        <v>0</v>
      </c>
      <c r="IG180">
        <v>0</v>
      </c>
      <c r="IH180">
        <v>0</v>
      </c>
      <c r="II180">
        <v>0</v>
      </c>
      <c r="IJ180" t="s">
        <v>433</v>
      </c>
      <c r="IK180" t="s">
        <v>434</v>
      </c>
      <c r="IL180" t="s">
        <v>435</v>
      </c>
      <c r="IM180" t="s">
        <v>435</v>
      </c>
      <c r="IN180" t="s">
        <v>435</v>
      </c>
      <c r="IO180" t="s">
        <v>435</v>
      </c>
      <c r="IP180">
        <v>0</v>
      </c>
      <c r="IQ180">
        <v>100</v>
      </c>
      <c r="IR180">
        <v>100</v>
      </c>
      <c r="IS180">
        <v>0.347</v>
      </c>
      <c r="IT180">
        <v>0.0454</v>
      </c>
      <c r="IU180">
        <v>0.3089209274673534</v>
      </c>
      <c r="IV180">
        <v>0.0002756662941723101</v>
      </c>
      <c r="IW180">
        <v>-1.706736700235475E-07</v>
      </c>
      <c r="IX180">
        <v>-7.648352192670159E-11</v>
      </c>
      <c r="IY180">
        <v>-0.1658455807566637</v>
      </c>
      <c r="IZ180">
        <v>0.001712106514585134</v>
      </c>
      <c r="JA180">
        <v>0.0004201690128959496</v>
      </c>
      <c r="JB180">
        <v>-1.212774764375344E-06</v>
      </c>
      <c r="JC180">
        <v>3</v>
      </c>
      <c r="JD180">
        <v>1949</v>
      </c>
      <c r="JE180">
        <v>1</v>
      </c>
      <c r="JF180">
        <v>28</v>
      </c>
      <c r="JG180">
        <v>28.2</v>
      </c>
      <c r="JH180">
        <v>28</v>
      </c>
      <c r="JI180">
        <v>2.39258</v>
      </c>
      <c r="JJ180">
        <v>2.62573</v>
      </c>
      <c r="JK180">
        <v>1.49658</v>
      </c>
      <c r="JL180">
        <v>2.34863</v>
      </c>
      <c r="JM180">
        <v>1.54785</v>
      </c>
      <c r="JN180">
        <v>2.46216</v>
      </c>
      <c r="JO180">
        <v>41.7699</v>
      </c>
      <c r="JP180">
        <v>13.7818</v>
      </c>
      <c r="JQ180">
        <v>18</v>
      </c>
      <c r="JR180">
        <v>492.225</v>
      </c>
      <c r="JS180">
        <v>535.607</v>
      </c>
      <c r="JT180">
        <v>28.0017</v>
      </c>
      <c r="JU180">
        <v>30.049</v>
      </c>
      <c r="JV180">
        <v>30.0001</v>
      </c>
      <c r="JW180">
        <v>30.0729</v>
      </c>
      <c r="JX180">
        <v>30.0146</v>
      </c>
      <c r="JY180">
        <v>48.1375</v>
      </c>
      <c r="JZ180">
        <v>47.836</v>
      </c>
      <c r="KA180">
        <v>0</v>
      </c>
      <c r="KB180">
        <v>28</v>
      </c>
      <c r="KC180">
        <v>1075.1</v>
      </c>
      <c r="KD180">
        <v>17.0333</v>
      </c>
      <c r="KE180">
        <v>100.079</v>
      </c>
      <c r="KF180">
        <v>100.452</v>
      </c>
    </row>
    <row r="181" spans="1:292">
      <c r="A181">
        <v>161</v>
      </c>
      <c r="B181">
        <v>1685030554.6</v>
      </c>
      <c r="C181">
        <v>3955.5</v>
      </c>
      <c r="D181" t="s">
        <v>757</v>
      </c>
      <c r="E181" t="s">
        <v>758</v>
      </c>
      <c r="F181">
        <v>5</v>
      </c>
      <c r="G181" t="s">
        <v>428</v>
      </c>
      <c r="H181">
        <v>1685030547.1</v>
      </c>
      <c r="I181">
        <f>(J181)/1000</f>
        <v>0</v>
      </c>
      <c r="J181">
        <f>IF(DO181, AM181, AG181)</f>
        <v>0</v>
      </c>
      <c r="K181">
        <f>IF(DO181, AH181, AF181)</f>
        <v>0</v>
      </c>
      <c r="L181">
        <f>DQ181 - IF(AT181&gt;1, K181*DK181*100.0/(AV181*EE181), 0)</f>
        <v>0</v>
      </c>
      <c r="M181">
        <f>((S181-I181/2)*L181-K181)/(S181+I181/2)</f>
        <v>0</v>
      </c>
      <c r="N181">
        <f>M181*(DX181+DY181)/1000.0</f>
        <v>0</v>
      </c>
      <c r="O181">
        <f>(DQ181 - IF(AT181&gt;1, K181*DK181*100.0/(AV181*EE181), 0))*(DX181+DY181)/1000.0</f>
        <v>0</v>
      </c>
      <c r="P181">
        <f>2.0/((1/R181-1/Q181)+SIGN(R181)*SQRT((1/R181-1/Q181)*(1/R181-1/Q181) + 4*DL181/((DL181+1)*(DL181+1))*(2*1/R181*1/Q181-1/Q181*1/Q181)))</f>
        <v>0</v>
      </c>
      <c r="Q181">
        <f>IF(LEFT(DM181,1)&lt;&gt;"0",IF(LEFT(DM181,1)="1",3.0,DN181),$D$5+$E$5*(EE181*DX181/($K$5*1000))+$F$5*(EE181*DX181/($K$5*1000))*MAX(MIN(DK181,$J$5),$I$5)*MAX(MIN(DK181,$J$5),$I$5)+$G$5*MAX(MIN(DK181,$J$5),$I$5)*(EE181*DX181/($K$5*1000))+$H$5*(EE181*DX181/($K$5*1000))*(EE181*DX181/($K$5*1000)))</f>
        <v>0</v>
      </c>
      <c r="R181">
        <f>I181*(1000-(1000*0.61365*exp(17.502*V181/(240.97+V181))/(DX181+DY181)+DS181)/2)/(1000*0.61365*exp(17.502*V181/(240.97+V181))/(DX181+DY181)-DS181)</f>
        <v>0</v>
      </c>
      <c r="S181">
        <f>1/((DL181+1)/(P181/1.6)+1/(Q181/1.37)) + DL181/((DL181+1)/(P181/1.6) + DL181/(Q181/1.37))</f>
        <v>0</v>
      </c>
      <c r="T181">
        <f>(DG181*DJ181)</f>
        <v>0</v>
      </c>
      <c r="U181">
        <f>(DZ181+(T181+2*0.95*5.67E-8*(((DZ181+$B$9)+273)^4-(DZ181+273)^4)-44100*I181)/(1.84*29.3*Q181+8*0.95*5.67E-8*(DZ181+273)^3))</f>
        <v>0</v>
      </c>
      <c r="V181">
        <f>($C$9*EA181+$D$9*EB181+$E$9*U181)</f>
        <v>0</v>
      </c>
      <c r="W181">
        <f>0.61365*exp(17.502*V181/(240.97+V181))</f>
        <v>0</v>
      </c>
      <c r="X181">
        <f>(Y181/Z181*100)</f>
        <v>0</v>
      </c>
      <c r="Y181">
        <f>DS181*(DX181+DY181)/1000</f>
        <v>0</v>
      </c>
      <c r="Z181">
        <f>0.61365*exp(17.502*DZ181/(240.97+DZ181))</f>
        <v>0</v>
      </c>
      <c r="AA181">
        <f>(W181-DS181*(DX181+DY181)/1000)</f>
        <v>0</v>
      </c>
      <c r="AB181">
        <f>(-I181*44100)</f>
        <v>0</v>
      </c>
      <c r="AC181">
        <f>2*29.3*Q181*0.92*(DZ181-V181)</f>
        <v>0</v>
      </c>
      <c r="AD181">
        <f>2*0.95*5.67E-8*(((DZ181+$B$9)+273)^4-(V181+273)^4)</f>
        <v>0</v>
      </c>
      <c r="AE181">
        <f>T181+AD181+AB181+AC181</f>
        <v>0</v>
      </c>
      <c r="AF181">
        <f>DW181*AT181*(DR181-DQ181*(1000-AT181*DT181)/(1000-AT181*DS181))/(100*DK181)</f>
        <v>0</v>
      </c>
      <c r="AG181">
        <f>1000*DW181*AT181*(DS181-DT181)/(100*DK181*(1000-AT181*DS181))</f>
        <v>0</v>
      </c>
      <c r="AH181">
        <f>(AI181 - AJ181 - DX181*1E3/(8.314*(DZ181+273.15)) * AL181/DW181 * AK181) * DW181/(100*DK181) * (1000 - DT181)/1000</f>
        <v>0</v>
      </c>
      <c r="AI181">
        <v>1074.87327611278</v>
      </c>
      <c r="AJ181">
        <v>1002.235503030302</v>
      </c>
      <c r="AK181">
        <v>3.400487796533839</v>
      </c>
      <c r="AL181">
        <v>66.75792814194976</v>
      </c>
      <c r="AM181">
        <f>(AO181 - AN181 + DX181*1E3/(8.314*(DZ181+273.15)) * AQ181/DW181 * AP181) * DW181/(100*DK181) * 1000/(1000 - AO181)</f>
        <v>0</v>
      </c>
      <c r="AN181">
        <v>16.85297583921382</v>
      </c>
      <c r="AO181">
        <v>21.12558720330238</v>
      </c>
      <c r="AP181">
        <v>-0.0001941457247154452</v>
      </c>
      <c r="AQ181">
        <v>112.1516284702856</v>
      </c>
      <c r="AR181">
        <v>0</v>
      </c>
      <c r="AS181">
        <v>0</v>
      </c>
      <c r="AT181">
        <f>IF(AR181*$H$15&gt;=AV181,1.0,(AV181/(AV181-AR181*$H$15)))</f>
        <v>0</v>
      </c>
      <c r="AU181">
        <f>(AT181-1)*100</f>
        <v>0</v>
      </c>
      <c r="AV181">
        <f>MAX(0,($B$15+$C$15*EE181)/(1+$D$15*EE181)*DX181/(DZ181+273)*$E$15)</f>
        <v>0</v>
      </c>
      <c r="AW181" t="s">
        <v>429</v>
      </c>
      <c r="AX181" t="s">
        <v>429</v>
      </c>
      <c r="AY181">
        <v>0</v>
      </c>
      <c r="AZ181">
        <v>0</v>
      </c>
      <c r="BA181">
        <f>1-AY181/AZ181</f>
        <v>0</v>
      </c>
      <c r="BB181">
        <v>0</v>
      </c>
      <c r="BC181" t="s">
        <v>429</v>
      </c>
      <c r="BD181" t="s">
        <v>429</v>
      </c>
      <c r="BE181">
        <v>0</v>
      </c>
      <c r="BF181">
        <v>0</v>
      </c>
      <c r="BG181">
        <f>1-BE181/BF181</f>
        <v>0</v>
      </c>
      <c r="BH181">
        <v>0.5</v>
      </c>
      <c r="BI181">
        <f>DH181</f>
        <v>0</v>
      </c>
      <c r="BJ181">
        <f>K181</f>
        <v>0</v>
      </c>
      <c r="BK181">
        <f>BG181*BH181*BI181</f>
        <v>0</v>
      </c>
      <c r="BL181">
        <f>(BJ181-BB181)/BI181</f>
        <v>0</v>
      </c>
      <c r="BM181">
        <f>(AZ181-BF181)/BF181</f>
        <v>0</v>
      </c>
      <c r="BN181">
        <f>AY181/(BA181+AY181/BF181)</f>
        <v>0</v>
      </c>
      <c r="BO181" t="s">
        <v>429</v>
      </c>
      <c r="BP181">
        <v>0</v>
      </c>
      <c r="BQ181">
        <f>IF(BP181&lt;&gt;0, BP181, BN181)</f>
        <v>0</v>
      </c>
      <c r="BR181">
        <f>1-BQ181/BF181</f>
        <v>0</v>
      </c>
      <c r="BS181">
        <f>(BF181-BE181)/(BF181-BQ181)</f>
        <v>0</v>
      </c>
      <c r="BT181">
        <f>(AZ181-BF181)/(AZ181-BQ181)</f>
        <v>0</v>
      </c>
      <c r="BU181">
        <f>(BF181-BE181)/(BF181-AY181)</f>
        <v>0</v>
      </c>
      <c r="BV181">
        <f>(AZ181-BF181)/(AZ181-AY181)</f>
        <v>0</v>
      </c>
      <c r="BW181">
        <f>(BS181*BQ181/BE181)</f>
        <v>0</v>
      </c>
      <c r="BX181">
        <f>(1-BW181)</f>
        <v>0</v>
      </c>
      <c r="DG181">
        <f>$B$13*EF181+$C$13*EG181+$F$13*ER181*(1-EU181)</f>
        <v>0</v>
      </c>
      <c r="DH181">
        <f>DG181*DI181</f>
        <v>0</v>
      </c>
      <c r="DI181">
        <f>($B$13*$D$11+$C$13*$D$11+$F$13*((FE181+EW181)/MAX(FE181+EW181+FF181, 0.1)*$I$11+FF181/MAX(FE181+EW181+FF181, 0.1)*$J$11))/($B$13+$C$13+$F$13)</f>
        <v>0</v>
      </c>
      <c r="DJ181">
        <f>($B$13*$K$11+$C$13*$K$11+$F$13*((FE181+EW181)/MAX(FE181+EW181+FF181, 0.1)*$P$11+FF181/MAX(FE181+EW181+FF181, 0.1)*$Q$11))/($B$13+$C$13+$F$13)</f>
        <v>0</v>
      </c>
      <c r="DK181">
        <v>5.52</v>
      </c>
      <c r="DL181">
        <v>0.5</v>
      </c>
      <c r="DM181" t="s">
        <v>430</v>
      </c>
      <c r="DN181">
        <v>2</v>
      </c>
      <c r="DO181" t="b">
        <v>1</v>
      </c>
      <c r="DP181">
        <v>1685030547.1</v>
      </c>
      <c r="DQ181">
        <v>957.7090740740741</v>
      </c>
      <c r="DR181">
        <v>1042.945555555556</v>
      </c>
      <c r="DS181">
        <v>21.11611851851852</v>
      </c>
      <c r="DT181">
        <v>16.83558518518518</v>
      </c>
      <c r="DU181">
        <v>957.3598148148149</v>
      </c>
      <c r="DV181">
        <v>21.0707037037037</v>
      </c>
      <c r="DW181">
        <v>500.0223703703704</v>
      </c>
      <c r="DX181">
        <v>99.46798518518519</v>
      </c>
      <c r="DY181">
        <v>0.09998093333333334</v>
      </c>
      <c r="DZ181">
        <v>30.0161111111111</v>
      </c>
      <c r="EA181">
        <v>30.76447777777778</v>
      </c>
      <c r="EB181">
        <v>999.9000000000001</v>
      </c>
      <c r="EC181">
        <v>0</v>
      </c>
      <c r="ED181">
        <v>0</v>
      </c>
      <c r="EE181">
        <v>10005.01962962963</v>
      </c>
      <c r="EF181">
        <v>0</v>
      </c>
      <c r="EG181">
        <v>1063.097444444444</v>
      </c>
      <c r="EH181">
        <v>-85.23695925925928</v>
      </c>
      <c r="EI181">
        <v>978.3685925925924</v>
      </c>
      <c r="EJ181">
        <v>1060.806296296296</v>
      </c>
      <c r="EK181">
        <v>4.280544444444444</v>
      </c>
      <c r="EL181">
        <v>1042.945555555556</v>
      </c>
      <c r="EM181">
        <v>16.83558518518518</v>
      </c>
      <c r="EN181">
        <v>2.100378518518518</v>
      </c>
      <c r="EO181">
        <v>1.674601851851852</v>
      </c>
      <c r="EP181">
        <v>18.22205925925926</v>
      </c>
      <c r="EQ181">
        <v>14.66285185185185</v>
      </c>
      <c r="ER181">
        <v>1999.946666666667</v>
      </c>
      <c r="ES181">
        <v>0.9799938518518517</v>
      </c>
      <c r="ET181">
        <v>0.02000581481481482</v>
      </c>
      <c r="EU181">
        <v>0</v>
      </c>
      <c r="EV181">
        <v>657.065925925926</v>
      </c>
      <c r="EW181">
        <v>5.00078</v>
      </c>
      <c r="EX181">
        <v>16684.60740740741</v>
      </c>
      <c r="EY181">
        <v>16379.15185185186</v>
      </c>
      <c r="EZ181">
        <v>40.17814814814815</v>
      </c>
      <c r="FA181">
        <v>41.65944444444443</v>
      </c>
      <c r="FB181">
        <v>40.81692592592591</v>
      </c>
      <c r="FC181">
        <v>40.85833333333333</v>
      </c>
      <c r="FD181">
        <v>41.52292592592593</v>
      </c>
      <c r="FE181">
        <v>1955.035185185185</v>
      </c>
      <c r="FF181">
        <v>39.91</v>
      </c>
      <c r="FG181">
        <v>0</v>
      </c>
      <c r="FH181">
        <v>1685030553.7</v>
      </c>
      <c r="FI181">
        <v>0</v>
      </c>
      <c r="FJ181">
        <v>657.0908000000001</v>
      </c>
      <c r="FK181">
        <v>1.406230774964292</v>
      </c>
      <c r="FL181">
        <v>-10343.48461903058</v>
      </c>
      <c r="FM181">
        <v>16641.3</v>
      </c>
      <c r="FN181">
        <v>15</v>
      </c>
      <c r="FO181">
        <v>1685028870</v>
      </c>
      <c r="FP181" t="s">
        <v>630</v>
      </c>
      <c r="FQ181">
        <v>1685028857</v>
      </c>
      <c r="FR181">
        <v>1685028870</v>
      </c>
      <c r="FS181">
        <v>3</v>
      </c>
      <c r="FT181">
        <v>0.082</v>
      </c>
      <c r="FU181">
        <v>-0.024</v>
      </c>
      <c r="FV181">
        <v>0.389</v>
      </c>
      <c r="FW181">
        <v>-0.048</v>
      </c>
      <c r="FX181">
        <v>420</v>
      </c>
      <c r="FY181">
        <v>15</v>
      </c>
      <c r="FZ181">
        <v>0.04</v>
      </c>
      <c r="GA181">
        <v>0.02</v>
      </c>
      <c r="GB181">
        <v>-85.21894390243902</v>
      </c>
      <c r="GC181">
        <v>-0.6700871080139453</v>
      </c>
      <c r="GD181">
        <v>0.1161558877874801</v>
      </c>
      <c r="GE181">
        <v>0</v>
      </c>
      <c r="GF181">
        <v>4.320555365853659</v>
      </c>
      <c r="GG181">
        <v>-0.7104163066202036</v>
      </c>
      <c r="GH181">
        <v>0.07247229735148963</v>
      </c>
      <c r="GI181">
        <v>0</v>
      </c>
      <c r="GJ181">
        <v>0</v>
      </c>
      <c r="GK181">
        <v>2</v>
      </c>
      <c r="GL181" t="s">
        <v>485</v>
      </c>
      <c r="GM181">
        <v>3.09894</v>
      </c>
      <c r="GN181">
        <v>2.75821</v>
      </c>
      <c r="GO181">
        <v>0.173664</v>
      </c>
      <c r="GP181">
        <v>0.18317</v>
      </c>
      <c r="GQ181">
        <v>0.108583</v>
      </c>
      <c r="GR181">
        <v>0.09363109999999999</v>
      </c>
      <c r="GS181">
        <v>21186.5</v>
      </c>
      <c r="GT181">
        <v>20683.9</v>
      </c>
      <c r="GU181">
        <v>26187.9</v>
      </c>
      <c r="GV181">
        <v>25666</v>
      </c>
      <c r="GW181">
        <v>37467.7</v>
      </c>
      <c r="GX181">
        <v>35452.5</v>
      </c>
      <c r="GY181">
        <v>45797.1</v>
      </c>
      <c r="GZ181">
        <v>42314.9</v>
      </c>
      <c r="HA181">
        <v>1.87365</v>
      </c>
      <c r="HB181">
        <v>1.9138</v>
      </c>
      <c r="HC181">
        <v>0.074327</v>
      </c>
      <c r="HD181">
        <v>0</v>
      </c>
      <c r="HE181">
        <v>29.5627</v>
      </c>
      <c r="HF181">
        <v>999.9</v>
      </c>
      <c r="HG181">
        <v>53.8</v>
      </c>
      <c r="HH181">
        <v>37.5</v>
      </c>
      <c r="HI181">
        <v>35.044</v>
      </c>
      <c r="HJ181">
        <v>61.8329</v>
      </c>
      <c r="HK181">
        <v>27.0793</v>
      </c>
      <c r="HL181">
        <v>1</v>
      </c>
      <c r="HM181">
        <v>0.149545</v>
      </c>
      <c r="HN181">
        <v>0.887552</v>
      </c>
      <c r="HO181">
        <v>20.3038</v>
      </c>
      <c r="HP181">
        <v>5.2119</v>
      </c>
      <c r="HQ181">
        <v>11.9794</v>
      </c>
      <c r="HR181">
        <v>4.96375</v>
      </c>
      <c r="HS181">
        <v>3.27415</v>
      </c>
      <c r="HT181">
        <v>9999</v>
      </c>
      <c r="HU181">
        <v>9999</v>
      </c>
      <c r="HV181">
        <v>9999</v>
      </c>
      <c r="HW181">
        <v>31.1</v>
      </c>
      <c r="HX181">
        <v>1.86401</v>
      </c>
      <c r="HY181">
        <v>1.86019</v>
      </c>
      <c r="HZ181">
        <v>1.85852</v>
      </c>
      <c r="IA181">
        <v>1.85987</v>
      </c>
      <c r="IB181">
        <v>1.85989</v>
      </c>
      <c r="IC181">
        <v>1.85837</v>
      </c>
      <c r="ID181">
        <v>1.85745</v>
      </c>
      <c r="IE181">
        <v>1.85241</v>
      </c>
      <c r="IF181">
        <v>0</v>
      </c>
      <c r="IG181">
        <v>0</v>
      </c>
      <c r="IH181">
        <v>0</v>
      </c>
      <c r="II181">
        <v>0</v>
      </c>
      <c r="IJ181" t="s">
        <v>433</v>
      </c>
      <c r="IK181" t="s">
        <v>434</v>
      </c>
      <c r="IL181" t="s">
        <v>435</v>
      </c>
      <c r="IM181" t="s">
        <v>435</v>
      </c>
      <c r="IN181" t="s">
        <v>435</v>
      </c>
      <c r="IO181" t="s">
        <v>435</v>
      </c>
      <c r="IP181">
        <v>0</v>
      </c>
      <c r="IQ181">
        <v>100</v>
      </c>
      <c r="IR181">
        <v>100</v>
      </c>
      <c r="IS181">
        <v>0.343</v>
      </c>
      <c r="IT181">
        <v>0.0457</v>
      </c>
      <c r="IU181">
        <v>0.3089209274673534</v>
      </c>
      <c r="IV181">
        <v>0.0002756662941723101</v>
      </c>
      <c r="IW181">
        <v>-1.706736700235475E-07</v>
      </c>
      <c r="IX181">
        <v>-7.648352192670159E-11</v>
      </c>
      <c r="IY181">
        <v>-0.1658455807566637</v>
      </c>
      <c r="IZ181">
        <v>0.001712106514585134</v>
      </c>
      <c r="JA181">
        <v>0.0004201690128959496</v>
      </c>
      <c r="JB181">
        <v>-1.212774764375344E-06</v>
      </c>
      <c r="JC181">
        <v>3</v>
      </c>
      <c r="JD181">
        <v>1949</v>
      </c>
      <c r="JE181">
        <v>1</v>
      </c>
      <c r="JF181">
        <v>28</v>
      </c>
      <c r="JG181">
        <v>28.3</v>
      </c>
      <c r="JH181">
        <v>28.1</v>
      </c>
      <c r="JI181">
        <v>2.42676</v>
      </c>
      <c r="JJ181">
        <v>2.61963</v>
      </c>
      <c r="JK181">
        <v>1.49658</v>
      </c>
      <c r="JL181">
        <v>2.34863</v>
      </c>
      <c r="JM181">
        <v>1.54907</v>
      </c>
      <c r="JN181">
        <v>2.47803</v>
      </c>
      <c r="JO181">
        <v>41.7699</v>
      </c>
      <c r="JP181">
        <v>13.7906</v>
      </c>
      <c r="JQ181">
        <v>18</v>
      </c>
      <c r="JR181">
        <v>492.196</v>
      </c>
      <c r="JS181">
        <v>535.684</v>
      </c>
      <c r="JT181">
        <v>28.0013</v>
      </c>
      <c r="JU181">
        <v>30.0508</v>
      </c>
      <c r="JV181">
        <v>30.0002</v>
      </c>
      <c r="JW181">
        <v>30.0729</v>
      </c>
      <c r="JX181">
        <v>30.0172</v>
      </c>
      <c r="JY181">
        <v>48.7331</v>
      </c>
      <c r="JZ181">
        <v>47.836</v>
      </c>
      <c r="KA181">
        <v>0</v>
      </c>
      <c r="KB181">
        <v>28</v>
      </c>
      <c r="KC181">
        <v>1088.46</v>
      </c>
      <c r="KD181">
        <v>17.1032</v>
      </c>
      <c r="KE181">
        <v>100.078</v>
      </c>
      <c r="KF181">
        <v>100.452</v>
      </c>
    </row>
    <row r="182" spans="1:292">
      <c r="A182">
        <v>162</v>
      </c>
      <c r="B182">
        <v>1685030559.6</v>
      </c>
      <c r="C182">
        <v>3960.5</v>
      </c>
      <c r="D182" t="s">
        <v>759</v>
      </c>
      <c r="E182" t="s">
        <v>760</v>
      </c>
      <c r="F182">
        <v>5</v>
      </c>
      <c r="G182" t="s">
        <v>428</v>
      </c>
      <c r="H182">
        <v>1685030551.814285</v>
      </c>
      <c r="I182">
        <f>(J182)/1000</f>
        <v>0</v>
      </c>
      <c r="J182">
        <f>IF(DO182, AM182, AG182)</f>
        <v>0</v>
      </c>
      <c r="K182">
        <f>IF(DO182, AH182, AF182)</f>
        <v>0</v>
      </c>
      <c r="L182">
        <f>DQ182 - IF(AT182&gt;1, K182*DK182*100.0/(AV182*EE182), 0)</f>
        <v>0</v>
      </c>
      <c r="M182">
        <f>((S182-I182/2)*L182-K182)/(S182+I182/2)</f>
        <v>0</v>
      </c>
      <c r="N182">
        <f>M182*(DX182+DY182)/1000.0</f>
        <v>0</v>
      </c>
      <c r="O182">
        <f>(DQ182 - IF(AT182&gt;1, K182*DK182*100.0/(AV182*EE182), 0))*(DX182+DY182)/1000.0</f>
        <v>0</v>
      </c>
      <c r="P182">
        <f>2.0/((1/R182-1/Q182)+SIGN(R182)*SQRT((1/R182-1/Q182)*(1/R182-1/Q182) + 4*DL182/((DL182+1)*(DL182+1))*(2*1/R182*1/Q182-1/Q182*1/Q182)))</f>
        <v>0</v>
      </c>
      <c r="Q182">
        <f>IF(LEFT(DM182,1)&lt;&gt;"0",IF(LEFT(DM182,1)="1",3.0,DN182),$D$5+$E$5*(EE182*DX182/($K$5*1000))+$F$5*(EE182*DX182/($K$5*1000))*MAX(MIN(DK182,$J$5),$I$5)*MAX(MIN(DK182,$J$5),$I$5)+$G$5*MAX(MIN(DK182,$J$5),$I$5)*(EE182*DX182/($K$5*1000))+$H$5*(EE182*DX182/($K$5*1000))*(EE182*DX182/($K$5*1000)))</f>
        <v>0</v>
      </c>
      <c r="R182">
        <f>I182*(1000-(1000*0.61365*exp(17.502*V182/(240.97+V182))/(DX182+DY182)+DS182)/2)/(1000*0.61365*exp(17.502*V182/(240.97+V182))/(DX182+DY182)-DS182)</f>
        <v>0</v>
      </c>
      <c r="S182">
        <f>1/((DL182+1)/(P182/1.6)+1/(Q182/1.37)) + DL182/((DL182+1)/(P182/1.6) + DL182/(Q182/1.37))</f>
        <v>0</v>
      </c>
      <c r="T182">
        <f>(DG182*DJ182)</f>
        <v>0</v>
      </c>
      <c r="U182">
        <f>(DZ182+(T182+2*0.95*5.67E-8*(((DZ182+$B$9)+273)^4-(DZ182+273)^4)-44100*I182)/(1.84*29.3*Q182+8*0.95*5.67E-8*(DZ182+273)^3))</f>
        <v>0</v>
      </c>
      <c r="V182">
        <f>($C$9*EA182+$D$9*EB182+$E$9*U182)</f>
        <v>0</v>
      </c>
      <c r="W182">
        <f>0.61365*exp(17.502*V182/(240.97+V182))</f>
        <v>0</v>
      </c>
      <c r="X182">
        <f>(Y182/Z182*100)</f>
        <v>0</v>
      </c>
      <c r="Y182">
        <f>DS182*(DX182+DY182)/1000</f>
        <v>0</v>
      </c>
      <c r="Z182">
        <f>0.61365*exp(17.502*DZ182/(240.97+DZ182))</f>
        <v>0</v>
      </c>
      <c r="AA182">
        <f>(W182-DS182*(DX182+DY182)/1000)</f>
        <v>0</v>
      </c>
      <c r="AB182">
        <f>(-I182*44100)</f>
        <v>0</v>
      </c>
      <c r="AC182">
        <f>2*29.3*Q182*0.92*(DZ182-V182)</f>
        <v>0</v>
      </c>
      <c r="AD182">
        <f>2*0.95*5.67E-8*(((DZ182+$B$9)+273)^4-(V182+273)^4)</f>
        <v>0</v>
      </c>
      <c r="AE182">
        <f>T182+AD182+AB182+AC182</f>
        <v>0</v>
      </c>
      <c r="AF182">
        <f>DW182*AT182*(DR182-DQ182*(1000-AT182*DT182)/(1000-AT182*DS182))/(100*DK182)</f>
        <v>0</v>
      </c>
      <c r="AG182">
        <f>1000*DW182*AT182*(DS182-DT182)/(100*DK182*(1000-AT182*DS182))</f>
        <v>0</v>
      </c>
      <c r="AH182">
        <f>(AI182 - AJ182 - DX182*1E3/(8.314*(DZ182+273.15)) * AL182/DW182 * AK182) * DW182/(100*DK182) * (1000 - DT182)/1000</f>
        <v>0</v>
      </c>
      <c r="AI182">
        <v>1092.354107963743</v>
      </c>
      <c r="AJ182">
        <v>1019.306484848485</v>
      </c>
      <c r="AK182">
        <v>3.416145374223529</v>
      </c>
      <c r="AL182">
        <v>66.75792814194976</v>
      </c>
      <c r="AM182">
        <f>(AO182 - AN182 + DX182*1E3/(8.314*(DZ182+273.15)) * AQ182/DW182 * AP182) * DW182/(100*DK182) * 1000/(1000 - AO182)</f>
        <v>0</v>
      </c>
      <c r="AN182">
        <v>16.99089421024786</v>
      </c>
      <c r="AO182">
        <v>21.16829669762642</v>
      </c>
      <c r="AP182">
        <v>0.0002893950945169519</v>
      </c>
      <c r="AQ182">
        <v>112.1516284702856</v>
      </c>
      <c r="AR182">
        <v>0</v>
      </c>
      <c r="AS182">
        <v>0</v>
      </c>
      <c r="AT182">
        <f>IF(AR182*$H$15&gt;=AV182,1.0,(AV182/(AV182-AR182*$H$15)))</f>
        <v>0</v>
      </c>
      <c r="AU182">
        <f>(AT182-1)*100</f>
        <v>0</v>
      </c>
      <c r="AV182">
        <f>MAX(0,($B$15+$C$15*EE182)/(1+$D$15*EE182)*DX182/(DZ182+273)*$E$15)</f>
        <v>0</v>
      </c>
      <c r="AW182" t="s">
        <v>429</v>
      </c>
      <c r="AX182" t="s">
        <v>429</v>
      </c>
      <c r="AY182">
        <v>0</v>
      </c>
      <c r="AZ182">
        <v>0</v>
      </c>
      <c r="BA182">
        <f>1-AY182/AZ182</f>
        <v>0</v>
      </c>
      <c r="BB182">
        <v>0</v>
      </c>
      <c r="BC182" t="s">
        <v>429</v>
      </c>
      <c r="BD182" t="s">
        <v>429</v>
      </c>
      <c r="BE182">
        <v>0</v>
      </c>
      <c r="BF182">
        <v>0</v>
      </c>
      <c r="BG182">
        <f>1-BE182/BF182</f>
        <v>0</v>
      </c>
      <c r="BH182">
        <v>0.5</v>
      </c>
      <c r="BI182">
        <f>DH182</f>
        <v>0</v>
      </c>
      <c r="BJ182">
        <f>K182</f>
        <v>0</v>
      </c>
      <c r="BK182">
        <f>BG182*BH182*BI182</f>
        <v>0</v>
      </c>
      <c r="BL182">
        <f>(BJ182-BB182)/BI182</f>
        <v>0</v>
      </c>
      <c r="BM182">
        <f>(AZ182-BF182)/BF182</f>
        <v>0</v>
      </c>
      <c r="BN182">
        <f>AY182/(BA182+AY182/BF182)</f>
        <v>0</v>
      </c>
      <c r="BO182" t="s">
        <v>429</v>
      </c>
      <c r="BP182">
        <v>0</v>
      </c>
      <c r="BQ182">
        <f>IF(BP182&lt;&gt;0, BP182, BN182)</f>
        <v>0</v>
      </c>
      <c r="BR182">
        <f>1-BQ182/BF182</f>
        <v>0</v>
      </c>
      <c r="BS182">
        <f>(BF182-BE182)/(BF182-BQ182)</f>
        <v>0</v>
      </c>
      <c r="BT182">
        <f>(AZ182-BF182)/(AZ182-BQ182)</f>
        <v>0</v>
      </c>
      <c r="BU182">
        <f>(BF182-BE182)/(BF182-AY182)</f>
        <v>0</v>
      </c>
      <c r="BV182">
        <f>(AZ182-BF182)/(AZ182-AY182)</f>
        <v>0</v>
      </c>
      <c r="BW182">
        <f>(BS182*BQ182/BE182)</f>
        <v>0</v>
      </c>
      <c r="BX182">
        <f>(1-BW182)</f>
        <v>0</v>
      </c>
      <c r="DG182">
        <f>$B$13*EF182+$C$13*EG182+$F$13*ER182*(1-EU182)</f>
        <v>0</v>
      </c>
      <c r="DH182">
        <f>DG182*DI182</f>
        <v>0</v>
      </c>
      <c r="DI182">
        <f>($B$13*$D$11+$C$13*$D$11+$F$13*((FE182+EW182)/MAX(FE182+EW182+FF182, 0.1)*$I$11+FF182/MAX(FE182+EW182+FF182, 0.1)*$J$11))/($B$13+$C$13+$F$13)</f>
        <v>0</v>
      </c>
      <c r="DJ182">
        <f>($B$13*$K$11+$C$13*$K$11+$F$13*((FE182+EW182)/MAX(FE182+EW182+FF182, 0.1)*$P$11+FF182/MAX(FE182+EW182+FF182, 0.1)*$Q$11))/($B$13+$C$13+$F$13)</f>
        <v>0</v>
      </c>
      <c r="DK182">
        <v>5.52</v>
      </c>
      <c r="DL182">
        <v>0.5</v>
      </c>
      <c r="DM182" t="s">
        <v>430</v>
      </c>
      <c r="DN182">
        <v>2</v>
      </c>
      <c r="DO182" t="b">
        <v>1</v>
      </c>
      <c r="DP182">
        <v>1685030551.814285</v>
      </c>
      <c r="DQ182">
        <v>973.4372142857143</v>
      </c>
      <c r="DR182">
        <v>1058.831428571428</v>
      </c>
      <c r="DS182">
        <v>21.12872857142857</v>
      </c>
      <c r="DT182">
        <v>16.92889642857143</v>
      </c>
      <c r="DU182">
        <v>973.0922857142857</v>
      </c>
      <c r="DV182">
        <v>21.08308214285714</v>
      </c>
      <c r="DW182">
        <v>500.0192499999999</v>
      </c>
      <c r="DX182">
        <v>99.46759999999999</v>
      </c>
      <c r="DY182">
        <v>0.1000024892857143</v>
      </c>
      <c r="DZ182">
        <v>30.02212142857143</v>
      </c>
      <c r="EA182">
        <v>30.77206428571429</v>
      </c>
      <c r="EB182">
        <v>999.9000000000002</v>
      </c>
      <c r="EC182">
        <v>0</v>
      </c>
      <c r="ED182">
        <v>0</v>
      </c>
      <c r="EE182">
        <v>10000.28857142857</v>
      </c>
      <c r="EF182">
        <v>0</v>
      </c>
      <c r="EG182">
        <v>827.4680714285713</v>
      </c>
      <c r="EH182">
        <v>-85.39455000000001</v>
      </c>
      <c r="EI182">
        <v>994.4490357142857</v>
      </c>
      <c r="EJ182">
        <v>1077.067142857143</v>
      </c>
      <c r="EK182">
        <v>4.19984</v>
      </c>
      <c r="EL182">
        <v>1058.831428571428</v>
      </c>
      <c r="EM182">
        <v>16.92889642857143</v>
      </c>
      <c r="EN182">
        <v>2.101624285714286</v>
      </c>
      <c r="EO182">
        <v>1.683876785714286</v>
      </c>
      <c r="EP182">
        <v>18.23148928571429</v>
      </c>
      <c r="EQ182">
        <v>14.74835</v>
      </c>
      <c r="ER182">
        <v>1999.971428571429</v>
      </c>
      <c r="ES182">
        <v>0.9799947142857141</v>
      </c>
      <c r="ET182">
        <v>0.02000492142857143</v>
      </c>
      <c r="EU182">
        <v>0</v>
      </c>
      <c r="EV182">
        <v>657.2326071428572</v>
      </c>
      <c r="EW182">
        <v>5.00078</v>
      </c>
      <c r="EX182">
        <v>16123.63214285714</v>
      </c>
      <c r="EY182">
        <v>16379.36428571429</v>
      </c>
      <c r="EZ182">
        <v>40.18064285714285</v>
      </c>
      <c r="FA182">
        <v>41.66935714285713</v>
      </c>
      <c r="FB182">
        <v>40.91489285714285</v>
      </c>
      <c r="FC182">
        <v>40.86121428571428</v>
      </c>
      <c r="FD182">
        <v>41.54450000000001</v>
      </c>
      <c r="FE182">
        <v>1955.061428571428</v>
      </c>
      <c r="FF182">
        <v>39.91</v>
      </c>
      <c r="FG182">
        <v>0</v>
      </c>
      <c r="FH182">
        <v>1685030558.5</v>
      </c>
      <c r="FI182">
        <v>0</v>
      </c>
      <c r="FJ182">
        <v>657.2173600000001</v>
      </c>
      <c r="FK182">
        <v>2.96330770445925</v>
      </c>
      <c r="FL182">
        <v>-3482.223074655043</v>
      </c>
      <c r="FM182">
        <v>16078.896</v>
      </c>
      <c r="FN182">
        <v>15</v>
      </c>
      <c r="FO182">
        <v>1685028870</v>
      </c>
      <c r="FP182" t="s">
        <v>630</v>
      </c>
      <c r="FQ182">
        <v>1685028857</v>
      </c>
      <c r="FR182">
        <v>1685028870</v>
      </c>
      <c r="FS182">
        <v>3</v>
      </c>
      <c r="FT182">
        <v>0.082</v>
      </c>
      <c r="FU182">
        <v>-0.024</v>
      </c>
      <c r="FV182">
        <v>0.389</v>
      </c>
      <c r="FW182">
        <v>-0.048</v>
      </c>
      <c r="FX182">
        <v>420</v>
      </c>
      <c r="FY182">
        <v>15</v>
      </c>
      <c r="FZ182">
        <v>0.04</v>
      </c>
      <c r="GA182">
        <v>0.02</v>
      </c>
      <c r="GB182">
        <v>-85.32991749999999</v>
      </c>
      <c r="GC182">
        <v>-1.51505628517791</v>
      </c>
      <c r="GD182">
        <v>0.1807494064824281</v>
      </c>
      <c r="GE182">
        <v>0</v>
      </c>
      <c r="GF182">
        <v>4.237843</v>
      </c>
      <c r="GG182">
        <v>-1.025895309568486</v>
      </c>
      <c r="GH182">
        <v>0.1003807500021792</v>
      </c>
      <c r="GI182">
        <v>0</v>
      </c>
      <c r="GJ182">
        <v>0</v>
      </c>
      <c r="GK182">
        <v>2</v>
      </c>
      <c r="GL182" t="s">
        <v>485</v>
      </c>
      <c r="GM182">
        <v>3.09889</v>
      </c>
      <c r="GN182">
        <v>2.75806</v>
      </c>
      <c r="GO182">
        <v>0.175549</v>
      </c>
      <c r="GP182">
        <v>0.184973</v>
      </c>
      <c r="GQ182">
        <v>0.108717</v>
      </c>
      <c r="GR182">
        <v>0.0938365</v>
      </c>
      <c r="GS182">
        <v>21137.9</v>
      </c>
      <c r="GT182">
        <v>20638.1</v>
      </c>
      <c r="GU182">
        <v>26187.6</v>
      </c>
      <c r="GV182">
        <v>25665.9</v>
      </c>
      <c r="GW182">
        <v>37462.3</v>
      </c>
      <c r="GX182">
        <v>35444.5</v>
      </c>
      <c r="GY182">
        <v>45797.2</v>
      </c>
      <c r="GZ182">
        <v>42314.7</v>
      </c>
      <c r="HA182">
        <v>1.87335</v>
      </c>
      <c r="HB182">
        <v>1.9139</v>
      </c>
      <c r="HC182">
        <v>0.0751019</v>
      </c>
      <c r="HD182">
        <v>0</v>
      </c>
      <c r="HE182">
        <v>29.5715</v>
      </c>
      <c r="HF182">
        <v>999.9</v>
      </c>
      <c r="HG182">
        <v>53.7</v>
      </c>
      <c r="HH182">
        <v>37.5</v>
      </c>
      <c r="HI182">
        <v>34.9765</v>
      </c>
      <c r="HJ182">
        <v>62.1129</v>
      </c>
      <c r="HK182">
        <v>27.0633</v>
      </c>
      <c r="HL182">
        <v>1</v>
      </c>
      <c r="HM182">
        <v>0.215579</v>
      </c>
      <c r="HN182">
        <v>0.823753</v>
      </c>
      <c r="HO182">
        <v>20.3037</v>
      </c>
      <c r="HP182">
        <v>5.21175</v>
      </c>
      <c r="HQ182">
        <v>11.9797</v>
      </c>
      <c r="HR182">
        <v>4.96355</v>
      </c>
      <c r="HS182">
        <v>3.2742</v>
      </c>
      <c r="HT182">
        <v>9999</v>
      </c>
      <c r="HU182">
        <v>9999</v>
      </c>
      <c r="HV182">
        <v>9999</v>
      </c>
      <c r="HW182">
        <v>31.1</v>
      </c>
      <c r="HX182">
        <v>1.86401</v>
      </c>
      <c r="HY182">
        <v>1.86018</v>
      </c>
      <c r="HZ182">
        <v>1.85847</v>
      </c>
      <c r="IA182">
        <v>1.85986</v>
      </c>
      <c r="IB182">
        <v>1.85987</v>
      </c>
      <c r="IC182">
        <v>1.85837</v>
      </c>
      <c r="ID182">
        <v>1.85745</v>
      </c>
      <c r="IE182">
        <v>1.85241</v>
      </c>
      <c r="IF182">
        <v>0</v>
      </c>
      <c r="IG182">
        <v>0</v>
      </c>
      <c r="IH182">
        <v>0</v>
      </c>
      <c r="II182">
        <v>0</v>
      </c>
      <c r="IJ182" t="s">
        <v>433</v>
      </c>
      <c r="IK182" t="s">
        <v>434</v>
      </c>
      <c r="IL182" t="s">
        <v>435</v>
      </c>
      <c r="IM182" t="s">
        <v>435</v>
      </c>
      <c r="IN182" t="s">
        <v>435</v>
      </c>
      <c r="IO182" t="s">
        <v>435</v>
      </c>
      <c r="IP182">
        <v>0</v>
      </c>
      <c r="IQ182">
        <v>100</v>
      </c>
      <c r="IR182">
        <v>100</v>
      </c>
      <c r="IS182">
        <v>0.337</v>
      </c>
      <c r="IT182">
        <v>0.0463</v>
      </c>
      <c r="IU182">
        <v>0.3089209274673534</v>
      </c>
      <c r="IV182">
        <v>0.0002756662941723101</v>
      </c>
      <c r="IW182">
        <v>-1.706736700235475E-07</v>
      </c>
      <c r="IX182">
        <v>-7.648352192670159E-11</v>
      </c>
      <c r="IY182">
        <v>-0.1658455807566637</v>
      </c>
      <c r="IZ182">
        <v>0.001712106514585134</v>
      </c>
      <c r="JA182">
        <v>0.0004201690128959496</v>
      </c>
      <c r="JB182">
        <v>-1.212774764375344E-06</v>
      </c>
      <c r="JC182">
        <v>3</v>
      </c>
      <c r="JD182">
        <v>1949</v>
      </c>
      <c r="JE182">
        <v>1</v>
      </c>
      <c r="JF182">
        <v>28</v>
      </c>
      <c r="JG182">
        <v>28.4</v>
      </c>
      <c r="JH182">
        <v>28.2</v>
      </c>
      <c r="JI182">
        <v>2.45605</v>
      </c>
      <c r="JJ182">
        <v>2.62207</v>
      </c>
      <c r="JK182">
        <v>1.49658</v>
      </c>
      <c r="JL182">
        <v>2.34863</v>
      </c>
      <c r="JM182">
        <v>1.54907</v>
      </c>
      <c r="JN182">
        <v>2.47192</v>
      </c>
      <c r="JO182">
        <v>41.7699</v>
      </c>
      <c r="JP182">
        <v>13.7818</v>
      </c>
      <c r="JQ182">
        <v>18</v>
      </c>
      <c r="JR182">
        <v>492.033</v>
      </c>
      <c r="JS182">
        <v>535.754</v>
      </c>
      <c r="JT182">
        <v>28.0008</v>
      </c>
      <c r="JU182">
        <v>30.0508</v>
      </c>
      <c r="JV182">
        <v>30.0003</v>
      </c>
      <c r="JW182">
        <v>30.0751</v>
      </c>
      <c r="JX182">
        <v>30.0173</v>
      </c>
      <c r="JY182">
        <v>49.3923</v>
      </c>
      <c r="JZ182">
        <v>47.836</v>
      </c>
      <c r="KA182">
        <v>0</v>
      </c>
      <c r="KB182">
        <v>28</v>
      </c>
      <c r="KC182">
        <v>1108.5</v>
      </c>
      <c r="KD182">
        <v>17.1581</v>
      </c>
      <c r="KE182">
        <v>100.078</v>
      </c>
      <c r="KF182">
        <v>100.452</v>
      </c>
    </row>
    <row r="183" spans="1:292">
      <c r="A183">
        <v>163</v>
      </c>
      <c r="B183">
        <v>1685030564.6</v>
      </c>
      <c r="C183">
        <v>3965.5</v>
      </c>
      <c r="D183" t="s">
        <v>761</v>
      </c>
      <c r="E183" t="s">
        <v>762</v>
      </c>
      <c r="F183">
        <v>5</v>
      </c>
      <c r="G183" t="s">
        <v>428</v>
      </c>
      <c r="H183">
        <v>1685030557.1</v>
      </c>
      <c r="I183">
        <f>(J183)/1000</f>
        <v>0</v>
      </c>
      <c r="J183">
        <f>IF(DO183, AM183, AG183)</f>
        <v>0</v>
      </c>
      <c r="K183">
        <f>IF(DO183, AH183, AF183)</f>
        <v>0</v>
      </c>
      <c r="L183">
        <f>DQ183 - IF(AT183&gt;1, K183*DK183*100.0/(AV183*EE183), 0)</f>
        <v>0</v>
      </c>
      <c r="M183">
        <f>((S183-I183/2)*L183-K183)/(S183+I183/2)</f>
        <v>0</v>
      </c>
      <c r="N183">
        <f>M183*(DX183+DY183)/1000.0</f>
        <v>0</v>
      </c>
      <c r="O183">
        <f>(DQ183 - IF(AT183&gt;1, K183*DK183*100.0/(AV183*EE183), 0))*(DX183+DY183)/1000.0</f>
        <v>0</v>
      </c>
      <c r="P183">
        <f>2.0/((1/R183-1/Q183)+SIGN(R183)*SQRT((1/R183-1/Q183)*(1/R183-1/Q183) + 4*DL183/((DL183+1)*(DL183+1))*(2*1/R183*1/Q183-1/Q183*1/Q183)))</f>
        <v>0</v>
      </c>
      <c r="Q183">
        <f>IF(LEFT(DM183,1)&lt;&gt;"0",IF(LEFT(DM183,1)="1",3.0,DN183),$D$5+$E$5*(EE183*DX183/($K$5*1000))+$F$5*(EE183*DX183/($K$5*1000))*MAX(MIN(DK183,$J$5),$I$5)*MAX(MIN(DK183,$J$5),$I$5)+$G$5*MAX(MIN(DK183,$J$5),$I$5)*(EE183*DX183/($K$5*1000))+$H$5*(EE183*DX183/($K$5*1000))*(EE183*DX183/($K$5*1000)))</f>
        <v>0</v>
      </c>
      <c r="R183">
        <f>I183*(1000-(1000*0.61365*exp(17.502*V183/(240.97+V183))/(DX183+DY183)+DS183)/2)/(1000*0.61365*exp(17.502*V183/(240.97+V183))/(DX183+DY183)-DS183)</f>
        <v>0</v>
      </c>
      <c r="S183">
        <f>1/((DL183+1)/(P183/1.6)+1/(Q183/1.37)) + DL183/((DL183+1)/(P183/1.6) + DL183/(Q183/1.37))</f>
        <v>0</v>
      </c>
      <c r="T183">
        <f>(DG183*DJ183)</f>
        <v>0</v>
      </c>
      <c r="U183">
        <f>(DZ183+(T183+2*0.95*5.67E-8*(((DZ183+$B$9)+273)^4-(DZ183+273)^4)-44100*I183)/(1.84*29.3*Q183+8*0.95*5.67E-8*(DZ183+273)^3))</f>
        <v>0</v>
      </c>
      <c r="V183">
        <f>($C$9*EA183+$D$9*EB183+$E$9*U183)</f>
        <v>0</v>
      </c>
      <c r="W183">
        <f>0.61365*exp(17.502*V183/(240.97+V183))</f>
        <v>0</v>
      </c>
      <c r="X183">
        <f>(Y183/Z183*100)</f>
        <v>0</v>
      </c>
      <c r="Y183">
        <f>DS183*(DX183+DY183)/1000</f>
        <v>0</v>
      </c>
      <c r="Z183">
        <f>0.61365*exp(17.502*DZ183/(240.97+DZ183))</f>
        <v>0</v>
      </c>
      <c r="AA183">
        <f>(W183-DS183*(DX183+DY183)/1000)</f>
        <v>0</v>
      </c>
      <c r="AB183">
        <f>(-I183*44100)</f>
        <v>0</v>
      </c>
      <c r="AC183">
        <f>2*29.3*Q183*0.92*(DZ183-V183)</f>
        <v>0</v>
      </c>
      <c r="AD183">
        <f>2*0.95*5.67E-8*(((DZ183+$B$9)+273)^4-(V183+273)^4)</f>
        <v>0</v>
      </c>
      <c r="AE183">
        <f>T183+AD183+AB183+AC183</f>
        <v>0</v>
      </c>
      <c r="AF183">
        <f>DW183*AT183*(DR183-DQ183*(1000-AT183*DT183)/(1000-AT183*DS183))/(100*DK183)</f>
        <v>0</v>
      </c>
      <c r="AG183">
        <f>1000*DW183*AT183*(DS183-DT183)/(100*DK183*(1000-AT183*DS183))</f>
        <v>0</v>
      </c>
      <c r="AH183">
        <f>(AI183 - AJ183 - DX183*1E3/(8.314*(DZ183+273.15)) * AL183/DW183 * AK183) * DW183/(100*DK183) * (1000 - DT183)/1000</f>
        <v>0</v>
      </c>
      <c r="AI183">
        <v>1108.979862309249</v>
      </c>
      <c r="AJ183">
        <v>1036.445212121211</v>
      </c>
      <c r="AK183">
        <v>3.439649957864289</v>
      </c>
      <c r="AL183">
        <v>66.75792814194976</v>
      </c>
      <c r="AM183">
        <f>(AO183 - AN183 + DX183*1E3/(8.314*(DZ183+273.15)) * AQ183/DW183 * AP183) * DW183/(100*DK183) * 1000/(1000 - AO183)</f>
        <v>0</v>
      </c>
      <c r="AN183">
        <v>17.06340879104802</v>
      </c>
      <c r="AO183">
        <v>21.16256594427245</v>
      </c>
      <c r="AP183">
        <v>0.009181969440306068</v>
      </c>
      <c r="AQ183">
        <v>112.1516284702856</v>
      </c>
      <c r="AR183">
        <v>0</v>
      </c>
      <c r="AS183">
        <v>0</v>
      </c>
      <c r="AT183">
        <f>IF(AR183*$H$15&gt;=AV183,1.0,(AV183/(AV183-AR183*$H$15)))</f>
        <v>0</v>
      </c>
      <c r="AU183">
        <f>(AT183-1)*100</f>
        <v>0</v>
      </c>
      <c r="AV183">
        <f>MAX(0,($B$15+$C$15*EE183)/(1+$D$15*EE183)*DX183/(DZ183+273)*$E$15)</f>
        <v>0</v>
      </c>
      <c r="AW183" t="s">
        <v>429</v>
      </c>
      <c r="AX183" t="s">
        <v>429</v>
      </c>
      <c r="AY183">
        <v>0</v>
      </c>
      <c r="AZ183">
        <v>0</v>
      </c>
      <c r="BA183">
        <f>1-AY183/AZ183</f>
        <v>0</v>
      </c>
      <c r="BB183">
        <v>0</v>
      </c>
      <c r="BC183" t="s">
        <v>429</v>
      </c>
      <c r="BD183" t="s">
        <v>429</v>
      </c>
      <c r="BE183">
        <v>0</v>
      </c>
      <c r="BF183">
        <v>0</v>
      </c>
      <c r="BG183">
        <f>1-BE183/BF183</f>
        <v>0</v>
      </c>
      <c r="BH183">
        <v>0.5</v>
      </c>
      <c r="BI183">
        <f>DH183</f>
        <v>0</v>
      </c>
      <c r="BJ183">
        <f>K183</f>
        <v>0</v>
      </c>
      <c r="BK183">
        <f>BG183*BH183*BI183</f>
        <v>0</v>
      </c>
      <c r="BL183">
        <f>(BJ183-BB183)/BI183</f>
        <v>0</v>
      </c>
      <c r="BM183">
        <f>(AZ183-BF183)/BF183</f>
        <v>0</v>
      </c>
      <c r="BN183">
        <f>AY183/(BA183+AY183/BF183)</f>
        <v>0</v>
      </c>
      <c r="BO183" t="s">
        <v>429</v>
      </c>
      <c r="BP183">
        <v>0</v>
      </c>
      <c r="BQ183">
        <f>IF(BP183&lt;&gt;0, BP183, BN183)</f>
        <v>0</v>
      </c>
      <c r="BR183">
        <f>1-BQ183/BF183</f>
        <v>0</v>
      </c>
      <c r="BS183">
        <f>(BF183-BE183)/(BF183-BQ183)</f>
        <v>0</v>
      </c>
      <c r="BT183">
        <f>(AZ183-BF183)/(AZ183-BQ183)</f>
        <v>0</v>
      </c>
      <c r="BU183">
        <f>(BF183-BE183)/(BF183-AY183)</f>
        <v>0</v>
      </c>
      <c r="BV183">
        <f>(AZ183-BF183)/(AZ183-AY183)</f>
        <v>0</v>
      </c>
      <c r="BW183">
        <f>(BS183*BQ183/BE183)</f>
        <v>0</v>
      </c>
      <c r="BX183">
        <f>(1-BW183)</f>
        <v>0</v>
      </c>
      <c r="DG183">
        <f>$B$13*EF183+$C$13*EG183+$F$13*ER183*(1-EU183)</f>
        <v>0</v>
      </c>
      <c r="DH183">
        <f>DG183*DI183</f>
        <v>0</v>
      </c>
      <c r="DI183">
        <f>($B$13*$D$11+$C$13*$D$11+$F$13*((FE183+EW183)/MAX(FE183+EW183+FF183, 0.1)*$I$11+FF183/MAX(FE183+EW183+FF183, 0.1)*$J$11))/($B$13+$C$13+$F$13)</f>
        <v>0</v>
      </c>
      <c r="DJ183">
        <f>($B$13*$K$11+$C$13*$K$11+$F$13*((FE183+EW183)/MAX(FE183+EW183+FF183, 0.1)*$P$11+FF183/MAX(FE183+EW183+FF183, 0.1)*$Q$11))/($B$13+$C$13+$F$13)</f>
        <v>0</v>
      </c>
      <c r="DK183">
        <v>5.52</v>
      </c>
      <c r="DL183">
        <v>0.5</v>
      </c>
      <c r="DM183" t="s">
        <v>430</v>
      </c>
      <c r="DN183">
        <v>2</v>
      </c>
      <c r="DO183" t="b">
        <v>1</v>
      </c>
      <c r="DP183">
        <v>1685030557.1</v>
      </c>
      <c r="DQ183">
        <v>991.083</v>
      </c>
      <c r="DR183">
        <v>1076.52037037037</v>
      </c>
      <c r="DS183">
        <v>21.14594444444444</v>
      </c>
      <c r="DT183">
        <v>17.01501111111111</v>
      </c>
      <c r="DU183">
        <v>990.7432592592593</v>
      </c>
      <c r="DV183">
        <v>21.1</v>
      </c>
      <c r="DW183">
        <v>500.0139259259259</v>
      </c>
      <c r="DX183">
        <v>99.46727037037036</v>
      </c>
      <c r="DY183">
        <v>0.09999865555555555</v>
      </c>
      <c r="DZ183">
        <v>30.02585925925926</v>
      </c>
      <c r="EA183">
        <v>30.78107037037037</v>
      </c>
      <c r="EB183">
        <v>999.9000000000001</v>
      </c>
      <c r="EC183">
        <v>0</v>
      </c>
      <c r="ED183">
        <v>0</v>
      </c>
      <c r="EE183">
        <v>9998.306666666667</v>
      </c>
      <c r="EF183">
        <v>0</v>
      </c>
      <c r="EG183">
        <v>702.448074074074</v>
      </c>
      <c r="EH183">
        <v>-85.43780370370369</v>
      </c>
      <c r="EI183">
        <v>1012.493777777778</v>
      </c>
      <c r="EJ183">
        <v>1095.156666666667</v>
      </c>
      <c r="EK183">
        <v>4.130948888888889</v>
      </c>
      <c r="EL183">
        <v>1076.52037037037</v>
      </c>
      <c r="EM183">
        <v>17.01501111111111</v>
      </c>
      <c r="EN183">
        <v>2.103330740740741</v>
      </c>
      <c r="EO183">
        <v>1.692436296296296</v>
      </c>
      <c r="EP183">
        <v>18.24441481481481</v>
      </c>
      <c r="EQ183">
        <v>14.82711481481481</v>
      </c>
      <c r="ER183">
        <v>1999.976666666667</v>
      </c>
      <c r="ES183">
        <v>0.9799949999999998</v>
      </c>
      <c r="ET183">
        <v>0.02000460000000001</v>
      </c>
      <c r="EU183">
        <v>0</v>
      </c>
      <c r="EV183">
        <v>657.4922592592593</v>
      </c>
      <c r="EW183">
        <v>5.00078</v>
      </c>
      <c r="EX183">
        <v>15883.33703703704</v>
      </c>
      <c r="EY183">
        <v>16379.40740740741</v>
      </c>
      <c r="EZ183">
        <v>40.18503703703704</v>
      </c>
      <c r="FA183">
        <v>41.68025925925926</v>
      </c>
      <c r="FB183">
        <v>40.85614814814814</v>
      </c>
      <c r="FC183">
        <v>40.877</v>
      </c>
      <c r="FD183">
        <v>41.53696296296297</v>
      </c>
      <c r="FE183">
        <v>1955.066666666667</v>
      </c>
      <c r="FF183">
        <v>39.91</v>
      </c>
      <c r="FG183">
        <v>0</v>
      </c>
      <c r="FH183">
        <v>1685030563.9</v>
      </c>
      <c r="FI183">
        <v>0</v>
      </c>
      <c r="FJ183">
        <v>657.4846923076923</v>
      </c>
      <c r="FK183">
        <v>2.924786336983684</v>
      </c>
      <c r="FL183">
        <v>-232.2153834253112</v>
      </c>
      <c r="FM183">
        <v>15885.00384615385</v>
      </c>
      <c r="FN183">
        <v>15</v>
      </c>
      <c r="FO183">
        <v>1685028870</v>
      </c>
      <c r="FP183" t="s">
        <v>630</v>
      </c>
      <c r="FQ183">
        <v>1685028857</v>
      </c>
      <c r="FR183">
        <v>1685028870</v>
      </c>
      <c r="FS183">
        <v>3</v>
      </c>
      <c r="FT183">
        <v>0.082</v>
      </c>
      <c r="FU183">
        <v>-0.024</v>
      </c>
      <c r="FV183">
        <v>0.389</v>
      </c>
      <c r="FW183">
        <v>-0.048</v>
      </c>
      <c r="FX183">
        <v>420</v>
      </c>
      <c r="FY183">
        <v>15</v>
      </c>
      <c r="FZ183">
        <v>0.04</v>
      </c>
      <c r="GA183">
        <v>0.02</v>
      </c>
      <c r="GB183">
        <v>-85.37950243902438</v>
      </c>
      <c r="GC183">
        <v>-0.7905763066202508</v>
      </c>
      <c r="GD183">
        <v>0.1516557212865022</v>
      </c>
      <c r="GE183">
        <v>0</v>
      </c>
      <c r="GF183">
        <v>4.182982682926829</v>
      </c>
      <c r="GG183">
        <v>-0.8435759581881406</v>
      </c>
      <c r="GH183">
        <v>0.08832051865083858</v>
      </c>
      <c r="GI183">
        <v>0</v>
      </c>
      <c r="GJ183">
        <v>0</v>
      </c>
      <c r="GK183">
        <v>2</v>
      </c>
      <c r="GL183" t="s">
        <v>485</v>
      </c>
      <c r="GM183">
        <v>3.09887</v>
      </c>
      <c r="GN183">
        <v>2.75801</v>
      </c>
      <c r="GO183">
        <v>0.177425</v>
      </c>
      <c r="GP183">
        <v>0.186775</v>
      </c>
      <c r="GQ183">
        <v>0.108696</v>
      </c>
      <c r="GR183">
        <v>0.09386659999999999</v>
      </c>
      <c r="GS183">
        <v>21089.7</v>
      </c>
      <c r="GT183">
        <v>20592.7</v>
      </c>
      <c r="GU183">
        <v>26187.5</v>
      </c>
      <c r="GV183">
        <v>25666.1</v>
      </c>
      <c r="GW183">
        <v>37462.9</v>
      </c>
      <c r="GX183">
        <v>35443.7</v>
      </c>
      <c r="GY183">
        <v>45796.5</v>
      </c>
      <c r="GZ183">
        <v>42315</v>
      </c>
      <c r="HA183">
        <v>1.87302</v>
      </c>
      <c r="HB183">
        <v>1.91425</v>
      </c>
      <c r="HC183">
        <v>0.0752024</v>
      </c>
      <c r="HD183">
        <v>0</v>
      </c>
      <c r="HE183">
        <v>29.5779</v>
      </c>
      <c r="HF183">
        <v>999.9</v>
      </c>
      <c r="HG183">
        <v>53.7</v>
      </c>
      <c r="HH183">
        <v>37.5</v>
      </c>
      <c r="HI183">
        <v>34.9788</v>
      </c>
      <c r="HJ183">
        <v>62.4829</v>
      </c>
      <c r="HK183">
        <v>27.1034</v>
      </c>
      <c r="HL183">
        <v>1</v>
      </c>
      <c r="HM183">
        <v>0.215831</v>
      </c>
      <c r="HN183">
        <v>0.822819</v>
      </c>
      <c r="HO183">
        <v>20.3037</v>
      </c>
      <c r="HP183">
        <v>5.2122</v>
      </c>
      <c r="HQ183">
        <v>11.9798</v>
      </c>
      <c r="HR183">
        <v>4.9636</v>
      </c>
      <c r="HS183">
        <v>3.27418</v>
      </c>
      <c r="HT183">
        <v>9999</v>
      </c>
      <c r="HU183">
        <v>9999</v>
      </c>
      <c r="HV183">
        <v>9999</v>
      </c>
      <c r="HW183">
        <v>31.1</v>
      </c>
      <c r="HX183">
        <v>1.86401</v>
      </c>
      <c r="HY183">
        <v>1.86017</v>
      </c>
      <c r="HZ183">
        <v>1.85845</v>
      </c>
      <c r="IA183">
        <v>1.85987</v>
      </c>
      <c r="IB183">
        <v>1.85986</v>
      </c>
      <c r="IC183">
        <v>1.85837</v>
      </c>
      <c r="ID183">
        <v>1.85745</v>
      </c>
      <c r="IE183">
        <v>1.8524</v>
      </c>
      <c r="IF183">
        <v>0</v>
      </c>
      <c r="IG183">
        <v>0</v>
      </c>
      <c r="IH183">
        <v>0</v>
      </c>
      <c r="II183">
        <v>0</v>
      </c>
      <c r="IJ183" t="s">
        <v>433</v>
      </c>
      <c r="IK183" t="s">
        <v>434</v>
      </c>
      <c r="IL183" t="s">
        <v>435</v>
      </c>
      <c r="IM183" t="s">
        <v>435</v>
      </c>
      <c r="IN183" t="s">
        <v>435</v>
      </c>
      <c r="IO183" t="s">
        <v>435</v>
      </c>
      <c r="IP183">
        <v>0</v>
      </c>
      <c r="IQ183">
        <v>100</v>
      </c>
      <c r="IR183">
        <v>100</v>
      </c>
      <c r="IS183">
        <v>0.33</v>
      </c>
      <c r="IT183">
        <v>0.0462</v>
      </c>
      <c r="IU183">
        <v>0.3089209274673534</v>
      </c>
      <c r="IV183">
        <v>0.0002756662941723101</v>
      </c>
      <c r="IW183">
        <v>-1.706736700235475E-07</v>
      </c>
      <c r="IX183">
        <v>-7.648352192670159E-11</v>
      </c>
      <c r="IY183">
        <v>-0.1658455807566637</v>
      </c>
      <c r="IZ183">
        <v>0.001712106514585134</v>
      </c>
      <c r="JA183">
        <v>0.0004201690128959496</v>
      </c>
      <c r="JB183">
        <v>-1.212774764375344E-06</v>
      </c>
      <c r="JC183">
        <v>3</v>
      </c>
      <c r="JD183">
        <v>1949</v>
      </c>
      <c r="JE183">
        <v>1</v>
      </c>
      <c r="JF183">
        <v>28</v>
      </c>
      <c r="JG183">
        <v>28.5</v>
      </c>
      <c r="JH183">
        <v>28.2</v>
      </c>
      <c r="JI183">
        <v>2.48779</v>
      </c>
      <c r="JJ183">
        <v>2.62207</v>
      </c>
      <c r="JK183">
        <v>1.49658</v>
      </c>
      <c r="JL183">
        <v>2.34741</v>
      </c>
      <c r="JM183">
        <v>1.54785</v>
      </c>
      <c r="JN183">
        <v>2.45239</v>
      </c>
      <c r="JO183">
        <v>41.7961</v>
      </c>
      <c r="JP183">
        <v>13.7906</v>
      </c>
      <c r="JQ183">
        <v>18</v>
      </c>
      <c r="JR183">
        <v>491.844</v>
      </c>
      <c r="JS183">
        <v>536.025</v>
      </c>
      <c r="JT183">
        <v>28</v>
      </c>
      <c r="JU183">
        <v>30.0509</v>
      </c>
      <c r="JV183">
        <v>30.0004</v>
      </c>
      <c r="JW183">
        <v>30.0755</v>
      </c>
      <c r="JX183">
        <v>30.0198</v>
      </c>
      <c r="JY183">
        <v>49.9825</v>
      </c>
      <c r="JZ183">
        <v>47.5623</v>
      </c>
      <c r="KA183">
        <v>0</v>
      </c>
      <c r="KB183">
        <v>28</v>
      </c>
      <c r="KC183">
        <v>1121.86</v>
      </c>
      <c r="KD183">
        <v>17.2383</v>
      </c>
      <c r="KE183">
        <v>100.077</v>
      </c>
      <c r="KF183">
        <v>100.452</v>
      </c>
    </row>
    <row r="184" spans="1:292">
      <c r="A184">
        <v>164</v>
      </c>
      <c r="B184">
        <v>1685030569.6</v>
      </c>
      <c r="C184">
        <v>3970.5</v>
      </c>
      <c r="D184" t="s">
        <v>763</v>
      </c>
      <c r="E184" t="s">
        <v>764</v>
      </c>
      <c r="F184">
        <v>5</v>
      </c>
      <c r="G184" t="s">
        <v>428</v>
      </c>
      <c r="H184">
        <v>1685030561.814285</v>
      </c>
      <c r="I184">
        <f>(J184)/1000</f>
        <v>0</v>
      </c>
      <c r="J184">
        <f>IF(DO184, AM184, AG184)</f>
        <v>0</v>
      </c>
      <c r="K184">
        <f>IF(DO184, AH184, AF184)</f>
        <v>0</v>
      </c>
      <c r="L184">
        <f>DQ184 - IF(AT184&gt;1, K184*DK184*100.0/(AV184*EE184), 0)</f>
        <v>0</v>
      </c>
      <c r="M184">
        <f>((S184-I184/2)*L184-K184)/(S184+I184/2)</f>
        <v>0</v>
      </c>
      <c r="N184">
        <f>M184*(DX184+DY184)/1000.0</f>
        <v>0</v>
      </c>
      <c r="O184">
        <f>(DQ184 - IF(AT184&gt;1, K184*DK184*100.0/(AV184*EE184), 0))*(DX184+DY184)/1000.0</f>
        <v>0</v>
      </c>
      <c r="P184">
        <f>2.0/((1/R184-1/Q184)+SIGN(R184)*SQRT((1/R184-1/Q184)*(1/R184-1/Q184) + 4*DL184/((DL184+1)*(DL184+1))*(2*1/R184*1/Q184-1/Q184*1/Q184)))</f>
        <v>0</v>
      </c>
      <c r="Q184">
        <f>IF(LEFT(DM184,1)&lt;&gt;"0",IF(LEFT(DM184,1)="1",3.0,DN184),$D$5+$E$5*(EE184*DX184/($K$5*1000))+$F$5*(EE184*DX184/($K$5*1000))*MAX(MIN(DK184,$J$5),$I$5)*MAX(MIN(DK184,$J$5),$I$5)+$G$5*MAX(MIN(DK184,$J$5),$I$5)*(EE184*DX184/($K$5*1000))+$H$5*(EE184*DX184/($K$5*1000))*(EE184*DX184/($K$5*1000)))</f>
        <v>0</v>
      </c>
      <c r="R184">
        <f>I184*(1000-(1000*0.61365*exp(17.502*V184/(240.97+V184))/(DX184+DY184)+DS184)/2)/(1000*0.61365*exp(17.502*V184/(240.97+V184))/(DX184+DY184)-DS184)</f>
        <v>0</v>
      </c>
      <c r="S184">
        <f>1/((DL184+1)/(P184/1.6)+1/(Q184/1.37)) + DL184/((DL184+1)/(P184/1.6) + DL184/(Q184/1.37))</f>
        <v>0</v>
      </c>
      <c r="T184">
        <f>(DG184*DJ184)</f>
        <v>0</v>
      </c>
      <c r="U184">
        <f>(DZ184+(T184+2*0.95*5.67E-8*(((DZ184+$B$9)+273)^4-(DZ184+273)^4)-44100*I184)/(1.84*29.3*Q184+8*0.95*5.67E-8*(DZ184+273)^3))</f>
        <v>0</v>
      </c>
      <c r="V184">
        <f>($C$9*EA184+$D$9*EB184+$E$9*U184)</f>
        <v>0</v>
      </c>
      <c r="W184">
        <f>0.61365*exp(17.502*V184/(240.97+V184))</f>
        <v>0</v>
      </c>
      <c r="X184">
        <f>(Y184/Z184*100)</f>
        <v>0</v>
      </c>
      <c r="Y184">
        <f>DS184*(DX184+DY184)/1000</f>
        <v>0</v>
      </c>
      <c r="Z184">
        <f>0.61365*exp(17.502*DZ184/(240.97+DZ184))</f>
        <v>0</v>
      </c>
      <c r="AA184">
        <f>(W184-DS184*(DX184+DY184)/1000)</f>
        <v>0</v>
      </c>
      <c r="AB184">
        <f>(-I184*44100)</f>
        <v>0</v>
      </c>
      <c r="AC184">
        <f>2*29.3*Q184*0.92*(DZ184-V184)</f>
        <v>0</v>
      </c>
      <c r="AD184">
        <f>2*0.95*5.67E-8*(((DZ184+$B$9)+273)^4-(V184+273)^4)</f>
        <v>0</v>
      </c>
      <c r="AE184">
        <f>T184+AD184+AB184+AC184</f>
        <v>0</v>
      </c>
      <c r="AF184">
        <f>DW184*AT184*(DR184-DQ184*(1000-AT184*DT184)/(1000-AT184*DS184))/(100*DK184)</f>
        <v>0</v>
      </c>
      <c r="AG184">
        <f>1000*DW184*AT184*(DS184-DT184)/(100*DK184*(1000-AT184*DS184))</f>
        <v>0</v>
      </c>
      <c r="AH184">
        <f>(AI184 - AJ184 - DX184*1E3/(8.314*(DZ184+273.15)) * AL184/DW184 * AK184) * DW184/(100*DK184) * (1000 - DT184)/1000</f>
        <v>0</v>
      </c>
      <c r="AI184">
        <v>1126.097995066778</v>
      </c>
      <c r="AJ184">
        <v>1053.452545454545</v>
      </c>
      <c r="AK184">
        <v>3.401934594789966</v>
      </c>
      <c r="AL184">
        <v>66.75792814194976</v>
      </c>
      <c r="AM184">
        <f>(AO184 - AN184 + DX184*1E3/(8.314*(DZ184+273.15)) * AQ184/DW184 * AP184) * DW184/(100*DK184) * 1000/(1000 - AO184)</f>
        <v>0</v>
      </c>
      <c r="AN184">
        <v>17.07091648778901</v>
      </c>
      <c r="AO184">
        <v>21.13553921568628</v>
      </c>
      <c r="AP184">
        <v>-0.0007607462897299688</v>
      </c>
      <c r="AQ184">
        <v>112.1516284702856</v>
      </c>
      <c r="AR184">
        <v>0</v>
      </c>
      <c r="AS184">
        <v>0</v>
      </c>
      <c r="AT184">
        <f>IF(AR184*$H$15&gt;=AV184,1.0,(AV184/(AV184-AR184*$H$15)))</f>
        <v>0</v>
      </c>
      <c r="AU184">
        <f>(AT184-1)*100</f>
        <v>0</v>
      </c>
      <c r="AV184">
        <f>MAX(0,($B$15+$C$15*EE184)/(1+$D$15*EE184)*DX184/(DZ184+273)*$E$15)</f>
        <v>0</v>
      </c>
      <c r="AW184" t="s">
        <v>429</v>
      </c>
      <c r="AX184" t="s">
        <v>429</v>
      </c>
      <c r="AY184">
        <v>0</v>
      </c>
      <c r="AZ184">
        <v>0</v>
      </c>
      <c r="BA184">
        <f>1-AY184/AZ184</f>
        <v>0</v>
      </c>
      <c r="BB184">
        <v>0</v>
      </c>
      <c r="BC184" t="s">
        <v>429</v>
      </c>
      <c r="BD184" t="s">
        <v>429</v>
      </c>
      <c r="BE184">
        <v>0</v>
      </c>
      <c r="BF184">
        <v>0</v>
      </c>
      <c r="BG184">
        <f>1-BE184/BF184</f>
        <v>0</v>
      </c>
      <c r="BH184">
        <v>0.5</v>
      </c>
      <c r="BI184">
        <f>DH184</f>
        <v>0</v>
      </c>
      <c r="BJ184">
        <f>K184</f>
        <v>0</v>
      </c>
      <c r="BK184">
        <f>BG184*BH184*BI184</f>
        <v>0</v>
      </c>
      <c r="BL184">
        <f>(BJ184-BB184)/BI184</f>
        <v>0</v>
      </c>
      <c r="BM184">
        <f>(AZ184-BF184)/BF184</f>
        <v>0</v>
      </c>
      <c r="BN184">
        <f>AY184/(BA184+AY184/BF184)</f>
        <v>0</v>
      </c>
      <c r="BO184" t="s">
        <v>429</v>
      </c>
      <c r="BP184">
        <v>0</v>
      </c>
      <c r="BQ184">
        <f>IF(BP184&lt;&gt;0, BP184, BN184)</f>
        <v>0</v>
      </c>
      <c r="BR184">
        <f>1-BQ184/BF184</f>
        <v>0</v>
      </c>
      <c r="BS184">
        <f>(BF184-BE184)/(BF184-BQ184)</f>
        <v>0</v>
      </c>
      <c r="BT184">
        <f>(AZ184-BF184)/(AZ184-BQ184)</f>
        <v>0</v>
      </c>
      <c r="BU184">
        <f>(BF184-BE184)/(BF184-AY184)</f>
        <v>0</v>
      </c>
      <c r="BV184">
        <f>(AZ184-BF184)/(AZ184-AY184)</f>
        <v>0</v>
      </c>
      <c r="BW184">
        <f>(BS184*BQ184/BE184)</f>
        <v>0</v>
      </c>
      <c r="BX184">
        <f>(1-BW184)</f>
        <v>0</v>
      </c>
      <c r="DG184">
        <f>$B$13*EF184+$C$13*EG184+$F$13*ER184*(1-EU184)</f>
        <v>0</v>
      </c>
      <c r="DH184">
        <f>DG184*DI184</f>
        <v>0</v>
      </c>
      <c r="DI184">
        <f>($B$13*$D$11+$C$13*$D$11+$F$13*((FE184+EW184)/MAX(FE184+EW184+FF184, 0.1)*$I$11+FF184/MAX(FE184+EW184+FF184, 0.1)*$J$11))/($B$13+$C$13+$F$13)</f>
        <v>0</v>
      </c>
      <c r="DJ184">
        <f>($B$13*$K$11+$C$13*$K$11+$F$13*((FE184+EW184)/MAX(FE184+EW184+FF184, 0.1)*$P$11+FF184/MAX(FE184+EW184+FF184, 0.1)*$Q$11))/($B$13+$C$13+$F$13)</f>
        <v>0</v>
      </c>
      <c r="DK184">
        <v>5.52</v>
      </c>
      <c r="DL184">
        <v>0.5</v>
      </c>
      <c r="DM184" t="s">
        <v>430</v>
      </c>
      <c r="DN184">
        <v>2</v>
      </c>
      <c r="DO184" t="b">
        <v>1</v>
      </c>
      <c r="DP184">
        <v>1685030561.814285</v>
      </c>
      <c r="DQ184">
        <v>1006.836142857143</v>
      </c>
      <c r="DR184">
        <v>1092.283928571429</v>
      </c>
      <c r="DS184">
        <v>21.15369285714285</v>
      </c>
      <c r="DT184">
        <v>17.07583214285714</v>
      </c>
      <c r="DU184">
        <v>1006.501821428572</v>
      </c>
      <c r="DV184">
        <v>21.10761071428571</v>
      </c>
      <c r="DW184">
        <v>500.0058214285714</v>
      </c>
      <c r="DX184">
        <v>99.46693928571429</v>
      </c>
      <c r="DY184">
        <v>0.1000285678571428</v>
      </c>
      <c r="DZ184">
        <v>30.02788571428571</v>
      </c>
      <c r="EA184">
        <v>30.79271071428571</v>
      </c>
      <c r="EB184">
        <v>999.9000000000002</v>
      </c>
      <c r="EC184">
        <v>0</v>
      </c>
      <c r="ED184">
        <v>0</v>
      </c>
      <c r="EE184">
        <v>9991.267857142859</v>
      </c>
      <c r="EF184">
        <v>0</v>
      </c>
      <c r="EG184">
        <v>681.1113214285715</v>
      </c>
      <c r="EH184">
        <v>-85.44709285714285</v>
      </c>
      <c r="EI184">
        <v>1028.595357142857</v>
      </c>
      <c r="EJ184">
        <v>1111.260714285714</v>
      </c>
      <c r="EK184">
        <v>4.077868928571428</v>
      </c>
      <c r="EL184">
        <v>1092.283928571429</v>
      </c>
      <c r="EM184">
        <v>17.07583214285714</v>
      </c>
      <c r="EN184">
        <v>2.104094285714285</v>
      </c>
      <c r="EO184">
        <v>1.698481071428571</v>
      </c>
      <c r="EP184">
        <v>18.25020357142857</v>
      </c>
      <c r="EQ184">
        <v>14.88252857142857</v>
      </c>
      <c r="ER184">
        <v>1999.99</v>
      </c>
      <c r="ES184">
        <v>0.9799952499999999</v>
      </c>
      <c r="ET184">
        <v>0.02000438214285715</v>
      </c>
      <c r="EU184">
        <v>0</v>
      </c>
      <c r="EV184">
        <v>657.6595357142857</v>
      </c>
      <c r="EW184">
        <v>5.00078</v>
      </c>
      <c r="EX184">
        <v>15872.68928571428</v>
      </c>
      <c r="EY184">
        <v>16379.53214285714</v>
      </c>
      <c r="EZ184">
        <v>40.18514285714285</v>
      </c>
      <c r="FA184">
        <v>41.68714285714284</v>
      </c>
      <c r="FB184">
        <v>40.77871428571428</v>
      </c>
      <c r="FC184">
        <v>40.88357142857142</v>
      </c>
      <c r="FD184">
        <v>41.558</v>
      </c>
      <c r="FE184">
        <v>1955.08</v>
      </c>
      <c r="FF184">
        <v>39.91</v>
      </c>
      <c r="FG184">
        <v>0</v>
      </c>
      <c r="FH184">
        <v>1685030568.7</v>
      </c>
      <c r="FI184">
        <v>0</v>
      </c>
      <c r="FJ184">
        <v>657.6410384615385</v>
      </c>
      <c r="FK184">
        <v>1.731931638900173</v>
      </c>
      <c r="FL184">
        <v>-150.1367521824293</v>
      </c>
      <c r="FM184">
        <v>15871.26538461538</v>
      </c>
      <c r="FN184">
        <v>15</v>
      </c>
      <c r="FO184">
        <v>1685028870</v>
      </c>
      <c r="FP184" t="s">
        <v>630</v>
      </c>
      <c r="FQ184">
        <v>1685028857</v>
      </c>
      <c r="FR184">
        <v>1685028870</v>
      </c>
      <c r="FS184">
        <v>3</v>
      </c>
      <c r="FT184">
        <v>0.082</v>
      </c>
      <c r="FU184">
        <v>-0.024</v>
      </c>
      <c r="FV184">
        <v>0.389</v>
      </c>
      <c r="FW184">
        <v>-0.048</v>
      </c>
      <c r="FX184">
        <v>420</v>
      </c>
      <c r="FY184">
        <v>15</v>
      </c>
      <c r="FZ184">
        <v>0.04</v>
      </c>
      <c r="GA184">
        <v>0.02</v>
      </c>
      <c r="GB184">
        <v>-85.40695365853658</v>
      </c>
      <c r="GC184">
        <v>-0.07411149825777437</v>
      </c>
      <c r="GD184">
        <v>0.1403961591746916</v>
      </c>
      <c r="GE184">
        <v>1</v>
      </c>
      <c r="GF184">
        <v>4.120158536585366</v>
      </c>
      <c r="GG184">
        <v>-0.6341786759581759</v>
      </c>
      <c r="GH184">
        <v>0.06912583705878682</v>
      </c>
      <c r="GI184">
        <v>0</v>
      </c>
      <c r="GJ184">
        <v>1</v>
      </c>
      <c r="GK184">
        <v>2</v>
      </c>
      <c r="GL184" t="s">
        <v>432</v>
      </c>
      <c r="GM184">
        <v>3.09898</v>
      </c>
      <c r="GN184">
        <v>2.75798</v>
      </c>
      <c r="GO184">
        <v>0.179275</v>
      </c>
      <c r="GP184">
        <v>0.188546</v>
      </c>
      <c r="GQ184">
        <v>0.108606</v>
      </c>
      <c r="GR184">
        <v>0.0942134</v>
      </c>
      <c r="GS184">
        <v>21042.1</v>
      </c>
      <c r="GT184">
        <v>20547.5</v>
      </c>
      <c r="GU184">
        <v>26187.3</v>
      </c>
      <c r="GV184">
        <v>25665.7</v>
      </c>
      <c r="GW184">
        <v>37467.2</v>
      </c>
      <c r="GX184">
        <v>35429.8</v>
      </c>
      <c r="GY184">
        <v>45796.8</v>
      </c>
      <c r="GZ184">
        <v>42314.4</v>
      </c>
      <c r="HA184">
        <v>1.87305</v>
      </c>
      <c r="HB184">
        <v>1.91415</v>
      </c>
      <c r="HC184">
        <v>0.07543710000000001</v>
      </c>
      <c r="HD184">
        <v>0</v>
      </c>
      <c r="HE184">
        <v>29.5828</v>
      </c>
      <c r="HF184">
        <v>999.9</v>
      </c>
      <c r="HG184">
        <v>53.7</v>
      </c>
      <c r="HH184">
        <v>37.5</v>
      </c>
      <c r="HI184">
        <v>34.9801</v>
      </c>
      <c r="HJ184">
        <v>62.2829</v>
      </c>
      <c r="HK184">
        <v>27.3958</v>
      </c>
      <c r="HL184">
        <v>1</v>
      </c>
      <c r="HM184">
        <v>0.216148</v>
      </c>
      <c r="HN184">
        <v>0.819338</v>
      </c>
      <c r="HO184">
        <v>20.3037</v>
      </c>
      <c r="HP184">
        <v>5.2128</v>
      </c>
      <c r="HQ184">
        <v>11.9796</v>
      </c>
      <c r="HR184">
        <v>4.96385</v>
      </c>
      <c r="HS184">
        <v>3.2742</v>
      </c>
      <c r="HT184">
        <v>9999</v>
      </c>
      <c r="HU184">
        <v>9999</v>
      </c>
      <c r="HV184">
        <v>9999</v>
      </c>
      <c r="HW184">
        <v>31.1</v>
      </c>
      <c r="HX184">
        <v>1.86401</v>
      </c>
      <c r="HY184">
        <v>1.86018</v>
      </c>
      <c r="HZ184">
        <v>1.85849</v>
      </c>
      <c r="IA184">
        <v>1.85987</v>
      </c>
      <c r="IB184">
        <v>1.85984</v>
      </c>
      <c r="IC184">
        <v>1.85837</v>
      </c>
      <c r="ID184">
        <v>1.85745</v>
      </c>
      <c r="IE184">
        <v>1.8524</v>
      </c>
      <c r="IF184">
        <v>0</v>
      </c>
      <c r="IG184">
        <v>0</v>
      </c>
      <c r="IH184">
        <v>0</v>
      </c>
      <c r="II184">
        <v>0</v>
      </c>
      <c r="IJ184" t="s">
        <v>433</v>
      </c>
      <c r="IK184" t="s">
        <v>434</v>
      </c>
      <c r="IL184" t="s">
        <v>435</v>
      </c>
      <c r="IM184" t="s">
        <v>435</v>
      </c>
      <c r="IN184" t="s">
        <v>435</v>
      </c>
      <c r="IO184" t="s">
        <v>435</v>
      </c>
      <c r="IP184">
        <v>0</v>
      </c>
      <c r="IQ184">
        <v>100</v>
      </c>
      <c r="IR184">
        <v>100</v>
      </c>
      <c r="IS184">
        <v>0.33</v>
      </c>
      <c r="IT184">
        <v>0.0457</v>
      </c>
      <c r="IU184">
        <v>0.3089209274673534</v>
      </c>
      <c r="IV184">
        <v>0.0002756662941723101</v>
      </c>
      <c r="IW184">
        <v>-1.706736700235475E-07</v>
      </c>
      <c r="IX184">
        <v>-7.648352192670159E-11</v>
      </c>
      <c r="IY184">
        <v>-0.1658455807566637</v>
      </c>
      <c r="IZ184">
        <v>0.001712106514585134</v>
      </c>
      <c r="JA184">
        <v>0.0004201690128959496</v>
      </c>
      <c r="JB184">
        <v>-1.212774764375344E-06</v>
      </c>
      <c r="JC184">
        <v>3</v>
      </c>
      <c r="JD184">
        <v>1949</v>
      </c>
      <c r="JE184">
        <v>1</v>
      </c>
      <c r="JF184">
        <v>28</v>
      </c>
      <c r="JG184">
        <v>28.5</v>
      </c>
      <c r="JH184">
        <v>28.3</v>
      </c>
      <c r="JI184">
        <v>2.51709</v>
      </c>
      <c r="JJ184">
        <v>2.61719</v>
      </c>
      <c r="JK184">
        <v>1.49658</v>
      </c>
      <c r="JL184">
        <v>2.34863</v>
      </c>
      <c r="JM184">
        <v>1.54907</v>
      </c>
      <c r="JN184">
        <v>2.45117</v>
      </c>
      <c r="JO184">
        <v>41.7961</v>
      </c>
      <c r="JP184">
        <v>13.7818</v>
      </c>
      <c r="JQ184">
        <v>18</v>
      </c>
      <c r="JR184">
        <v>491.858</v>
      </c>
      <c r="JS184">
        <v>535.955</v>
      </c>
      <c r="JT184">
        <v>27.9995</v>
      </c>
      <c r="JU184">
        <v>30.0533</v>
      </c>
      <c r="JV184">
        <v>30.0003</v>
      </c>
      <c r="JW184">
        <v>30.0755</v>
      </c>
      <c r="JX184">
        <v>30.0198</v>
      </c>
      <c r="JY184">
        <v>50.6365</v>
      </c>
      <c r="JZ184">
        <v>47.2817</v>
      </c>
      <c r="KA184">
        <v>0</v>
      </c>
      <c r="KB184">
        <v>28</v>
      </c>
      <c r="KC184">
        <v>1141.91</v>
      </c>
      <c r="KD184">
        <v>17.3356</v>
      </c>
      <c r="KE184">
        <v>100.077</v>
      </c>
      <c r="KF184">
        <v>100.451</v>
      </c>
    </row>
    <row r="185" spans="1:292">
      <c r="A185">
        <v>165</v>
      </c>
      <c r="B185">
        <v>1685030574.6</v>
      </c>
      <c r="C185">
        <v>3975.5</v>
      </c>
      <c r="D185" t="s">
        <v>765</v>
      </c>
      <c r="E185" t="s">
        <v>766</v>
      </c>
      <c r="F185">
        <v>5</v>
      </c>
      <c r="G185" t="s">
        <v>428</v>
      </c>
      <c r="H185">
        <v>1685030567.1</v>
      </c>
      <c r="I185">
        <f>(J185)/1000</f>
        <v>0</v>
      </c>
      <c r="J185">
        <f>IF(DO185, AM185, AG185)</f>
        <v>0</v>
      </c>
      <c r="K185">
        <f>IF(DO185, AH185, AF185)</f>
        <v>0</v>
      </c>
      <c r="L185">
        <f>DQ185 - IF(AT185&gt;1, K185*DK185*100.0/(AV185*EE185), 0)</f>
        <v>0</v>
      </c>
      <c r="M185">
        <f>((S185-I185/2)*L185-K185)/(S185+I185/2)</f>
        <v>0</v>
      </c>
      <c r="N185">
        <f>M185*(DX185+DY185)/1000.0</f>
        <v>0</v>
      </c>
      <c r="O185">
        <f>(DQ185 - IF(AT185&gt;1, K185*DK185*100.0/(AV185*EE185), 0))*(DX185+DY185)/1000.0</f>
        <v>0</v>
      </c>
      <c r="P185">
        <f>2.0/((1/R185-1/Q185)+SIGN(R185)*SQRT((1/R185-1/Q185)*(1/R185-1/Q185) + 4*DL185/((DL185+1)*(DL185+1))*(2*1/R185*1/Q185-1/Q185*1/Q185)))</f>
        <v>0</v>
      </c>
      <c r="Q185">
        <f>IF(LEFT(DM185,1)&lt;&gt;"0",IF(LEFT(DM185,1)="1",3.0,DN185),$D$5+$E$5*(EE185*DX185/($K$5*1000))+$F$5*(EE185*DX185/($K$5*1000))*MAX(MIN(DK185,$J$5),$I$5)*MAX(MIN(DK185,$J$5),$I$5)+$G$5*MAX(MIN(DK185,$J$5),$I$5)*(EE185*DX185/($K$5*1000))+$H$5*(EE185*DX185/($K$5*1000))*(EE185*DX185/($K$5*1000)))</f>
        <v>0</v>
      </c>
      <c r="R185">
        <f>I185*(1000-(1000*0.61365*exp(17.502*V185/(240.97+V185))/(DX185+DY185)+DS185)/2)/(1000*0.61365*exp(17.502*V185/(240.97+V185))/(DX185+DY185)-DS185)</f>
        <v>0</v>
      </c>
      <c r="S185">
        <f>1/((DL185+1)/(P185/1.6)+1/(Q185/1.37)) + DL185/((DL185+1)/(P185/1.6) + DL185/(Q185/1.37))</f>
        <v>0</v>
      </c>
      <c r="T185">
        <f>(DG185*DJ185)</f>
        <v>0</v>
      </c>
      <c r="U185">
        <f>(DZ185+(T185+2*0.95*5.67E-8*(((DZ185+$B$9)+273)^4-(DZ185+273)^4)-44100*I185)/(1.84*29.3*Q185+8*0.95*5.67E-8*(DZ185+273)^3))</f>
        <v>0</v>
      </c>
      <c r="V185">
        <f>($C$9*EA185+$D$9*EB185+$E$9*U185)</f>
        <v>0</v>
      </c>
      <c r="W185">
        <f>0.61365*exp(17.502*V185/(240.97+V185))</f>
        <v>0</v>
      </c>
      <c r="X185">
        <f>(Y185/Z185*100)</f>
        <v>0</v>
      </c>
      <c r="Y185">
        <f>DS185*(DX185+DY185)/1000</f>
        <v>0</v>
      </c>
      <c r="Z185">
        <f>0.61365*exp(17.502*DZ185/(240.97+DZ185))</f>
        <v>0</v>
      </c>
      <c r="AA185">
        <f>(W185-DS185*(DX185+DY185)/1000)</f>
        <v>0</v>
      </c>
      <c r="AB185">
        <f>(-I185*44100)</f>
        <v>0</v>
      </c>
      <c r="AC185">
        <f>2*29.3*Q185*0.92*(DZ185-V185)</f>
        <v>0</v>
      </c>
      <c r="AD185">
        <f>2*0.95*5.67E-8*(((DZ185+$B$9)+273)^4-(V185+273)^4)</f>
        <v>0</v>
      </c>
      <c r="AE185">
        <f>T185+AD185+AB185+AC185</f>
        <v>0</v>
      </c>
      <c r="AF185">
        <f>DW185*AT185*(DR185-DQ185*(1000-AT185*DT185)/(1000-AT185*DS185))/(100*DK185)</f>
        <v>0</v>
      </c>
      <c r="AG185">
        <f>1000*DW185*AT185*(DS185-DT185)/(100*DK185*(1000-AT185*DS185))</f>
        <v>0</v>
      </c>
      <c r="AH185">
        <f>(AI185 - AJ185 - DX185*1E3/(8.314*(DZ185+273.15)) * AL185/DW185 * AK185) * DW185/(100*DK185) * (1000 - DT185)/1000</f>
        <v>0</v>
      </c>
      <c r="AI185">
        <v>1143.348110965467</v>
      </c>
      <c r="AJ185">
        <v>1070.577939393939</v>
      </c>
      <c r="AK185">
        <v>3.417735127637301</v>
      </c>
      <c r="AL185">
        <v>66.75792814194976</v>
      </c>
      <c r="AM185">
        <f>(AO185 - AN185 + DX185*1E3/(8.314*(DZ185+273.15)) * AQ185/DW185 * AP185) * DW185/(100*DK185) * 1000/(1000 - AO185)</f>
        <v>0</v>
      </c>
      <c r="AN185">
        <v>17.15020055919679</v>
      </c>
      <c r="AO185">
        <v>21.12917131062952</v>
      </c>
      <c r="AP185">
        <v>-0.006470161216751344</v>
      </c>
      <c r="AQ185">
        <v>112.1516284702856</v>
      </c>
      <c r="AR185">
        <v>0</v>
      </c>
      <c r="AS185">
        <v>0</v>
      </c>
      <c r="AT185">
        <f>IF(AR185*$H$15&gt;=AV185,1.0,(AV185/(AV185-AR185*$H$15)))</f>
        <v>0</v>
      </c>
      <c r="AU185">
        <f>(AT185-1)*100</f>
        <v>0</v>
      </c>
      <c r="AV185">
        <f>MAX(0,($B$15+$C$15*EE185)/(1+$D$15*EE185)*DX185/(DZ185+273)*$E$15)</f>
        <v>0</v>
      </c>
      <c r="AW185" t="s">
        <v>429</v>
      </c>
      <c r="AX185" t="s">
        <v>429</v>
      </c>
      <c r="AY185">
        <v>0</v>
      </c>
      <c r="AZ185">
        <v>0</v>
      </c>
      <c r="BA185">
        <f>1-AY185/AZ185</f>
        <v>0</v>
      </c>
      <c r="BB185">
        <v>0</v>
      </c>
      <c r="BC185" t="s">
        <v>429</v>
      </c>
      <c r="BD185" t="s">
        <v>429</v>
      </c>
      <c r="BE185">
        <v>0</v>
      </c>
      <c r="BF185">
        <v>0</v>
      </c>
      <c r="BG185">
        <f>1-BE185/BF185</f>
        <v>0</v>
      </c>
      <c r="BH185">
        <v>0.5</v>
      </c>
      <c r="BI185">
        <f>DH185</f>
        <v>0</v>
      </c>
      <c r="BJ185">
        <f>K185</f>
        <v>0</v>
      </c>
      <c r="BK185">
        <f>BG185*BH185*BI185</f>
        <v>0</v>
      </c>
      <c r="BL185">
        <f>(BJ185-BB185)/BI185</f>
        <v>0</v>
      </c>
      <c r="BM185">
        <f>(AZ185-BF185)/BF185</f>
        <v>0</v>
      </c>
      <c r="BN185">
        <f>AY185/(BA185+AY185/BF185)</f>
        <v>0</v>
      </c>
      <c r="BO185" t="s">
        <v>429</v>
      </c>
      <c r="BP185">
        <v>0</v>
      </c>
      <c r="BQ185">
        <f>IF(BP185&lt;&gt;0, BP185, BN185)</f>
        <v>0</v>
      </c>
      <c r="BR185">
        <f>1-BQ185/BF185</f>
        <v>0</v>
      </c>
      <c r="BS185">
        <f>(BF185-BE185)/(BF185-BQ185)</f>
        <v>0</v>
      </c>
      <c r="BT185">
        <f>(AZ185-BF185)/(AZ185-BQ185)</f>
        <v>0</v>
      </c>
      <c r="BU185">
        <f>(BF185-BE185)/(BF185-AY185)</f>
        <v>0</v>
      </c>
      <c r="BV185">
        <f>(AZ185-BF185)/(AZ185-AY185)</f>
        <v>0</v>
      </c>
      <c r="BW185">
        <f>(BS185*BQ185/BE185)</f>
        <v>0</v>
      </c>
      <c r="BX185">
        <f>(1-BW185)</f>
        <v>0</v>
      </c>
      <c r="DG185">
        <f>$B$13*EF185+$C$13*EG185+$F$13*ER185*(1-EU185)</f>
        <v>0</v>
      </c>
      <c r="DH185">
        <f>DG185*DI185</f>
        <v>0</v>
      </c>
      <c r="DI185">
        <f>($B$13*$D$11+$C$13*$D$11+$F$13*((FE185+EW185)/MAX(FE185+EW185+FF185, 0.1)*$I$11+FF185/MAX(FE185+EW185+FF185, 0.1)*$J$11))/($B$13+$C$13+$F$13)</f>
        <v>0</v>
      </c>
      <c r="DJ185">
        <f>($B$13*$K$11+$C$13*$K$11+$F$13*((FE185+EW185)/MAX(FE185+EW185+FF185, 0.1)*$P$11+FF185/MAX(FE185+EW185+FF185, 0.1)*$Q$11))/($B$13+$C$13+$F$13)</f>
        <v>0</v>
      </c>
      <c r="DK185">
        <v>5.52</v>
      </c>
      <c r="DL185">
        <v>0.5</v>
      </c>
      <c r="DM185" t="s">
        <v>430</v>
      </c>
      <c r="DN185">
        <v>2</v>
      </c>
      <c r="DO185" t="b">
        <v>1</v>
      </c>
      <c r="DP185">
        <v>1685030567.1</v>
      </c>
      <c r="DQ185">
        <v>1024.521481481481</v>
      </c>
      <c r="DR185">
        <v>1109.905925925926</v>
      </c>
      <c r="DS185">
        <v>21.14791111111111</v>
      </c>
      <c r="DT185">
        <v>17.14044814814815</v>
      </c>
      <c r="DU185">
        <v>1024.192592592593</v>
      </c>
      <c r="DV185">
        <v>21.10192962962963</v>
      </c>
      <c r="DW185">
        <v>499.9948148148148</v>
      </c>
      <c r="DX185">
        <v>99.46682962962961</v>
      </c>
      <c r="DY185">
        <v>0.1000246814814815</v>
      </c>
      <c r="DZ185">
        <v>30.02832592592592</v>
      </c>
      <c r="EA185">
        <v>30.80208518518518</v>
      </c>
      <c r="EB185">
        <v>999.9000000000001</v>
      </c>
      <c r="EC185">
        <v>0</v>
      </c>
      <c r="ED185">
        <v>0</v>
      </c>
      <c r="EE185">
        <v>9994.118518518519</v>
      </c>
      <c r="EF185">
        <v>0</v>
      </c>
      <c r="EG185">
        <v>669.4128888888889</v>
      </c>
      <c r="EH185">
        <v>-85.38341851851852</v>
      </c>
      <c r="EI185">
        <v>1046.656666666667</v>
      </c>
      <c r="EJ185">
        <v>1129.262962962963</v>
      </c>
      <c r="EK185">
        <v>4.007463333333333</v>
      </c>
      <c r="EL185">
        <v>1109.905925925926</v>
      </c>
      <c r="EM185">
        <v>17.14044814814815</v>
      </c>
      <c r="EN185">
        <v>2.103515925925926</v>
      </c>
      <c r="EO185">
        <v>1.704905925925926</v>
      </c>
      <c r="EP185">
        <v>18.24583333333333</v>
      </c>
      <c r="EQ185">
        <v>14.94103703703704</v>
      </c>
      <c r="ER185">
        <v>2000.000740740741</v>
      </c>
      <c r="ES185">
        <v>0.9799956666666666</v>
      </c>
      <c r="ET185">
        <v>0.02000402592592592</v>
      </c>
      <c r="EU185">
        <v>0</v>
      </c>
      <c r="EV185">
        <v>657.6750740740741</v>
      </c>
      <c r="EW185">
        <v>5.00078</v>
      </c>
      <c r="EX185">
        <v>15784.19259259259</v>
      </c>
      <c r="EY185">
        <v>16379.62962962963</v>
      </c>
      <c r="EZ185">
        <v>40.18511111111111</v>
      </c>
      <c r="FA185">
        <v>41.68714814814815</v>
      </c>
      <c r="FB185">
        <v>40.76137037037037</v>
      </c>
      <c r="FC185">
        <v>40.88151851851852</v>
      </c>
      <c r="FD185">
        <v>41.5531111111111</v>
      </c>
      <c r="FE185">
        <v>1955.090740740741</v>
      </c>
      <c r="FF185">
        <v>39.91</v>
      </c>
      <c r="FG185">
        <v>0</v>
      </c>
      <c r="FH185">
        <v>1685030573.5</v>
      </c>
      <c r="FI185">
        <v>0</v>
      </c>
      <c r="FJ185">
        <v>657.6632307692307</v>
      </c>
      <c r="FK185">
        <v>-0.1297094022035075</v>
      </c>
      <c r="FL185">
        <v>-1192.916235269149</v>
      </c>
      <c r="FM185">
        <v>15790.31538461538</v>
      </c>
      <c r="FN185">
        <v>15</v>
      </c>
      <c r="FO185">
        <v>1685028870</v>
      </c>
      <c r="FP185" t="s">
        <v>630</v>
      </c>
      <c r="FQ185">
        <v>1685028857</v>
      </c>
      <c r="FR185">
        <v>1685028870</v>
      </c>
      <c r="FS185">
        <v>3</v>
      </c>
      <c r="FT185">
        <v>0.082</v>
      </c>
      <c r="FU185">
        <v>-0.024</v>
      </c>
      <c r="FV185">
        <v>0.389</v>
      </c>
      <c r="FW185">
        <v>-0.048</v>
      </c>
      <c r="FX185">
        <v>420</v>
      </c>
      <c r="FY185">
        <v>15</v>
      </c>
      <c r="FZ185">
        <v>0.04</v>
      </c>
      <c r="GA185">
        <v>0.02</v>
      </c>
      <c r="GB185">
        <v>-85.4399325</v>
      </c>
      <c r="GC185">
        <v>0.6556536585367443</v>
      </c>
      <c r="GD185">
        <v>0.1285860439307081</v>
      </c>
      <c r="GE185">
        <v>0</v>
      </c>
      <c r="GF185">
        <v>4.0337385</v>
      </c>
      <c r="GG185">
        <v>-0.7988532833020694</v>
      </c>
      <c r="GH185">
        <v>0.08715127295541931</v>
      </c>
      <c r="GI185">
        <v>0</v>
      </c>
      <c r="GJ185">
        <v>0</v>
      </c>
      <c r="GK185">
        <v>2</v>
      </c>
      <c r="GL185" t="s">
        <v>485</v>
      </c>
      <c r="GM185">
        <v>3.099</v>
      </c>
      <c r="GN185">
        <v>2.7582</v>
      </c>
      <c r="GO185">
        <v>0.181119</v>
      </c>
      <c r="GP185">
        <v>0.190304</v>
      </c>
      <c r="GQ185">
        <v>0.108595</v>
      </c>
      <c r="GR185">
        <v>0.09482069999999999</v>
      </c>
      <c r="GS185">
        <v>20994.7</v>
      </c>
      <c r="GT185">
        <v>20502.9</v>
      </c>
      <c r="GU185">
        <v>26187.2</v>
      </c>
      <c r="GV185">
        <v>25665.6</v>
      </c>
      <c r="GW185">
        <v>37467.7</v>
      </c>
      <c r="GX185">
        <v>35406</v>
      </c>
      <c r="GY185">
        <v>45796.6</v>
      </c>
      <c r="GZ185">
        <v>42314.2</v>
      </c>
      <c r="HA185">
        <v>1.8731</v>
      </c>
      <c r="HB185">
        <v>1.91418</v>
      </c>
      <c r="HC185">
        <v>0.0748597</v>
      </c>
      <c r="HD185">
        <v>0</v>
      </c>
      <c r="HE185">
        <v>29.5842</v>
      </c>
      <c r="HF185">
        <v>999.9</v>
      </c>
      <c r="HG185">
        <v>53.7</v>
      </c>
      <c r="HH185">
        <v>37.5</v>
      </c>
      <c r="HI185">
        <v>34.9776</v>
      </c>
      <c r="HJ185">
        <v>62.2029</v>
      </c>
      <c r="HK185">
        <v>27.1114</v>
      </c>
      <c r="HL185">
        <v>1</v>
      </c>
      <c r="HM185">
        <v>0.216067</v>
      </c>
      <c r="HN185">
        <v>0.817949</v>
      </c>
      <c r="HO185">
        <v>20.3038</v>
      </c>
      <c r="HP185">
        <v>5.21265</v>
      </c>
      <c r="HQ185">
        <v>11.9797</v>
      </c>
      <c r="HR185">
        <v>4.9637</v>
      </c>
      <c r="HS185">
        <v>3.27418</v>
      </c>
      <c r="HT185">
        <v>9999</v>
      </c>
      <c r="HU185">
        <v>9999</v>
      </c>
      <c r="HV185">
        <v>9999</v>
      </c>
      <c r="HW185">
        <v>31.1</v>
      </c>
      <c r="HX185">
        <v>1.86401</v>
      </c>
      <c r="HY185">
        <v>1.8602</v>
      </c>
      <c r="HZ185">
        <v>1.8585</v>
      </c>
      <c r="IA185">
        <v>1.85988</v>
      </c>
      <c r="IB185">
        <v>1.85987</v>
      </c>
      <c r="IC185">
        <v>1.85837</v>
      </c>
      <c r="ID185">
        <v>1.85745</v>
      </c>
      <c r="IE185">
        <v>1.8524</v>
      </c>
      <c r="IF185">
        <v>0</v>
      </c>
      <c r="IG185">
        <v>0</v>
      </c>
      <c r="IH185">
        <v>0</v>
      </c>
      <c r="II185">
        <v>0</v>
      </c>
      <c r="IJ185" t="s">
        <v>433</v>
      </c>
      <c r="IK185" t="s">
        <v>434</v>
      </c>
      <c r="IL185" t="s">
        <v>435</v>
      </c>
      <c r="IM185" t="s">
        <v>435</v>
      </c>
      <c r="IN185" t="s">
        <v>435</v>
      </c>
      <c r="IO185" t="s">
        <v>435</v>
      </c>
      <c r="IP185">
        <v>0</v>
      </c>
      <c r="IQ185">
        <v>100</v>
      </c>
      <c r="IR185">
        <v>100</v>
      </c>
      <c r="IS185">
        <v>0.32</v>
      </c>
      <c r="IT185">
        <v>0.0457</v>
      </c>
      <c r="IU185">
        <v>0.3089209274673534</v>
      </c>
      <c r="IV185">
        <v>0.0002756662941723101</v>
      </c>
      <c r="IW185">
        <v>-1.706736700235475E-07</v>
      </c>
      <c r="IX185">
        <v>-7.648352192670159E-11</v>
      </c>
      <c r="IY185">
        <v>-0.1658455807566637</v>
      </c>
      <c r="IZ185">
        <v>0.001712106514585134</v>
      </c>
      <c r="JA185">
        <v>0.0004201690128959496</v>
      </c>
      <c r="JB185">
        <v>-1.212774764375344E-06</v>
      </c>
      <c r="JC185">
        <v>3</v>
      </c>
      <c r="JD185">
        <v>1949</v>
      </c>
      <c r="JE185">
        <v>1</v>
      </c>
      <c r="JF185">
        <v>28</v>
      </c>
      <c r="JG185">
        <v>28.6</v>
      </c>
      <c r="JH185">
        <v>28.4</v>
      </c>
      <c r="JI185">
        <v>2.55005</v>
      </c>
      <c r="JJ185">
        <v>2.61719</v>
      </c>
      <c r="JK185">
        <v>1.49658</v>
      </c>
      <c r="JL185">
        <v>2.34863</v>
      </c>
      <c r="JM185">
        <v>1.54907</v>
      </c>
      <c r="JN185">
        <v>2.45239</v>
      </c>
      <c r="JO185">
        <v>41.7961</v>
      </c>
      <c r="JP185">
        <v>13.7818</v>
      </c>
      <c r="JQ185">
        <v>18</v>
      </c>
      <c r="JR185">
        <v>491.888</v>
      </c>
      <c r="JS185">
        <v>535.972</v>
      </c>
      <c r="JT185">
        <v>27.9997</v>
      </c>
      <c r="JU185">
        <v>30.0533</v>
      </c>
      <c r="JV185">
        <v>30.0002</v>
      </c>
      <c r="JW185">
        <v>30.0755</v>
      </c>
      <c r="JX185">
        <v>30.0198</v>
      </c>
      <c r="JY185">
        <v>51.2348</v>
      </c>
      <c r="JZ185">
        <v>47.2817</v>
      </c>
      <c r="KA185">
        <v>0</v>
      </c>
      <c r="KB185">
        <v>28</v>
      </c>
      <c r="KC185">
        <v>1155.45</v>
      </c>
      <c r="KD185">
        <v>17.4126</v>
      </c>
      <c r="KE185">
        <v>100.076</v>
      </c>
      <c r="KF185">
        <v>100.45</v>
      </c>
    </row>
    <row r="186" spans="1:292">
      <c r="A186">
        <v>166</v>
      </c>
      <c r="B186">
        <v>1685030579.6</v>
      </c>
      <c r="C186">
        <v>3980.5</v>
      </c>
      <c r="D186" t="s">
        <v>767</v>
      </c>
      <c r="E186" t="s">
        <v>768</v>
      </c>
      <c r="F186">
        <v>5</v>
      </c>
      <c r="G186" t="s">
        <v>428</v>
      </c>
      <c r="H186">
        <v>1685030571.814285</v>
      </c>
      <c r="I186">
        <f>(J186)/1000</f>
        <v>0</v>
      </c>
      <c r="J186">
        <f>IF(DO186, AM186, AG186)</f>
        <v>0</v>
      </c>
      <c r="K186">
        <f>IF(DO186, AH186, AF186)</f>
        <v>0</v>
      </c>
      <c r="L186">
        <f>DQ186 - IF(AT186&gt;1, K186*DK186*100.0/(AV186*EE186), 0)</f>
        <v>0</v>
      </c>
      <c r="M186">
        <f>((S186-I186/2)*L186-K186)/(S186+I186/2)</f>
        <v>0</v>
      </c>
      <c r="N186">
        <f>M186*(DX186+DY186)/1000.0</f>
        <v>0</v>
      </c>
      <c r="O186">
        <f>(DQ186 - IF(AT186&gt;1, K186*DK186*100.0/(AV186*EE186), 0))*(DX186+DY186)/1000.0</f>
        <v>0</v>
      </c>
      <c r="P186">
        <f>2.0/((1/R186-1/Q186)+SIGN(R186)*SQRT((1/R186-1/Q186)*(1/R186-1/Q186) + 4*DL186/((DL186+1)*(DL186+1))*(2*1/R186*1/Q186-1/Q186*1/Q186)))</f>
        <v>0</v>
      </c>
      <c r="Q186">
        <f>IF(LEFT(DM186,1)&lt;&gt;"0",IF(LEFT(DM186,1)="1",3.0,DN186),$D$5+$E$5*(EE186*DX186/($K$5*1000))+$F$5*(EE186*DX186/($K$5*1000))*MAX(MIN(DK186,$J$5),$I$5)*MAX(MIN(DK186,$J$5),$I$5)+$G$5*MAX(MIN(DK186,$J$5),$I$5)*(EE186*DX186/($K$5*1000))+$H$5*(EE186*DX186/($K$5*1000))*(EE186*DX186/($K$5*1000)))</f>
        <v>0</v>
      </c>
      <c r="R186">
        <f>I186*(1000-(1000*0.61365*exp(17.502*V186/(240.97+V186))/(DX186+DY186)+DS186)/2)/(1000*0.61365*exp(17.502*V186/(240.97+V186))/(DX186+DY186)-DS186)</f>
        <v>0</v>
      </c>
      <c r="S186">
        <f>1/((DL186+1)/(P186/1.6)+1/(Q186/1.37)) + DL186/((DL186+1)/(P186/1.6) + DL186/(Q186/1.37))</f>
        <v>0</v>
      </c>
      <c r="T186">
        <f>(DG186*DJ186)</f>
        <v>0</v>
      </c>
      <c r="U186">
        <f>(DZ186+(T186+2*0.95*5.67E-8*(((DZ186+$B$9)+273)^4-(DZ186+273)^4)-44100*I186)/(1.84*29.3*Q186+8*0.95*5.67E-8*(DZ186+273)^3))</f>
        <v>0</v>
      </c>
      <c r="V186">
        <f>($C$9*EA186+$D$9*EB186+$E$9*U186)</f>
        <v>0</v>
      </c>
      <c r="W186">
        <f>0.61365*exp(17.502*V186/(240.97+V186))</f>
        <v>0</v>
      </c>
      <c r="X186">
        <f>(Y186/Z186*100)</f>
        <v>0</v>
      </c>
      <c r="Y186">
        <f>DS186*(DX186+DY186)/1000</f>
        <v>0</v>
      </c>
      <c r="Z186">
        <f>0.61365*exp(17.502*DZ186/(240.97+DZ186))</f>
        <v>0</v>
      </c>
      <c r="AA186">
        <f>(W186-DS186*(DX186+DY186)/1000)</f>
        <v>0</v>
      </c>
      <c r="AB186">
        <f>(-I186*44100)</f>
        <v>0</v>
      </c>
      <c r="AC186">
        <f>2*29.3*Q186*0.92*(DZ186-V186)</f>
        <v>0</v>
      </c>
      <c r="AD186">
        <f>2*0.95*5.67E-8*(((DZ186+$B$9)+273)^4-(V186+273)^4)</f>
        <v>0</v>
      </c>
      <c r="AE186">
        <f>T186+AD186+AB186+AC186</f>
        <v>0</v>
      </c>
      <c r="AF186">
        <f>DW186*AT186*(DR186-DQ186*(1000-AT186*DT186)/(1000-AT186*DS186))/(100*DK186)</f>
        <v>0</v>
      </c>
      <c r="AG186">
        <f>1000*DW186*AT186*(DS186-DT186)/(100*DK186*(1000-AT186*DS186))</f>
        <v>0</v>
      </c>
      <c r="AH186">
        <f>(AI186 - AJ186 - DX186*1E3/(8.314*(DZ186+273.15)) * AL186/DW186 * AK186) * DW186/(100*DK186) * (1000 - DT186)/1000</f>
        <v>0</v>
      </c>
      <c r="AI186">
        <v>1160.585947840791</v>
      </c>
      <c r="AJ186">
        <v>1087.86206060606</v>
      </c>
      <c r="AK186">
        <v>3.453137636940556</v>
      </c>
      <c r="AL186">
        <v>66.75792814194976</v>
      </c>
      <c r="AM186">
        <f>(AO186 - AN186 + DX186*1E3/(8.314*(DZ186+273.15)) * AQ186/DW186 * AP186) * DW186/(100*DK186) * 1000/(1000 - AO186)</f>
        <v>0</v>
      </c>
      <c r="AN186">
        <v>17.29983401616768</v>
      </c>
      <c r="AO186">
        <v>21.14163570691434</v>
      </c>
      <c r="AP186">
        <v>0.0007357063441110156</v>
      </c>
      <c r="AQ186">
        <v>112.1516284702856</v>
      </c>
      <c r="AR186">
        <v>0</v>
      </c>
      <c r="AS186">
        <v>0</v>
      </c>
      <c r="AT186">
        <f>IF(AR186*$H$15&gt;=AV186,1.0,(AV186/(AV186-AR186*$H$15)))</f>
        <v>0</v>
      </c>
      <c r="AU186">
        <f>(AT186-1)*100</f>
        <v>0</v>
      </c>
      <c r="AV186">
        <f>MAX(0,($B$15+$C$15*EE186)/(1+$D$15*EE186)*DX186/(DZ186+273)*$E$15)</f>
        <v>0</v>
      </c>
      <c r="AW186" t="s">
        <v>429</v>
      </c>
      <c r="AX186" t="s">
        <v>429</v>
      </c>
      <c r="AY186">
        <v>0</v>
      </c>
      <c r="AZ186">
        <v>0</v>
      </c>
      <c r="BA186">
        <f>1-AY186/AZ186</f>
        <v>0</v>
      </c>
      <c r="BB186">
        <v>0</v>
      </c>
      <c r="BC186" t="s">
        <v>429</v>
      </c>
      <c r="BD186" t="s">
        <v>429</v>
      </c>
      <c r="BE186">
        <v>0</v>
      </c>
      <c r="BF186">
        <v>0</v>
      </c>
      <c r="BG186">
        <f>1-BE186/BF186</f>
        <v>0</v>
      </c>
      <c r="BH186">
        <v>0.5</v>
      </c>
      <c r="BI186">
        <f>DH186</f>
        <v>0</v>
      </c>
      <c r="BJ186">
        <f>K186</f>
        <v>0</v>
      </c>
      <c r="BK186">
        <f>BG186*BH186*BI186</f>
        <v>0</v>
      </c>
      <c r="BL186">
        <f>(BJ186-BB186)/BI186</f>
        <v>0</v>
      </c>
      <c r="BM186">
        <f>(AZ186-BF186)/BF186</f>
        <v>0</v>
      </c>
      <c r="BN186">
        <f>AY186/(BA186+AY186/BF186)</f>
        <v>0</v>
      </c>
      <c r="BO186" t="s">
        <v>429</v>
      </c>
      <c r="BP186">
        <v>0</v>
      </c>
      <c r="BQ186">
        <f>IF(BP186&lt;&gt;0, BP186, BN186)</f>
        <v>0</v>
      </c>
      <c r="BR186">
        <f>1-BQ186/BF186</f>
        <v>0</v>
      </c>
      <c r="BS186">
        <f>(BF186-BE186)/(BF186-BQ186)</f>
        <v>0</v>
      </c>
      <c r="BT186">
        <f>(AZ186-BF186)/(AZ186-BQ186)</f>
        <v>0</v>
      </c>
      <c r="BU186">
        <f>(BF186-BE186)/(BF186-AY186)</f>
        <v>0</v>
      </c>
      <c r="BV186">
        <f>(AZ186-BF186)/(AZ186-AY186)</f>
        <v>0</v>
      </c>
      <c r="BW186">
        <f>(BS186*BQ186/BE186)</f>
        <v>0</v>
      </c>
      <c r="BX186">
        <f>(1-BW186)</f>
        <v>0</v>
      </c>
      <c r="DG186">
        <f>$B$13*EF186+$C$13*EG186+$F$13*ER186*(1-EU186)</f>
        <v>0</v>
      </c>
      <c r="DH186">
        <f>DG186*DI186</f>
        <v>0</v>
      </c>
      <c r="DI186">
        <f>($B$13*$D$11+$C$13*$D$11+$F$13*((FE186+EW186)/MAX(FE186+EW186+FF186, 0.1)*$I$11+FF186/MAX(FE186+EW186+FF186, 0.1)*$J$11))/($B$13+$C$13+$F$13)</f>
        <v>0</v>
      </c>
      <c r="DJ186">
        <f>($B$13*$K$11+$C$13*$K$11+$F$13*((FE186+EW186)/MAX(FE186+EW186+FF186, 0.1)*$P$11+FF186/MAX(FE186+EW186+FF186, 0.1)*$Q$11))/($B$13+$C$13+$F$13)</f>
        <v>0</v>
      </c>
      <c r="DK186">
        <v>5.52</v>
      </c>
      <c r="DL186">
        <v>0.5</v>
      </c>
      <c r="DM186" t="s">
        <v>430</v>
      </c>
      <c r="DN186">
        <v>2</v>
      </c>
      <c r="DO186" t="b">
        <v>1</v>
      </c>
      <c r="DP186">
        <v>1685030571.814285</v>
      </c>
      <c r="DQ186">
        <v>1040.331071428571</v>
      </c>
      <c r="DR186">
        <v>1125.741071428571</v>
      </c>
      <c r="DS186">
        <v>21.13936785714286</v>
      </c>
      <c r="DT186">
        <v>17.220675</v>
      </c>
      <c r="DU186">
        <v>1040.006785714286</v>
      </c>
      <c r="DV186">
        <v>21.093525</v>
      </c>
      <c r="DW186">
        <v>499.9924285714286</v>
      </c>
      <c r="DX186">
        <v>99.46683571428572</v>
      </c>
      <c r="DY186">
        <v>0.09999629285714286</v>
      </c>
      <c r="DZ186">
        <v>30.02906428571429</v>
      </c>
      <c r="EA186">
        <v>30.80710357142857</v>
      </c>
      <c r="EB186">
        <v>999.9000000000002</v>
      </c>
      <c r="EC186">
        <v>0</v>
      </c>
      <c r="ED186">
        <v>0</v>
      </c>
      <c r="EE186">
        <v>9996.158928571429</v>
      </c>
      <c r="EF186">
        <v>0</v>
      </c>
      <c r="EG186">
        <v>657.1987500000001</v>
      </c>
      <c r="EH186">
        <v>-85.40937857142858</v>
      </c>
      <c r="EI186">
        <v>1062.7975</v>
      </c>
      <c r="EJ186">
        <v>1145.4675</v>
      </c>
      <c r="EK186">
        <v>3.918676428571428</v>
      </c>
      <c r="EL186">
        <v>1125.741071428571</v>
      </c>
      <c r="EM186">
        <v>17.220675</v>
      </c>
      <c r="EN186">
        <v>2.102665</v>
      </c>
      <c r="EO186">
        <v>1.712886785714285</v>
      </c>
      <c r="EP186">
        <v>18.23938928571429</v>
      </c>
      <c r="EQ186">
        <v>15.01350714285715</v>
      </c>
      <c r="ER186">
        <v>2000.03</v>
      </c>
      <c r="ES186">
        <v>0.9799962857142855</v>
      </c>
      <c r="ET186">
        <v>0.0200035</v>
      </c>
      <c r="EU186">
        <v>0</v>
      </c>
      <c r="EV186">
        <v>657.6599642857143</v>
      </c>
      <c r="EW186">
        <v>5.00078</v>
      </c>
      <c r="EX186">
        <v>15749.05357142857</v>
      </c>
      <c r="EY186">
        <v>16379.875</v>
      </c>
      <c r="EZ186">
        <v>40.19628571428571</v>
      </c>
      <c r="FA186">
        <v>41.68042857142856</v>
      </c>
      <c r="FB186">
        <v>40.674</v>
      </c>
      <c r="FC186">
        <v>40.87449999999999</v>
      </c>
      <c r="FD186">
        <v>41.53557142857143</v>
      </c>
      <c r="FE186">
        <v>1955.12</v>
      </c>
      <c r="FF186">
        <v>39.91</v>
      </c>
      <c r="FG186">
        <v>0</v>
      </c>
      <c r="FH186">
        <v>1685030578.9</v>
      </c>
      <c r="FI186">
        <v>0</v>
      </c>
      <c r="FJ186">
        <v>657.66256</v>
      </c>
      <c r="FK186">
        <v>-0.203384621503221</v>
      </c>
      <c r="FL186">
        <v>-618.7307664420805</v>
      </c>
      <c r="FM186">
        <v>15739.992</v>
      </c>
      <c r="FN186">
        <v>15</v>
      </c>
      <c r="FO186">
        <v>1685028870</v>
      </c>
      <c r="FP186" t="s">
        <v>630</v>
      </c>
      <c r="FQ186">
        <v>1685028857</v>
      </c>
      <c r="FR186">
        <v>1685028870</v>
      </c>
      <c r="FS186">
        <v>3</v>
      </c>
      <c r="FT186">
        <v>0.082</v>
      </c>
      <c r="FU186">
        <v>-0.024</v>
      </c>
      <c r="FV186">
        <v>0.389</v>
      </c>
      <c r="FW186">
        <v>-0.048</v>
      </c>
      <c r="FX186">
        <v>420</v>
      </c>
      <c r="FY186">
        <v>15</v>
      </c>
      <c r="FZ186">
        <v>0.04</v>
      </c>
      <c r="GA186">
        <v>0.02</v>
      </c>
      <c r="GB186">
        <v>-85.40753414634146</v>
      </c>
      <c r="GC186">
        <v>-0.1309860627175723</v>
      </c>
      <c r="GD186">
        <v>0.08829716900070732</v>
      </c>
      <c r="GE186">
        <v>0</v>
      </c>
      <c r="GF186">
        <v>3.973154390243902</v>
      </c>
      <c r="GG186">
        <v>-1.138817351916368</v>
      </c>
      <c r="GH186">
        <v>0.1160555303596826</v>
      </c>
      <c r="GI186">
        <v>0</v>
      </c>
      <c r="GJ186">
        <v>0</v>
      </c>
      <c r="GK186">
        <v>2</v>
      </c>
      <c r="GL186" t="s">
        <v>485</v>
      </c>
      <c r="GM186">
        <v>3.09895</v>
      </c>
      <c r="GN186">
        <v>2.75814</v>
      </c>
      <c r="GO186">
        <v>0.182961</v>
      </c>
      <c r="GP186">
        <v>0.192072</v>
      </c>
      <c r="GQ186">
        <v>0.108611</v>
      </c>
      <c r="GR186">
        <v>0.0948971</v>
      </c>
      <c r="GS186">
        <v>20947.5</v>
      </c>
      <c r="GT186">
        <v>20458.1</v>
      </c>
      <c r="GU186">
        <v>26187.2</v>
      </c>
      <c r="GV186">
        <v>25665.6</v>
      </c>
      <c r="GW186">
        <v>37467.3</v>
      </c>
      <c r="GX186">
        <v>35403.2</v>
      </c>
      <c r="GY186">
        <v>45796.7</v>
      </c>
      <c r="GZ186">
        <v>42314.2</v>
      </c>
      <c r="HA186">
        <v>1.87307</v>
      </c>
      <c r="HB186">
        <v>1.91427</v>
      </c>
      <c r="HC186">
        <v>0.0760369</v>
      </c>
      <c r="HD186">
        <v>0</v>
      </c>
      <c r="HE186">
        <v>29.5823</v>
      </c>
      <c r="HF186">
        <v>999.9</v>
      </c>
      <c r="HG186">
        <v>53.7</v>
      </c>
      <c r="HH186">
        <v>37.5</v>
      </c>
      <c r="HI186">
        <v>34.9773</v>
      </c>
      <c r="HJ186">
        <v>62.4829</v>
      </c>
      <c r="HK186">
        <v>27.2196</v>
      </c>
      <c r="HL186">
        <v>1</v>
      </c>
      <c r="HM186">
        <v>0.216047</v>
      </c>
      <c r="HN186">
        <v>0.820308</v>
      </c>
      <c r="HO186">
        <v>20.3038</v>
      </c>
      <c r="HP186">
        <v>5.21205</v>
      </c>
      <c r="HQ186">
        <v>11.9798</v>
      </c>
      <c r="HR186">
        <v>4.9636</v>
      </c>
      <c r="HS186">
        <v>3.2741</v>
      </c>
      <c r="HT186">
        <v>9999</v>
      </c>
      <c r="HU186">
        <v>9999</v>
      </c>
      <c r="HV186">
        <v>9999</v>
      </c>
      <c r="HW186">
        <v>31.1</v>
      </c>
      <c r="HX186">
        <v>1.86401</v>
      </c>
      <c r="HY186">
        <v>1.86018</v>
      </c>
      <c r="HZ186">
        <v>1.8585</v>
      </c>
      <c r="IA186">
        <v>1.85988</v>
      </c>
      <c r="IB186">
        <v>1.85984</v>
      </c>
      <c r="IC186">
        <v>1.85837</v>
      </c>
      <c r="ID186">
        <v>1.85745</v>
      </c>
      <c r="IE186">
        <v>1.85241</v>
      </c>
      <c r="IF186">
        <v>0</v>
      </c>
      <c r="IG186">
        <v>0</v>
      </c>
      <c r="IH186">
        <v>0</v>
      </c>
      <c r="II186">
        <v>0</v>
      </c>
      <c r="IJ186" t="s">
        <v>433</v>
      </c>
      <c r="IK186" t="s">
        <v>434</v>
      </c>
      <c r="IL186" t="s">
        <v>435</v>
      </c>
      <c r="IM186" t="s">
        <v>435</v>
      </c>
      <c r="IN186" t="s">
        <v>435</v>
      </c>
      <c r="IO186" t="s">
        <v>435</v>
      </c>
      <c r="IP186">
        <v>0</v>
      </c>
      <c r="IQ186">
        <v>100</v>
      </c>
      <c r="IR186">
        <v>100</v>
      </c>
      <c r="IS186">
        <v>0.32</v>
      </c>
      <c r="IT186">
        <v>0.0458</v>
      </c>
      <c r="IU186">
        <v>0.3089209274673534</v>
      </c>
      <c r="IV186">
        <v>0.0002756662941723101</v>
      </c>
      <c r="IW186">
        <v>-1.706736700235475E-07</v>
      </c>
      <c r="IX186">
        <v>-7.648352192670159E-11</v>
      </c>
      <c r="IY186">
        <v>-0.1658455807566637</v>
      </c>
      <c r="IZ186">
        <v>0.001712106514585134</v>
      </c>
      <c r="JA186">
        <v>0.0004201690128959496</v>
      </c>
      <c r="JB186">
        <v>-1.212774764375344E-06</v>
      </c>
      <c r="JC186">
        <v>3</v>
      </c>
      <c r="JD186">
        <v>1949</v>
      </c>
      <c r="JE186">
        <v>1</v>
      </c>
      <c r="JF186">
        <v>28</v>
      </c>
      <c r="JG186">
        <v>28.7</v>
      </c>
      <c r="JH186">
        <v>28.5</v>
      </c>
      <c r="JI186">
        <v>2.57935</v>
      </c>
      <c r="JJ186">
        <v>2.61719</v>
      </c>
      <c r="JK186">
        <v>1.49658</v>
      </c>
      <c r="JL186">
        <v>2.34863</v>
      </c>
      <c r="JM186">
        <v>1.54785</v>
      </c>
      <c r="JN186">
        <v>2.4231</v>
      </c>
      <c r="JO186">
        <v>41.7961</v>
      </c>
      <c r="JP186">
        <v>13.773</v>
      </c>
      <c r="JQ186">
        <v>18</v>
      </c>
      <c r="JR186">
        <v>491.893</v>
      </c>
      <c r="JS186">
        <v>536.043</v>
      </c>
      <c r="JT186">
        <v>28.0001</v>
      </c>
      <c r="JU186">
        <v>30.0533</v>
      </c>
      <c r="JV186">
        <v>30.0001</v>
      </c>
      <c r="JW186">
        <v>30.0781</v>
      </c>
      <c r="JX186">
        <v>30.0198</v>
      </c>
      <c r="JY186">
        <v>51.8898</v>
      </c>
      <c r="JZ186">
        <v>46.979</v>
      </c>
      <c r="KA186">
        <v>0</v>
      </c>
      <c r="KB186">
        <v>28</v>
      </c>
      <c r="KC186">
        <v>1175.53</v>
      </c>
      <c r="KD186">
        <v>17.4998</v>
      </c>
      <c r="KE186">
        <v>100.077</v>
      </c>
      <c r="KF186">
        <v>100.45</v>
      </c>
    </row>
    <row r="187" spans="1:292">
      <c r="A187">
        <v>167</v>
      </c>
      <c r="B187">
        <v>1685030584.6</v>
      </c>
      <c r="C187">
        <v>3985.5</v>
      </c>
      <c r="D187" t="s">
        <v>769</v>
      </c>
      <c r="E187" t="s">
        <v>770</v>
      </c>
      <c r="F187">
        <v>5</v>
      </c>
      <c r="G187" t="s">
        <v>428</v>
      </c>
      <c r="H187">
        <v>1685030577.1</v>
      </c>
      <c r="I187">
        <f>(J187)/1000</f>
        <v>0</v>
      </c>
      <c r="J187">
        <f>IF(DO187, AM187, AG187)</f>
        <v>0</v>
      </c>
      <c r="K187">
        <f>IF(DO187, AH187, AF187)</f>
        <v>0</v>
      </c>
      <c r="L187">
        <f>DQ187 - IF(AT187&gt;1, K187*DK187*100.0/(AV187*EE187), 0)</f>
        <v>0</v>
      </c>
      <c r="M187">
        <f>((S187-I187/2)*L187-K187)/(S187+I187/2)</f>
        <v>0</v>
      </c>
      <c r="N187">
        <f>M187*(DX187+DY187)/1000.0</f>
        <v>0</v>
      </c>
      <c r="O187">
        <f>(DQ187 - IF(AT187&gt;1, K187*DK187*100.0/(AV187*EE187), 0))*(DX187+DY187)/1000.0</f>
        <v>0</v>
      </c>
      <c r="P187">
        <f>2.0/((1/R187-1/Q187)+SIGN(R187)*SQRT((1/R187-1/Q187)*(1/R187-1/Q187) + 4*DL187/((DL187+1)*(DL187+1))*(2*1/R187*1/Q187-1/Q187*1/Q187)))</f>
        <v>0</v>
      </c>
      <c r="Q187">
        <f>IF(LEFT(DM187,1)&lt;&gt;"0",IF(LEFT(DM187,1)="1",3.0,DN187),$D$5+$E$5*(EE187*DX187/($K$5*1000))+$F$5*(EE187*DX187/($K$5*1000))*MAX(MIN(DK187,$J$5),$I$5)*MAX(MIN(DK187,$J$5),$I$5)+$G$5*MAX(MIN(DK187,$J$5),$I$5)*(EE187*DX187/($K$5*1000))+$H$5*(EE187*DX187/($K$5*1000))*(EE187*DX187/($K$5*1000)))</f>
        <v>0</v>
      </c>
      <c r="R187">
        <f>I187*(1000-(1000*0.61365*exp(17.502*V187/(240.97+V187))/(DX187+DY187)+DS187)/2)/(1000*0.61365*exp(17.502*V187/(240.97+V187))/(DX187+DY187)-DS187)</f>
        <v>0</v>
      </c>
      <c r="S187">
        <f>1/((DL187+1)/(P187/1.6)+1/(Q187/1.37)) + DL187/((DL187+1)/(P187/1.6) + DL187/(Q187/1.37))</f>
        <v>0</v>
      </c>
      <c r="T187">
        <f>(DG187*DJ187)</f>
        <v>0</v>
      </c>
      <c r="U187">
        <f>(DZ187+(T187+2*0.95*5.67E-8*(((DZ187+$B$9)+273)^4-(DZ187+273)^4)-44100*I187)/(1.84*29.3*Q187+8*0.95*5.67E-8*(DZ187+273)^3))</f>
        <v>0</v>
      </c>
      <c r="V187">
        <f>($C$9*EA187+$D$9*EB187+$E$9*U187)</f>
        <v>0</v>
      </c>
      <c r="W187">
        <f>0.61365*exp(17.502*V187/(240.97+V187))</f>
        <v>0</v>
      </c>
      <c r="X187">
        <f>(Y187/Z187*100)</f>
        <v>0</v>
      </c>
      <c r="Y187">
        <f>DS187*(DX187+DY187)/1000</f>
        <v>0</v>
      </c>
      <c r="Z187">
        <f>0.61365*exp(17.502*DZ187/(240.97+DZ187))</f>
        <v>0</v>
      </c>
      <c r="AA187">
        <f>(W187-DS187*(DX187+DY187)/1000)</f>
        <v>0</v>
      </c>
      <c r="AB187">
        <f>(-I187*44100)</f>
        <v>0</v>
      </c>
      <c r="AC187">
        <f>2*29.3*Q187*0.92*(DZ187-V187)</f>
        <v>0</v>
      </c>
      <c r="AD187">
        <f>2*0.95*5.67E-8*(((DZ187+$B$9)+273)^4-(V187+273)^4)</f>
        <v>0</v>
      </c>
      <c r="AE187">
        <f>T187+AD187+AB187+AC187</f>
        <v>0</v>
      </c>
      <c r="AF187">
        <f>DW187*AT187*(DR187-DQ187*(1000-AT187*DT187)/(1000-AT187*DS187))/(100*DK187)</f>
        <v>0</v>
      </c>
      <c r="AG187">
        <f>1000*DW187*AT187*(DS187-DT187)/(100*DK187*(1000-AT187*DS187))</f>
        <v>0</v>
      </c>
      <c r="AH187">
        <f>(AI187 - AJ187 - DX187*1E3/(8.314*(DZ187+273.15)) * AL187/DW187 * AK187) * DW187/(100*DK187) * (1000 - DT187)/1000</f>
        <v>0</v>
      </c>
      <c r="AI187">
        <v>1177.916068097988</v>
      </c>
      <c r="AJ187">
        <v>1105.290848484848</v>
      </c>
      <c r="AK187">
        <v>3.48670853655347</v>
      </c>
      <c r="AL187">
        <v>66.75792814194976</v>
      </c>
      <c r="AM187">
        <f>(AO187 - AN187 + DX187*1E3/(8.314*(DZ187+273.15)) * AQ187/DW187 * AP187) * DW187/(100*DK187) * 1000/(1000 - AO187)</f>
        <v>0</v>
      </c>
      <c r="AN187">
        <v>17.33035895792953</v>
      </c>
      <c r="AO187">
        <v>21.10973044375646</v>
      </c>
      <c r="AP187">
        <v>0.0004698841002023007</v>
      </c>
      <c r="AQ187">
        <v>112.1516284702856</v>
      </c>
      <c r="AR187">
        <v>0</v>
      </c>
      <c r="AS187">
        <v>0</v>
      </c>
      <c r="AT187">
        <f>IF(AR187*$H$15&gt;=AV187,1.0,(AV187/(AV187-AR187*$H$15)))</f>
        <v>0</v>
      </c>
      <c r="AU187">
        <f>(AT187-1)*100</f>
        <v>0</v>
      </c>
      <c r="AV187">
        <f>MAX(0,($B$15+$C$15*EE187)/(1+$D$15*EE187)*DX187/(DZ187+273)*$E$15)</f>
        <v>0</v>
      </c>
      <c r="AW187" t="s">
        <v>429</v>
      </c>
      <c r="AX187" t="s">
        <v>429</v>
      </c>
      <c r="AY187">
        <v>0</v>
      </c>
      <c r="AZ187">
        <v>0</v>
      </c>
      <c r="BA187">
        <f>1-AY187/AZ187</f>
        <v>0</v>
      </c>
      <c r="BB187">
        <v>0</v>
      </c>
      <c r="BC187" t="s">
        <v>429</v>
      </c>
      <c r="BD187" t="s">
        <v>429</v>
      </c>
      <c r="BE187">
        <v>0</v>
      </c>
      <c r="BF187">
        <v>0</v>
      </c>
      <c r="BG187">
        <f>1-BE187/BF187</f>
        <v>0</v>
      </c>
      <c r="BH187">
        <v>0.5</v>
      </c>
      <c r="BI187">
        <f>DH187</f>
        <v>0</v>
      </c>
      <c r="BJ187">
        <f>K187</f>
        <v>0</v>
      </c>
      <c r="BK187">
        <f>BG187*BH187*BI187</f>
        <v>0</v>
      </c>
      <c r="BL187">
        <f>(BJ187-BB187)/BI187</f>
        <v>0</v>
      </c>
      <c r="BM187">
        <f>(AZ187-BF187)/BF187</f>
        <v>0</v>
      </c>
      <c r="BN187">
        <f>AY187/(BA187+AY187/BF187)</f>
        <v>0</v>
      </c>
      <c r="BO187" t="s">
        <v>429</v>
      </c>
      <c r="BP187">
        <v>0</v>
      </c>
      <c r="BQ187">
        <f>IF(BP187&lt;&gt;0, BP187, BN187)</f>
        <v>0</v>
      </c>
      <c r="BR187">
        <f>1-BQ187/BF187</f>
        <v>0</v>
      </c>
      <c r="BS187">
        <f>(BF187-BE187)/(BF187-BQ187)</f>
        <v>0</v>
      </c>
      <c r="BT187">
        <f>(AZ187-BF187)/(AZ187-BQ187)</f>
        <v>0</v>
      </c>
      <c r="BU187">
        <f>(BF187-BE187)/(BF187-AY187)</f>
        <v>0</v>
      </c>
      <c r="BV187">
        <f>(AZ187-BF187)/(AZ187-AY187)</f>
        <v>0</v>
      </c>
      <c r="BW187">
        <f>(BS187*BQ187/BE187)</f>
        <v>0</v>
      </c>
      <c r="BX187">
        <f>(1-BW187)</f>
        <v>0</v>
      </c>
      <c r="DG187">
        <f>$B$13*EF187+$C$13*EG187+$F$13*ER187*(1-EU187)</f>
        <v>0</v>
      </c>
      <c r="DH187">
        <f>DG187*DI187</f>
        <v>0</v>
      </c>
      <c r="DI187">
        <f>($B$13*$D$11+$C$13*$D$11+$F$13*((FE187+EW187)/MAX(FE187+EW187+FF187, 0.1)*$I$11+FF187/MAX(FE187+EW187+FF187, 0.1)*$J$11))/($B$13+$C$13+$F$13)</f>
        <v>0</v>
      </c>
      <c r="DJ187">
        <f>($B$13*$K$11+$C$13*$K$11+$F$13*((FE187+EW187)/MAX(FE187+EW187+FF187, 0.1)*$P$11+FF187/MAX(FE187+EW187+FF187, 0.1)*$Q$11))/($B$13+$C$13+$F$13)</f>
        <v>0</v>
      </c>
      <c r="DK187">
        <v>5.52</v>
      </c>
      <c r="DL187">
        <v>0.5</v>
      </c>
      <c r="DM187" t="s">
        <v>430</v>
      </c>
      <c r="DN187">
        <v>2</v>
      </c>
      <c r="DO187" t="b">
        <v>1</v>
      </c>
      <c r="DP187">
        <v>1685030577.1</v>
      </c>
      <c r="DQ187">
        <v>1058.151481481482</v>
      </c>
      <c r="DR187">
        <v>1143.575925925926</v>
      </c>
      <c r="DS187">
        <v>21.1306037037037</v>
      </c>
      <c r="DT187">
        <v>17.31043333333333</v>
      </c>
      <c r="DU187">
        <v>1057.832962962963</v>
      </c>
      <c r="DV187">
        <v>21.08490370370371</v>
      </c>
      <c r="DW187">
        <v>499.9914814814815</v>
      </c>
      <c r="DX187">
        <v>99.46671481481479</v>
      </c>
      <c r="DY187">
        <v>0.09995542962962961</v>
      </c>
      <c r="DZ187">
        <v>30.02884444444444</v>
      </c>
      <c r="EA187">
        <v>30.81275185185185</v>
      </c>
      <c r="EB187">
        <v>999.9000000000001</v>
      </c>
      <c r="EC187">
        <v>0</v>
      </c>
      <c r="ED187">
        <v>0</v>
      </c>
      <c r="EE187">
        <v>10003.28888888889</v>
      </c>
      <c r="EF187">
        <v>0</v>
      </c>
      <c r="EG187">
        <v>641.7373333333334</v>
      </c>
      <c r="EH187">
        <v>-85.42492592592592</v>
      </c>
      <c r="EI187">
        <v>1080.992962962963</v>
      </c>
      <c r="EJ187">
        <v>1163.720740740741</v>
      </c>
      <c r="EK187">
        <v>3.820144814814815</v>
      </c>
      <c r="EL187">
        <v>1143.575925925926</v>
      </c>
      <c r="EM187">
        <v>17.31043333333333</v>
      </c>
      <c r="EN187">
        <v>2.101788888888889</v>
      </c>
      <c r="EO187">
        <v>1.721812592592592</v>
      </c>
      <c r="EP187">
        <v>18.23275185185185</v>
      </c>
      <c r="EQ187">
        <v>15.09440740740741</v>
      </c>
      <c r="ER187">
        <v>2000.033703703704</v>
      </c>
      <c r="ES187">
        <v>0.9799966296296295</v>
      </c>
      <c r="ET187">
        <v>0.02000322592592593</v>
      </c>
      <c r="EU187">
        <v>0</v>
      </c>
      <c r="EV187">
        <v>657.6262592592592</v>
      </c>
      <c r="EW187">
        <v>5.00078</v>
      </c>
      <c r="EX187">
        <v>15696.97407407408</v>
      </c>
      <c r="EY187">
        <v>16379.91111111111</v>
      </c>
      <c r="EZ187">
        <v>40.21503703703703</v>
      </c>
      <c r="FA187">
        <v>41.68018518518517</v>
      </c>
      <c r="FB187">
        <v>40.67107407407407</v>
      </c>
      <c r="FC187">
        <v>40.87918518518518</v>
      </c>
      <c r="FD187">
        <v>41.54607407407407</v>
      </c>
      <c r="FE187">
        <v>1955.123703703704</v>
      </c>
      <c r="FF187">
        <v>39.91</v>
      </c>
      <c r="FG187">
        <v>0</v>
      </c>
      <c r="FH187">
        <v>1685030583.7</v>
      </c>
      <c r="FI187">
        <v>0</v>
      </c>
      <c r="FJ187">
        <v>657.62064</v>
      </c>
      <c r="FK187">
        <v>0.2260769123594158</v>
      </c>
      <c r="FL187">
        <v>602.0230789429313</v>
      </c>
      <c r="FM187">
        <v>15697.624</v>
      </c>
      <c r="FN187">
        <v>15</v>
      </c>
      <c r="FO187">
        <v>1685028870</v>
      </c>
      <c r="FP187" t="s">
        <v>630</v>
      </c>
      <c r="FQ187">
        <v>1685028857</v>
      </c>
      <c r="FR187">
        <v>1685028870</v>
      </c>
      <c r="FS187">
        <v>3</v>
      </c>
      <c r="FT187">
        <v>0.082</v>
      </c>
      <c r="FU187">
        <v>-0.024</v>
      </c>
      <c r="FV187">
        <v>0.389</v>
      </c>
      <c r="FW187">
        <v>-0.048</v>
      </c>
      <c r="FX187">
        <v>420</v>
      </c>
      <c r="FY187">
        <v>15</v>
      </c>
      <c r="FZ187">
        <v>0.04</v>
      </c>
      <c r="GA187">
        <v>0.02</v>
      </c>
      <c r="GB187">
        <v>-85.405815</v>
      </c>
      <c r="GC187">
        <v>-0.1337223264537482</v>
      </c>
      <c r="GD187">
        <v>0.07502047237254633</v>
      </c>
      <c r="GE187">
        <v>0</v>
      </c>
      <c r="GF187">
        <v>3.87805</v>
      </c>
      <c r="GG187">
        <v>-1.110074071294563</v>
      </c>
      <c r="GH187">
        <v>0.1103532235822769</v>
      </c>
      <c r="GI187">
        <v>0</v>
      </c>
      <c r="GJ187">
        <v>0</v>
      </c>
      <c r="GK187">
        <v>2</v>
      </c>
      <c r="GL187" t="s">
        <v>485</v>
      </c>
      <c r="GM187">
        <v>3.09883</v>
      </c>
      <c r="GN187">
        <v>2.75796</v>
      </c>
      <c r="GO187">
        <v>0.184798</v>
      </c>
      <c r="GP187">
        <v>0.193819</v>
      </c>
      <c r="GQ187">
        <v>0.10851</v>
      </c>
      <c r="GR187">
        <v>0.09521640000000001</v>
      </c>
      <c r="GS187">
        <v>20900.3</v>
      </c>
      <c r="GT187">
        <v>20413.7</v>
      </c>
      <c r="GU187">
        <v>26187.1</v>
      </c>
      <c r="GV187">
        <v>25665.4</v>
      </c>
      <c r="GW187">
        <v>37472</v>
      </c>
      <c r="GX187">
        <v>35390.6</v>
      </c>
      <c r="GY187">
        <v>45796.8</v>
      </c>
      <c r="GZ187">
        <v>42313.9</v>
      </c>
      <c r="HA187">
        <v>1.87262</v>
      </c>
      <c r="HB187">
        <v>1.91462</v>
      </c>
      <c r="HC187">
        <v>0.0766404</v>
      </c>
      <c r="HD187">
        <v>0</v>
      </c>
      <c r="HE187">
        <v>29.5784</v>
      </c>
      <c r="HF187">
        <v>999.9</v>
      </c>
      <c r="HG187">
        <v>53.6</v>
      </c>
      <c r="HH187">
        <v>37.5</v>
      </c>
      <c r="HI187">
        <v>34.9171</v>
      </c>
      <c r="HJ187">
        <v>62.5229</v>
      </c>
      <c r="HK187">
        <v>27.3077</v>
      </c>
      <c r="HL187">
        <v>1</v>
      </c>
      <c r="HM187">
        <v>0.21622</v>
      </c>
      <c r="HN187">
        <v>0.8213240000000001</v>
      </c>
      <c r="HO187">
        <v>20.3037</v>
      </c>
      <c r="HP187">
        <v>5.2125</v>
      </c>
      <c r="HQ187">
        <v>11.9796</v>
      </c>
      <c r="HR187">
        <v>4.96295</v>
      </c>
      <c r="HS187">
        <v>3.27433</v>
      </c>
      <c r="HT187">
        <v>9999</v>
      </c>
      <c r="HU187">
        <v>9999</v>
      </c>
      <c r="HV187">
        <v>9999</v>
      </c>
      <c r="HW187">
        <v>31.1</v>
      </c>
      <c r="HX187">
        <v>1.86401</v>
      </c>
      <c r="HY187">
        <v>1.86019</v>
      </c>
      <c r="HZ187">
        <v>1.85849</v>
      </c>
      <c r="IA187">
        <v>1.85988</v>
      </c>
      <c r="IB187">
        <v>1.85986</v>
      </c>
      <c r="IC187">
        <v>1.85837</v>
      </c>
      <c r="ID187">
        <v>1.85745</v>
      </c>
      <c r="IE187">
        <v>1.85242</v>
      </c>
      <c r="IF187">
        <v>0</v>
      </c>
      <c r="IG187">
        <v>0</v>
      </c>
      <c r="IH187">
        <v>0</v>
      </c>
      <c r="II187">
        <v>0</v>
      </c>
      <c r="IJ187" t="s">
        <v>433</v>
      </c>
      <c r="IK187" t="s">
        <v>434</v>
      </c>
      <c r="IL187" t="s">
        <v>435</v>
      </c>
      <c r="IM187" t="s">
        <v>435</v>
      </c>
      <c r="IN187" t="s">
        <v>435</v>
      </c>
      <c r="IO187" t="s">
        <v>435</v>
      </c>
      <c r="IP187">
        <v>0</v>
      </c>
      <c r="IQ187">
        <v>100</v>
      </c>
      <c r="IR187">
        <v>100</v>
      </c>
      <c r="IS187">
        <v>0.31</v>
      </c>
      <c r="IT187">
        <v>0.0453</v>
      </c>
      <c r="IU187">
        <v>0.3089209274673534</v>
      </c>
      <c r="IV187">
        <v>0.0002756662941723101</v>
      </c>
      <c r="IW187">
        <v>-1.706736700235475E-07</v>
      </c>
      <c r="IX187">
        <v>-7.648352192670159E-11</v>
      </c>
      <c r="IY187">
        <v>-0.1658455807566637</v>
      </c>
      <c r="IZ187">
        <v>0.001712106514585134</v>
      </c>
      <c r="JA187">
        <v>0.0004201690128959496</v>
      </c>
      <c r="JB187">
        <v>-1.212774764375344E-06</v>
      </c>
      <c r="JC187">
        <v>3</v>
      </c>
      <c r="JD187">
        <v>1949</v>
      </c>
      <c r="JE187">
        <v>1</v>
      </c>
      <c r="JF187">
        <v>28</v>
      </c>
      <c r="JG187">
        <v>28.8</v>
      </c>
      <c r="JH187">
        <v>28.6</v>
      </c>
      <c r="JI187">
        <v>2.6123</v>
      </c>
      <c r="JJ187">
        <v>2.61841</v>
      </c>
      <c r="JK187">
        <v>1.49658</v>
      </c>
      <c r="JL187">
        <v>2.34863</v>
      </c>
      <c r="JM187">
        <v>1.54907</v>
      </c>
      <c r="JN187">
        <v>2.40356</v>
      </c>
      <c r="JO187">
        <v>41.7961</v>
      </c>
      <c r="JP187">
        <v>13.773</v>
      </c>
      <c r="JQ187">
        <v>18</v>
      </c>
      <c r="JR187">
        <v>491.625</v>
      </c>
      <c r="JS187">
        <v>536.314</v>
      </c>
      <c r="JT187">
        <v>28.0001</v>
      </c>
      <c r="JU187">
        <v>30.056</v>
      </c>
      <c r="JV187">
        <v>30.0002</v>
      </c>
      <c r="JW187">
        <v>30.0781</v>
      </c>
      <c r="JX187">
        <v>30.0223</v>
      </c>
      <c r="JY187">
        <v>52.4725</v>
      </c>
      <c r="JZ187">
        <v>46.6971</v>
      </c>
      <c r="KA187">
        <v>0</v>
      </c>
      <c r="KB187">
        <v>28</v>
      </c>
      <c r="KC187">
        <v>1188.9</v>
      </c>
      <c r="KD187">
        <v>17.6073</v>
      </c>
      <c r="KE187">
        <v>100.077</v>
      </c>
      <c r="KF187">
        <v>100.45</v>
      </c>
    </row>
    <row r="188" spans="1:292">
      <c r="A188">
        <v>168</v>
      </c>
      <c r="B188">
        <v>1685030589.6</v>
      </c>
      <c r="C188">
        <v>3990.5</v>
      </c>
      <c r="D188" t="s">
        <v>771</v>
      </c>
      <c r="E188" t="s">
        <v>772</v>
      </c>
      <c r="F188">
        <v>5</v>
      </c>
      <c r="G188" t="s">
        <v>428</v>
      </c>
      <c r="H188">
        <v>1685030581.814285</v>
      </c>
      <c r="I188">
        <f>(J188)/1000</f>
        <v>0</v>
      </c>
      <c r="J188">
        <f>IF(DO188, AM188, AG188)</f>
        <v>0</v>
      </c>
      <c r="K188">
        <f>IF(DO188, AH188, AF188)</f>
        <v>0</v>
      </c>
      <c r="L188">
        <f>DQ188 - IF(AT188&gt;1, K188*DK188*100.0/(AV188*EE188), 0)</f>
        <v>0</v>
      </c>
      <c r="M188">
        <f>((S188-I188/2)*L188-K188)/(S188+I188/2)</f>
        <v>0</v>
      </c>
      <c r="N188">
        <f>M188*(DX188+DY188)/1000.0</f>
        <v>0</v>
      </c>
      <c r="O188">
        <f>(DQ188 - IF(AT188&gt;1, K188*DK188*100.0/(AV188*EE188), 0))*(DX188+DY188)/1000.0</f>
        <v>0</v>
      </c>
      <c r="P188">
        <f>2.0/((1/R188-1/Q188)+SIGN(R188)*SQRT((1/R188-1/Q188)*(1/R188-1/Q188) + 4*DL188/((DL188+1)*(DL188+1))*(2*1/R188*1/Q188-1/Q188*1/Q188)))</f>
        <v>0</v>
      </c>
      <c r="Q188">
        <f>IF(LEFT(DM188,1)&lt;&gt;"0",IF(LEFT(DM188,1)="1",3.0,DN188),$D$5+$E$5*(EE188*DX188/($K$5*1000))+$F$5*(EE188*DX188/($K$5*1000))*MAX(MIN(DK188,$J$5),$I$5)*MAX(MIN(DK188,$J$5),$I$5)+$G$5*MAX(MIN(DK188,$J$5),$I$5)*(EE188*DX188/($K$5*1000))+$H$5*(EE188*DX188/($K$5*1000))*(EE188*DX188/($K$5*1000)))</f>
        <v>0</v>
      </c>
      <c r="R188">
        <f>I188*(1000-(1000*0.61365*exp(17.502*V188/(240.97+V188))/(DX188+DY188)+DS188)/2)/(1000*0.61365*exp(17.502*V188/(240.97+V188))/(DX188+DY188)-DS188)</f>
        <v>0</v>
      </c>
      <c r="S188">
        <f>1/((DL188+1)/(P188/1.6)+1/(Q188/1.37)) + DL188/((DL188+1)/(P188/1.6) + DL188/(Q188/1.37))</f>
        <v>0</v>
      </c>
      <c r="T188">
        <f>(DG188*DJ188)</f>
        <v>0</v>
      </c>
      <c r="U188">
        <f>(DZ188+(T188+2*0.95*5.67E-8*(((DZ188+$B$9)+273)^4-(DZ188+273)^4)-44100*I188)/(1.84*29.3*Q188+8*0.95*5.67E-8*(DZ188+273)^3))</f>
        <v>0</v>
      </c>
      <c r="V188">
        <f>($C$9*EA188+$D$9*EB188+$E$9*U188)</f>
        <v>0</v>
      </c>
      <c r="W188">
        <f>0.61365*exp(17.502*V188/(240.97+V188))</f>
        <v>0</v>
      </c>
      <c r="X188">
        <f>(Y188/Z188*100)</f>
        <v>0</v>
      </c>
      <c r="Y188">
        <f>DS188*(DX188+DY188)/1000</f>
        <v>0</v>
      </c>
      <c r="Z188">
        <f>0.61365*exp(17.502*DZ188/(240.97+DZ188))</f>
        <v>0</v>
      </c>
      <c r="AA188">
        <f>(W188-DS188*(DX188+DY188)/1000)</f>
        <v>0</v>
      </c>
      <c r="AB188">
        <f>(-I188*44100)</f>
        <v>0</v>
      </c>
      <c r="AC188">
        <f>2*29.3*Q188*0.92*(DZ188-V188)</f>
        <v>0</v>
      </c>
      <c r="AD188">
        <f>2*0.95*5.67E-8*(((DZ188+$B$9)+273)^4-(V188+273)^4)</f>
        <v>0</v>
      </c>
      <c r="AE188">
        <f>T188+AD188+AB188+AC188</f>
        <v>0</v>
      </c>
      <c r="AF188">
        <f>DW188*AT188*(DR188-DQ188*(1000-AT188*DT188)/(1000-AT188*DS188))/(100*DK188)</f>
        <v>0</v>
      </c>
      <c r="AG188">
        <f>1000*DW188*AT188*(DS188-DT188)/(100*DK188*(1000-AT188*DS188))</f>
        <v>0</v>
      </c>
      <c r="AH188">
        <f>(AI188 - AJ188 - DX188*1E3/(8.314*(DZ188+273.15)) * AL188/DW188 * AK188) * DW188/(100*DK188) * (1000 - DT188)/1000</f>
        <v>0</v>
      </c>
      <c r="AI188">
        <v>1194.998093118003</v>
      </c>
      <c r="AJ188">
        <v>1122.506060606061</v>
      </c>
      <c r="AK188">
        <v>3.440261101602637</v>
      </c>
      <c r="AL188">
        <v>66.75792814194976</v>
      </c>
      <c r="AM188">
        <f>(AO188 - AN188 + DX188*1E3/(8.314*(DZ188+273.15)) * AQ188/DW188 * AP188) * DW188/(100*DK188) * 1000/(1000 - AO188)</f>
        <v>0</v>
      </c>
      <c r="AN188">
        <v>17.40310112049452</v>
      </c>
      <c r="AO188">
        <v>21.10752435500516</v>
      </c>
      <c r="AP188">
        <v>-0.008974312946327306</v>
      </c>
      <c r="AQ188">
        <v>112.1516284702856</v>
      </c>
      <c r="AR188">
        <v>0</v>
      </c>
      <c r="AS188">
        <v>0</v>
      </c>
      <c r="AT188">
        <f>IF(AR188*$H$15&gt;=AV188,1.0,(AV188/(AV188-AR188*$H$15)))</f>
        <v>0</v>
      </c>
      <c r="AU188">
        <f>(AT188-1)*100</f>
        <v>0</v>
      </c>
      <c r="AV188">
        <f>MAX(0,($B$15+$C$15*EE188)/(1+$D$15*EE188)*DX188/(DZ188+273)*$E$15)</f>
        <v>0</v>
      </c>
      <c r="AW188" t="s">
        <v>429</v>
      </c>
      <c r="AX188" t="s">
        <v>429</v>
      </c>
      <c r="AY188">
        <v>0</v>
      </c>
      <c r="AZ188">
        <v>0</v>
      </c>
      <c r="BA188">
        <f>1-AY188/AZ188</f>
        <v>0</v>
      </c>
      <c r="BB188">
        <v>0</v>
      </c>
      <c r="BC188" t="s">
        <v>429</v>
      </c>
      <c r="BD188" t="s">
        <v>429</v>
      </c>
      <c r="BE188">
        <v>0</v>
      </c>
      <c r="BF188">
        <v>0</v>
      </c>
      <c r="BG188">
        <f>1-BE188/BF188</f>
        <v>0</v>
      </c>
      <c r="BH188">
        <v>0.5</v>
      </c>
      <c r="BI188">
        <f>DH188</f>
        <v>0</v>
      </c>
      <c r="BJ188">
        <f>K188</f>
        <v>0</v>
      </c>
      <c r="BK188">
        <f>BG188*BH188*BI188</f>
        <v>0</v>
      </c>
      <c r="BL188">
        <f>(BJ188-BB188)/BI188</f>
        <v>0</v>
      </c>
      <c r="BM188">
        <f>(AZ188-BF188)/BF188</f>
        <v>0</v>
      </c>
      <c r="BN188">
        <f>AY188/(BA188+AY188/BF188)</f>
        <v>0</v>
      </c>
      <c r="BO188" t="s">
        <v>429</v>
      </c>
      <c r="BP188">
        <v>0</v>
      </c>
      <c r="BQ188">
        <f>IF(BP188&lt;&gt;0, BP188, BN188)</f>
        <v>0</v>
      </c>
      <c r="BR188">
        <f>1-BQ188/BF188</f>
        <v>0</v>
      </c>
      <c r="BS188">
        <f>(BF188-BE188)/(BF188-BQ188)</f>
        <v>0</v>
      </c>
      <c r="BT188">
        <f>(AZ188-BF188)/(AZ188-BQ188)</f>
        <v>0</v>
      </c>
      <c r="BU188">
        <f>(BF188-BE188)/(BF188-AY188)</f>
        <v>0</v>
      </c>
      <c r="BV188">
        <f>(AZ188-BF188)/(AZ188-AY188)</f>
        <v>0</v>
      </c>
      <c r="BW188">
        <f>(BS188*BQ188/BE188)</f>
        <v>0</v>
      </c>
      <c r="BX188">
        <f>(1-BW188)</f>
        <v>0</v>
      </c>
      <c r="DG188">
        <f>$B$13*EF188+$C$13*EG188+$F$13*ER188*(1-EU188)</f>
        <v>0</v>
      </c>
      <c r="DH188">
        <f>DG188*DI188</f>
        <v>0</v>
      </c>
      <c r="DI188">
        <f>($B$13*$D$11+$C$13*$D$11+$F$13*((FE188+EW188)/MAX(FE188+EW188+FF188, 0.1)*$I$11+FF188/MAX(FE188+EW188+FF188, 0.1)*$J$11))/($B$13+$C$13+$F$13)</f>
        <v>0</v>
      </c>
      <c r="DJ188">
        <f>($B$13*$K$11+$C$13*$K$11+$F$13*((FE188+EW188)/MAX(FE188+EW188+FF188, 0.1)*$P$11+FF188/MAX(FE188+EW188+FF188, 0.1)*$Q$11))/($B$13+$C$13+$F$13)</f>
        <v>0</v>
      </c>
      <c r="DK188">
        <v>5.52</v>
      </c>
      <c r="DL188">
        <v>0.5</v>
      </c>
      <c r="DM188" t="s">
        <v>430</v>
      </c>
      <c r="DN188">
        <v>2</v>
      </c>
      <c r="DO188" t="b">
        <v>1</v>
      </c>
      <c r="DP188">
        <v>1685030581.814285</v>
      </c>
      <c r="DQ188">
        <v>1074.13</v>
      </c>
      <c r="DR188">
        <v>1159.44</v>
      </c>
      <c r="DS188">
        <v>21.12254642857143</v>
      </c>
      <c r="DT188">
        <v>17.39720357142857</v>
      </c>
      <c r="DU188">
        <v>1073.816428571429</v>
      </c>
      <c r="DV188">
        <v>21.07698928571429</v>
      </c>
      <c r="DW188">
        <v>499.9906428571429</v>
      </c>
      <c r="DX188">
        <v>99.46643214285714</v>
      </c>
      <c r="DY188">
        <v>0.09995574642857141</v>
      </c>
      <c r="DZ188">
        <v>30.02727142857142</v>
      </c>
      <c r="EA188">
        <v>30.818275</v>
      </c>
      <c r="EB188">
        <v>999.9000000000002</v>
      </c>
      <c r="EC188">
        <v>0</v>
      </c>
      <c r="ED188">
        <v>0</v>
      </c>
      <c r="EE188">
        <v>10001.08964285714</v>
      </c>
      <c r="EF188">
        <v>0</v>
      </c>
      <c r="EG188">
        <v>637.2881785714286</v>
      </c>
      <c r="EH188">
        <v>-85.31088928571428</v>
      </c>
      <c r="EI188">
        <v>1097.306428571429</v>
      </c>
      <c r="EJ188">
        <v>1179.969285714286</v>
      </c>
      <c r="EK188">
        <v>3.725324285714286</v>
      </c>
      <c r="EL188">
        <v>1159.44</v>
      </c>
      <c r="EM188">
        <v>17.39720357142857</v>
      </c>
      <c r="EN188">
        <v>2.1009825</v>
      </c>
      <c r="EO188">
        <v>1.730438928571429</v>
      </c>
      <c r="EP188">
        <v>18.22663214285715</v>
      </c>
      <c r="EQ188">
        <v>15.17204642857143</v>
      </c>
      <c r="ER188">
        <v>2000.043928571429</v>
      </c>
      <c r="ES188">
        <v>0.9799967142857141</v>
      </c>
      <c r="ET188">
        <v>0.02000316071428571</v>
      </c>
      <c r="EU188">
        <v>0</v>
      </c>
      <c r="EV188">
        <v>657.6297857142856</v>
      </c>
      <c r="EW188">
        <v>5.00078</v>
      </c>
      <c r="EX188">
        <v>15732.22857142857</v>
      </c>
      <c r="EY188">
        <v>16379.99642857142</v>
      </c>
      <c r="EZ188">
        <v>40.21849999999999</v>
      </c>
      <c r="FA188">
        <v>41.67592857142856</v>
      </c>
      <c r="FB188">
        <v>40.61349999999999</v>
      </c>
      <c r="FC188">
        <v>40.88574999999999</v>
      </c>
      <c r="FD188">
        <v>41.55785714285713</v>
      </c>
      <c r="FE188">
        <v>1955.133928571429</v>
      </c>
      <c r="FF188">
        <v>39.91</v>
      </c>
      <c r="FG188">
        <v>0</v>
      </c>
      <c r="FH188">
        <v>1685030588.5</v>
      </c>
      <c r="FI188">
        <v>0</v>
      </c>
      <c r="FJ188">
        <v>657.6197200000001</v>
      </c>
      <c r="FK188">
        <v>-0.6901538522625943</v>
      </c>
      <c r="FL188">
        <v>-24.23846145340035</v>
      </c>
      <c r="FM188">
        <v>15732.456</v>
      </c>
      <c r="FN188">
        <v>15</v>
      </c>
      <c r="FO188">
        <v>1685028870</v>
      </c>
      <c r="FP188" t="s">
        <v>630</v>
      </c>
      <c r="FQ188">
        <v>1685028857</v>
      </c>
      <c r="FR188">
        <v>1685028870</v>
      </c>
      <c r="FS188">
        <v>3</v>
      </c>
      <c r="FT188">
        <v>0.082</v>
      </c>
      <c r="FU188">
        <v>-0.024</v>
      </c>
      <c r="FV188">
        <v>0.389</v>
      </c>
      <c r="FW188">
        <v>-0.048</v>
      </c>
      <c r="FX188">
        <v>420</v>
      </c>
      <c r="FY188">
        <v>15</v>
      </c>
      <c r="FZ188">
        <v>0.04</v>
      </c>
      <c r="GA188">
        <v>0.02</v>
      </c>
      <c r="GB188">
        <v>-85.34286585365854</v>
      </c>
      <c r="GC188">
        <v>1.080926132404001</v>
      </c>
      <c r="GD188">
        <v>0.1581242697617471</v>
      </c>
      <c r="GE188">
        <v>0</v>
      </c>
      <c r="GF188">
        <v>3.78639975609756</v>
      </c>
      <c r="GG188">
        <v>-1.138012264808361</v>
      </c>
      <c r="GH188">
        <v>0.116389007642219</v>
      </c>
      <c r="GI188">
        <v>0</v>
      </c>
      <c r="GJ188">
        <v>0</v>
      </c>
      <c r="GK188">
        <v>2</v>
      </c>
      <c r="GL188" t="s">
        <v>485</v>
      </c>
      <c r="GM188">
        <v>3.09907</v>
      </c>
      <c r="GN188">
        <v>2.75811</v>
      </c>
      <c r="GO188">
        <v>0.186601</v>
      </c>
      <c r="GP188">
        <v>0.195546</v>
      </c>
      <c r="GQ188">
        <v>0.108517</v>
      </c>
      <c r="GR188">
        <v>0.0958634</v>
      </c>
      <c r="GS188">
        <v>20854</v>
      </c>
      <c r="GT188">
        <v>20369.9</v>
      </c>
      <c r="GU188">
        <v>26187</v>
      </c>
      <c r="GV188">
        <v>25665.4</v>
      </c>
      <c r="GW188">
        <v>37471.6</v>
      </c>
      <c r="GX188">
        <v>35365.3</v>
      </c>
      <c r="GY188">
        <v>45796.5</v>
      </c>
      <c r="GZ188">
        <v>42313.8</v>
      </c>
      <c r="HA188">
        <v>1.87293</v>
      </c>
      <c r="HB188">
        <v>1.91457</v>
      </c>
      <c r="HC188">
        <v>0.0766963</v>
      </c>
      <c r="HD188">
        <v>0</v>
      </c>
      <c r="HE188">
        <v>29.5716</v>
      </c>
      <c r="HF188">
        <v>999.9</v>
      </c>
      <c r="HG188">
        <v>53.6</v>
      </c>
      <c r="HH188">
        <v>37.5</v>
      </c>
      <c r="HI188">
        <v>34.9138</v>
      </c>
      <c r="HJ188">
        <v>62.443</v>
      </c>
      <c r="HK188">
        <v>27.4159</v>
      </c>
      <c r="HL188">
        <v>1</v>
      </c>
      <c r="HM188">
        <v>0.216347</v>
      </c>
      <c r="HN188">
        <v>0.8200460000000001</v>
      </c>
      <c r="HO188">
        <v>20.3038</v>
      </c>
      <c r="HP188">
        <v>5.2131</v>
      </c>
      <c r="HQ188">
        <v>11.9796</v>
      </c>
      <c r="HR188">
        <v>4.96365</v>
      </c>
      <c r="HS188">
        <v>3.27425</v>
      </c>
      <c r="HT188">
        <v>9999</v>
      </c>
      <c r="HU188">
        <v>9999</v>
      </c>
      <c r="HV188">
        <v>9999</v>
      </c>
      <c r="HW188">
        <v>31.1</v>
      </c>
      <c r="HX188">
        <v>1.86401</v>
      </c>
      <c r="HY188">
        <v>1.8602</v>
      </c>
      <c r="HZ188">
        <v>1.85851</v>
      </c>
      <c r="IA188">
        <v>1.85989</v>
      </c>
      <c r="IB188">
        <v>1.85989</v>
      </c>
      <c r="IC188">
        <v>1.85837</v>
      </c>
      <c r="ID188">
        <v>1.85745</v>
      </c>
      <c r="IE188">
        <v>1.85241</v>
      </c>
      <c r="IF188">
        <v>0</v>
      </c>
      <c r="IG188">
        <v>0</v>
      </c>
      <c r="IH188">
        <v>0</v>
      </c>
      <c r="II188">
        <v>0</v>
      </c>
      <c r="IJ188" t="s">
        <v>433</v>
      </c>
      <c r="IK188" t="s">
        <v>434</v>
      </c>
      <c r="IL188" t="s">
        <v>435</v>
      </c>
      <c r="IM188" t="s">
        <v>435</v>
      </c>
      <c r="IN188" t="s">
        <v>435</v>
      </c>
      <c r="IO188" t="s">
        <v>435</v>
      </c>
      <c r="IP188">
        <v>0</v>
      </c>
      <c r="IQ188">
        <v>100</v>
      </c>
      <c r="IR188">
        <v>100</v>
      </c>
      <c r="IS188">
        <v>0.31</v>
      </c>
      <c r="IT188">
        <v>0.0454</v>
      </c>
      <c r="IU188">
        <v>0.3089209274673534</v>
      </c>
      <c r="IV188">
        <v>0.0002756662941723101</v>
      </c>
      <c r="IW188">
        <v>-1.706736700235475E-07</v>
      </c>
      <c r="IX188">
        <v>-7.648352192670159E-11</v>
      </c>
      <c r="IY188">
        <v>-0.1658455807566637</v>
      </c>
      <c r="IZ188">
        <v>0.001712106514585134</v>
      </c>
      <c r="JA188">
        <v>0.0004201690128959496</v>
      </c>
      <c r="JB188">
        <v>-1.212774764375344E-06</v>
      </c>
      <c r="JC188">
        <v>3</v>
      </c>
      <c r="JD188">
        <v>1949</v>
      </c>
      <c r="JE188">
        <v>1</v>
      </c>
      <c r="JF188">
        <v>28</v>
      </c>
      <c r="JG188">
        <v>28.9</v>
      </c>
      <c r="JH188">
        <v>28.7</v>
      </c>
      <c r="JI188">
        <v>2.6416</v>
      </c>
      <c r="JJ188">
        <v>2.62573</v>
      </c>
      <c r="JK188">
        <v>1.49658</v>
      </c>
      <c r="JL188">
        <v>2.34741</v>
      </c>
      <c r="JM188">
        <v>1.54907</v>
      </c>
      <c r="JN188">
        <v>2.3645</v>
      </c>
      <c r="JO188">
        <v>41.8223</v>
      </c>
      <c r="JP188">
        <v>13.7643</v>
      </c>
      <c r="JQ188">
        <v>18</v>
      </c>
      <c r="JR188">
        <v>491.803</v>
      </c>
      <c r="JS188">
        <v>536.279</v>
      </c>
      <c r="JT188">
        <v>27.9997</v>
      </c>
      <c r="JU188">
        <v>30.056</v>
      </c>
      <c r="JV188">
        <v>30.0003</v>
      </c>
      <c r="JW188">
        <v>30.0781</v>
      </c>
      <c r="JX188">
        <v>30.0223</v>
      </c>
      <c r="JY188">
        <v>53.1114</v>
      </c>
      <c r="JZ188">
        <v>46.6971</v>
      </c>
      <c r="KA188">
        <v>0</v>
      </c>
      <c r="KB188">
        <v>28</v>
      </c>
      <c r="KC188">
        <v>1208.94</v>
      </c>
      <c r="KD188">
        <v>17.6864</v>
      </c>
      <c r="KE188">
        <v>100.076</v>
      </c>
      <c r="KF188">
        <v>100.449</v>
      </c>
    </row>
    <row r="189" spans="1:292">
      <c r="A189">
        <v>169</v>
      </c>
      <c r="B189">
        <v>1685030594.6</v>
      </c>
      <c r="C189">
        <v>3995.5</v>
      </c>
      <c r="D189" t="s">
        <v>773</v>
      </c>
      <c r="E189" t="s">
        <v>774</v>
      </c>
      <c r="F189">
        <v>5</v>
      </c>
      <c r="G189" t="s">
        <v>428</v>
      </c>
      <c r="H189">
        <v>1685030587.1</v>
      </c>
      <c r="I189">
        <f>(J189)/1000</f>
        <v>0</v>
      </c>
      <c r="J189">
        <f>IF(DO189, AM189, AG189)</f>
        <v>0</v>
      </c>
      <c r="K189">
        <f>IF(DO189, AH189, AF189)</f>
        <v>0</v>
      </c>
      <c r="L189">
        <f>DQ189 - IF(AT189&gt;1, K189*DK189*100.0/(AV189*EE189), 0)</f>
        <v>0</v>
      </c>
      <c r="M189">
        <f>((S189-I189/2)*L189-K189)/(S189+I189/2)</f>
        <v>0</v>
      </c>
      <c r="N189">
        <f>M189*(DX189+DY189)/1000.0</f>
        <v>0</v>
      </c>
      <c r="O189">
        <f>(DQ189 - IF(AT189&gt;1, K189*DK189*100.0/(AV189*EE189), 0))*(DX189+DY189)/1000.0</f>
        <v>0</v>
      </c>
      <c r="P189">
        <f>2.0/((1/R189-1/Q189)+SIGN(R189)*SQRT((1/R189-1/Q189)*(1/R189-1/Q189) + 4*DL189/((DL189+1)*(DL189+1))*(2*1/R189*1/Q189-1/Q189*1/Q189)))</f>
        <v>0</v>
      </c>
      <c r="Q189">
        <f>IF(LEFT(DM189,1)&lt;&gt;"0",IF(LEFT(DM189,1)="1",3.0,DN189),$D$5+$E$5*(EE189*DX189/($K$5*1000))+$F$5*(EE189*DX189/($K$5*1000))*MAX(MIN(DK189,$J$5),$I$5)*MAX(MIN(DK189,$J$5),$I$5)+$G$5*MAX(MIN(DK189,$J$5),$I$5)*(EE189*DX189/($K$5*1000))+$H$5*(EE189*DX189/($K$5*1000))*(EE189*DX189/($K$5*1000)))</f>
        <v>0</v>
      </c>
      <c r="R189">
        <f>I189*(1000-(1000*0.61365*exp(17.502*V189/(240.97+V189))/(DX189+DY189)+DS189)/2)/(1000*0.61365*exp(17.502*V189/(240.97+V189))/(DX189+DY189)-DS189)</f>
        <v>0</v>
      </c>
      <c r="S189">
        <f>1/((DL189+1)/(P189/1.6)+1/(Q189/1.37)) + DL189/((DL189+1)/(P189/1.6) + DL189/(Q189/1.37))</f>
        <v>0</v>
      </c>
      <c r="T189">
        <f>(DG189*DJ189)</f>
        <v>0</v>
      </c>
      <c r="U189">
        <f>(DZ189+(T189+2*0.95*5.67E-8*(((DZ189+$B$9)+273)^4-(DZ189+273)^4)-44100*I189)/(1.84*29.3*Q189+8*0.95*5.67E-8*(DZ189+273)^3))</f>
        <v>0</v>
      </c>
      <c r="V189">
        <f>($C$9*EA189+$D$9*EB189+$E$9*U189)</f>
        <v>0</v>
      </c>
      <c r="W189">
        <f>0.61365*exp(17.502*V189/(240.97+V189))</f>
        <v>0</v>
      </c>
      <c r="X189">
        <f>(Y189/Z189*100)</f>
        <v>0</v>
      </c>
      <c r="Y189">
        <f>DS189*(DX189+DY189)/1000</f>
        <v>0</v>
      </c>
      <c r="Z189">
        <f>0.61365*exp(17.502*DZ189/(240.97+DZ189))</f>
        <v>0</v>
      </c>
      <c r="AA189">
        <f>(W189-DS189*(DX189+DY189)/1000)</f>
        <v>0</v>
      </c>
      <c r="AB189">
        <f>(-I189*44100)</f>
        <v>0</v>
      </c>
      <c r="AC189">
        <f>2*29.3*Q189*0.92*(DZ189-V189)</f>
        <v>0</v>
      </c>
      <c r="AD189">
        <f>2*0.95*5.67E-8*(((DZ189+$B$9)+273)^4-(V189+273)^4)</f>
        <v>0</v>
      </c>
      <c r="AE189">
        <f>T189+AD189+AB189+AC189</f>
        <v>0</v>
      </c>
      <c r="AF189">
        <f>DW189*AT189*(DR189-DQ189*(1000-AT189*DT189)/(1000-AT189*DS189))/(100*DK189)</f>
        <v>0</v>
      </c>
      <c r="AG189">
        <f>1000*DW189*AT189*(DS189-DT189)/(100*DK189*(1000-AT189*DS189))</f>
        <v>0</v>
      </c>
      <c r="AH189">
        <f>(AI189 - AJ189 - DX189*1E3/(8.314*(DZ189+273.15)) * AL189/DW189 * AK189) * DW189/(100*DK189) * (1000 - DT189)/1000</f>
        <v>0</v>
      </c>
      <c r="AI189">
        <v>1212.210196976953</v>
      </c>
      <c r="AJ189">
        <v>1139.659151515151</v>
      </c>
      <c r="AK189">
        <v>3.428047981408428</v>
      </c>
      <c r="AL189">
        <v>66.75792814194976</v>
      </c>
      <c r="AM189">
        <f>(AO189 - AN189 + DX189*1E3/(8.314*(DZ189+273.15)) * AQ189/DW189 * AP189) * DW189/(100*DK189) * 1000/(1000 - AO189)</f>
        <v>0</v>
      </c>
      <c r="AN189">
        <v>17.56868869828678</v>
      </c>
      <c r="AO189">
        <v>21.12538658410735</v>
      </c>
      <c r="AP189">
        <v>0.001769010070581669</v>
      </c>
      <c r="AQ189">
        <v>112.1516284702856</v>
      </c>
      <c r="AR189">
        <v>0</v>
      </c>
      <c r="AS189">
        <v>0</v>
      </c>
      <c r="AT189">
        <f>IF(AR189*$H$15&gt;=AV189,1.0,(AV189/(AV189-AR189*$H$15)))</f>
        <v>0</v>
      </c>
      <c r="AU189">
        <f>(AT189-1)*100</f>
        <v>0</v>
      </c>
      <c r="AV189">
        <f>MAX(0,($B$15+$C$15*EE189)/(1+$D$15*EE189)*DX189/(DZ189+273)*$E$15)</f>
        <v>0</v>
      </c>
      <c r="AW189" t="s">
        <v>429</v>
      </c>
      <c r="AX189" t="s">
        <v>429</v>
      </c>
      <c r="AY189">
        <v>0</v>
      </c>
      <c r="AZ189">
        <v>0</v>
      </c>
      <c r="BA189">
        <f>1-AY189/AZ189</f>
        <v>0</v>
      </c>
      <c r="BB189">
        <v>0</v>
      </c>
      <c r="BC189" t="s">
        <v>429</v>
      </c>
      <c r="BD189" t="s">
        <v>429</v>
      </c>
      <c r="BE189">
        <v>0</v>
      </c>
      <c r="BF189">
        <v>0</v>
      </c>
      <c r="BG189">
        <f>1-BE189/BF189</f>
        <v>0</v>
      </c>
      <c r="BH189">
        <v>0.5</v>
      </c>
      <c r="BI189">
        <f>DH189</f>
        <v>0</v>
      </c>
      <c r="BJ189">
        <f>K189</f>
        <v>0</v>
      </c>
      <c r="BK189">
        <f>BG189*BH189*BI189</f>
        <v>0</v>
      </c>
      <c r="BL189">
        <f>(BJ189-BB189)/BI189</f>
        <v>0</v>
      </c>
      <c r="BM189">
        <f>(AZ189-BF189)/BF189</f>
        <v>0</v>
      </c>
      <c r="BN189">
        <f>AY189/(BA189+AY189/BF189)</f>
        <v>0</v>
      </c>
      <c r="BO189" t="s">
        <v>429</v>
      </c>
      <c r="BP189">
        <v>0</v>
      </c>
      <c r="BQ189">
        <f>IF(BP189&lt;&gt;0, BP189, BN189)</f>
        <v>0</v>
      </c>
      <c r="BR189">
        <f>1-BQ189/BF189</f>
        <v>0</v>
      </c>
      <c r="BS189">
        <f>(BF189-BE189)/(BF189-BQ189)</f>
        <v>0</v>
      </c>
      <c r="BT189">
        <f>(AZ189-BF189)/(AZ189-BQ189)</f>
        <v>0</v>
      </c>
      <c r="BU189">
        <f>(BF189-BE189)/(BF189-AY189)</f>
        <v>0</v>
      </c>
      <c r="BV189">
        <f>(AZ189-BF189)/(AZ189-AY189)</f>
        <v>0</v>
      </c>
      <c r="BW189">
        <f>(BS189*BQ189/BE189)</f>
        <v>0</v>
      </c>
      <c r="BX189">
        <f>(1-BW189)</f>
        <v>0</v>
      </c>
      <c r="DG189">
        <f>$B$13*EF189+$C$13*EG189+$F$13*ER189*(1-EU189)</f>
        <v>0</v>
      </c>
      <c r="DH189">
        <f>DG189*DI189</f>
        <v>0</v>
      </c>
      <c r="DI189">
        <f>($B$13*$D$11+$C$13*$D$11+$F$13*((FE189+EW189)/MAX(FE189+EW189+FF189, 0.1)*$I$11+FF189/MAX(FE189+EW189+FF189, 0.1)*$J$11))/($B$13+$C$13+$F$13)</f>
        <v>0</v>
      </c>
      <c r="DJ189">
        <f>($B$13*$K$11+$C$13*$K$11+$F$13*((FE189+EW189)/MAX(FE189+EW189+FF189, 0.1)*$P$11+FF189/MAX(FE189+EW189+FF189, 0.1)*$Q$11))/($B$13+$C$13+$F$13)</f>
        <v>0</v>
      </c>
      <c r="DK189">
        <v>5.52</v>
      </c>
      <c r="DL189">
        <v>0.5</v>
      </c>
      <c r="DM189" t="s">
        <v>430</v>
      </c>
      <c r="DN189">
        <v>2</v>
      </c>
      <c r="DO189" t="b">
        <v>1</v>
      </c>
      <c r="DP189">
        <v>1685030587.1</v>
      </c>
      <c r="DQ189">
        <v>1092.036666666667</v>
      </c>
      <c r="DR189">
        <v>1177.213703703704</v>
      </c>
      <c r="DS189">
        <v>21.11622962962963</v>
      </c>
      <c r="DT189">
        <v>17.48829259259259</v>
      </c>
      <c r="DU189">
        <v>1091.729259259259</v>
      </c>
      <c r="DV189">
        <v>21.07078518518519</v>
      </c>
      <c r="DW189">
        <v>499.9837777777778</v>
      </c>
      <c r="DX189">
        <v>99.46592222222222</v>
      </c>
      <c r="DY189">
        <v>0.09996841481481482</v>
      </c>
      <c r="DZ189">
        <v>30.02369999999999</v>
      </c>
      <c r="EA189">
        <v>30.82102592592592</v>
      </c>
      <c r="EB189">
        <v>999.9000000000001</v>
      </c>
      <c r="EC189">
        <v>0</v>
      </c>
      <c r="ED189">
        <v>0</v>
      </c>
      <c r="EE189">
        <v>10004.05222222222</v>
      </c>
      <c r="EF189">
        <v>0</v>
      </c>
      <c r="EG189">
        <v>636.9125925925925</v>
      </c>
      <c r="EH189">
        <v>-85.17776666666667</v>
      </c>
      <c r="EI189">
        <v>1115.592962962963</v>
      </c>
      <c r="EJ189">
        <v>1198.168888888889</v>
      </c>
      <c r="EK189">
        <v>3.627923333333334</v>
      </c>
      <c r="EL189">
        <v>1177.213703703704</v>
      </c>
      <c r="EM189">
        <v>17.48829259259259</v>
      </c>
      <c r="EN189">
        <v>2.100343333333333</v>
      </c>
      <c r="EO189">
        <v>1.739490740740741</v>
      </c>
      <c r="EP189">
        <v>18.22178888888889</v>
      </c>
      <c r="EQ189">
        <v>15.25318518518519</v>
      </c>
      <c r="ER189">
        <v>2000.02037037037</v>
      </c>
      <c r="ES189">
        <v>0.979996259259259</v>
      </c>
      <c r="ET189">
        <v>0.02000355925925926</v>
      </c>
      <c r="EU189">
        <v>0</v>
      </c>
      <c r="EV189">
        <v>657.5922222222223</v>
      </c>
      <c r="EW189">
        <v>5.00078</v>
      </c>
      <c r="EX189">
        <v>15733.74814814815</v>
      </c>
      <c r="EY189">
        <v>16379.78888888889</v>
      </c>
      <c r="EZ189">
        <v>40.21274074074073</v>
      </c>
      <c r="FA189">
        <v>41.66862962962963</v>
      </c>
      <c r="FB189">
        <v>40.58059259259259</v>
      </c>
      <c r="FC189">
        <v>40.89085185185185</v>
      </c>
      <c r="FD189">
        <v>41.58314814814815</v>
      </c>
      <c r="FE189">
        <v>1955.11037037037</v>
      </c>
      <c r="FF189">
        <v>39.91</v>
      </c>
      <c r="FG189">
        <v>0</v>
      </c>
      <c r="FH189">
        <v>1685030593.9</v>
      </c>
      <c r="FI189">
        <v>0</v>
      </c>
      <c r="FJ189">
        <v>657.5872692307693</v>
      </c>
      <c r="FK189">
        <v>-0.05083761408727481</v>
      </c>
      <c r="FL189">
        <v>68.33504281177757</v>
      </c>
      <c r="FM189">
        <v>15734.03846153846</v>
      </c>
      <c r="FN189">
        <v>15</v>
      </c>
      <c r="FO189">
        <v>1685028870</v>
      </c>
      <c r="FP189" t="s">
        <v>630</v>
      </c>
      <c r="FQ189">
        <v>1685028857</v>
      </c>
      <c r="FR189">
        <v>1685028870</v>
      </c>
      <c r="FS189">
        <v>3</v>
      </c>
      <c r="FT189">
        <v>0.082</v>
      </c>
      <c r="FU189">
        <v>-0.024</v>
      </c>
      <c r="FV189">
        <v>0.389</v>
      </c>
      <c r="FW189">
        <v>-0.048</v>
      </c>
      <c r="FX189">
        <v>420</v>
      </c>
      <c r="FY189">
        <v>15</v>
      </c>
      <c r="FZ189">
        <v>0.04</v>
      </c>
      <c r="GA189">
        <v>0.02</v>
      </c>
      <c r="GB189">
        <v>-85.25686585365852</v>
      </c>
      <c r="GC189">
        <v>1.54295121951199</v>
      </c>
      <c r="GD189">
        <v>0.1832126148731613</v>
      </c>
      <c r="GE189">
        <v>0</v>
      </c>
      <c r="GF189">
        <v>3.689466341463415</v>
      </c>
      <c r="GG189">
        <v>-1.154927665505218</v>
      </c>
      <c r="GH189">
        <v>0.1183344435097468</v>
      </c>
      <c r="GI189">
        <v>0</v>
      </c>
      <c r="GJ189">
        <v>0</v>
      </c>
      <c r="GK189">
        <v>2</v>
      </c>
      <c r="GL189" t="s">
        <v>485</v>
      </c>
      <c r="GM189">
        <v>3.09913</v>
      </c>
      <c r="GN189">
        <v>2.75827</v>
      </c>
      <c r="GO189">
        <v>0.188383</v>
      </c>
      <c r="GP189">
        <v>0.197257</v>
      </c>
      <c r="GQ189">
        <v>0.108559</v>
      </c>
      <c r="GR189">
        <v>0.09600590000000001</v>
      </c>
      <c r="GS189">
        <v>20808.3</v>
      </c>
      <c r="GT189">
        <v>20326.7</v>
      </c>
      <c r="GU189">
        <v>26187</v>
      </c>
      <c r="GV189">
        <v>25665.5</v>
      </c>
      <c r="GW189">
        <v>37470.3</v>
      </c>
      <c r="GX189">
        <v>35359.9</v>
      </c>
      <c r="GY189">
        <v>45796.8</v>
      </c>
      <c r="GZ189">
        <v>42313.8</v>
      </c>
      <c r="HA189">
        <v>1.87295</v>
      </c>
      <c r="HB189">
        <v>1.91448</v>
      </c>
      <c r="HC189">
        <v>0.07729229999999999</v>
      </c>
      <c r="HD189">
        <v>0</v>
      </c>
      <c r="HE189">
        <v>29.5617</v>
      </c>
      <c r="HF189">
        <v>999.9</v>
      </c>
      <c r="HG189">
        <v>53.6</v>
      </c>
      <c r="HH189">
        <v>37.5</v>
      </c>
      <c r="HI189">
        <v>34.9129</v>
      </c>
      <c r="HJ189">
        <v>62.483</v>
      </c>
      <c r="HK189">
        <v>27.3958</v>
      </c>
      <c r="HL189">
        <v>1</v>
      </c>
      <c r="HM189">
        <v>0.216413</v>
      </c>
      <c r="HN189">
        <v>0.816073</v>
      </c>
      <c r="HO189">
        <v>20.3036</v>
      </c>
      <c r="HP189">
        <v>5.2131</v>
      </c>
      <c r="HQ189">
        <v>11.9798</v>
      </c>
      <c r="HR189">
        <v>4.9637</v>
      </c>
      <c r="HS189">
        <v>3.27415</v>
      </c>
      <c r="HT189">
        <v>9999</v>
      </c>
      <c r="HU189">
        <v>9999</v>
      </c>
      <c r="HV189">
        <v>9999</v>
      </c>
      <c r="HW189">
        <v>31.1</v>
      </c>
      <c r="HX189">
        <v>1.86401</v>
      </c>
      <c r="HY189">
        <v>1.8602</v>
      </c>
      <c r="HZ189">
        <v>1.85848</v>
      </c>
      <c r="IA189">
        <v>1.85989</v>
      </c>
      <c r="IB189">
        <v>1.85988</v>
      </c>
      <c r="IC189">
        <v>1.85837</v>
      </c>
      <c r="ID189">
        <v>1.85745</v>
      </c>
      <c r="IE189">
        <v>1.85241</v>
      </c>
      <c r="IF189">
        <v>0</v>
      </c>
      <c r="IG189">
        <v>0</v>
      </c>
      <c r="IH189">
        <v>0</v>
      </c>
      <c r="II189">
        <v>0</v>
      </c>
      <c r="IJ189" t="s">
        <v>433</v>
      </c>
      <c r="IK189" t="s">
        <v>434</v>
      </c>
      <c r="IL189" t="s">
        <v>435</v>
      </c>
      <c r="IM189" t="s">
        <v>435</v>
      </c>
      <c r="IN189" t="s">
        <v>435</v>
      </c>
      <c r="IO189" t="s">
        <v>435</v>
      </c>
      <c r="IP189">
        <v>0</v>
      </c>
      <c r="IQ189">
        <v>100</v>
      </c>
      <c r="IR189">
        <v>100</v>
      </c>
      <c r="IS189">
        <v>0.3</v>
      </c>
      <c r="IT189">
        <v>0.0455</v>
      </c>
      <c r="IU189">
        <v>0.3089209274673534</v>
      </c>
      <c r="IV189">
        <v>0.0002756662941723101</v>
      </c>
      <c r="IW189">
        <v>-1.706736700235475E-07</v>
      </c>
      <c r="IX189">
        <v>-7.648352192670159E-11</v>
      </c>
      <c r="IY189">
        <v>-0.1658455807566637</v>
      </c>
      <c r="IZ189">
        <v>0.001712106514585134</v>
      </c>
      <c r="JA189">
        <v>0.0004201690128959496</v>
      </c>
      <c r="JB189">
        <v>-1.212774764375344E-06</v>
      </c>
      <c r="JC189">
        <v>3</v>
      </c>
      <c r="JD189">
        <v>1949</v>
      </c>
      <c r="JE189">
        <v>1</v>
      </c>
      <c r="JF189">
        <v>28</v>
      </c>
      <c r="JG189">
        <v>29</v>
      </c>
      <c r="JH189">
        <v>28.7</v>
      </c>
      <c r="JI189">
        <v>2.67334</v>
      </c>
      <c r="JJ189">
        <v>2.62573</v>
      </c>
      <c r="JK189">
        <v>1.49658</v>
      </c>
      <c r="JL189">
        <v>2.34863</v>
      </c>
      <c r="JM189">
        <v>1.54785</v>
      </c>
      <c r="JN189">
        <v>2.37549</v>
      </c>
      <c r="JO189">
        <v>41.8223</v>
      </c>
      <c r="JP189">
        <v>13.7555</v>
      </c>
      <c r="JQ189">
        <v>18</v>
      </c>
      <c r="JR189">
        <v>491.818</v>
      </c>
      <c r="JS189">
        <v>536.202</v>
      </c>
      <c r="JT189">
        <v>27.9993</v>
      </c>
      <c r="JU189">
        <v>30.056</v>
      </c>
      <c r="JV189">
        <v>30</v>
      </c>
      <c r="JW189">
        <v>30.0781</v>
      </c>
      <c r="JX189">
        <v>30.0216</v>
      </c>
      <c r="JY189">
        <v>53.6906</v>
      </c>
      <c r="JZ189">
        <v>46.4099</v>
      </c>
      <c r="KA189">
        <v>0</v>
      </c>
      <c r="KB189">
        <v>28</v>
      </c>
      <c r="KC189">
        <v>1222.3</v>
      </c>
      <c r="KD189">
        <v>17.7699</v>
      </c>
      <c r="KE189">
        <v>100.076</v>
      </c>
      <c r="KF189">
        <v>100.45</v>
      </c>
    </row>
    <row r="190" spans="1:292">
      <c r="A190">
        <v>170</v>
      </c>
      <c r="B190">
        <v>1685030599.6</v>
      </c>
      <c r="C190">
        <v>4000.5</v>
      </c>
      <c r="D190" t="s">
        <v>775</v>
      </c>
      <c r="E190" t="s">
        <v>776</v>
      </c>
      <c r="F190">
        <v>5</v>
      </c>
      <c r="G190" t="s">
        <v>428</v>
      </c>
      <c r="H190">
        <v>1685030591.814285</v>
      </c>
      <c r="I190">
        <f>(J190)/1000</f>
        <v>0</v>
      </c>
      <c r="J190">
        <f>IF(DO190, AM190, AG190)</f>
        <v>0</v>
      </c>
      <c r="K190">
        <f>IF(DO190, AH190, AF190)</f>
        <v>0</v>
      </c>
      <c r="L190">
        <f>DQ190 - IF(AT190&gt;1, K190*DK190*100.0/(AV190*EE190), 0)</f>
        <v>0</v>
      </c>
      <c r="M190">
        <f>((S190-I190/2)*L190-K190)/(S190+I190/2)</f>
        <v>0</v>
      </c>
      <c r="N190">
        <f>M190*(DX190+DY190)/1000.0</f>
        <v>0</v>
      </c>
      <c r="O190">
        <f>(DQ190 - IF(AT190&gt;1, K190*DK190*100.0/(AV190*EE190), 0))*(DX190+DY190)/1000.0</f>
        <v>0</v>
      </c>
      <c r="P190">
        <f>2.0/((1/R190-1/Q190)+SIGN(R190)*SQRT((1/R190-1/Q190)*(1/R190-1/Q190) + 4*DL190/((DL190+1)*(DL190+1))*(2*1/R190*1/Q190-1/Q190*1/Q190)))</f>
        <v>0</v>
      </c>
      <c r="Q190">
        <f>IF(LEFT(DM190,1)&lt;&gt;"0",IF(LEFT(DM190,1)="1",3.0,DN190),$D$5+$E$5*(EE190*DX190/($K$5*1000))+$F$5*(EE190*DX190/($K$5*1000))*MAX(MIN(DK190,$J$5),$I$5)*MAX(MIN(DK190,$J$5),$I$5)+$G$5*MAX(MIN(DK190,$J$5),$I$5)*(EE190*DX190/($K$5*1000))+$H$5*(EE190*DX190/($K$5*1000))*(EE190*DX190/($K$5*1000)))</f>
        <v>0</v>
      </c>
      <c r="R190">
        <f>I190*(1000-(1000*0.61365*exp(17.502*V190/(240.97+V190))/(DX190+DY190)+DS190)/2)/(1000*0.61365*exp(17.502*V190/(240.97+V190))/(DX190+DY190)-DS190)</f>
        <v>0</v>
      </c>
      <c r="S190">
        <f>1/((DL190+1)/(P190/1.6)+1/(Q190/1.37)) + DL190/((DL190+1)/(P190/1.6) + DL190/(Q190/1.37))</f>
        <v>0</v>
      </c>
      <c r="T190">
        <f>(DG190*DJ190)</f>
        <v>0</v>
      </c>
      <c r="U190">
        <f>(DZ190+(T190+2*0.95*5.67E-8*(((DZ190+$B$9)+273)^4-(DZ190+273)^4)-44100*I190)/(1.84*29.3*Q190+8*0.95*5.67E-8*(DZ190+273)^3))</f>
        <v>0</v>
      </c>
      <c r="V190">
        <f>($C$9*EA190+$D$9*EB190+$E$9*U190)</f>
        <v>0</v>
      </c>
      <c r="W190">
        <f>0.61365*exp(17.502*V190/(240.97+V190))</f>
        <v>0</v>
      </c>
      <c r="X190">
        <f>(Y190/Z190*100)</f>
        <v>0</v>
      </c>
      <c r="Y190">
        <f>DS190*(DX190+DY190)/1000</f>
        <v>0</v>
      </c>
      <c r="Z190">
        <f>0.61365*exp(17.502*DZ190/(240.97+DZ190))</f>
        <v>0</v>
      </c>
      <c r="AA190">
        <f>(W190-DS190*(DX190+DY190)/1000)</f>
        <v>0</v>
      </c>
      <c r="AB190">
        <f>(-I190*44100)</f>
        <v>0</v>
      </c>
      <c r="AC190">
        <f>2*29.3*Q190*0.92*(DZ190-V190)</f>
        <v>0</v>
      </c>
      <c r="AD190">
        <f>2*0.95*5.67E-8*(((DZ190+$B$9)+273)^4-(V190+273)^4)</f>
        <v>0</v>
      </c>
      <c r="AE190">
        <f>T190+AD190+AB190+AC190</f>
        <v>0</v>
      </c>
      <c r="AF190">
        <f>DW190*AT190*(DR190-DQ190*(1000-AT190*DT190)/(1000-AT190*DS190))/(100*DK190)</f>
        <v>0</v>
      </c>
      <c r="AG190">
        <f>1000*DW190*AT190*(DS190-DT190)/(100*DK190*(1000-AT190*DS190))</f>
        <v>0</v>
      </c>
      <c r="AH190">
        <f>(AI190 - AJ190 - DX190*1E3/(8.314*(DZ190+273.15)) * AL190/DW190 * AK190) * DW190/(100*DK190) * (1000 - DT190)/1000</f>
        <v>0</v>
      </c>
      <c r="AI190">
        <v>1229.583300752566</v>
      </c>
      <c r="AJ190">
        <v>1156.878727272727</v>
      </c>
      <c r="AK190">
        <v>3.449115012379476</v>
      </c>
      <c r="AL190">
        <v>66.75792814194976</v>
      </c>
      <c r="AM190">
        <f>(AO190 - AN190 + DX190*1E3/(8.314*(DZ190+273.15)) * AQ190/DW190 * AP190) * DW190/(100*DK190) * 1000/(1000 - AO190)</f>
        <v>0</v>
      </c>
      <c r="AN190">
        <v>17.60587183933593</v>
      </c>
      <c r="AO190">
        <v>21.12385933952528</v>
      </c>
      <c r="AP190">
        <v>0.0001370708994941518</v>
      </c>
      <c r="AQ190">
        <v>112.1516284702856</v>
      </c>
      <c r="AR190">
        <v>0</v>
      </c>
      <c r="AS190">
        <v>0</v>
      </c>
      <c r="AT190">
        <f>IF(AR190*$H$15&gt;=AV190,1.0,(AV190/(AV190-AR190*$H$15)))</f>
        <v>0</v>
      </c>
      <c r="AU190">
        <f>(AT190-1)*100</f>
        <v>0</v>
      </c>
      <c r="AV190">
        <f>MAX(0,($B$15+$C$15*EE190)/(1+$D$15*EE190)*DX190/(DZ190+273)*$E$15)</f>
        <v>0</v>
      </c>
      <c r="AW190" t="s">
        <v>429</v>
      </c>
      <c r="AX190" t="s">
        <v>429</v>
      </c>
      <c r="AY190">
        <v>0</v>
      </c>
      <c r="AZ190">
        <v>0</v>
      </c>
      <c r="BA190">
        <f>1-AY190/AZ190</f>
        <v>0</v>
      </c>
      <c r="BB190">
        <v>0</v>
      </c>
      <c r="BC190" t="s">
        <v>429</v>
      </c>
      <c r="BD190" t="s">
        <v>429</v>
      </c>
      <c r="BE190">
        <v>0</v>
      </c>
      <c r="BF190">
        <v>0</v>
      </c>
      <c r="BG190">
        <f>1-BE190/BF190</f>
        <v>0</v>
      </c>
      <c r="BH190">
        <v>0.5</v>
      </c>
      <c r="BI190">
        <f>DH190</f>
        <v>0</v>
      </c>
      <c r="BJ190">
        <f>K190</f>
        <v>0</v>
      </c>
      <c r="BK190">
        <f>BG190*BH190*BI190</f>
        <v>0</v>
      </c>
      <c r="BL190">
        <f>(BJ190-BB190)/BI190</f>
        <v>0</v>
      </c>
      <c r="BM190">
        <f>(AZ190-BF190)/BF190</f>
        <v>0</v>
      </c>
      <c r="BN190">
        <f>AY190/(BA190+AY190/BF190)</f>
        <v>0</v>
      </c>
      <c r="BO190" t="s">
        <v>429</v>
      </c>
      <c r="BP190">
        <v>0</v>
      </c>
      <c r="BQ190">
        <f>IF(BP190&lt;&gt;0, BP190, BN190)</f>
        <v>0</v>
      </c>
      <c r="BR190">
        <f>1-BQ190/BF190</f>
        <v>0</v>
      </c>
      <c r="BS190">
        <f>(BF190-BE190)/(BF190-BQ190)</f>
        <v>0</v>
      </c>
      <c r="BT190">
        <f>(AZ190-BF190)/(AZ190-BQ190)</f>
        <v>0</v>
      </c>
      <c r="BU190">
        <f>(BF190-BE190)/(BF190-AY190)</f>
        <v>0</v>
      </c>
      <c r="BV190">
        <f>(AZ190-BF190)/(AZ190-AY190)</f>
        <v>0</v>
      </c>
      <c r="BW190">
        <f>(BS190*BQ190/BE190)</f>
        <v>0</v>
      </c>
      <c r="BX190">
        <f>(1-BW190)</f>
        <v>0</v>
      </c>
      <c r="DG190">
        <f>$B$13*EF190+$C$13*EG190+$F$13*ER190*(1-EU190)</f>
        <v>0</v>
      </c>
      <c r="DH190">
        <f>DG190*DI190</f>
        <v>0</v>
      </c>
      <c r="DI190">
        <f>($B$13*$D$11+$C$13*$D$11+$F$13*((FE190+EW190)/MAX(FE190+EW190+FF190, 0.1)*$I$11+FF190/MAX(FE190+EW190+FF190, 0.1)*$J$11))/($B$13+$C$13+$F$13)</f>
        <v>0</v>
      </c>
      <c r="DJ190">
        <f>($B$13*$K$11+$C$13*$K$11+$F$13*((FE190+EW190)/MAX(FE190+EW190+FF190, 0.1)*$P$11+FF190/MAX(FE190+EW190+FF190, 0.1)*$Q$11))/($B$13+$C$13+$F$13)</f>
        <v>0</v>
      </c>
      <c r="DK190">
        <v>5.52</v>
      </c>
      <c r="DL190">
        <v>0.5</v>
      </c>
      <c r="DM190" t="s">
        <v>430</v>
      </c>
      <c r="DN190">
        <v>2</v>
      </c>
      <c r="DO190" t="b">
        <v>1</v>
      </c>
      <c r="DP190">
        <v>1685030591.814285</v>
      </c>
      <c r="DQ190">
        <v>1107.939642857143</v>
      </c>
      <c r="DR190">
        <v>1193.033928571429</v>
      </c>
      <c r="DS190">
        <v>21.11587142857143</v>
      </c>
      <c r="DT190">
        <v>17.58023214285714</v>
      </c>
      <c r="DU190">
        <v>1107.638214285714</v>
      </c>
      <c r="DV190">
        <v>21.07042857142858</v>
      </c>
      <c r="DW190">
        <v>499.9915714285714</v>
      </c>
      <c r="DX190">
        <v>99.465825</v>
      </c>
      <c r="DY190">
        <v>0.09997388214285714</v>
      </c>
      <c r="DZ190">
        <v>30.01926785714286</v>
      </c>
      <c r="EA190">
        <v>30.82555357142857</v>
      </c>
      <c r="EB190">
        <v>999.9000000000002</v>
      </c>
      <c r="EC190">
        <v>0</v>
      </c>
      <c r="ED190">
        <v>0</v>
      </c>
      <c r="EE190">
        <v>10009.46821428572</v>
      </c>
      <c r="EF190">
        <v>0</v>
      </c>
      <c r="EG190">
        <v>640.2820357142857</v>
      </c>
      <c r="EH190">
        <v>-85.09517857142858</v>
      </c>
      <c r="EI190">
        <v>1131.838928571429</v>
      </c>
      <c r="EJ190">
        <v>1214.384285714286</v>
      </c>
      <c r="EK190">
        <v>3.535630714285714</v>
      </c>
      <c r="EL190">
        <v>1193.033928571429</v>
      </c>
      <c r="EM190">
        <v>17.58023214285714</v>
      </c>
      <c r="EN190">
        <v>2.100306428571428</v>
      </c>
      <c r="EO190">
        <v>1.748633571428571</v>
      </c>
      <c r="EP190">
        <v>18.22151785714286</v>
      </c>
      <c r="EQ190">
        <v>15.33489285714286</v>
      </c>
      <c r="ER190">
        <v>2000.031071428571</v>
      </c>
      <c r="ES190">
        <v>0.9799960357142856</v>
      </c>
      <c r="ET190">
        <v>0.02000371428571428</v>
      </c>
      <c r="EU190">
        <v>0</v>
      </c>
      <c r="EV190">
        <v>657.576607142857</v>
      </c>
      <c r="EW190">
        <v>5.00078</v>
      </c>
      <c r="EX190">
        <v>15741.04642857143</v>
      </c>
      <c r="EY190">
        <v>16379.86785714286</v>
      </c>
      <c r="EZ190">
        <v>40.203</v>
      </c>
      <c r="FA190">
        <v>41.66264285714284</v>
      </c>
      <c r="FB190">
        <v>40.53317857142856</v>
      </c>
      <c r="FC190">
        <v>40.88132142857142</v>
      </c>
      <c r="FD190">
        <v>41.56678571428571</v>
      </c>
      <c r="FE190">
        <v>1955.121071428571</v>
      </c>
      <c r="FF190">
        <v>39.91</v>
      </c>
      <c r="FG190">
        <v>0</v>
      </c>
      <c r="FH190">
        <v>1685030598.7</v>
      </c>
      <c r="FI190">
        <v>0</v>
      </c>
      <c r="FJ190">
        <v>657.5892307692309</v>
      </c>
      <c r="FK190">
        <v>1.269743578977452</v>
      </c>
      <c r="FL190">
        <v>128.3008548357235</v>
      </c>
      <c r="FM190">
        <v>15741.76153846154</v>
      </c>
      <c r="FN190">
        <v>15</v>
      </c>
      <c r="FO190">
        <v>1685028870</v>
      </c>
      <c r="FP190" t="s">
        <v>630</v>
      </c>
      <c r="FQ190">
        <v>1685028857</v>
      </c>
      <c r="FR190">
        <v>1685028870</v>
      </c>
      <c r="FS190">
        <v>3</v>
      </c>
      <c r="FT190">
        <v>0.082</v>
      </c>
      <c r="FU190">
        <v>-0.024</v>
      </c>
      <c r="FV190">
        <v>0.389</v>
      </c>
      <c r="FW190">
        <v>-0.048</v>
      </c>
      <c r="FX190">
        <v>420</v>
      </c>
      <c r="FY190">
        <v>15</v>
      </c>
      <c r="FZ190">
        <v>0.04</v>
      </c>
      <c r="GA190">
        <v>0.02</v>
      </c>
      <c r="GB190">
        <v>-85.19036097560975</v>
      </c>
      <c r="GC190">
        <v>1.028834843205523</v>
      </c>
      <c r="GD190">
        <v>0.1556146207283044</v>
      </c>
      <c r="GE190">
        <v>0</v>
      </c>
      <c r="GF190">
        <v>3.605170975609756</v>
      </c>
      <c r="GG190">
        <v>-1.184286689895465</v>
      </c>
      <c r="GH190">
        <v>0.1204286342419843</v>
      </c>
      <c r="GI190">
        <v>0</v>
      </c>
      <c r="GJ190">
        <v>0</v>
      </c>
      <c r="GK190">
        <v>2</v>
      </c>
      <c r="GL190" t="s">
        <v>485</v>
      </c>
      <c r="GM190">
        <v>3.09919</v>
      </c>
      <c r="GN190">
        <v>2.75831</v>
      </c>
      <c r="GO190">
        <v>0.190158</v>
      </c>
      <c r="GP190">
        <v>0.198946</v>
      </c>
      <c r="GQ190">
        <v>0.10857</v>
      </c>
      <c r="GR190">
        <v>0.0962928</v>
      </c>
      <c r="GS190">
        <v>20762.8</v>
      </c>
      <c r="GT190">
        <v>20284</v>
      </c>
      <c r="GU190">
        <v>26186.9</v>
      </c>
      <c r="GV190">
        <v>25665.6</v>
      </c>
      <c r="GW190">
        <v>37469.9</v>
      </c>
      <c r="GX190">
        <v>35348.9</v>
      </c>
      <c r="GY190">
        <v>45796.6</v>
      </c>
      <c r="GZ190">
        <v>42313.9</v>
      </c>
      <c r="HA190">
        <v>1.87302</v>
      </c>
      <c r="HB190">
        <v>1.91465</v>
      </c>
      <c r="HC190">
        <v>0.0795126</v>
      </c>
      <c r="HD190">
        <v>0</v>
      </c>
      <c r="HE190">
        <v>29.5517</v>
      </c>
      <c r="HF190">
        <v>999.9</v>
      </c>
      <c r="HG190">
        <v>53.6</v>
      </c>
      <c r="HH190">
        <v>37.6</v>
      </c>
      <c r="HI190">
        <v>35.1022</v>
      </c>
      <c r="HJ190">
        <v>62.553</v>
      </c>
      <c r="HK190">
        <v>27.2877</v>
      </c>
      <c r="HL190">
        <v>1</v>
      </c>
      <c r="HM190">
        <v>0.216319</v>
      </c>
      <c r="HN190">
        <v>0.810398</v>
      </c>
      <c r="HO190">
        <v>20.3038</v>
      </c>
      <c r="HP190">
        <v>5.21295</v>
      </c>
      <c r="HQ190">
        <v>11.9798</v>
      </c>
      <c r="HR190">
        <v>4.96375</v>
      </c>
      <c r="HS190">
        <v>3.27423</v>
      </c>
      <c r="HT190">
        <v>9999</v>
      </c>
      <c r="HU190">
        <v>9999</v>
      </c>
      <c r="HV190">
        <v>9999</v>
      </c>
      <c r="HW190">
        <v>31.1</v>
      </c>
      <c r="HX190">
        <v>1.86401</v>
      </c>
      <c r="HY190">
        <v>1.86019</v>
      </c>
      <c r="HZ190">
        <v>1.8585</v>
      </c>
      <c r="IA190">
        <v>1.85988</v>
      </c>
      <c r="IB190">
        <v>1.85987</v>
      </c>
      <c r="IC190">
        <v>1.85837</v>
      </c>
      <c r="ID190">
        <v>1.85745</v>
      </c>
      <c r="IE190">
        <v>1.85241</v>
      </c>
      <c r="IF190">
        <v>0</v>
      </c>
      <c r="IG190">
        <v>0</v>
      </c>
      <c r="IH190">
        <v>0</v>
      </c>
      <c r="II190">
        <v>0</v>
      </c>
      <c r="IJ190" t="s">
        <v>433</v>
      </c>
      <c r="IK190" t="s">
        <v>434</v>
      </c>
      <c r="IL190" t="s">
        <v>435</v>
      </c>
      <c r="IM190" t="s">
        <v>435</v>
      </c>
      <c r="IN190" t="s">
        <v>435</v>
      </c>
      <c r="IO190" t="s">
        <v>435</v>
      </c>
      <c r="IP190">
        <v>0</v>
      </c>
      <c r="IQ190">
        <v>100</v>
      </c>
      <c r="IR190">
        <v>100</v>
      </c>
      <c r="IS190">
        <v>0.29</v>
      </c>
      <c r="IT190">
        <v>0.0456</v>
      </c>
      <c r="IU190">
        <v>0.3089209274673534</v>
      </c>
      <c r="IV190">
        <v>0.0002756662941723101</v>
      </c>
      <c r="IW190">
        <v>-1.706736700235475E-07</v>
      </c>
      <c r="IX190">
        <v>-7.648352192670159E-11</v>
      </c>
      <c r="IY190">
        <v>-0.1658455807566637</v>
      </c>
      <c r="IZ190">
        <v>0.001712106514585134</v>
      </c>
      <c r="JA190">
        <v>0.0004201690128959496</v>
      </c>
      <c r="JB190">
        <v>-1.212774764375344E-06</v>
      </c>
      <c r="JC190">
        <v>3</v>
      </c>
      <c r="JD190">
        <v>1949</v>
      </c>
      <c r="JE190">
        <v>1</v>
      </c>
      <c r="JF190">
        <v>28</v>
      </c>
      <c r="JG190">
        <v>29</v>
      </c>
      <c r="JH190">
        <v>28.8</v>
      </c>
      <c r="JI190">
        <v>2.70264</v>
      </c>
      <c r="JJ190">
        <v>2.62939</v>
      </c>
      <c r="JK190">
        <v>1.49658</v>
      </c>
      <c r="JL190">
        <v>2.34741</v>
      </c>
      <c r="JM190">
        <v>1.54907</v>
      </c>
      <c r="JN190">
        <v>2.35596</v>
      </c>
      <c r="JO190">
        <v>41.8223</v>
      </c>
      <c r="JP190">
        <v>13.7555</v>
      </c>
      <c r="JQ190">
        <v>18</v>
      </c>
      <c r="JR190">
        <v>491.863</v>
      </c>
      <c r="JS190">
        <v>536.309</v>
      </c>
      <c r="JT190">
        <v>27.9989</v>
      </c>
      <c r="JU190">
        <v>30.056</v>
      </c>
      <c r="JV190">
        <v>30.0001</v>
      </c>
      <c r="JW190">
        <v>30.0781</v>
      </c>
      <c r="JX190">
        <v>30.0198</v>
      </c>
      <c r="JY190">
        <v>54.3295</v>
      </c>
      <c r="JZ190">
        <v>46.1351</v>
      </c>
      <c r="KA190">
        <v>0</v>
      </c>
      <c r="KB190">
        <v>28</v>
      </c>
      <c r="KC190">
        <v>1242.34</v>
      </c>
      <c r="KD190">
        <v>17.8513</v>
      </c>
      <c r="KE190">
        <v>100.076</v>
      </c>
      <c r="KF190">
        <v>100.45</v>
      </c>
    </row>
    <row r="191" spans="1:292">
      <c r="A191">
        <v>171</v>
      </c>
      <c r="B191">
        <v>1685030604.6</v>
      </c>
      <c r="C191">
        <v>4005.5</v>
      </c>
      <c r="D191" t="s">
        <v>777</v>
      </c>
      <c r="E191" t="s">
        <v>778</v>
      </c>
      <c r="F191">
        <v>5</v>
      </c>
      <c r="G191" t="s">
        <v>428</v>
      </c>
      <c r="H191">
        <v>1685030597.1</v>
      </c>
      <c r="I191">
        <f>(J191)/1000</f>
        <v>0</v>
      </c>
      <c r="J191">
        <f>IF(DO191, AM191, AG191)</f>
        <v>0</v>
      </c>
      <c r="K191">
        <f>IF(DO191, AH191, AF191)</f>
        <v>0</v>
      </c>
      <c r="L191">
        <f>DQ191 - IF(AT191&gt;1, K191*DK191*100.0/(AV191*EE191), 0)</f>
        <v>0</v>
      </c>
      <c r="M191">
        <f>((S191-I191/2)*L191-K191)/(S191+I191/2)</f>
        <v>0</v>
      </c>
      <c r="N191">
        <f>M191*(DX191+DY191)/1000.0</f>
        <v>0</v>
      </c>
      <c r="O191">
        <f>(DQ191 - IF(AT191&gt;1, K191*DK191*100.0/(AV191*EE191), 0))*(DX191+DY191)/1000.0</f>
        <v>0</v>
      </c>
      <c r="P191">
        <f>2.0/((1/R191-1/Q191)+SIGN(R191)*SQRT((1/R191-1/Q191)*(1/R191-1/Q191) + 4*DL191/((DL191+1)*(DL191+1))*(2*1/R191*1/Q191-1/Q191*1/Q191)))</f>
        <v>0</v>
      </c>
      <c r="Q191">
        <f>IF(LEFT(DM191,1)&lt;&gt;"0",IF(LEFT(DM191,1)="1",3.0,DN191),$D$5+$E$5*(EE191*DX191/($K$5*1000))+$F$5*(EE191*DX191/($K$5*1000))*MAX(MIN(DK191,$J$5),$I$5)*MAX(MIN(DK191,$J$5),$I$5)+$G$5*MAX(MIN(DK191,$J$5),$I$5)*(EE191*DX191/($K$5*1000))+$H$5*(EE191*DX191/($K$5*1000))*(EE191*DX191/($K$5*1000)))</f>
        <v>0</v>
      </c>
      <c r="R191">
        <f>I191*(1000-(1000*0.61365*exp(17.502*V191/(240.97+V191))/(DX191+DY191)+DS191)/2)/(1000*0.61365*exp(17.502*V191/(240.97+V191))/(DX191+DY191)-DS191)</f>
        <v>0</v>
      </c>
      <c r="S191">
        <f>1/((DL191+1)/(P191/1.6)+1/(Q191/1.37)) + DL191/((DL191+1)/(P191/1.6) + DL191/(Q191/1.37))</f>
        <v>0</v>
      </c>
      <c r="T191">
        <f>(DG191*DJ191)</f>
        <v>0</v>
      </c>
      <c r="U191">
        <f>(DZ191+(T191+2*0.95*5.67E-8*(((DZ191+$B$9)+273)^4-(DZ191+273)^4)-44100*I191)/(1.84*29.3*Q191+8*0.95*5.67E-8*(DZ191+273)^3))</f>
        <v>0</v>
      </c>
      <c r="V191">
        <f>($C$9*EA191+$D$9*EB191+$E$9*U191)</f>
        <v>0</v>
      </c>
      <c r="W191">
        <f>0.61365*exp(17.502*V191/(240.97+V191))</f>
        <v>0</v>
      </c>
      <c r="X191">
        <f>(Y191/Z191*100)</f>
        <v>0</v>
      </c>
      <c r="Y191">
        <f>DS191*(DX191+DY191)/1000</f>
        <v>0</v>
      </c>
      <c r="Z191">
        <f>0.61365*exp(17.502*DZ191/(240.97+DZ191))</f>
        <v>0</v>
      </c>
      <c r="AA191">
        <f>(W191-DS191*(DX191+DY191)/1000)</f>
        <v>0</v>
      </c>
      <c r="AB191">
        <f>(-I191*44100)</f>
        <v>0</v>
      </c>
      <c r="AC191">
        <f>2*29.3*Q191*0.92*(DZ191-V191)</f>
        <v>0</v>
      </c>
      <c r="AD191">
        <f>2*0.95*5.67E-8*(((DZ191+$B$9)+273)^4-(V191+273)^4)</f>
        <v>0</v>
      </c>
      <c r="AE191">
        <f>T191+AD191+AB191+AC191</f>
        <v>0</v>
      </c>
      <c r="AF191">
        <f>DW191*AT191*(DR191-DQ191*(1000-AT191*DT191)/(1000-AT191*DS191))/(100*DK191)</f>
        <v>0</v>
      </c>
      <c r="AG191">
        <f>1000*DW191*AT191*(DS191-DT191)/(100*DK191*(1000-AT191*DS191))</f>
        <v>0</v>
      </c>
      <c r="AH191">
        <f>(AI191 - AJ191 - DX191*1E3/(8.314*(DZ191+273.15)) * AL191/DW191 * AK191) * DW191/(100*DK191) * (1000 - DT191)/1000</f>
        <v>0</v>
      </c>
      <c r="AI191">
        <v>1246.545724312396</v>
      </c>
      <c r="AJ191">
        <v>1174.053636363636</v>
      </c>
      <c r="AK191">
        <v>3.432968727394329</v>
      </c>
      <c r="AL191">
        <v>66.75792814194976</v>
      </c>
      <c r="AM191">
        <f>(AO191 - AN191 + DX191*1E3/(8.314*(DZ191+273.15)) * AQ191/DW191 * AP191) * DW191/(100*DK191) * 1000/(1000 - AO191)</f>
        <v>0</v>
      </c>
      <c r="AN191">
        <v>17.68439248239493</v>
      </c>
      <c r="AO191">
        <v>21.12388947368423</v>
      </c>
      <c r="AP191">
        <v>0.0001173801991662624</v>
      </c>
      <c r="AQ191">
        <v>112.1516284702856</v>
      </c>
      <c r="AR191">
        <v>0</v>
      </c>
      <c r="AS191">
        <v>0</v>
      </c>
      <c r="AT191">
        <f>IF(AR191*$H$15&gt;=AV191,1.0,(AV191/(AV191-AR191*$H$15)))</f>
        <v>0</v>
      </c>
      <c r="AU191">
        <f>(AT191-1)*100</f>
        <v>0</v>
      </c>
      <c r="AV191">
        <f>MAX(0,($B$15+$C$15*EE191)/(1+$D$15*EE191)*DX191/(DZ191+273)*$E$15)</f>
        <v>0</v>
      </c>
      <c r="AW191" t="s">
        <v>429</v>
      </c>
      <c r="AX191" t="s">
        <v>429</v>
      </c>
      <c r="AY191">
        <v>0</v>
      </c>
      <c r="AZ191">
        <v>0</v>
      </c>
      <c r="BA191">
        <f>1-AY191/AZ191</f>
        <v>0</v>
      </c>
      <c r="BB191">
        <v>0</v>
      </c>
      <c r="BC191" t="s">
        <v>429</v>
      </c>
      <c r="BD191" t="s">
        <v>429</v>
      </c>
      <c r="BE191">
        <v>0</v>
      </c>
      <c r="BF191">
        <v>0</v>
      </c>
      <c r="BG191">
        <f>1-BE191/BF191</f>
        <v>0</v>
      </c>
      <c r="BH191">
        <v>0.5</v>
      </c>
      <c r="BI191">
        <f>DH191</f>
        <v>0</v>
      </c>
      <c r="BJ191">
        <f>K191</f>
        <v>0</v>
      </c>
      <c r="BK191">
        <f>BG191*BH191*BI191</f>
        <v>0</v>
      </c>
      <c r="BL191">
        <f>(BJ191-BB191)/BI191</f>
        <v>0</v>
      </c>
      <c r="BM191">
        <f>(AZ191-BF191)/BF191</f>
        <v>0</v>
      </c>
      <c r="BN191">
        <f>AY191/(BA191+AY191/BF191)</f>
        <v>0</v>
      </c>
      <c r="BO191" t="s">
        <v>429</v>
      </c>
      <c r="BP191">
        <v>0</v>
      </c>
      <c r="BQ191">
        <f>IF(BP191&lt;&gt;0, BP191, BN191)</f>
        <v>0</v>
      </c>
      <c r="BR191">
        <f>1-BQ191/BF191</f>
        <v>0</v>
      </c>
      <c r="BS191">
        <f>(BF191-BE191)/(BF191-BQ191)</f>
        <v>0</v>
      </c>
      <c r="BT191">
        <f>(AZ191-BF191)/(AZ191-BQ191)</f>
        <v>0</v>
      </c>
      <c r="BU191">
        <f>(BF191-BE191)/(BF191-AY191)</f>
        <v>0</v>
      </c>
      <c r="BV191">
        <f>(AZ191-BF191)/(AZ191-AY191)</f>
        <v>0</v>
      </c>
      <c r="BW191">
        <f>(BS191*BQ191/BE191)</f>
        <v>0</v>
      </c>
      <c r="BX191">
        <f>(1-BW191)</f>
        <v>0</v>
      </c>
      <c r="DG191">
        <f>$B$13*EF191+$C$13*EG191+$F$13*ER191*(1-EU191)</f>
        <v>0</v>
      </c>
      <c r="DH191">
        <f>DG191*DI191</f>
        <v>0</v>
      </c>
      <c r="DI191">
        <f>($B$13*$D$11+$C$13*$D$11+$F$13*((FE191+EW191)/MAX(FE191+EW191+FF191, 0.1)*$I$11+FF191/MAX(FE191+EW191+FF191, 0.1)*$J$11))/($B$13+$C$13+$F$13)</f>
        <v>0</v>
      </c>
      <c r="DJ191">
        <f>($B$13*$K$11+$C$13*$K$11+$F$13*((FE191+EW191)/MAX(FE191+EW191+FF191, 0.1)*$P$11+FF191/MAX(FE191+EW191+FF191, 0.1)*$Q$11))/($B$13+$C$13+$F$13)</f>
        <v>0</v>
      </c>
      <c r="DK191">
        <v>5.52</v>
      </c>
      <c r="DL191">
        <v>0.5</v>
      </c>
      <c r="DM191" t="s">
        <v>430</v>
      </c>
      <c r="DN191">
        <v>2</v>
      </c>
      <c r="DO191" t="b">
        <v>1</v>
      </c>
      <c r="DP191">
        <v>1685030597.1</v>
      </c>
      <c r="DQ191">
        <v>1125.705925925926</v>
      </c>
      <c r="DR191">
        <v>1210.748148148148</v>
      </c>
      <c r="DS191">
        <v>21.12228148148148</v>
      </c>
      <c r="DT191">
        <v>17.67434074074074</v>
      </c>
      <c r="DU191">
        <v>1125.412222222222</v>
      </c>
      <c r="DV191">
        <v>21.07672592592592</v>
      </c>
      <c r="DW191">
        <v>500.0271851851852</v>
      </c>
      <c r="DX191">
        <v>99.46623333333335</v>
      </c>
      <c r="DY191">
        <v>0.1000266851851852</v>
      </c>
      <c r="DZ191">
        <v>30.01545925925926</v>
      </c>
      <c r="EA191">
        <v>30.82931481481481</v>
      </c>
      <c r="EB191">
        <v>999.9000000000001</v>
      </c>
      <c r="EC191">
        <v>0</v>
      </c>
      <c r="ED191">
        <v>0</v>
      </c>
      <c r="EE191">
        <v>10006.23148148148</v>
      </c>
      <c r="EF191">
        <v>0</v>
      </c>
      <c r="EG191">
        <v>646.8523333333334</v>
      </c>
      <c r="EH191">
        <v>-85.04299629629631</v>
      </c>
      <c r="EI191">
        <v>1149.996296296296</v>
      </c>
      <c r="EJ191">
        <v>1232.533333333333</v>
      </c>
      <c r="EK191">
        <v>3.447939259259259</v>
      </c>
      <c r="EL191">
        <v>1210.748148148148</v>
      </c>
      <c r="EM191">
        <v>17.67434074074074</v>
      </c>
      <c r="EN191">
        <v>2.100951851851852</v>
      </c>
      <c r="EO191">
        <v>1.758000740740741</v>
      </c>
      <c r="EP191">
        <v>18.22642222222222</v>
      </c>
      <c r="EQ191">
        <v>15.41811111111111</v>
      </c>
      <c r="ER191">
        <v>2000.015925925926</v>
      </c>
      <c r="ES191">
        <v>0.9799955185185184</v>
      </c>
      <c r="ET191">
        <v>0.02000414444444445</v>
      </c>
      <c r="EU191">
        <v>0</v>
      </c>
      <c r="EV191">
        <v>657.5797777777777</v>
      </c>
      <c r="EW191">
        <v>5.00078</v>
      </c>
      <c r="EX191">
        <v>15755.41851851852</v>
      </c>
      <c r="EY191">
        <v>16379.73333333333</v>
      </c>
      <c r="EZ191">
        <v>40.19433333333333</v>
      </c>
      <c r="FA191">
        <v>41.65714814814815</v>
      </c>
      <c r="FB191">
        <v>40.42566666666666</v>
      </c>
      <c r="FC191">
        <v>40.86774074074074</v>
      </c>
      <c r="FD191">
        <v>41.56685185185184</v>
      </c>
      <c r="FE191">
        <v>1955.105925925926</v>
      </c>
      <c r="FF191">
        <v>39.91</v>
      </c>
      <c r="FG191">
        <v>0</v>
      </c>
      <c r="FH191">
        <v>1685030603.5</v>
      </c>
      <c r="FI191">
        <v>0</v>
      </c>
      <c r="FJ191">
        <v>657.6093076923079</v>
      </c>
      <c r="FK191">
        <v>0.4408205001099537</v>
      </c>
      <c r="FL191">
        <v>200.776068147398</v>
      </c>
      <c r="FM191">
        <v>15755.05</v>
      </c>
      <c r="FN191">
        <v>15</v>
      </c>
      <c r="FO191">
        <v>1685028870</v>
      </c>
      <c r="FP191" t="s">
        <v>630</v>
      </c>
      <c r="FQ191">
        <v>1685028857</v>
      </c>
      <c r="FR191">
        <v>1685028870</v>
      </c>
      <c r="FS191">
        <v>3</v>
      </c>
      <c r="FT191">
        <v>0.082</v>
      </c>
      <c r="FU191">
        <v>-0.024</v>
      </c>
      <c r="FV191">
        <v>0.389</v>
      </c>
      <c r="FW191">
        <v>-0.048</v>
      </c>
      <c r="FX191">
        <v>420</v>
      </c>
      <c r="FY191">
        <v>15</v>
      </c>
      <c r="FZ191">
        <v>0.04</v>
      </c>
      <c r="GA191">
        <v>0.02</v>
      </c>
      <c r="GB191">
        <v>-85.07330487804879</v>
      </c>
      <c r="GC191">
        <v>0.590207665505319</v>
      </c>
      <c r="GD191">
        <v>0.1093561488590284</v>
      </c>
      <c r="GE191">
        <v>0</v>
      </c>
      <c r="GF191">
        <v>3.50693512195122</v>
      </c>
      <c r="GG191">
        <v>-1.009526550522651</v>
      </c>
      <c r="GH191">
        <v>0.1031431946638891</v>
      </c>
      <c r="GI191">
        <v>0</v>
      </c>
      <c r="GJ191">
        <v>0</v>
      </c>
      <c r="GK191">
        <v>2</v>
      </c>
      <c r="GL191" t="s">
        <v>485</v>
      </c>
      <c r="GM191">
        <v>3.09915</v>
      </c>
      <c r="GN191">
        <v>2.75802</v>
      </c>
      <c r="GO191">
        <v>0.191909</v>
      </c>
      <c r="GP191">
        <v>0.200621</v>
      </c>
      <c r="GQ191">
        <v>0.108585</v>
      </c>
      <c r="GR191">
        <v>0.09696639999999999</v>
      </c>
      <c r="GS191">
        <v>20717.8</v>
      </c>
      <c r="GT191">
        <v>20241.7</v>
      </c>
      <c r="GU191">
        <v>26186.9</v>
      </c>
      <c r="GV191">
        <v>25665.6</v>
      </c>
      <c r="GW191">
        <v>37469.1</v>
      </c>
      <c r="GX191">
        <v>35322.4</v>
      </c>
      <c r="GY191">
        <v>45796.2</v>
      </c>
      <c r="GZ191">
        <v>42313.6</v>
      </c>
      <c r="HA191">
        <v>1.87262</v>
      </c>
      <c r="HB191">
        <v>1.91513</v>
      </c>
      <c r="HC191">
        <v>0.0795946</v>
      </c>
      <c r="HD191">
        <v>0</v>
      </c>
      <c r="HE191">
        <v>29.5406</v>
      </c>
      <c r="HF191">
        <v>999.9</v>
      </c>
      <c r="HG191">
        <v>53.6</v>
      </c>
      <c r="HH191">
        <v>37.6</v>
      </c>
      <c r="HI191">
        <v>35.1026</v>
      </c>
      <c r="HJ191">
        <v>61.903</v>
      </c>
      <c r="HK191">
        <v>27.3558</v>
      </c>
      <c r="HL191">
        <v>1</v>
      </c>
      <c r="HM191">
        <v>0.21628</v>
      </c>
      <c r="HN191">
        <v>0.801718</v>
      </c>
      <c r="HO191">
        <v>20.3039</v>
      </c>
      <c r="HP191">
        <v>5.21205</v>
      </c>
      <c r="HQ191">
        <v>11.98</v>
      </c>
      <c r="HR191">
        <v>4.96335</v>
      </c>
      <c r="HS191">
        <v>3.27418</v>
      </c>
      <c r="HT191">
        <v>9999</v>
      </c>
      <c r="HU191">
        <v>9999</v>
      </c>
      <c r="HV191">
        <v>9999</v>
      </c>
      <c r="HW191">
        <v>31.1</v>
      </c>
      <c r="HX191">
        <v>1.86401</v>
      </c>
      <c r="HY191">
        <v>1.86019</v>
      </c>
      <c r="HZ191">
        <v>1.8585</v>
      </c>
      <c r="IA191">
        <v>1.85988</v>
      </c>
      <c r="IB191">
        <v>1.85989</v>
      </c>
      <c r="IC191">
        <v>1.85837</v>
      </c>
      <c r="ID191">
        <v>1.85745</v>
      </c>
      <c r="IE191">
        <v>1.85239</v>
      </c>
      <c r="IF191">
        <v>0</v>
      </c>
      <c r="IG191">
        <v>0</v>
      </c>
      <c r="IH191">
        <v>0</v>
      </c>
      <c r="II191">
        <v>0</v>
      </c>
      <c r="IJ191" t="s">
        <v>433</v>
      </c>
      <c r="IK191" t="s">
        <v>434</v>
      </c>
      <c r="IL191" t="s">
        <v>435</v>
      </c>
      <c r="IM191" t="s">
        <v>435</v>
      </c>
      <c r="IN191" t="s">
        <v>435</v>
      </c>
      <c r="IO191" t="s">
        <v>435</v>
      </c>
      <c r="IP191">
        <v>0</v>
      </c>
      <c r="IQ191">
        <v>100</v>
      </c>
      <c r="IR191">
        <v>100</v>
      </c>
      <c r="IS191">
        <v>0.28</v>
      </c>
      <c r="IT191">
        <v>0.0457</v>
      </c>
      <c r="IU191">
        <v>0.3089209274673534</v>
      </c>
      <c r="IV191">
        <v>0.0002756662941723101</v>
      </c>
      <c r="IW191">
        <v>-1.706736700235475E-07</v>
      </c>
      <c r="IX191">
        <v>-7.648352192670159E-11</v>
      </c>
      <c r="IY191">
        <v>-0.1658455807566637</v>
      </c>
      <c r="IZ191">
        <v>0.001712106514585134</v>
      </c>
      <c r="JA191">
        <v>0.0004201690128959496</v>
      </c>
      <c r="JB191">
        <v>-1.212774764375344E-06</v>
      </c>
      <c r="JC191">
        <v>3</v>
      </c>
      <c r="JD191">
        <v>1949</v>
      </c>
      <c r="JE191">
        <v>1</v>
      </c>
      <c r="JF191">
        <v>28</v>
      </c>
      <c r="JG191">
        <v>29.1</v>
      </c>
      <c r="JH191">
        <v>28.9</v>
      </c>
      <c r="JI191">
        <v>2.73438</v>
      </c>
      <c r="JJ191">
        <v>2.62817</v>
      </c>
      <c r="JK191">
        <v>1.49658</v>
      </c>
      <c r="JL191">
        <v>2.34741</v>
      </c>
      <c r="JM191">
        <v>1.54907</v>
      </c>
      <c r="JN191">
        <v>2.39868</v>
      </c>
      <c r="JO191">
        <v>41.8223</v>
      </c>
      <c r="JP191">
        <v>13.7555</v>
      </c>
      <c r="JQ191">
        <v>18</v>
      </c>
      <c r="JR191">
        <v>491.625</v>
      </c>
      <c r="JS191">
        <v>536.645</v>
      </c>
      <c r="JT191">
        <v>27.9984</v>
      </c>
      <c r="JU191">
        <v>30.056</v>
      </c>
      <c r="JV191">
        <v>30.0001</v>
      </c>
      <c r="JW191">
        <v>30.0781</v>
      </c>
      <c r="JX191">
        <v>30.0198</v>
      </c>
      <c r="JY191">
        <v>54.9066</v>
      </c>
      <c r="JZ191">
        <v>46.1351</v>
      </c>
      <c r="KA191">
        <v>0</v>
      </c>
      <c r="KB191">
        <v>28</v>
      </c>
      <c r="KC191">
        <v>1255.69</v>
      </c>
      <c r="KD191">
        <v>17.9241</v>
      </c>
      <c r="KE191">
        <v>100.076</v>
      </c>
      <c r="KF191">
        <v>100.45</v>
      </c>
    </row>
    <row r="192" spans="1:292">
      <c r="A192">
        <v>172</v>
      </c>
      <c r="B192">
        <v>1685030609.6</v>
      </c>
      <c r="C192">
        <v>4010.5</v>
      </c>
      <c r="D192" t="s">
        <v>779</v>
      </c>
      <c r="E192" t="s">
        <v>780</v>
      </c>
      <c r="F192">
        <v>5</v>
      </c>
      <c r="G192" t="s">
        <v>428</v>
      </c>
      <c r="H192">
        <v>1685030601.814285</v>
      </c>
      <c r="I192">
        <f>(J192)/1000</f>
        <v>0</v>
      </c>
      <c r="J192">
        <f>IF(DO192, AM192, AG192)</f>
        <v>0</v>
      </c>
      <c r="K192">
        <f>IF(DO192, AH192, AF192)</f>
        <v>0</v>
      </c>
      <c r="L192">
        <f>DQ192 - IF(AT192&gt;1, K192*DK192*100.0/(AV192*EE192), 0)</f>
        <v>0</v>
      </c>
      <c r="M192">
        <f>((S192-I192/2)*L192-K192)/(S192+I192/2)</f>
        <v>0</v>
      </c>
      <c r="N192">
        <f>M192*(DX192+DY192)/1000.0</f>
        <v>0</v>
      </c>
      <c r="O192">
        <f>(DQ192 - IF(AT192&gt;1, K192*DK192*100.0/(AV192*EE192), 0))*(DX192+DY192)/1000.0</f>
        <v>0</v>
      </c>
      <c r="P192">
        <f>2.0/((1/R192-1/Q192)+SIGN(R192)*SQRT((1/R192-1/Q192)*(1/R192-1/Q192) + 4*DL192/((DL192+1)*(DL192+1))*(2*1/R192*1/Q192-1/Q192*1/Q192)))</f>
        <v>0</v>
      </c>
      <c r="Q192">
        <f>IF(LEFT(DM192,1)&lt;&gt;"0",IF(LEFT(DM192,1)="1",3.0,DN192),$D$5+$E$5*(EE192*DX192/($K$5*1000))+$F$5*(EE192*DX192/($K$5*1000))*MAX(MIN(DK192,$J$5),$I$5)*MAX(MIN(DK192,$J$5),$I$5)+$G$5*MAX(MIN(DK192,$J$5),$I$5)*(EE192*DX192/($K$5*1000))+$H$5*(EE192*DX192/($K$5*1000))*(EE192*DX192/($K$5*1000)))</f>
        <v>0</v>
      </c>
      <c r="R192">
        <f>I192*(1000-(1000*0.61365*exp(17.502*V192/(240.97+V192))/(DX192+DY192)+DS192)/2)/(1000*0.61365*exp(17.502*V192/(240.97+V192))/(DX192+DY192)-DS192)</f>
        <v>0</v>
      </c>
      <c r="S192">
        <f>1/((DL192+1)/(P192/1.6)+1/(Q192/1.37)) + DL192/((DL192+1)/(P192/1.6) + DL192/(Q192/1.37))</f>
        <v>0</v>
      </c>
      <c r="T192">
        <f>(DG192*DJ192)</f>
        <v>0</v>
      </c>
      <c r="U192">
        <f>(DZ192+(T192+2*0.95*5.67E-8*(((DZ192+$B$9)+273)^4-(DZ192+273)^4)-44100*I192)/(1.84*29.3*Q192+8*0.95*5.67E-8*(DZ192+273)^3))</f>
        <v>0</v>
      </c>
      <c r="V192">
        <f>($C$9*EA192+$D$9*EB192+$E$9*U192)</f>
        <v>0</v>
      </c>
      <c r="W192">
        <f>0.61365*exp(17.502*V192/(240.97+V192))</f>
        <v>0</v>
      </c>
      <c r="X192">
        <f>(Y192/Z192*100)</f>
        <v>0</v>
      </c>
      <c r="Y192">
        <f>DS192*(DX192+DY192)/1000</f>
        <v>0</v>
      </c>
      <c r="Z192">
        <f>0.61365*exp(17.502*DZ192/(240.97+DZ192))</f>
        <v>0</v>
      </c>
      <c r="AA192">
        <f>(W192-DS192*(DX192+DY192)/1000)</f>
        <v>0</v>
      </c>
      <c r="AB192">
        <f>(-I192*44100)</f>
        <v>0</v>
      </c>
      <c r="AC192">
        <f>2*29.3*Q192*0.92*(DZ192-V192)</f>
        <v>0</v>
      </c>
      <c r="AD192">
        <f>2*0.95*5.67E-8*(((DZ192+$B$9)+273)^4-(V192+273)^4)</f>
        <v>0</v>
      </c>
      <c r="AE192">
        <f>T192+AD192+AB192+AC192</f>
        <v>0</v>
      </c>
      <c r="AF192">
        <f>DW192*AT192*(DR192-DQ192*(1000-AT192*DT192)/(1000-AT192*DS192))/(100*DK192)</f>
        <v>0</v>
      </c>
      <c r="AG192">
        <f>1000*DW192*AT192*(DS192-DT192)/(100*DK192*(1000-AT192*DS192))</f>
        <v>0</v>
      </c>
      <c r="AH192">
        <f>(AI192 - AJ192 - DX192*1E3/(8.314*(DZ192+273.15)) * AL192/DW192 * AK192) * DW192/(100*DK192) * (1000 - DT192)/1000</f>
        <v>0</v>
      </c>
      <c r="AI192">
        <v>1263.820428736786</v>
      </c>
      <c r="AJ192">
        <v>1191.100606060606</v>
      </c>
      <c r="AK192">
        <v>3.40697483891527</v>
      </c>
      <c r="AL192">
        <v>66.75792814194976</v>
      </c>
      <c r="AM192">
        <f>(AO192 - AN192 + DX192*1E3/(8.314*(DZ192+273.15)) * AQ192/DW192 * AP192) * DW192/(100*DK192) * 1000/(1000 - AO192)</f>
        <v>0</v>
      </c>
      <c r="AN192">
        <v>17.84290602804466</v>
      </c>
      <c r="AO192">
        <v>21.15539669762642</v>
      </c>
      <c r="AP192">
        <v>0.0003910954428874947</v>
      </c>
      <c r="AQ192">
        <v>112.1516284702856</v>
      </c>
      <c r="AR192">
        <v>0</v>
      </c>
      <c r="AS192">
        <v>0</v>
      </c>
      <c r="AT192">
        <f>IF(AR192*$H$15&gt;=AV192,1.0,(AV192/(AV192-AR192*$H$15)))</f>
        <v>0</v>
      </c>
      <c r="AU192">
        <f>(AT192-1)*100</f>
        <v>0</v>
      </c>
      <c r="AV192">
        <f>MAX(0,($B$15+$C$15*EE192)/(1+$D$15*EE192)*DX192/(DZ192+273)*$E$15)</f>
        <v>0</v>
      </c>
      <c r="AW192" t="s">
        <v>429</v>
      </c>
      <c r="AX192" t="s">
        <v>429</v>
      </c>
      <c r="AY192">
        <v>0</v>
      </c>
      <c r="AZ192">
        <v>0</v>
      </c>
      <c r="BA192">
        <f>1-AY192/AZ192</f>
        <v>0</v>
      </c>
      <c r="BB192">
        <v>0</v>
      </c>
      <c r="BC192" t="s">
        <v>429</v>
      </c>
      <c r="BD192" t="s">
        <v>429</v>
      </c>
      <c r="BE192">
        <v>0</v>
      </c>
      <c r="BF192">
        <v>0</v>
      </c>
      <c r="BG192">
        <f>1-BE192/BF192</f>
        <v>0</v>
      </c>
      <c r="BH192">
        <v>0.5</v>
      </c>
      <c r="BI192">
        <f>DH192</f>
        <v>0</v>
      </c>
      <c r="BJ192">
        <f>K192</f>
        <v>0</v>
      </c>
      <c r="BK192">
        <f>BG192*BH192*BI192</f>
        <v>0</v>
      </c>
      <c r="BL192">
        <f>(BJ192-BB192)/BI192</f>
        <v>0</v>
      </c>
      <c r="BM192">
        <f>(AZ192-BF192)/BF192</f>
        <v>0</v>
      </c>
      <c r="BN192">
        <f>AY192/(BA192+AY192/BF192)</f>
        <v>0</v>
      </c>
      <c r="BO192" t="s">
        <v>429</v>
      </c>
      <c r="BP192">
        <v>0</v>
      </c>
      <c r="BQ192">
        <f>IF(BP192&lt;&gt;0, BP192, BN192)</f>
        <v>0</v>
      </c>
      <c r="BR192">
        <f>1-BQ192/BF192</f>
        <v>0</v>
      </c>
      <c r="BS192">
        <f>(BF192-BE192)/(BF192-BQ192)</f>
        <v>0</v>
      </c>
      <c r="BT192">
        <f>(AZ192-BF192)/(AZ192-BQ192)</f>
        <v>0</v>
      </c>
      <c r="BU192">
        <f>(BF192-BE192)/(BF192-AY192)</f>
        <v>0</v>
      </c>
      <c r="BV192">
        <f>(AZ192-BF192)/(AZ192-AY192)</f>
        <v>0</v>
      </c>
      <c r="BW192">
        <f>(BS192*BQ192/BE192)</f>
        <v>0</v>
      </c>
      <c r="BX192">
        <f>(1-BW192)</f>
        <v>0</v>
      </c>
      <c r="DG192">
        <f>$B$13*EF192+$C$13*EG192+$F$13*ER192*(1-EU192)</f>
        <v>0</v>
      </c>
      <c r="DH192">
        <f>DG192*DI192</f>
        <v>0</v>
      </c>
      <c r="DI192">
        <f>($B$13*$D$11+$C$13*$D$11+$F$13*((FE192+EW192)/MAX(FE192+EW192+FF192, 0.1)*$I$11+FF192/MAX(FE192+EW192+FF192, 0.1)*$J$11))/($B$13+$C$13+$F$13)</f>
        <v>0</v>
      </c>
      <c r="DJ192">
        <f>($B$13*$K$11+$C$13*$K$11+$F$13*((FE192+EW192)/MAX(FE192+EW192+FF192, 0.1)*$P$11+FF192/MAX(FE192+EW192+FF192, 0.1)*$Q$11))/($B$13+$C$13+$F$13)</f>
        <v>0</v>
      </c>
      <c r="DK192">
        <v>5.52</v>
      </c>
      <c r="DL192">
        <v>0.5</v>
      </c>
      <c r="DM192" t="s">
        <v>430</v>
      </c>
      <c r="DN192">
        <v>2</v>
      </c>
      <c r="DO192" t="b">
        <v>1</v>
      </c>
      <c r="DP192">
        <v>1685030601.814285</v>
      </c>
      <c r="DQ192">
        <v>1141.524642857143</v>
      </c>
      <c r="DR192">
        <v>1226.57</v>
      </c>
      <c r="DS192">
        <v>21.13012142857143</v>
      </c>
      <c r="DT192">
        <v>17.76374642857143</v>
      </c>
      <c r="DU192">
        <v>1141.237857142857</v>
      </c>
      <c r="DV192">
        <v>21.08443214285714</v>
      </c>
      <c r="DW192">
        <v>500.0210714285713</v>
      </c>
      <c r="DX192">
        <v>99.46634642857143</v>
      </c>
      <c r="DY192">
        <v>0.09999684285714283</v>
      </c>
      <c r="DZ192">
        <v>30.01286428571428</v>
      </c>
      <c r="EA192">
        <v>30.83608214285715</v>
      </c>
      <c r="EB192">
        <v>999.9000000000002</v>
      </c>
      <c r="EC192">
        <v>0</v>
      </c>
      <c r="ED192">
        <v>0</v>
      </c>
      <c r="EE192">
        <v>10002.6125</v>
      </c>
      <c r="EF192">
        <v>0</v>
      </c>
      <c r="EG192">
        <v>654.8262857142856</v>
      </c>
      <c r="EH192">
        <v>-85.04617142857144</v>
      </c>
      <c r="EI192">
        <v>1166.1675</v>
      </c>
      <c r="EJ192">
        <v>1248.754285714286</v>
      </c>
      <c r="EK192">
        <v>3.366377857142858</v>
      </c>
      <c r="EL192">
        <v>1226.57</v>
      </c>
      <c r="EM192">
        <v>17.76374642857143</v>
      </c>
      <c r="EN192">
        <v>2.101735</v>
      </c>
      <c r="EO192">
        <v>1.766894285714286</v>
      </c>
      <c r="EP192">
        <v>18.23234642857143</v>
      </c>
      <c r="EQ192">
        <v>15.49674285714286</v>
      </c>
      <c r="ER192">
        <v>2000.018214285714</v>
      </c>
      <c r="ES192">
        <v>0.979995357142857</v>
      </c>
      <c r="ET192">
        <v>0.02000427500000001</v>
      </c>
      <c r="EU192">
        <v>0</v>
      </c>
      <c r="EV192">
        <v>657.613892857143</v>
      </c>
      <c r="EW192">
        <v>5.00078</v>
      </c>
      <c r="EX192">
        <v>15772.71071428571</v>
      </c>
      <c r="EY192">
        <v>16379.75714285714</v>
      </c>
      <c r="EZ192">
        <v>40.17846428571429</v>
      </c>
      <c r="FA192">
        <v>41.65599999999999</v>
      </c>
      <c r="FB192">
        <v>40.39046428571429</v>
      </c>
      <c r="FC192">
        <v>40.85460714285713</v>
      </c>
      <c r="FD192">
        <v>41.56217857142855</v>
      </c>
      <c r="FE192">
        <v>1955.108214285714</v>
      </c>
      <c r="FF192">
        <v>39.91</v>
      </c>
      <c r="FG192">
        <v>0</v>
      </c>
      <c r="FH192">
        <v>1685030608.9</v>
      </c>
      <c r="FI192">
        <v>0</v>
      </c>
      <c r="FJ192">
        <v>657.63804</v>
      </c>
      <c r="FK192">
        <v>0.3566923072889102</v>
      </c>
      <c r="FL192">
        <v>250.0384611471768</v>
      </c>
      <c r="FM192">
        <v>15775.78</v>
      </c>
      <c r="FN192">
        <v>15</v>
      </c>
      <c r="FO192">
        <v>1685028870</v>
      </c>
      <c r="FP192" t="s">
        <v>630</v>
      </c>
      <c r="FQ192">
        <v>1685028857</v>
      </c>
      <c r="FR192">
        <v>1685028870</v>
      </c>
      <c r="FS192">
        <v>3</v>
      </c>
      <c r="FT192">
        <v>0.082</v>
      </c>
      <c r="FU192">
        <v>-0.024</v>
      </c>
      <c r="FV192">
        <v>0.389</v>
      </c>
      <c r="FW192">
        <v>-0.048</v>
      </c>
      <c r="FX192">
        <v>420</v>
      </c>
      <c r="FY192">
        <v>15</v>
      </c>
      <c r="FZ192">
        <v>0.04</v>
      </c>
      <c r="GA192">
        <v>0.02</v>
      </c>
      <c r="GB192">
        <v>-85.04554</v>
      </c>
      <c r="GC192">
        <v>0.3167054409007721</v>
      </c>
      <c r="GD192">
        <v>0.118455259064341</v>
      </c>
      <c r="GE192">
        <v>0</v>
      </c>
      <c r="GF192">
        <v>3.406998</v>
      </c>
      <c r="GG192">
        <v>-1.053140487804882</v>
      </c>
      <c r="GH192">
        <v>0.1042321830866072</v>
      </c>
      <c r="GI192">
        <v>0</v>
      </c>
      <c r="GJ192">
        <v>0</v>
      </c>
      <c r="GK192">
        <v>2</v>
      </c>
      <c r="GL192" t="s">
        <v>485</v>
      </c>
      <c r="GM192">
        <v>3.0991</v>
      </c>
      <c r="GN192">
        <v>2.7581</v>
      </c>
      <c r="GO192">
        <v>0.193641</v>
      </c>
      <c r="GP192">
        <v>0.202315</v>
      </c>
      <c r="GQ192">
        <v>0.108667</v>
      </c>
      <c r="GR192">
        <v>0.0970511</v>
      </c>
      <c r="GS192">
        <v>20673.6</v>
      </c>
      <c r="GT192">
        <v>20198.6</v>
      </c>
      <c r="GU192">
        <v>26187.2</v>
      </c>
      <c r="GV192">
        <v>25665.4</v>
      </c>
      <c r="GW192">
        <v>37466.1</v>
      </c>
      <c r="GX192">
        <v>35319</v>
      </c>
      <c r="GY192">
        <v>45796.5</v>
      </c>
      <c r="GZ192">
        <v>42313.3</v>
      </c>
      <c r="HA192">
        <v>1.87245</v>
      </c>
      <c r="HB192">
        <v>1.91495</v>
      </c>
      <c r="HC192">
        <v>0.0807196</v>
      </c>
      <c r="HD192">
        <v>0</v>
      </c>
      <c r="HE192">
        <v>29.5294</v>
      </c>
      <c r="HF192">
        <v>999.9</v>
      </c>
      <c r="HG192">
        <v>53.6</v>
      </c>
      <c r="HH192">
        <v>37.6</v>
      </c>
      <c r="HI192">
        <v>35.1046</v>
      </c>
      <c r="HJ192">
        <v>62.363</v>
      </c>
      <c r="HK192">
        <v>27.1154</v>
      </c>
      <c r="HL192">
        <v>1</v>
      </c>
      <c r="HM192">
        <v>0.216075</v>
      </c>
      <c r="HN192">
        <v>0.794502</v>
      </c>
      <c r="HO192">
        <v>20.3038</v>
      </c>
      <c r="HP192">
        <v>5.2128</v>
      </c>
      <c r="HQ192">
        <v>11.9796</v>
      </c>
      <c r="HR192">
        <v>4.9637</v>
      </c>
      <c r="HS192">
        <v>3.27423</v>
      </c>
      <c r="HT192">
        <v>9999</v>
      </c>
      <c r="HU192">
        <v>9999</v>
      </c>
      <c r="HV192">
        <v>9999</v>
      </c>
      <c r="HW192">
        <v>31.1</v>
      </c>
      <c r="HX192">
        <v>1.86401</v>
      </c>
      <c r="HY192">
        <v>1.86019</v>
      </c>
      <c r="HZ192">
        <v>1.85847</v>
      </c>
      <c r="IA192">
        <v>1.85988</v>
      </c>
      <c r="IB192">
        <v>1.85985</v>
      </c>
      <c r="IC192">
        <v>1.85837</v>
      </c>
      <c r="ID192">
        <v>1.85745</v>
      </c>
      <c r="IE192">
        <v>1.85238</v>
      </c>
      <c r="IF192">
        <v>0</v>
      </c>
      <c r="IG192">
        <v>0</v>
      </c>
      <c r="IH192">
        <v>0</v>
      </c>
      <c r="II192">
        <v>0</v>
      </c>
      <c r="IJ192" t="s">
        <v>433</v>
      </c>
      <c r="IK192" t="s">
        <v>434</v>
      </c>
      <c r="IL192" t="s">
        <v>435</v>
      </c>
      <c r="IM192" t="s">
        <v>435</v>
      </c>
      <c r="IN192" t="s">
        <v>435</v>
      </c>
      <c r="IO192" t="s">
        <v>435</v>
      </c>
      <c r="IP192">
        <v>0</v>
      </c>
      <c r="IQ192">
        <v>100</v>
      </c>
      <c r="IR192">
        <v>100</v>
      </c>
      <c r="IS192">
        <v>0.28</v>
      </c>
      <c r="IT192">
        <v>0.046</v>
      </c>
      <c r="IU192">
        <v>0.3089209274673534</v>
      </c>
      <c r="IV192">
        <v>0.0002756662941723101</v>
      </c>
      <c r="IW192">
        <v>-1.706736700235475E-07</v>
      </c>
      <c r="IX192">
        <v>-7.648352192670159E-11</v>
      </c>
      <c r="IY192">
        <v>-0.1658455807566637</v>
      </c>
      <c r="IZ192">
        <v>0.001712106514585134</v>
      </c>
      <c r="JA192">
        <v>0.0004201690128959496</v>
      </c>
      <c r="JB192">
        <v>-1.212774764375344E-06</v>
      </c>
      <c r="JC192">
        <v>3</v>
      </c>
      <c r="JD192">
        <v>1949</v>
      </c>
      <c r="JE192">
        <v>1</v>
      </c>
      <c r="JF192">
        <v>28</v>
      </c>
      <c r="JG192">
        <v>29.2</v>
      </c>
      <c r="JH192">
        <v>29</v>
      </c>
      <c r="JI192">
        <v>2.76245</v>
      </c>
      <c r="JJ192">
        <v>2.62207</v>
      </c>
      <c r="JK192">
        <v>1.49658</v>
      </c>
      <c r="JL192">
        <v>2.34741</v>
      </c>
      <c r="JM192">
        <v>1.54907</v>
      </c>
      <c r="JN192">
        <v>2.43286</v>
      </c>
      <c r="JO192">
        <v>41.8223</v>
      </c>
      <c r="JP192">
        <v>13.7643</v>
      </c>
      <c r="JQ192">
        <v>18</v>
      </c>
      <c r="JR192">
        <v>491.505</v>
      </c>
      <c r="JS192">
        <v>536.499</v>
      </c>
      <c r="JT192">
        <v>27.9984</v>
      </c>
      <c r="JU192">
        <v>30.056</v>
      </c>
      <c r="JV192">
        <v>30.0001</v>
      </c>
      <c r="JW192">
        <v>30.076</v>
      </c>
      <c r="JX192">
        <v>30.0172</v>
      </c>
      <c r="JY192">
        <v>55.5371</v>
      </c>
      <c r="JZ192">
        <v>46.1351</v>
      </c>
      <c r="KA192">
        <v>0</v>
      </c>
      <c r="KB192">
        <v>28</v>
      </c>
      <c r="KC192">
        <v>1275.73</v>
      </c>
      <c r="KD192">
        <v>17.995</v>
      </c>
      <c r="KE192">
        <v>100.076</v>
      </c>
      <c r="KF192">
        <v>100.449</v>
      </c>
    </row>
    <row r="193" spans="1:292">
      <c r="A193">
        <v>173</v>
      </c>
      <c r="B193">
        <v>1685030614.6</v>
      </c>
      <c r="C193">
        <v>4015.5</v>
      </c>
      <c r="D193" t="s">
        <v>781</v>
      </c>
      <c r="E193" t="s">
        <v>782</v>
      </c>
      <c r="F193">
        <v>5</v>
      </c>
      <c r="G193" t="s">
        <v>428</v>
      </c>
      <c r="H193">
        <v>1685030607.1</v>
      </c>
      <c r="I193">
        <f>(J193)/1000</f>
        <v>0</v>
      </c>
      <c r="J193">
        <f>IF(DO193, AM193, AG193)</f>
        <v>0</v>
      </c>
      <c r="K193">
        <f>IF(DO193, AH193, AF193)</f>
        <v>0</v>
      </c>
      <c r="L193">
        <f>DQ193 - IF(AT193&gt;1, K193*DK193*100.0/(AV193*EE193), 0)</f>
        <v>0</v>
      </c>
      <c r="M193">
        <f>((S193-I193/2)*L193-K193)/(S193+I193/2)</f>
        <v>0</v>
      </c>
      <c r="N193">
        <f>M193*(DX193+DY193)/1000.0</f>
        <v>0</v>
      </c>
      <c r="O193">
        <f>(DQ193 - IF(AT193&gt;1, K193*DK193*100.0/(AV193*EE193), 0))*(DX193+DY193)/1000.0</f>
        <v>0</v>
      </c>
      <c r="P193">
        <f>2.0/((1/R193-1/Q193)+SIGN(R193)*SQRT((1/R193-1/Q193)*(1/R193-1/Q193) + 4*DL193/((DL193+1)*(DL193+1))*(2*1/R193*1/Q193-1/Q193*1/Q193)))</f>
        <v>0</v>
      </c>
      <c r="Q193">
        <f>IF(LEFT(DM193,1)&lt;&gt;"0",IF(LEFT(DM193,1)="1",3.0,DN193),$D$5+$E$5*(EE193*DX193/($K$5*1000))+$F$5*(EE193*DX193/($K$5*1000))*MAX(MIN(DK193,$J$5),$I$5)*MAX(MIN(DK193,$J$5),$I$5)+$G$5*MAX(MIN(DK193,$J$5),$I$5)*(EE193*DX193/($K$5*1000))+$H$5*(EE193*DX193/($K$5*1000))*(EE193*DX193/($K$5*1000)))</f>
        <v>0</v>
      </c>
      <c r="R193">
        <f>I193*(1000-(1000*0.61365*exp(17.502*V193/(240.97+V193))/(DX193+DY193)+DS193)/2)/(1000*0.61365*exp(17.502*V193/(240.97+V193))/(DX193+DY193)-DS193)</f>
        <v>0</v>
      </c>
      <c r="S193">
        <f>1/((DL193+1)/(P193/1.6)+1/(Q193/1.37)) + DL193/((DL193+1)/(P193/1.6) + DL193/(Q193/1.37))</f>
        <v>0</v>
      </c>
      <c r="T193">
        <f>(DG193*DJ193)</f>
        <v>0</v>
      </c>
      <c r="U193">
        <f>(DZ193+(T193+2*0.95*5.67E-8*(((DZ193+$B$9)+273)^4-(DZ193+273)^4)-44100*I193)/(1.84*29.3*Q193+8*0.95*5.67E-8*(DZ193+273)^3))</f>
        <v>0</v>
      </c>
      <c r="V193">
        <f>($C$9*EA193+$D$9*EB193+$E$9*U193)</f>
        <v>0</v>
      </c>
      <c r="W193">
        <f>0.61365*exp(17.502*V193/(240.97+V193))</f>
        <v>0</v>
      </c>
      <c r="X193">
        <f>(Y193/Z193*100)</f>
        <v>0</v>
      </c>
      <c r="Y193">
        <f>DS193*(DX193+DY193)/1000</f>
        <v>0</v>
      </c>
      <c r="Z193">
        <f>0.61365*exp(17.502*DZ193/(240.97+DZ193))</f>
        <v>0</v>
      </c>
      <c r="AA193">
        <f>(W193-DS193*(DX193+DY193)/1000)</f>
        <v>0</v>
      </c>
      <c r="AB193">
        <f>(-I193*44100)</f>
        <v>0</v>
      </c>
      <c r="AC193">
        <f>2*29.3*Q193*0.92*(DZ193-V193)</f>
        <v>0</v>
      </c>
      <c r="AD193">
        <f>2*0.95*5.67E-8*(((DZ193+$B$9)+273)^4-(V193+273)^4)</f>
        <v>0</v>
      </c>
      <c r="AE193">
        <f>T193+AD193+AB193+AC193</f>
        <v>0</v>
      </c>
      <c r="AF193">
        <f>DW193*AT193*(DR193-DQ193*(1000-AT193*DT193)/(1000-AT193*DS193))/(100*DK193)</f>
        <v>0</v>
      </c>
      <c r="AG193">
        <f>1000*DW193*AT193*(DS193-DT193)/(100*DK193*(1000-AT193*DS193))</f>
        <v>0</v>
      </c>
      <c r="AH193">
        <f>(AI193 - AJ193 - DX193*1E3/(8.314*(DZ193+273.15)) * AL193/DW193 * AK193) * DW193/(100*DK193) * (1000 - DT193)/1000</f>
        <v>0</v>
      </c>
      <c r="AI193">
        <v>1280.850939570001</v>
      </c>
      <c r="AJ193">
        <v>1208.325333333333</v>
      </c>
      <c r="AK193">
        <v>3.446101163575629</v>
      </c>
      <c r="AL193">
        <v>66.75792814194976</v>
      </c>
      <c r="AM193">
        <f>(AO193 - AN193 + DX193*1E3/(8.314*(DZ193+273.15)) * AQ193/DW193 * AP193) * DW193/(100*DK193) * 1000/(1000 - AO193)</f>
        <v>0</v>
      </c>
      <c r="AN193">
        <v>17.87973271113268</v>
      </c>
      <c r="AO193">
        <v>21.13561403508772</v>
      </c>
      <c r="AP193">
        <v>0.006283384887112116</v>
      </c>
      <c r="AQ193">
        <v>112.1516284702856</v>
      </c>
      <c r="AR193">
        <v>0</v>
      </c>
      <c r="AS193">
        <v>0</v>
      </c>
      <c r="AT193">
        <f>IF(AR193*$H$15&gt;=AV193,1.0,(AV193/(AV193-AR193*$H$15)))</f>
        <v>0</v>
      </c>
      <c r="AU193">
        <f>(AT193-1)*100</f>
        <v>0</v>
      </c>
      <c r="AV193">
        <f>MAX(0,($B$15+$C$15*EE193)/(1+$D$15*EE193)*DX193/(DZ193+273)*$E$15)</f>
        <v>0</v>
      </c>
      <c r="AW193" t="s">
        <v>429</v>
      </c>
      <c r="AX193" t="s">
        <v>429</v>
      </c>
      <c r="AY193">
        <v>0</v>
      </c>
      <c r="AZ193">
        <v>0</v>
      </c>
      <c r="BA193">
        <f>1-AY193/AZ193</f>
        <v>0</v>
      </c>
      <c r="BB193">
        <v>0</v>
      </c>
      <c r="BC193" t="s">
        <v>429</v>
      </c>
      <c r="BD193" t="s">
        <v>429</v>
      </c>
      <c r="BE193">
        <v>0</v>
      </c>
      <c r="BF193">
        <v>0</v>
      </c>
      <c r="BG193">
        <f>1-BE193/BF193</f>
        <v>0</v>
      </c>
      <c r="BH193">
        <v>0.5</v>
      </c>
      <c r="BI193">
        <f>DH193</f>
        <v>0</v>
      </c>
      <c r="BJ193">
        <f>K193</f>
        <v>0</v>
      </c>
      <c r="BK193">
        <f>BG193*BH193*BI193</f>
        <v>0</v>
      </c>
      <c r="BL193">
        <f>(BJ193-BB193)/BI193</f>
        <v>0</v>
      </c>
      <c r="BM193">
        <f>(AZ193-BF193)/BF193</f>
        <v>0</v>
      </c>
      <c r="BN193">
        <f>AY193/(BA193+AY193/BF193)</f>
        <v>0</v>
      </c>
      <c r="BO193" t="s">
        <v>429</v>
      </c>
      <c r="BP193">
        <v>0</v>
      </c>
      <c r="BQ193">
        <f>IF(BP193&lt;&gt;0, BP193, BN193)</f>
        <v>0</v>
      </c>
      <c r="BR193">
        <f>1-BQ193/BF193</f>
        <v>0</v>
      </c>
      <c r="BS193">
        <f>(BF193-BE193)/(BF193-BQ193)</f>
        <v>0</v>
      </c>
      <c r="BT193">
        <f>(AZ193-BF193)/(AZ193-BQ193)</f>
        <v>0</v>
      </c>
      <c r="BU193">
        <f>(BF193-BE193)/(BF193-AY193)</f>
        <v>0</v>
      </c>
      <c r="BV193">
        <f>(AZ193-BF193)/(AZ193-AY193)</f>
        <v>0</v>
      </c>
      <c r="BW193">
        <f>(BS193*BQ193/BE193)</f>
        <v>0</v>
      </c>
      <c r="BX193">
        <f>(1-BW193)</f>
        <v>0</v>
      </c>
      <c r="DG193">
        <f>$B$13*EF193+$C$13*EG193+$F$13*ER193*(1-EU193)</f>
        <v>0</v>
      </c>
      <c r="DH193">
        <f>DG193*DI193</f>
        <v>0</v>
      </c>
      <c r="DI193">
        <f>($B$13*$D$11+$C$13*$D$11+$F$13*((FE193+EW193)/MAX(FE193+EW193+FF193, 0.1)*$I$11+FF193/MAX(FE193+EW193+FF193, 0.1)*$J$11))/($B$13+$C$13+$F$13)</f>
        <v>0</v>
      </c>
      <c r="DJ193">
        <f>($B$13*$K$11+$C$13*$K$11+$F$13*((FE193+EW193)/MAX(FE193+EW193+FF193, 0.1)*$P$11+FF193/MAX(FE193+EW193+FF193, 0.1)*$Q$11))/($B$13+$C$13+$F$13)</f>
        <v>0</v>
      </c>
      <c r="DK193">
        <v>5.52</v>
      </c>
      <c r="DL193">
        <v>0.5</v>
      </c>
      <c r="DM193" t="s">
        <v>430</v>
      </c>
      <c r="DN193">
        <v>2</v>
      </c>
      <c r="DO193" t="b">
        <v>1</v>
      </c>
      <c r="DP193">
        <v>1685030607.1</v>
      </c>
      <c r="DQ193">
        <v>1159.250740740741</v>
      </c>
      <c r="DR193">
        <v>1244.225925925926</v>
      </c>
      <c r="DS193">
        <v>21.13828518518519</v>
      </c>
      <c r="DT193">
        <v>17.84341481481481</v>
      </c>
      <c r="DU193">
        <v>1158.971481481482</v>
      </c>
      <c r="DV193">
        <v>21.09247037037037</v>
      </c>
      <c r="DW193">
        <v>500.026</v>
      </c>
      <c r="DX193">
        <v>99.467</v>
      </c>
      <c r="DY193">
        <v>0.1000011925925926</v>
      </c>
      <c r="DZ193">
        <v>30.0112074074074</v>
      </c>
      <c r="EA193">
        <v>30.84204074074075</v>
      </c>
      <c r="EB193">
        <v>999.9000000000001</v>
      </c>
      <c r="EC193">
        <v>0</v>
      </c>
      <c r="ED193">
        <v>0</v>
      </c>
      <c r="EE193">
        <v>9996.132592592594</v>
      </c>
      <c r="EF193">
        <v>0</v>
      </c>
      <c r="EG193">
        <v>663.9151481481481</v>
      </c>
      <c r="EH193">
        <v>-84.9753037037037</v>
      </c>
      <c r="EI193">
        <v>1184.286296296296</v>
      </c>
      <c r="EJ193">
        <v>1266.831481481482</v>
      </c>
      <c r="EK193">
        <v>3.294884444444444</v>
      </c>
      <c r="EL193">
        <v>1244.225925925926</v>
      </c>
      <c r="EM193">
        <v>17.84341481481481</v>
      </c>
      <c r="EN193">
        <v>2.102561481481481</v>
      </c>
      <c r="EO193">
        <v>1.77483</v>
      </c>
      <c r="EP193">
        <v>18.2386</v>
      </c>
      <c r="EQ193">
        <v>15.56677037037037</v>
      </c>
      <c r="ER193">
        <v>1999.995555555556</v>
      </c>
      <c r="ES193">
        <v>0.9799949999999998</v>
      </c>
      <c r="ET193">
        <v>0.02000460000000001</v>
      </c>
      <c r="EU193">
        <v>0</v>
      </c>
      <c r="EV193">
        <v>657.6865185185185</v>
      </c>
      <c r="EW193">
        <v>5.00078</v>
      </c>
      <c r="EX193">
        <v>15791.48888888889</v>
      </c>
      <c r="EY193">
        <v>16379.57407407408</v>
      </c>
      <c r="EZ193">
        <v>40.16655555555555</v>
      </c>
      <c r="FA193">
        <v>41.65485185185184</v>
      </c>
      <c r="FB193">
        <v>40.36085185185184</v>
      </c>
      <c r="FC193">
        <v>40.84229629629629</v>
      </c>
      <c r="FD193">
        <v>41.56451851851852</v>
      </c>
      <c r="FE193">
        <v>1955.085555555555</v>
      </c>
      <c r="FF193">
        <v>39.91</v>
      </c>
      <c r="FG193">
        <v>0</v>
      </c>
      <c r="FH193">
        <v>1685030613.7</v>
      </c>
      <c r="FI193">
        <v>0</v>
      </c>
      <c r="FJ193">
        <v>657.6876</v>
      </c>
      <c r="FK193">
        <v>1.116307689684583</v>
      </c>
      <c r="FL193">
        <v>187.25384613793</v>
      </c>
      <c r="FM193">
        <v>15792.524</v>
      </c>
      <c r="FN193">
        <v>15</v>
      </c>
      <c r="FO193">
        <v>1685028870</v>
      </c>
      <c r="FP193" t="s">
        <v>630</v>
      </c>
      <c r="FQ193">
        <v>1685028857</v>
      </c>
      <c r="FR193">
        <v>1685028870</v>
      </c>
      <c r="FS193">
        <v>3</v>
      </c>
      <c r="FT193">
        <v>0.082</v>
      </c>
      <c r="FU193">
        <v>-0.024</v>
      </c>
      <c r="FV193">
        <v>0.389</v>
      </c>
      <c r="FW193">
        <v>-0.048</v>
      </c>
      <c r="FX193">
        <v>420</v>
      </c>
      <c r="FY193">
        <v>15</v>
      </c>
      <c r="FZ193">
        <v>0.04</v>
      </c>
      <c r="GA193">
        <v>0.02</v>
      </c>
      <c r="GB193">
        <v>-85.03265999999999</v>
      </c>
      <c r="GC193">
        <v>0.4320112570358238</v>
      </c>
      <c r="GD193">
        <v>0.1263428070766206</v>
      </c>
      <c r="GE193">
        <v>0</v>
      </c>
      <c r="GF193">
        <v>3.353503000000001</v>
      </c>
      <c r="GG193">
        <v>-0.9062240150093861</v>
      </c>
      <c r="GH193">
        <v>0.09304995873722888</v>
      </c>
      <c r="GI193">
        <v>0</v>
      </c>
      <c r="GJ193">
        <v>0</v>
      </c>
      <c r="GK193">
        <v>2</v>
      </c>
      <c r="GL193" t="s">
        <v>485</v>
      </c>
      <c r="GM193">
        <v>3.09922</v>
      </c>
      <c r="GN193">
        <v>2.75807</v>
      </c>
      <c r="GO193">
        <v>0.195377</v>
      </c>
      <c r="GP193">
        <v>0.20395</v>
      </c>
      <c r="GQ193">
        <v>0.108594</v>
      </c>
      <c r="GR193">
        <v>0.0971159</v>
      </c>
      <c r="GS193">
        <v>20629</v>
      </c>
      <c r="GT193">
        <v>20157.2</v>
      </c>
      <c r="GU193">
        <v>26187.1</v>
      </c>
      <c r="GV193">
        <v>25665.4</v>
      </c>
      <c r="GW193">
        <v>37469.2</v>
      </c>
      <c r="GX193">
        <v>35316.5</v>
      </c>
      <c r="GY193">
        <v>45796.2</v>
      </c>
      <c r="GZ193">
        <v>42313.1</v>
      </c>
      <c r="HA193">
        <v>1.8727</v>
      </c>
      <c r="HB193">
        <v>1.9152</v>
      </c>
      <c r="HC193">
        <v>0.0817925</v>
      </c>
      <c r="HD193">
        <v>0</v>
      </c>
      <c r="HE193">
        <v>29.5189</v>
      </c>
      <c r="HF193">
        <v>999.9</v>
      </c>
      <c r="HG193">
        <v>53.5</v>
      </c>
      <c r="HH193">
        <v>37.6</v>
      </c>
      <c r="HI193">
        <v>35.0383</v>
      </c>
      <c r="HJ193">
        <v>62.013</v>
      </c>
      <c r="HK193">
        <v>27.1875</v>
      </c>
      <c r="HL193">
        <v>1</v>
      </c>
      <c r="HM193">
        <v>0.216014</v>
      </c>
      <c r="HN193">
        <v>0.786871</v>
      </c>
      <c r="HO193">
        <v>20.3039</v>
      </c>
      <c r="HP193">
        <v>5.2125</v>
      </c>
      <c r="HQ193">
        <v>11.9798</v>
      </c>
      <c r="HR193">
        <v>4.9635</v>
      </c>
      <c r="HS193">
        <v>3.27405</v>
      </c>
      <c r="HT193">
        <v>9999</v>
      </c>
      <c r="HU193">
        <v>9999</v>
      </c>
      <c r="HV193">
        <v>9999</v>
      </c>
      <c r="HW193">
        <v>31.1</v>
      </c>
      <c r="HX193">
        <v>1.86401</v>
      </c>
      <c r="HY193">
        <v>1.86019</v>
      </c>
      <c r="HZ193">
        <v>1.85847</v>
      </c>
      <c r="IA193">
        <v>1.85987</v>
      </c>
      <c r="IB193">
        <v>1.85986</v>
      </c>
      <c r="IC193">
        <v>1.85837</v>
      </c>
      <c r="ID193">
        <v>1.85745</v>
      </c>
      <c r="IE193">
        <v>1.8524</v>
      </c>
      <c r="IF193">
        <v>0</v>
      </c>
      <c r="IG193">
        <v>0</v>
      </c>
      <c r="IH193">
        <v>0</v>
      </c>
      <c r="II193">
        <v>0</v>
      </c>
      <c r="IJ193" t="s">
        <v>433</v>
      </c>
      <c r="IK193" t="s">
        <v>434</v>
      </c>
      <c r="IL193" t="s">
        <v>435</v>
      </c>
      <c r="IM193" t="s">
        <v>435</v>
      </c>
      <c r="IN193" t="s">
        <v>435</v>
      </c>
      <c r="IO193" t="s">
        <v>435</v>
      </c>
      <c r="IP193">
        <v>0</v>
      </c>
      <c r="IQ193">
        <v>100</v>
      </c>
      <c r="IR193">
        <v>100</v>
      </c>
      <c r="IS193">
        <v>0.26</v>
      </c>
      <c r="IT193">
        <v>0.0457</v>
      </c>
      <c r="IU193">
        <v>0.3089209274673534</v>
      </c>
      <c r="IV193">
        <v>0.0002756662941723101</v>
      </c>
      <c r="IW193">
        <v>-1.706736700235475E-07</v>
      </c>
      <c r="IX193">
        <v>-7.648352192670159E-11</v>
      </c>
      <c r="IY193">
        <v>-0.1658455807566637</v>
      </c>
      <c r="IZ193">
        <v>0.001712106514585134</v>
      </c>
      <c r="JA193">
        <v>0.0004201690128959496</v>
      </c>
      <c r="JB193">
        <v>-1.212774764375344E-06</v>
      </c>
      <c r="JC193">
        <v>3</v>
      </c>
      <c r="JD193">
        <v>1949</v>
      </c>
      <c r="JE193">
        <v>1</v>
      </c>
      <c r="JF193">
        <v>28</v>
      </c>
      <c r="JG193">
        <v>29.3</v>
      </c>
      <c r="JH193">
        <v>29.1</v>
      </c>
      <c r="JI193">
        <v>2.79419</v>
      </c>
      <c r="JJ193">
        <v>2.62451</v>
      </c>
      <c r="JK193">
        <v>1.49658</v>
      </c>
      <c r="JL193">
        <v>2.34863</v>
      </c>
      <c r="JM193">
        <v>1.54907</v>
      </c>
      <c r="JN193">
        <v>2.44629</v>
      </c>
      <c r="JO193">
        <v>41.8223</v>
      </c>
      <c r="JP193">
        <v>13.7555</v>
      </c>
      <c r="JQ193">
        <v>18</v>
      </c>
      <c r="JR193">
        <v>491.65</v>
      </c>
      <c r="JS193">
        <v>536.675</v>
      </c>
      <c r="JT193">
        <v>27.9982</v>
      </c>
      <c r="JU193">
        <v>30.0551</v>
      </c>
      <c r="JV193">
        <v>30</v>
      </c>
      <c r="JW193">
        <v>30.0755</v>
      </c>
      <c r="JX193">
        <v>30.0172</v>
      </c>
      <c r="JY193">
        <v>56.1107</v>
      </c>
      <c r="JZ193">
        <v>45.5471</v>
      </c>
      <c r="KA193">
        <v>0</v>
      </c>
      <c r="KB193">
        <v>28</v>
      </c>
      <c r="KC193">
        <v>1289.09</v>
      </c>
      <c r="KD193">
        <v>18.0976</v>
      </c>
      <c r="KE193">
        <v>100.076</v>
      </c>
      <c r="KF193">
        <v>100.448</v>
      </c>
    </row>
    <row r="194" spans="1:292">
      <c r="A194">
        <v>174</v>
      </c>
      <c r="B194">
        <v>1685030619.6</v>
      </c>
      <c r="C194">
        <v>4020.5</v>
      </c>
      <c r="D194" t="s">
        <v>783</v>
      </c>
      <c r="E194" t="s">
        <v>784</v>
      </c>
      <c r="F194">
        <v>5</v>
      </c>
      <c r="G194" t="s">
        <v>428</v>
      </c>
      <c r="H194">
        <v>1685030611.814285</v>
      </c>
      <c r="I194">
        <f>(J194)/1000</f>
        <v>0</v>
      </c>
      <c r="J194">
        <f>IF(DO194, AM194, AG194)</f>
        <v>0</v>
      </c>
      <c r="K194">
        <f>IF(DO194, AH194, AF194)</f>
        <v>0</v>
      </c>
      <c r="L194">
        <f>DQ194 - IF(AT194&gt;1, K194*DK194*100.0/(AV194*EE194), 0)</f>
        <v>0</v>
      </c>
      <c r="M194">
        <f>((S194-I194/2)*L194-K194)/(S194+I194/2)</f>
        <v>0</v>
      </c>
      <c r="N194">
        <f>M194*(DX194+DY194)/1000.0</f>
        <v>0</v>
      </c>
      <c r="O194">
        <f>(DQ194 - IF(AT194&gt;1, K194*DK194*100.0/(AV194*EE194), 0))*(DX194+DY194)/1000.0</f>
        <v>0</v>
      </c>
      <c r="P194">
        <f>2.0/((1/R194-1/Q194)+SIGN(R194)*SQRT((1/R194-1/Q194)*(1/R194-1/Q194) + 4*DL194/((DL194+1)*(DL194+1))*(2*1/R194*1/Q194-1/Q194*1/Q194)))</f>
        <v>0</v>
      </c>
      <c r="Q194">
        <f>IF(LEFT(DM194,1)&lt;&gt;"0",IF(LEFT(DM194,1)="1",3.0,DN194),$D$5+$E$5*(EE194*DX194/($K$5*1000))+$F$5*(EE194*DX194/($K$5*1000))*MAX(MIN(DK194,$J$5),$I$5)*MAX(MIN(DK194,$J$5),$I$5)+$G$5*MAX(MIN(DK194,$J$5),$I$5)*(EE194*DX194/($K$5*1000))+$H$5*(EE194*DX194/($K$5*1000))*(EE194*DX194/($K$5*1000)))</f>
        <v>0</v>
      </c>
      <c r="R194">
        <f>I194*(1000-(1000*0.61365*exp(17.502*V194/(240.97+V194))/(DX194+DY194)+DS194)/2)/(1000*0.61365*exp(17.502*V194/(240.97+V194))/(DX194+DY194)-DS194)</f>
        <v>0</v>
      </c>
      <c r="S194">
        <f>1/((DL194+1)/(P194/1.6)+1/(Q194/1.37)) + DL194/((DL194+1)/(P194/1.6) + DL194/(Q194/1.37))</f>
        <v>0</v>
      </c>
      <c r="T194">
        <f>(DG194*DJ194)</f>
        <v>0</v>
      </c>
      <c r="U194">
        <f>(DZ194+(T194+2*0.95*5.67E-8*(((DZ194+$B$9)+273)^4-(DZ194+273)^4)-44100*I194)/(1.84*29.3*Q194+8*0.95*5.67E-8*(DZ194+273)^3))</f>
        <v>0</v>
      </c>
      <c r="V194">
        <f>($C$9*EA194+$D$9*EB194+$E$9*U194)</f>
        <v>0</v>
      </c>
      <c r="W194">
        <f>0.61365*exp(17.502*V194/(240.97+V194))</f>
        <v>0</v>
      </c>
      <c r="X194">
        <f>(Y194/Z194*100)</f>
        <v>0</v>
      </c>
      <c r="Y194">
        <f>DS194*(DX194+DY194)/1000</f>
        <v>0</v>
      </c>
      <c r="Z194">
        <f>0.61365*exp(17.502*DZ194/(240.97+DZ194))</f>
        <v>0</v>
      </c>
      <c r="AA194">
        <f>(W194-DS194*(DX194+DY194)/1000)</f>
        <v>0</v>
      </c>
      <c r="AB194">
        <f>(-I194*44100)</f>
        <v>0</v>
      </c>
      <c r="AC194">
        <f>2*29.3*Q194*0.92*(DZ194-V194)</f>
        <v>0</v>
      </c>
      <c r="AD194">
        <f>2*0.95*5.67E-8*(((DZ194+$B$9)+273)^4-(V194+273)^4)</f>
        <v>0</v>
      </c>
      <c r="AE194">
        <f>T194+AD194+AB194+AC194</f>
        <v>0</v>
      </c>
      <c r="AF194">
        <f>DW194*AT194*(DR194-DQ194*(1000-AT194*DT194)/(1000-AT194*DS194))/(100*DK194)</f>
        <v>0</v>
      </c>
      <c r="AG194">
        <f>1000*DW194*AT194*(DS194-DT194)/(100*DK194*(1000-AT194*DS194))</f>
        <v>0</v>
      </c>
      <c r="AH194">
        <f>(AI194 - AJ194 - DX194*1E3/(8.314*(DZ194+273.15)) * AL194/DW194 * AK194) * DW194/(100*DK194) * (1000 - DT194)/1000</f>
        <v>0</v>
      </c>
      <c r="AI194">
        <v>1297.903698699359</v>
      </c>
      <c r="AJ194">
        <v>1225.426909090909</v>
      </c>
      <c r="AK194">
        <v>3.414793706326322</v>
      </c>
      <c r="AL194">
        <v>66.75792814194976</v>
      </c>
      <c r="AM194">
        <f>(AO194 - AN194 + DX194*1E3/(8.314*(DZ194+273.15)) * AQ194/DW194 * AP194) * DW194/(100*DK194) * 1000/(1000 - AO194)</f>
        <v>0</v>
      </c>
      <c r="AN194">
        <v>17.88965355715538</v>
      </c>
      <c r="AO194">
        <v>21.10220495356037</v>
      </c>
      <c r="AP194">
        <v>-0.006485691771664715</v>
      </c>
      <c r="AQ194">
        <v>112.1516284702856</v>
      </c>
      <c r="AR194">
        <v>0</v>
      </c>
      <c r="AS194">
        <v>0</v>
      </c>
      <c r="AT194">
        <f>IF(AR194*$H$15&gt;=AV194,1.0,(AV194/(AV194-AR194*$H$15)))</f>
        <v>0</v>
      </c>
      <c r="AU194">
        <f>(AT194-1)*100</f>
        <v>0</v>
      </c>
      <c r="AV194">
        <f>MAX(0,($B$15+$C$15*EE194)/(1+$D$15*EE194)*DX194/(DZ194+273)*$E$15)</f>
        <v>0</v>
      </c>
      <c r="AW194" t="s">
        <v>429</v>
      </c>
      <c r="AX194" t="s">
        <v>429</v>
      </c>
      <c r="AY194">
        <v>0</v>
      </c>
      <c r="AZ194">
        <v>0</v>
      </c>
      <c r="BA194">
        <f>1-AY194/AZ194</f>
        <v>0</v>
      </c>
      <c r="BB194">
        <v>0</v>
      </c>
      <c r="BC194" t="s">
        <v>429</v>
      </c>
      <c r="BD194" t="s">
        <v>429</v>
      </c>
      <c r="BE194">
        <v>0</v>
      </c>
      <c r="BF194">
        <v>0</v>
      </c>
      <c r="BG194">
        <f>1-BE194/BF194</f>
        <v>0</v>
      </c>
      <c r="BH194">
        <v>0.5</v>
      </c>
      <c r="BI194">
        <f>DH194</f>
        <v>0</v>
      </c>
      <c r="BJ194">
        <f>K194</f>
        <v>0</v>
      </c>
      <c r="BK194">
        <f>BG194*BH194*BI194</f>
        <v>0</v>
      </c>
      <c r="BL194">
        <f>(BJ194-BB194)/BI194</f>
        <v>0</v>
      </c>
      <c r="BM194">
        <f>(AZ194-BF194)/BF194</f>
        <v>0</v>
      </c>
      <c r="BN194">
        <f>AY194/(BA194+AY194/BF194)</f>
        <v>0</v>
      </c>
      <c r="BO194" t="s">
        <v>429</v>
      </c>
      <c r="BP194">
        <v>0</v>
      </c>
      <c r="BQ194">
        <f>IF(BP194&lt;&gt;0, BP194, BN194)</f>
        <v>0</v>
      </c>
      <c r="BR194">
        <f>1-BQ194/BF194</f>
        <v>0</v>
      </c>
      <c r="BS194">
        <f>(BF194-BE194)/(BF194-BQ194)</f>
        <v>0</v>
      </c>
      <c r="BT194">
        <f>(AZ194-BF194)/(AZ194-BQ194)</f>
        <v>0</v>
      </c>
      <c r="BU194">
        <f>(BF194-BE194)/(BF194-AY194)</f>
        <v>0</v>
      </c>
      <c r="BV194">
        <f>(AZ194-BF194)/(AZ194-AY194)</f>
        <v>0</v>
      </c>
      <c r="BW194">
        <f>(BS194*BQ194/BE194)</f>
        <v>0</v>
      </c>
      <c r="BX194">
        <f>(1-BW194)</f>
        <v>0</v>
      </c>
      <c r="DG194">
        <f>$B$13*EF194+$C$13*EG194+$F$13*ER194*(1-EU194)</f>
        <v>0</v>
      </c>
      <c r="DH194">
        <f>DG194*DI194</f>
        <v>0</v>
      </c>
      <c r="DI194">
        <f>($B$13*$D$11+$C$13*$D$11+$F$13*((FE194+EW194)/MAX(FE194+EW194+FF194, 0.1)*$I$11+FF194/MAX(FE194+EW194+FF194, 0.1)*$J$11))/($B$13+$C$13+$F$13)</f>
        <v>0</v>
      </c>
      <c r="DJ194">
        <f>($B$13*$K$11+$C$13*$K$11+$F$13*((FE194+EW194)/MAX(FE194+EW194+FF194, 0.1)*$P$11+FF194/MAX(FE194+EW194+FF194, 0.1)*$Q$11))/($B$13+$C$13+$F$13)</f>
        <v>0</v>
      </c>
      <c r="DK194">
        <v>5.52</v>
      </c>
      <c r="DL194">
        <v>0.5</v>
      </c>
      <c r="DM194" t="s">
        <v>430</v>
      </c>
      <c r="DN194">
        <v>2</v>
      </c>
      <c r="DO194" t="b">
        <v>1</v>
      </c>
      <c r="DP194">
        <v>1685030611.814285</v>
      </c>
      <c r="DQ194">
        <v>1175.073571428571</v>
      </c>
      <c r="DR194">
        <v>1260.003928571429</v>
      </c>
      <c r="DS194">
        <v>21.13501785714286</v>
      </c>
      <c r="DT194">
        <v>17.900575</v>
      </c>
      <c r="DU194">
        <v>1174.800714285715</v>
      </c>
      <c r="DV194">
        <v>21.08926785714286</v>
      </c>
      <c r="DW194">
        <v>500.0087142857143</v>
      </c>
      <c r="DX194">
        <v>99.46675714285716</v>
      </c>
      <c r="DY194">
        <v>0.09998018571428571</v>
      </c>
      <c r="DZ194">
        <v>30.01030357142857</v>
      </c>
      <c r="EA194">
        <v>30.84617142857143</v>
      </c>
      <c r="EB194">
        <v>999.9000000000002</v>
      </c>
      <c r="EC194">
        <v>0</v>
      </c>
      <c r="ED194">
        <v>0</v>
      </c>
      <c r="EE194">
        <v>9994.375357142857</v>
      </c>
      <c r="EF194">
        <v>0</v>
      </c>
      <c r="EG194">
        <v>670.8179285714285</v>
      </c>
      <c r="EH194">
        <v>-84.93023214285712</v>
      </c>
      <c r="EI194">
        <v>1200.446071428571</v>
      </c>
      <c r="EJ194">
        <v>1282.970714285714</v>
      </c>
      <c r="EK194">
        <v>3.234451428571429</v>
      </c>
      <c r="EL194">
        <v>1260.003928571429</v>
      </c>
      <c r="EM194">
        <v>17.900575</v>
      </c>
      <c r="EN194">
        <v>2.102231785714286</v>
      </c>
      <c r="EO194">
        <v>1.780511428571429</v>
      </c>
      <c r="EP194">
        <v>18.23608928571429</v>
      </c>
      <c r="EQ194">
        <v>15.61669642857143</v>
      </c>
      <c r="ER194">
        <v>2000.006071428571</v>
      </c>
      <c r="ES194">
        <v>0.9799949999999998</v>
      </c>
      <c r="ET194">
        <v>0.02000460000000001</v>
      </c>
      <c r="EU194">
        <v>0</v>
      </c>
      <c r="EV194">
        <v>657.6855000000002</v>
      </c>
      <c r="EW194">
        <v>5.00078</v>
      </c>
      <c r="EX194">
        <v>15804.06785714286</v>
      </c>
      <c r="EY194">
        <v>16379.66785714286</v>
      </c>
      <c r="EZ194">
        <v>40.14271428571428</v>
      </c>
      <c r="FA194">
        <v>41.64492857142857</v>
      </c>
      <c r="FB194">
        <v>40.32339285714285</v>
      </c>
      <c r="FC194">
        <v>40.83453571428571</v>
      </c>
      <c r="FD194">
        <v>41.55110714285713</v>
      </c>
      <c r="FE194">
        <v>1955.096071428572</v>
      </c>
      <c r="FF194">
        <v>39.91</v>
      </c>
      <c r="FG194">
        <v>0</v>
      </c>
      <c r="FH194">
        <v>1685030618.5</v>
      </c>
      <c r="FI194">
        <v>0</v>
      </c>
      <c r="FJ194">
        <v>657.68656</v>
      </c>
      <c r="FK194">
        <v>-0.694846147494155</v>
      </c>
      <c r="FL194">
        <v>122.8846152455376</v>
      </c>
      <c r="FM194">
        <v>15805.412</v>
      </c>
      <c r="FN194">
        <v>15</v>
      </c>
      <c r="FO194">
        <v>1685028870</v>
      </c>
      <c r="FP194" t="s">
        <v>630</v>
      </c>
      <c r="FQ194">
        <v>1685028857</v>
      </c>
      <c r="FR194">
        <v>1685028870</v>
      </c>
      <c r="FS194">
        <v>3</v>
      </c>
      <c r="FT194">
        <v>0.082</v>
      </c>
      <c r="FU194">
        <v>-0.024</v>
      </c>
      <c r="FV194">
        <v>0.389</v>
      </c>
      <c r="FW194">
        <v>-0.048</v>
      </c>
      <c r="FX194">
        <v>420</v>
      </c>
      <c r="FY194">
        <v>15</v>
      </c>
      <c r="FZ194">
        <v>0.04</v>
      </c>
      <c r="GA194">
        <v>0.02</v>
      </c>
      <c r="GB194">
        <v>-84.93121000000001</v>
      </c>
      <c r="GC194">
        <v>0.5531099437151832</v>
      </c>
      <c r="GD194">
        <v>0.1321287682527926</v>
      </c>
      <c r="GE194">
        <v>0</v>
      </c>
      <c r="GF194">
        <v>3.26671875</v>
      </c>
      <c r="GG194">
        <v>-0.7139989868667921</v>
      </c>
      <c r="GH194">
        <v>0.07607956178197596</v>
      </c>
      <c r="GI194">
        <v>0</v>
      </c>
      <c r="GJ194">
        <v>0</v>
      </c>
      <c r="GK194">
        <v>2</v>
      </c>
      <c r="GL194" t="s">
        <v>485</v>
      </c>
      <c r="GM194">
        <v>3.09919</v>
      </c>
      <c r="GN194">
        <v>2.75811</v>
      </c>
      <c r="GO194">
        <v>0.197079</v>
      </c>
      <c r="GP194">
        <v>0.205586</v>
      </c>
      <c r="GQ194">
        <v>0.108495</v>
      </c>
      <c r="GR194">
        <v>0.0976694</v>
      </c>
      <c r="GS194">
        <v>20585.4</v>
      </c>
      <c r="GT194">
        <v>20115.9</v>
      </c>
      <c r="GU194">
        <v>26187.1</v>
      </c>
      <c r="GV194">
        <v>25665.6</v>
      </c>
      <c r="GW194">
        <v>37473.9</v>
      </c>
      <c r="GX194">
        <v>35295.2</v>
      </c>
      <c r="GY194">
        <v>45796.6</v>
      </c>
      <c r="GZ194">
        <v>42313.4</v>
      </c>
      <c r="HA194">
        <v>1.8724</v>
      </c>
      <c r="HB194">
        <v>1.9154</v>
      </c>
      <c r="HC194">
        <v>0.0825897</v>
      </c>
      <c r="HD194">
        <v>0</v>
      </c>
      <c r="HE194">
        <v>29.5071</v>
      </c>
      <c r="HF194">
        <v>999.9</v>
      </c>
      <c r="HG194">
        <v>53.5</v>
      </c>
      <c r="HH194">
        <v>37.6</v>
      </c>
      <c r="HI194">
        <v>35.0392</v>
      </c>
      <c r="HJ194">
        <v>62.233</v>
      </c>
      <c r="HK194">
        <v>27.3918</v>
      </c>
      <c r="HL194">
        <v>1</v>
      </c>
      <c r="HM194">
        <v>0.215938</v>
      </c>
      <c r="HN194">
        <v>0.776168</v>
      </c>
      <c r="HO194">
        <v>20.304</v>
      </c>
      <c r="HP194">
        <v>5.2128</v>
      </c>
      <c r="HQ194">
        <v>11.9798</v>
      </c>
      <c r="HR194">
        <v>4.9635</v>
      </c>
      <c r="HS194">
        <v>3.2741</v>
      </c>
      <c r="HT194">
        <v>9999</v>
      </c>
      <c r="HU194">
        <v>9999</v>
      </c>
      <c r="HV194">
        <v>9999</v>
      </c>
      <c r="HW194">
        <v>31.1</v>
      </c>
      <c r="HX194">
        <v>1.86401</v>
      </c>
      <c r="HY194">
        <v>1.86017</v>
      </c>
      <c r="HZ194">
        <v>1.85846</v>
      </c>
      <c r="IA194">
        <v>1.85986</v>
      </c>
      <c r="IB194">
        <v>1.85985</v>
      </c>
      <c r="IC194">
        <v>1.85837</v>
      </c>
      <c r="ID194">
        <v>1.85745</v>
      </c>
      <c r="IE194">
        <v>1.85238</v>
      </c>
      <c r="IF194">
        <v>0</v>
      </c>
      <c r="IG194">
        <v>0</v>
      </c>
      <c r="IH194">
        <v>0</v>
      </c>
      <c r="II194">
        <v>0</v>
      </c>
      <c r="IJ194" t="s">
        <v>433</v>
      </c>
      <c r="IK194" t="s">
        <v>434</v>
      </c>
      <c r="IL194" t="s">
        <v>435</v>
      </c>
      <c r="IM194" t="s">
        <v>435</v>
      </c>
      <c r="IN194" t="s">
        <v>435</v>
      </c>
      <c r="IO194" t="s">
        <v>435</v>
      </c>
      <c r="IP194">
        <v>0</v>
      </c>
      <c r="IQ194">
        <v>100</v>
      </c>
      <c r="IR194">
        <v>100</v>
      </c>
      <c r="IS194">
        <v>0.27</v>
      </c>
      <c r="IT194">
        <v>0.0453</v>
      </c>
      <c r="IU194">
        <v>0.3089209274673534</v>
      </c>
      <c r="IV194">
        <v>0.0002756662941723101</v>
      </c>
      <c r="IW194">
        <v>-1.706736700235475E-07</v>
      </c>
      <c r="IX194">
        <v>-7.648352192670159E-11</v>
      </c>
      <c r="IY194">
        <v>-0.1658455807566637</v>
      </c>
      <c r="IZ194">
        <v>0.001712106514585134</v>
      </c>
      <c r="JA194">
        <v>0.0004201690128959496</v>
      </c>
      <c r="JB194">
        <v>-1.212774764375344E-06</v>
      </c>
      <c r="JC194">
        <v>3</v>
      </c>
      <c r="JD194">
        <v>1949</v>
      </c>
      <c r="JE194">
        <v>1</v>
      </c>
      <c r="JF194">
        <v>28</v>
      </c>
      <c r="JG194">
        <v>29.4</v>
      </c>
      <c r="JH194">
        <v>29.2</v>
      </c>
      <c r="JI194">
        <v>2.82349</v>
      </c>
      <c r="JJ194">
        <v>2.62329</v>
      </c>
      <c r="JK194">
        <v>1.49658</v>
      </c>
      <c r="JL194">
        <v>2.34741</v>
      </c>
      <c r="JM194">
        <v>1.54907</v>
      </c>
      <c r="JN194">
        <v>2.46826</v>
      </c>
      <c r="JO194">
        <v>41.8223</v>
      </c>
      <c r="JP194">
        <v>13.7643</v>
      </c>
      <c r="JQ194">
        <v>18</v>
      </c>
      <c r="JR194">
        <v>491.472</v>
      </c>
      <c r="JS194">
        <v>536.817</v>
      </c>
      <c r="JT194">
        <v>27.9978</v>
      </c>
      <c r="JU194">
        <v>30.0533</v>
      </c>
      <c r="JV194">
        <v>30</v>
      </c>
      <c r="JW194">
        <v>30.0755</v>
      </c>
      <c r="JX194">
        <v>30.0172</v>
      </c>
      <c r="JY194">
        <v>56.7457</v>
      </c>
      <c r="JZ194">
        <v>45.5471</v>
      </c>
      <c r="KA194">
        <v>0</v>
      </c>
      <c r="KB194">
        <v>28</v>
      </c>
      <c r="KC194">
        <v>1309.12</v>
      </c>
      <c r="KD194">
        <v>18.193</v>
      </c>
      <c r="KE194">
        <v>100.076</v>
      </c>
      <c r="KF194">
        <v>100.449</v>
      </c>
    </row>
    <row r="195" spans="1:292">
      <c r="A195">
        <v>175</v>
      </c>
      <c r="B195">
        <v>1685030624.6</v>
      </c>
      <c r="C195">
        <v>4025.5</v>
      </c>
      <c r="D195" t="s">
        <v>785</v>
      </c>
      <c r="E195" t="s">
        <v>786</v>
      </c>
      <c r="F195">
        <v>5</v>
      </c>
      <c r="G195" t="s">
        <v>428</v>
      </c>
      <c r="H195">
        <v>1685030617.1</v>
      </c>
      <c r="I195">
        <f>(J195)/1000</f>
        <v>0</v>
      </c>
      <c r="J195">
        <f>IF(DO195, AM195, AG195)</f>
        <v>0</v>
      </c>
      <c r="K195">
        <f>IF(DO195, AH195, AF195)</f>
        <v>0</v>
      </c>
      <c r="L195">
        <f>DQ195 - IF(AT195&gt;1, K195*DK195*100.0/(AV195*EE195), 0)</f>
        <v>0</v>
      </c>
      <c r="M195">
        <f>((S195-I195/2)*L195-K195)/(S195+I195/2)</f>
        <v>0</v>
      </c>
      <c r="N195">
        <f>M195*(DX195+DY195)/1000.0</f>
        <v>0</v>
      </c>
      <c r="O195">
        <f>(DQ195 - IF(AT195&gt;1, K195*DK195*100.0/(AV195*EE195), 0))*(DX195+DY195)/1000.0</f>
        <v>0</v>
      </c>
      <c r="P195">
        <f>2.0/((1/R195-1/Q195)+SIGN(R195)*SQRT((1/R195-1/Q195)*(1/R195-1/Q195) + 4*DL195/((DL195+1)*(DL195+1))*(2*1/R195*1/Q195-1/Q195*1/Q195)))</f>
        <v>0</v>
      </c>
      <c r="Q195">
        <f>IF(LEFT(DM195,1)&lt;&gt;"0",IF(LEFT(DM195,1)="1",3.0,DN195),$D$5+$E$5*(EE195*DX195/($K$5*1000))+$F$5*(EE195*DX195/($K$5*1000))*MAX(MIN(DK195,$J$5),$I$5)*MAX(MIN(DK195,$J$5),$I$5)+$G$5*MAX(MIN(DK195,$J$5),$I$5)*(EE195*DX195/($K$5*1000))+$H$5*(EE195*DX195/($K$5*1000))*(EE195*DX195/($K$5*1000)))</f>
        <v>0</v>
      </c>
      <c r="R195">
        <f>I195*(1000-(1000*0.61365*exp(17.502*V195/(240.97+V195))/(DX195+DY195)+DS195)/2)/(1000*0.61365*exp(17.502*V195/(240.97+V195))/(DX195+DY195)-DS195)</f>
        <v>0</v>
      </c>
      <c r="S195">
        <f>1/((DL195+1)/(P195/1.6)+1/(Q195/1.37)) + DL195/((DL195+1)/(P195/1.6) + DL195/(Q195/1.37))</f>
        <v>0</v>
      </c>
      <c r="T195">
        <f>(DG195*DJ195)</f>
        <v>0</v>
      </c>
      <c r="U195">
        <f>(DZ195+(T195+2*0.95*5.67E-8*(((DZ195+$B$9)+273)^4-(DZ195+273)^4)-44100*I195)/(1.84*29.3*Q195+8*0.95*5.67E-8*(DZ195+273)^3))</f>
        <v>0</v>
      </c>
      <c r="V195">
        <f>($C$9*EA195+$D$9*EB195+$E$9*U195)</f>
        <v>0</v>
      </c>
      <c r="W195">
        <f>0.61365*exp(17.502*V195/(240.97+V195))</f>
        <v>0</v>
      </c>
      <c r="X195">
        <f>(Y195/Z195*100)</f>
        <v>0</v>
      </c>
      <c r="Y195">
        <f>DS195*(DX195+DY195)/1000</f>
        <v>0</v>
      </c>
      <c r="Z195">
        <f>0.61365*exp(17.502*DZ195/(240.97+DZ195))</f>
        <v>0</v>
      </c>
      <c r="AA195">
        <f>(W195-DS195*(DX195+DY195)/1000)</f>
        <v>0</v>
      </c>
      <c r="AB195">
        <f>(-I195*44100)</f>
        <v>0</v>
      </c>
      <c r="AC195">
        <f>2*29.3*Q195*0.92*(DZ195-V195)</f>
        <v>0</v>
      </c>
      <c r="AD195">
        <f>2*0.95*5.67E-8*(((DZ195+$B$9)+273)^4-(V195+273)^4)</f>
        <v>0</v>
      </c>
      <c r="AE195">
        <f>T195+AD195+AB195+AC195</f>
        <v>0</v>
      </c>
      <c r="AF195">
        <f>DW195*AT195*(DR195-DQ195*(1000-AT195*DT195)/(1000-AT195*DS195))/(100*DK195)</f>
        <v>0</v>
      </c>
      <c r="AG195">
        <f>1000*DW195*AT195*(DS195-DT195)/(100*DK195*(1000-AT195*DS195))</f>
        <v>0</v>
      </c>
      <c r="AH195">
        <f>(AI195 - AJ195 - DX195*1E3/(8.314*(DZ195+273.15)) * AL195/DW195 * AK195) * DW195/(100*DK195) * (1000 - DT195)/1000</f>
        <v>0</v>
      </c>
      <c r="AI195">
        <v>1315.233512785391</v>
      </c>
      <c r="AJ195">
        <v>1242.552909090909</v>
      </c>
      <c r="AK195">
        <v>3.418789935566002</v>
      </c>
      <c r="AL195">
        <v>66.75792814194976</v>
      </c>
      <c r="AM195">
        <f>(AO195 - AN195 + DX195*1E3/(8.314*(DZ195+273.15)) * AQ195/DW195 * AP195) * DW195/(100*DK195) * 1000/(1000 - AO195)</f>
        <v>0</v>
      </c>
      <c r="AN195">
        <v>18.01839182992833</v>
      </c>
      <c r="AO195">
        <v>21.12469917440661</v>
      </c>
      <c r="AP195">
        <v>-0.006834249259429237</v>
      </c>
      <c r="AQ195">
        <v>112.1516284702856</v>
      </c>
      <c r="AR195">
        <v>0</v>
      </c>
      <c r="AS195">
        <v>0</v>
      </c>
      <c r="AT195">
        <f>IF(AR195*$H$15&gt;=AV195,1.0,(AV195/(AV195-AR195*$H$15)))</f>
        <v>0</v>
      </c>
      <c r="AU195">
        <f>(AT195-1)*100</f>
        <v>0</v>
      </c>
      <c r="AV195">
        <f>MAX(0,($B$15+$C$15*EE195)/(1+$D$15*EE195)*DX195/(DZ195+273)*$E$15)</f>
        <v>0</v>
      </c>
      <c r="AW195" t="s">
        <v>429</v>
      </c>
      <c r="AX195" t="s">
        <v>429</v>
      </c>
      <c r="AY195">
        <v>0</v>
      </c>
      <c r="AZ195">
        <v>0</v>
      </c>
      <c r="BA195">
        <f>1-AY195/AZ195</f>
        <v>0</v>
      </c>
      <c r="BB195">
        <v>0</v>
      </c>
      <c r="BC195" t="s">
        <v>429</v>
      </c>
      <c r="BD195" t="s">
        <v>429</v>
      </c>
      <c r="BE195">
        <v>0</v>
      </c>
      <c r="BF195">
        <v>0</v>
      </c>
      <c r="BG195">
        <f>1-BE195/BF195</f>
        <v>0</v>
      </c>
      <c r="BH195">
        <v>0.5</v>
      </c>
      <c r="BI195">
        <f>DH195</f>
        <v>0</v>
      </c>
      <c r="BJ195">
        <f>K195</f>
        <v>0</v>
      </c>
      <c r="BK195">
        <f>BG195*BH195*BI195</f>
        <v>0</v>
      </c>
      <c r="BL195">
        <f>(BJ195-BB195)/BI195</f>
        <v>0</v>
      </c>
      <c r="BM195">
        <f>(AZ195-BF195)/BF195</f>
        <v>0</v>
      </c>
      <c r="BN195">
        <f>AY195/(BA195+AY195/BF195)</f>
        <v>0</v>
      </c>
      <c r="BO195" t="s">
        <v>429</v>
      </c>
      <c r="BP195">
        <v>0</v>
      </c>
      <c r="BQ195">
        <f>IF(BP195&lt;&gt;0, BP195, BN195)</f>
        <v>0</v>
      </c>
      <c r="BR195">
        <f>1-BQ195/BF195</f>
        <v>0</v>
      </c>
      <c r="BS195">
        <f>(BF195-BE195)/(BF195-BQ195)</f>
        <v>0</v>
      </c>
      <c r="BT195">
        <f>(AZ195-BF195)/(AZ195-BQ195)</f>
        <v>0</v>
      </c>
      <c r="BU195">
        <f>(BF195-BE195)/(BF195-AY195)</f>
        <v>0</v>
      </c>
      <c r="BV195">
        <f>(AZ195-BF195)/(AZ195-AY195)</f>
        <v>0</v>
      </c>
      <c r="BW195">
        <f>(BS195*BQ195/BE195)</f>
        <v>0</v>
      </c>
      <c r="BX195">
        <f>(1-BW195)</f>
        <v>0</v>
      </c>
      <c r="DG195">
        <f>$B$13*EF195+$C$13*EG195+$F$13*ER195*(1-EU195)</f>
        <v>0</v>
      </c>
      <c r="DH195">
        <f>DG195*DI195</f>
        <v>0</v>
      </c>
      <c r="DI195">
        <f>($B$13*$D$11+$C$13*$D$11+$F$13*((FE195+EW195)/MAX(FE195+EW195+FF195, 0.1)*$I$11+FF195/MAX(FE195+EW195+FF195, 0.1)*$J$11))/($B$13+$C$13+$F$13)</f>
        <v>0</v>
      </c>
      <c r="DJ195">
        <f>($B$13*$K$11+$C$13*$K$11+$F$13*((FE195+EW195)/MAX(FE195+EW195+FF195, 0.1)*$P$11+FF195/MAX(FE195+EW195+FF195, 0.1)*$Q$11))/($B$13+$C$13+$F$13)</f>
        <v>0</v>
      </c>
      <c r="DK195">
        <v>5.52</v>
      </c>
      <c r="DL195">
        <v>0.5</v>
      </c>
      <c r="DM195" t="s">
        <v>430</v>
      </c>
      <c r="DN195">
        <v>2</v>
      </c>
      <c r="DO195" t="b">
        <v>1</v>
      </c>
      <c r="DP195">
        <v>1685030617.1</v>
      </c>
      <c r="DQ195">
        <v>1192.828148148148</v>
      </c>
      <c r="DR195">
        <v>1277.686666666667</v>
      </c>
      <c r="DS195">
        <v>21.12479259259259</v>
      </c>
      <c r="DT195">
        <v>17.9775</v>
      </c>
      <c r="DU195">
        <v>1192.562962962963</v>
      </c>
      <c r="DV195">
        <v>21.07921851851852</v>
      </c>
      <c r="DW195">
        <v>500.0432962962963</v>
      </c>
      <c r="DX195">
        <v>99.46701111111113</v>
      </c>
      <c r="DY195">
        <v>0.1000088518518518</v>
      </c>
      <c r="DZ195">
        <v>30.00725925925926</v>
      </c>
      <c r="EA195">
        <v>30.85064814814815</v>
      </c>
      <c r="EB195">
        <v>999.9000000000001</v>
      </c>
      <c r="EC195">
        <v>0</v>
      </c>
      <c r="ED195">
        <v>0</v>
      </c>
      <c r="EE195">
        <v>9995.322592592593</v>
      </c>
      <c r="EF195">
        <v>0</v>
      </c>
      <c r="EG195">
        <v>678.1641851851853</v>
      </c>
      <c r="EH195">
        <v>-84.85882962962962</v>
      </c>
      <c r="EI195">
        <v>1218.57</v>
      </c>
      <c r="EJ195">
        <v>1301.078518518518</v>
      </c>
      <c r="EK195">
        <v>3.14729962962963</v>
      </c>
      <c r="EL195">
        <v>1277.686666666667</v>
      </c>
      <c r="EM195">
        <v>17.9775</v>
      </c>
      <c r="EN195">
        <v>2.10121962962963</v>
      </c>
      <c r="EO195">
        <v>1.788168148148148</v>
      </c>
      <c r="EP195">
        <v>18.22841851851852</v>
      </c>
      <c r="EQ195">
        <v>15.68354814814815</v>
      </c>
      <c r="ER195">
        <v>2000.020370370371</v>
      </c>
      <c r="ES195">
        <v>0.9799949999999998</v>
      </c>
      <c r="ET195">
        <v>0.02000460000000001</v>
      </c>
      <c r="EU195">
        <v>0</v>
      </c>
      <c r="EV195">
        <v>657.635888888889</v>
      </c>
      <c r="EW195">
        <v>5.00078</v>
      </c>
      <c r="EX195">
        <v>15814.87037037037</v>
      </c>
      <c r="EY195">
        <v>16379.77777777778</v>
      </c>
      <c r="EZ195">
        <v>40.13407407407407</v>
      </c>
      <c r="FA195">
        <v>41.64107407407408</v>
      </c>
      <c r="FB195">
        <v>40.31903703703703</v>
      </c>
      <c r="FC195">
        <v>40.81688888888888</v>
      </c>
      <c r="FD195">
        <v>41.56</v>
      </c>
      <c r="FE195">
        <v>1955.11037037037</v>
      </c>
      <c r="FF195">
        <v>39.91</v>
      </c>
      <c r="FG195">
        <v>0</v>
      </c>
      <c r="FH195">
        <v>1685030623.9</v>
      </c>
      <c r="FI195">
        <v>0</v>
      </c>
      <c r="FJ195">
        <v>657.6381153846154</v>
      </c>
      <c r="FK195">
        <v>-2.432239313202214</v>
      </c>
      <c r="FL195">
        <v>99.07008541225598</v>
      </c>
      <c r="FM195">
        <v>15815.12307692308</v>
      </c>
      <c r="FN195">
        <v>15</v>
      </c>
      <c r="FO195">
        <v>1685028870</v>
      </c>
      <c r="FP195" t="s">
        <v>630</v>
      </c>
      <c r="FQ195">
        <v>1685028857</v>
      </c>
      <c r="FR195">
        <v>1685028870</v>
      </c>
      <c r="FS195">
        <v>3</v>
      </c>
      <c r="FT195">
        <v>0.082</v>
      </c>
      <c r="FU195">
        <v>-0.024</v>
      </c>
      <c r="FV195">
        <v>0.389</v>
      </c>
      <c r="FW195">
        <v>-0.048</v>
      </c>
      <c r="FX195">
        <v>420</v>
      </c>
      <c r="FY195">
        <v>15</v>
      </c>
      <c r="FZ195">
        <v>0.04</v>
      </c>
      <c r="GA195">
        <v>0.02</v>
      </c>
      <c r="GB195">
        <v>-84.90593</v>
      </c>
      <c r="GC195">
        <v>0.7658206378988561</v>
      </c>
      <c r="GD195">
        <v>0.1414508098244758</v>
      </c>
      <c r="GE195">
        <v>0</v>
      </c>
      <c r="GF195">
        <v>3.19506775</v>
      </c>
      <c r="GG195">
        <v>-0.9196393621013181</v>
      </c>
      <c r="GH195">
        <v>0.09892873097557402</v>
      </c>
      <c r="GI195">
        <v>0</v>
      </c>
      <c r="GJ195">
        <v>0</v>
      </c>
      <c r="GK195">
        <v>2</v>
      </c>
      <c r="GL195" t="s">
        <v>485</v>
      </c>
      <c r="GM195">
        <v>3.09918</v>
      </c>
      <c r="GN195">
        <v>2.75802</v>
      </c>
      <c r="GO195">
        <v>0.198782</v>
      </c>
      <c r="GP195">
        <v>0.207229</v>
      </c>
      <c r="GQ195">
        <v>0.108562</v>
      </c>
      <c r="GR195">
        <v>0.0979862</v>
      </c>
      <c r="GS195">
        <v>20541.7</v>
      </c>
      <c r="GT195">
        <v>20074.4</v>
      </c>
      <c r="GU195">
        <v>26187.1</v>
      </c>
      <c r="GV195">
        <v>25665.6</v>
      </c>
      <c r="GW195">
        <v>37471.1</v>
      </c>
      <c r="GX195">
        <v>35282.9</v>
      </c>
      <c r="GY195">
        <v>45796.5</v>
      </c>
      <c r="GZ195">
        <v>42313.4</v>
      </c>
      <c r="HA195">
        <v>1.87223</v>
      </c>
      <c r="HB195">
        <v>1.91553</v>
      </c>
      <c r="HC195">
        <v>0.0831112</v>
      </c>
      <c r="HD195">
        <v>0</v>
      </c>
      <c r="HE195">
        <v>29.498</v>
      </c>
      <c r="HF195">
        <v>999.9</v>
      </c>
      <c r="HG195">
        <v>53.5</v>
      </c>
      <c r="HH195">
        <v>37.6</v>
      </c>
      <c r="HI195">
        <v>35.043</v>
      </c>
      <c r="HJ195">
        <v>62.003</v>
      </c>
      <c r="HK195">
        <v>27.0753</v>
      </c>
      <c r="HL195">
        <v>1</v>
      </c>
      <c r="HM195">
        <v>0.215877</v>
      </c>
      <c r="HN195">
        <v>0.763834</v>
      </c>
      <c r="HO195">
        <v>20.304</v>
      </c>
      <c r="HP195">
        <v>5.2122</v>
      </c>
      <c r="HQ195">
        <v>11.9797</v>
      </c>
      <c r="HR195">
        <v>4.9634</v>
      </c>
      <c r="HS195">
        <v>3.27403</v>
      </c>
      <c r="HT195">
        <v>9999</v>
      </c>
      <c r="HU195">
        <v>9999</v>
      </c>
      <c r="HV195">
        <v>9999</v>
      </c>
      <c r="HW195">
        <v>31.1</v>
      </c>
      <c r="HX195">
        <v>1.86401</v>
      </c>
      <c r="HY195">
        <v>1.86018</v>
      </c>
      <c r="HZ195">
        <v>1.8585</v>
      </c>
      <c r="IA195">
        <v>1.85987</v>
      </c>
      <c r="IB195">
        <v>1.85984</v>
      </c>
      <c r="IC195">
        <v>1.85837</v>
      </c>
      <c r="ID195">
        <v>1.85745</v>
      </c>
      <c r="IE195">
        <v>1.8524</v>
      </c>
      <c r="IF195">
        <v>0</v>
      </c>
      <c r="IG195">
        <v>0</v>
      </c>
      <c r="IH195">
        <v>0</v>
      </c>
      <c r="II195">
        <v>0</v>
      </c>
      <c r="IJ195" t="s">
        <v>433</v>
      </c>
      <c r="IK195" t="s">
        <v>434</v>
      </c>
      <c r="IL195" t="s">
        <v>435</v>
      </c>
      <c r="IM195" t="s">
        <v>435</v>
      </c>
      <c r="IN195" t="s">
        <v>435</v>
      </c>
      <c r="IO195" t="s">
        <v>435</v>
      </c>
      <c r="IP195">
        <v>0</v>
      </c>
      <c r="IQ195">
        <v>100</v>
      </c>
      <c r="IR195">
        <v>100</v>
      </c>
      <c r="IS195">
        <v>0.25</v>
      </c>
      <c r="IT195">
        <v>0.0456</v>
      </c>
      <c r="IU195">
        <v>0.3089209274673534</v>
      </c>
      <c r="IV195">
        <v>0.0002756662941723101</v>
      </c>
      <c r="IW195">
        <v>-1.706736700235475E-07</v>
      </c>
      <c r="IX195">
        <v>-7.648352192670159E-11</v>
      </c>
      <c r="IY195">
        <v>-0.1658455807566637</v>
      </c>
      <c r="IZ195">
        <v>0.001712106514585134</v>
      </c>
      <c r="JA195">
        <v>0.0004201690128959496</v>
      </c>
      <c r="JB195">
        <v>-1.212774764375344E-06</v>
      </c>
      <c r="JC195">
        <v>3</v>
      </c>
      <c r="JD195">
        <v>1949</v>
      </c>
      <c r="JE195">
        <v>1</v>
      </c>
      <c r="JF195">
        <v>28</v>
      </c>
      <c r="JG195">
        <v>29.5</v>
      </c>
      <c r="JH195">
        <v>29.2</v>
      </c>
      <c r="JI195">
        <v>2.85522</v>
      </c>
      <c r="JJ195">
        <v>2.61841</v>
      </c>
      <c r="JK195">
        <v>1.49658</v>
      </c>
      <c r="JL195">
        <v>2.34863</v>
      </c>
      <c r="JM195">
        <v>1.54907</v>
      </c>
      <c r="JN195">
        <v>2.48291</v>
      </c>
      <c r="JO195">
        <v>41.8223</v>
      </c>
      <c r="JP195">
        <v>13.7643</v>
      </c>
      <c r="JQ195">
        <v>18</v>
      </c>
      <c r="JR195">
        <v>491.352</v>
      </c>
      <c r="JS195">
        <v>536.883</v>
      </c>
      <c r="JT195">
        <v>27.9974</v>
      </c>
      <c r="JU195">
        <v>30.0525</v>
      </c>
      <c r="JV195">
        <v>29.9999</v>
      </c>
      <c r="JW195">
        <v>30.0734</v>
      </c>
      <c r="JX195">
        <v>30.0145</v>
      </c>
      <c r="JY195">
        <v>57.3203</v>
      </c>
      <c r="JZ195">
        <v>45.2766</v>
      </c>
      <c r="KA195">
        <v>0</v>
      </c>
      <c r="KB195">
        <v>28</v>
      </c>
      <c r="KC195">
        <v>1322.48</v>
      </c>
      <c r="KD195">
        <v>18.2688</v>
      </c>
      <c r="KE195">
        <v>100.076</v>
      </c>
      <c r="KF195">
        <v>100.449</v>
      </c>
    </row>
    <row r="196" spans="1:292">
      <c r="A196">
        <v>176</v>
      </c>
      <c r="B196">
        <v>1685030629.6</v>
      </c>
      <c r="C196">
        <v>4030.5</v>
      </c>
      <c r="D196" t="s">
        <v>787</v>
      </c>
      <c r="E196" t="s">
        <v>788</v>
      </c>
      <c r="F196">
        <v>5</v>
      </c>
      <c r="G196" t="s">
        <v>428</v>
      </c>
      <c r="H196">
        <v>1685030621.814285</v>
      </c>
      <c r="I196">
        <f>(J196)/1000</f>
        <v>0</v>
      </c>
      <c r="J196">
        <f>IF(DO196, AM196, AG196)</f>
        <v>0</v>
      </c>
      <c r="K196">
        <f>IF(DO196, AH196, AF196)</f>
        <v>0</v>
      </c>
      <c r="L196">
        <f>DQ196 - IF(AT196&gt;1, K196*DK196*100.0/(AV196*EE196), 0)</f>
        <v>0</v>
      </c>
      <c r="M196">
        <f>((S196-I196/2)*L196-K196)/(S196+I196/2)</f>
        <v>0</v>
      </c>
      <c r="N196">
        <f>M196*(DX196+DY196)/1000.0</f>
        <v>0</v>
      </c>
      <c r="O196">
        <f>(DQ196 - IF(AT196&gt;1, K196*DK196*100.0/(AV196*EE196), 0))*(DX196+DY196)/1000.0</f>
        <v>0</v>
      </c>
      <c r="P196">
        <f>2.0/((1/R196-1/Q196)+SIGN(R196)*SQRT((1/R196-1/Q196)*(1/R196-1/Q196) + 4*DL196/((DL196+1)*(DL196+1))*(2*1/R196*1/Q196-1/Q196*1/Q196)))</f>
        <v>0</v>
      </c>
      <c r="Q196">
        <f>IF(LEFT(DM196,1)&lt;&gt;"0",IF(LEFT(DM196,1)="1",3.0,DN196),$D$5+$E$5*(EE196*DX196/($K$5*1000))+$F$5*(EE196*DX196/($K$5*1000))*MAX(MIN(DK196,$J$5),$I$5)*MAX(MIN(DK196,$J$5),$I$5)+$G$5*MAX(MIN(DK196,$J$5),$I$5)*(EE196*DX196/($K$5*1000))+$H$5*(EE196*DX196/($K$5*1000))*(EE196*DX196/($K$5*1000)))</f>
        <v>0</v>
      </c>
      <c r="R196">
        <f>I196*(1000-(1000*0.61365*exp(17.502*V196/(240.97+V196))/(DX196+DY196)+DS196)/2)/(1000*0.61365*exp(17.502*V196/(240.97+V196))/(DX196+DY196)-DS196)</f>
        <v>0</v>
      </c>
      <c r="S196">
        <f>1/((DL196+1)/(P196/1.6)+1/(Q196/1.37)) + DL196/((DL196+1)/(P196/1.6) + DL196/(Q196/1.37))</f>
        <v>0</v>
      </c>
      <c r="T196">
        <f>(DG196*DJ196)</f>
        <v>0</v>
      </c>
      <c r="U196">
        <f>(DZ196+(T196+2*0.95*5.67E-8*(((DZ196+$B$9)+273)^4-(DZ196+273)^4)-44100*I196)/(1.84*29.3*Q196+8*0.95*5.67E-8*(DZ196+273)^3))</f>
        <v>0</v>
      </c>
      <c r="V196">
        <f>($C$9*EA196+$D$9*EB196+$E$9*U196)</f>
        <v>0</v>
      </c>
      <c r="W196">
        <f>0.61365*exp(17.502*V196/(240.97+V196))</f>
        <v>0</v>
      </c>
      <c r="X196">
        <f>(Y196/Z196*100)</f>
        <v>0</v>
      </c>
      <c r="Y196">
        <f>DS196*(DX196+DY196)/1000</f>
        <v>0</v>
      </c>
      <c r="Z196">
        <f>0.61365*exp(17.502*DZ196/(240.97+DZ196))</f>
        <v>0</v>
      </c>
      <c r="AA196">
        <f>(W196-DS196*(DX196+DY196)/1000)</f>
        <v>0</v>
      </c>
      <c r="AB196">
        <f>(-I196*44100)</f>
        <v>0</v>
      </c>
      <c r="AC196">
        <f>2*29.3*Q196*0.92*(DZ196-V196)</f>
        <v>0</v>
      </c>
      <c r="AD196">
        <f>2*0.95*5.67E-8*(((DZ196+$B$9)+273)^4-(V196+273)^4)</f>
        <v>0</v>
      </c>
      <c r="AE196">
        <f>T196+AD196+AB196+AC196</f>
        <v>0</v>
      </c>
      <c r="AF196">
        <f>DW196*AT196*(DR196-DQ196*(1000-AT196*DT196)/(1000-AT196*DS196))/(100*DK196)</f>
        <v>0</v>
      </c>
      <c r="AG196">
        <f>1000*DW196*AT196*(DS196-DT196)/(100*DK196*(1000-AT196*DS196))</f>
        <v>0</v>
      </c>
      <c r="AH196">
        <f>(AI196 - AJ196 - DX196*1E3/(8.314*(DZ196+273.15)) * AL196/DW196 * AK196) * DW196/(100*DK196) * (1000 - DT196)/1000</f>
        <v>0</v>
      </c>
      <c r="AI196">
        <v>1332.132045392634</v>
      </c>
      <c r="AJ196">
        <v>1259.744181818181</v>
      </c>
      <c r="AK196">
        <v>3.435083024774036</v>
      </c>
      <c r="AL196">
        <v>66.75792814194976</v>
      </c>
      <c r="AM196">
        <f>(AO196 - AN196 + DX196*1E3/(8.314*(DZ196+273.15)) * AQ196/DW196 * AP196) * DW196/(100*DK196) * 1000/(1000 - AO196)</f>
        <v>0</v>
      </c>
      <c r="AN196">
        <v>18.11711287746895</v>
      </c>
      <c r="AO196">
        <v>21.13030681114552</v>
      </c>
      <c r="AP196">
        <v>0.003018973278595453</v>
      </c>
      <c r="AQ196">
        <v>112.1516284702856</v>
      </c>
      <c r="AR196">
        <v>0</v>
      </c>
      <c r="AS196">
        <v>0</v>
      </c>
      <c r="AT196">
        <f>IF(AR196*$H$15&gt;=AV196,1.0,(AV196/(AV196-AR196*$H$15)))</f>
        <v>0</v>
      </c>
      <c r="AU196">
        <f>(AT196-1)*100</f>
        <v>0</v>
      </c>
      <c r="AV196">
        <f>MAX(0,($B$15+$C$15*EE196)/(1+$D$15*EE196)*DX196/(DZ196+273)*$E$15)</f>
        <v>0</v>
      </c>
      <c r="AW196" t="s">
        <v>429</v>
      </c>
      <c r="AX196" t="s">
        <v>429</v>
      </c>
      <c r="AY196">
        <v>0</v>
      </c>
      <c r="AZ196">
        <v>0</v>
      </c>
      <c r="BA196">
        <f>1-AY196/AZ196</f>
        <v>0</v>
      </c>
      <c r="BB196">
        <v>0</v>
      </c>
      <c r="BC196" t="s">
        <v>429</v>
      </c>
      <c r="BD196" t="s">
        <v>429</v>
      </c>
      <c r="BE196">
        <v>0</v>
      </c>
      <c r="BF196">
        <v>0</v>
      </c>
      <c r="BG196">
        <f>1-BE196/BF196</f>
        <v>0</v>
      </c>
      <c r="BH196">
        <v>0.5</v>
      </c>
      <c r="BI196">
        <f>DH196</f>
        <v>0</v>
      </c>
      <c r="BJ196">
        <f>K196</f>
        <v>0</v>
      </c>
      <c r="BK196">
        <f>BG196*BH196*BI196</f>
        <v>0</v>
      </c>
      <c r="BL196">
        <f>(BJ196-BB196)/BI196</f>
        <v>0</v>
      </c>
      <c r="BM196">
        <f>(AZ196-BF196)/BF196</f>
        <v>0</v>
      </c>
      <c r="BN196">
        <f>AY196/(BA196+AY196/BF196)</f>
        <v>0</v>
      </c>
      <c r="BO196" t="s">
        <v>429</v>
      </c>
      <c r="BP196">
        <v>0</v>
      </c>
      <c r="BQ196">
        <f>IF(BP196&lt;&gt;0, BP196, BN196)</f>
        <v>0</v>
      </c>
      <c r="BR196">
        <f>1-BQ196/BF196</f>
        <v>0</v>
      </c>
      <c r="BS196">
        <f>(BF196-BE196)/(BF196-BQ196)</f>
        <v>0</v>
      </c>
      <c r="BT196">
        <f>(AZ196-BF196)/(AZ196-BQ196)</f>
        <v>0</v>
      </c>
      <c r="BU196">
        <f>(BF196-BE196)/(BF196-AY196)</f>
        <v>0</v>
      </c>
      <c r="BV196">
        <f>(AZ196-BF196)/(AZ196-AY196)</f>
        <v>0</v>
      </c>
      <c r="BW196">
        <f>(BS196*BQ196/BE196)</f>
        <v>0</v>
      </c>
      <c r="BX196">
        <f>(1-BW196)</f>
        <v>0</v>
      </c>
      <c r="DG196">
        <f>$B$13*EF196+$C$13*EG196+$F$13*ER196*(1-EU196)</f>
        <v>0</v>
      </c>
      <c r="DH196">
        <f>DG196*DI196</f>
        <v>0</v>
      </c>
      <c r="DI196">
        <f>($B$13*$D$11+$C$13*$D$11+$F$13*((FE196+EW196)/MAX(FE196+EW196+FF196, 0.1)*$I$11+FF196/MAX(FE196+EW196+FF196, 0.1)*$J$11))/($B$13+$C$13+$F$13)</f>
        <v>0</v>
      </c>
      <c r="DJ196">
        <f>($B$13*$K$11+$C$13*$K$11+$F$13*((FE196+EW196)/MAX(FE196+EW196+FF196, 0.1)*$P$11+FF196/MAX(FE196+EW196+FF196, 0.1)*$Q$11))/($B$13+$C$13+$F$13)</f>
        <v>0</v>
      </c>
      <c r="DK196">
        <v>5.52</v>
      </c>
      <c r="DL196">
        <v>0.5</v>
      </c>
      <c r="DM196" t="s">
        <v>430</v>
      </c>
      <c r="DN196">
        <v>2</v>
      </c>
      <c r="DO196" t="b">
        <v>1</v>
      </c>
      <c r="DP196">
        <v>1685030621.814285</v>
      </c>
      <c r="DQ196">
        <v>1208.673571428571</v>
      </c>
      <c r="DR196">
        <v>1293.425</v>
      </c>
      <c r="DS196">
        <v>21.11899285714286</v>
      </c>
      <c r="DT196">
        <v>18.06625</v>
      </c>
      <c r="DU196">
        <v>1208.415357142857</v>
      </c>
      <c r="DV196">
        <v>21.07352142857143</v>
      </c>
      <c r="DW196">
        <v>500.0116785714285</v>
      </c>
      <c r="DX196">
        <v>99.46714999999999</v>
      </c>
      <c r="DY196">
        <v>0.09998217500000002</v>
      </c>
      <c r="DZ196">
        <v>30.00412857142858</v>
      </c>
      <c r="EA196">
        <v>30.84869285714285</v>
      </c>
      <c r="EB196">
        <v>999.9000000000002</v>
      </c>
      <c r="EC196">
        <v>0</v>
      </c>
      <c r="ED196">
        <v>0</v>
      </c>
      <c r="EE196">
        <v>9995.798928571428</v>
      </c>
      <c r="EF196">
        <v>0</v>
      </c>
      <c r="EG196">
        <v>683.9536428571429</v>
      </c>
      <c r="EH196">
        <v>-84.75162857142857</v>
      </c>
      <c r="EI196">
        <v>1234.75</v>
      </c>
      <c r="EJ196">
        <v>1317.223928571429</v>
      </c>
      <c r="EK196">
        <v>3.052749642857143</v>
      </c>
      <c r="EL196">
        <v>1293.425</v>
      </c>
      <c r="EM196">
        <v>18.06625</v>
      </c>
      <c r="EN196">
        <v>2.100645357142857</v>
      </c>
      <c r="EO196">
        <v>1.796998214285715</v>
      </c>
      <c r="EP196">
        <v>18.224075</v>
      </c>
      <c r="EQ196">
        <v>15.76048214285714</v>
      </c>
      <c r="ER196">
        <v>2000.030714285714</v>
      </c>
      <c r="ES196">
        <v>0.9799948928571427</v>
      </c>
      <c r="ET196">
        <v>0.02000470714285715</v>
      </c>
      <c r="EU196">
        <v>0</v>
      </c>
      <c r="EV196">
        <v>657.513392857143</v>
      </c>
      <c r="EW196">
        <v>5.00078</v>
      </c>
      <c r="EX196">
        <v>15817.3</v>
      </c>
      <c r="EY196">
        <v>16379.85714285714</v>
      </c>
      <c r="EZ196">
        <v>40.11360714285713</v>
      </c>
      <c r="FA196">
        <v>41.62264285714285</v>
      </c>
      <c r="FB196">
        <v>40.30764285714285</v>
      </c>
      <c r="FC196">
        <v>40.80560714285713</v>
      </c>
      <c r="FD196">
        <v>41.52882142857143</v>
      </c>
      <c r="FE196">
        <v>1955.120714285714</v>
      </c>
      <c r="FF196">
        <v>39.91</v>
      </c>
      <c r="FG196">
        <v>0</v>
      </c>
      <c r="FH196">
        <v>1685030628.7</v>
      </c>
      <c r="FI196">
        <v>0</v>
      </c>
      <c r="FJ196">
        <v>657.5097307692308</v>
      </c>
      <c r="FK196">
        <v>-1.099794872244697</v>
      </c>
      <c r="FL196">
        <v>-36.52307696659579</v>
      </c>
      <c r="FM196">
        <v>15815.97307692308</v>
      </c>
      <c r="FN196">
        <v>15</v>
      </c>
      <c r="FO196">
        <v>1685028870</v>
      </c>
      <c r="FP196" t="s">
        <v>630</v>
      </c>
      <c r="FQ196">
        <v>1685028857</v>
      </c>
      <c r="FR196">
        <v>1685028870</v>
      </c>
      <c r="FS196">
        <v>3</v>
      </c>
      <c r="FT196">
        <v>0.082</v>
      </c>
      <c r="FU196">
        <v>-0.024</v>
      </c>
      <c r="FV196">
        <v>0.389</v>
      </c>
      <c r="FW196">
        <v>-0.048</v>
      </c>
      <c r="FX196">
        <v>420</v>
      </c>
      <c r="FY196">
        <v>15</v>
      </c>
      <c r="FZ196">
        <v>0.04</v>
      </c>
      <c r="GA196">
        <v>0.02</v>
      </c>
      <c r="GB196">
        <v>-84.81936097560975</v>
      </c>
      <c r="GC196">
        <v>1.325828571428718</v>
      </c>
      <c r="GD196">
        <v>0.1607582579573671</v>
      </c>
      <c r="GE196">
        <v>0</v>
      </c>
      <c r="GF196">
        <v>3.116580731707317</v>
      </c>
      <c r="GG196">
        <v>-1.22309477351916</v>
      </c>
      <c r="GH196">
        <v>0.1237820930031686</v>
      </c>
      <c r="GI196">
        <v>0</v>
      </c>
      <c r="GJ196">
        <v>0</v>
      </c>
      <c r="GK196">
        <v>2</v>
      </c>
      <c r="GL196" t="s">
        <v>485</v>
      </c>
      <c r="GM196">
        <v>3.09918</v>
      </c>
      <c r="GN196">
        <v>2.75813</v>
      </c>
      <c r="GO196">
        <v>0.200467</v>
      </c>
      <c r="GP196">
        <v>0.208858</v>
      </c>
      <c r="GQ196">
        <v>0.1086</v>
      </c>
      <c r="GR196">
        <v>0.0983091</v>
      </c>
      <c r="GS196">
        <v>20498.7</v>
      </c>
      <c r="GT196">
        <v>20033</v>
      </c>
      <c r="GU196">
        <v>26187.4</v>
      </c>
      <c r="GV196">
        <v>25665.4</v>
      </c>
      <c r="GW196">
        <v>37470</v>
      </c>
      <c r="GX196">
        <v>35270.3</v>
      </c>
      <c r="GY196">
        <v>45796.8</v>
      </c>
      <c r="GZ196">
        <v>42313.3</v>
      </c>
      <c r="HA196">
        <v>1.87223</v>
      </c>
      <c r="HB196">
        <v>1.91575</v>
      </c>
      <c r="HC196">
        <v>0.0833571</v>
      </c>
      <c r="HD196">
        <v>0</v>
      </c>
      <c r="HE196">
        <v>29.4861</v>
      </c>
      <c r="HF196">
        <v>999.9</v>
      </c>
      <c r="HG196">
        <v>53.5</v>
      </c>
      <c r="HH196">
        <v>37.6</v>
      </c>
      <c r="HI196">
        <v>35.0379</v>
      </c>
      <c r="HJ196">
        <v>62.433</v>
      </c>
      <c r="HK196">
        <v>27.1354</v>
      </c>
      <c r="HL196">
        <v>1</v>
      </c>
      <c r="HM196">
        <v>0.215643</v>
      </c>
      <c r="HN196">
        <v>0.7487009999999999</v>
      </c>
      <c r="HO196">
        <v>20.304</v>
      </c>
      <c r="HP196">
        <v>5.2125</v>
      </c>
      <c r="HQ196">
        <v>11.9798</v>
      </c>
      <c r="HR196">
        <v>4.96355</v>
      </c>
      <c r="HS196">
        <v>3.27397</v>
      </c>
      <c r="HT196">
        <v>9999</v>
      </c>
      <c r="HU196">
        <v>9999</v>
      </c>
      <c r="HV196">
        <v>9999</v>
      </c>
      <c r="HW196">
        <v>31.1</v>
      </c>
      <c r="HX196">
        <v>1.86401</v>
      </c>
      <c r="HY196">
        <v>1.86019</v>
      </c>
      <c r="HZ196">
        <v>1.85848</v>
      </c>
      <c r="IA196">
        <v>1.85987</v>
      </c>
      <c r="IB196">
        <v>1.85986</v>
      </c>
      <c r="IC196">
        <v>1.85837</v>
      </c>
      <c r="ID196">
        <v>1.85745</v>
      </c>
      <c r="IE196">
        <v>1.85238</v>
      </c>
      <c r="IF196">
        <v>0</v>
      </c>
      <c r="IG196">
        <v>0</v>
      </c>
      <c r="IH196">
        <v>0</v>
      </c>
      <c r="II196">
        <v>0</v>
      </c>
      <c r="IJ196" t="s">
        <v>433</v>
      </c>
      <c r="IK196" t="s">
        <v>434</v>
      </c>
      <c r="IL196" t="s">
        <v>435</v>
      </c>
      <c r="IM196" t="s">
        <v>435</v>
      </c>
      <c r="IN196" t="s">
        <v>435</v>
      </c>
      <c r="IO196" t="s">
        <v>435</v>
      </c>
      <c r="IP196">
        <v>0</v>
      </c>
      <c r="IQ196">
        <v>100</v>
      </c>
      <c r="IR196">
        <v>100</v>
      </c>
      <c r="IS196">
        <v>0.24</v>
      </c>
      <c r="IT196">
        <v>0.0457</v>
      </c>
      <c r="IU196">
        <v>0.3089209274673534</v>
      </c>
      <c r="IV196">
        <v>0.0002756662941723101</v>
      </c>
      <c r="IW196">
        <v>-1.706736700235475E-07</v>
      </c>
      <c r="IX196">
        <v>-7.648352192670159E-11</v>
      </c>
      <c r="IY196">
        <v>-0.1658455807566637</v>
      </c>
      <c r="IZ196">
        <v>0.001712106514585134</v>
      </c>
      <c r="JA196">
        <v>0.0004201690128959496</v>
      </c>
      <c r="JB196">
        <v>-1.212774764375344E-06</v>
      </c>
      <c r="JC196">
        <v>3</v>
      </c>
      <c r="JD196">
        <v>1949</v>
      </c>
      <c r="JE196">
        <v>1</v>
      </c>
      <c r="JF196">
        <v>28</v>
      </c>
      <c r="JG196">
        <v>29.5</v>
      </c>
      <c r="JH196">
        <v>29.3</v>
      </c>
      <c r="JI196">
        <v>2.88208</v>
      </c>
      <c r="JJ196">
        <v>2.61353</v>
      </c>
      <c r="JK196">
        <v>1.49658</v>
      </c>
      <c r="JL196">
        <v>2.34741</v>
      </c>
      <c r="JM196">
        <v>1.54907</v>
      </c>
      <c r="JN196">
        <v>2.48413</v>
      </c>
      <c r="JO196">
        <v>41.8223</v>
      </c>
      <c r="JP196">
        <v>13.773</v>
      </c>
      <c r="JQ196">
        <v>18</v>
      </c>
      <c r="JR196">
        <v>491.347</v>
      </c>
      <c r="JS196">
        <v>537.019</v>
      </c>
      <c r="JT196">
        <v>27.9968</v>
      </c>
      <c r="JU196">
        <v>30.0506</v>
      </c>
      <c r="JV196">
        <v>29.9998</v>
      </c>
      <c r="JW196">
        <v>30.0728</v>
      </c>
      <c r="JX196">
        <v>30.0121</v>
      </c>
      <c r="JY196">
        <v>57.9425</v>
      </c>
      <c r="JZ196">
        <v>45.003</v>
      </c>
      <c r="KA196">
        <v>0</v>
      </c>
      <c r="KB196">
        <v>28</v>
      </c>
      <c r="KC196">
        <v>1342.52</v>
      </c>
      <c r="KD196">
        <v>18.3435</v>
      </c>
      <c r="KE196">
        <v>100.077</v>
      </c>
      <c r="KF196">
        <v>100.449</v>
      </c>
    </row>
    <row r="197" spans="1:292">
      <c r="A197">
        <v>177</v>
      </c>
      <c r="B197">
        <v>1685030634.6</v>
      </c>
      <c r="C197">
        <v>4035.5</v>
      </c>
      <c r="D197" t="s">
        <v>789</v>
      </c>
      <c r="E197" t="s">
        <v>790</v>
      </c>
      <c r="F197">
        <v>5</v>
      </c>
      <c r="G197" t="s">
        <v>428</v>
      </c>
      <c r="H197">
        <v>1685030627.1</v>
      </c>
      <c r="I197">
        <f>(J197)/1000</f>
        <v>0</v>
      </c>
      <c r="J197">
        <f>IF(DO197, AM197, AG197)</f>
        <v>0</v>
      </c>
      <c r="K197">
        <f>IF(DO197, AH197, AF197)</f>
        <v>0</v>
      </c>
      <c r="L197">
        <f>DQ197 - IF(AT197&gt;1, K197*DK197*100.0/(AV197*EE197), 0)</f>
        <v>0</v>
      </c>
      <c r="M197">
        <f>((S197-I197/2)*L197-K197)/(S197+I197/2)</f>
        <v>0</v>
      </c>
      <c r="N197">
        <f>M197*(DX197+DY197)/1000.0</f>
        <v>0</v>
      </c>
      <c r="O197">
        <f>(DQ197 - IF(AT197&gt;1, K197*DK197*100.0/(AV197*EE197), 0))*(DX197+DY197)/1000.0</f>
        <v>0</v>
      </c>
      <c r="P197">
        <f>2.0/((1/R197-1/Q197)+SIGN(R197)*SQRT((1/R197-1/Q197)*(1/R197-1/Q197) + 4*DL197/((DL197+1)*(DL197+1))*(2*1/R197*1/Q197-1/Q197*1/Q197)))</f>
        <v>0</v>
      </c>
      <c r="Q197">
        <f>IF(LEFT(DM197,1)&lt;&gt;"0",IF(LEFT(DM197,1)="1",3.0,DN197),$D$5+$E$5*(EE197*DX197/($K$5*1000))+$F$5*(EE197*DX197/($K$5*1000))*MAX(MIN(DK197,$J$5),$I$5)*MAX(MIN(DK197,$J$5),$I$5)+$G$5*MAX(MIN(DK197,$J$5),$I$5)*(EE197*DX197/($K$5*1000))+$H$5*(EE197*DX197/($K$5*1000))*(EE197*DX197/($K$5*1000)))</f>
        <v>0</v>
      </c>
      <c r="R197">
        <f>I197*(1000-(1000*0.61365*exp(17.502*V197/(240.97+V197))/(DX197+DY197)+DS197)/2)/(1000*0.61365*exp(17.502*V197/(240.97+V197))/(DX197+DY197)-DS197)</f>
        <v>0</v>
      </c>
      <c r="S197">
        <f>1/((DL197+1)/(P197/1.6)+1/(Q197/1.37)) + DL197/((DL197+1)/(P197/1.6) + DL197/(Q197/1.37))</f>
        <v>0</v>
      </c>
      <c r="T197">
        <f>(DG197*DJ197)</f>
        <v>0</v>
      </c>
      <c r="U197">
        <f>(DZ197+(T197+2*0.95*5.67E-8*(((DZ197+$B$9)+273)^4-(DZ197+273)^4)-44100*I197)/(1.84*29.3*Q197+8*0.95*5.67E-8*(DZ197+273)^3))</f>
        <v>0</v>
      </c>
      <c r="V197">
        <f>($C$9*EA197+$D$9*EB197+$E$9*U197)</f>
        <v>0</v>
      </c>
      <c r="W197">
        <f>0.61365*exp(17.502*V197/(240.97+V197))</f>
        <v>0</v>
      </c>
      <c r="X197">
        <f>(Y197/Z197*100)</f>
        <v>0</v>
      </c>
      <c r="Y197">
        <f>DS197*(DX197+DY197)/1000</f>
        <v>0</v>
      </c>
      <c r="Z197">
        <f>0.61365*exp(17.502*DZ197/(240.97+DZ197))</f>
        <v>0</v>
      </c>
      <c r="AA197">
        <f>(W197-DS197*(DX197+DY197)/1000)</f>
        <v>0</v>
      </c>
      <c r="AB197">
        <f>(-I197*44100)</f>
        <v>0</v>
      </c>
      <c r="AC197">
        <f>2*29.3*Q197*0.92*(DZ197-V197)</f>
        <v>0</v>
      </c>
      <c r="AD197">
        <f>2*0.95*5.67E-8*(((DZ197+$B$9)+273)^4-(V197+273)^4)</f>
        <v>0</v>
      </c>
      <c r="AE197">
        <f>T197+AD197+AB197+AC197</f>
        <v>0</v>
      </c>
      <c r="AF197">
        <f>DW197*AT197*(DR197-DQ197*(1000-AT197*DT197)/(1000-AT197*DS197))/(100*DK197)</f>
        <v>0</v>
      </c>
      <c r="AG197">
        <f>1000*DW197*AT197*(DS197-DT197)/(100*DK197*(1000-AT197*DS197))</f>
        <v>0</v>
      </c>
      <c r="AH197">
        <f>(AI197 - AJ197 - DX197*1E3/(8.314*(DZ197+273.15)) * AL197/DW197 * AK197) * DW197/(100*DK197) * (1000 - DT197)/1000</f>
        <v>0</v>
      </c>
      <c r="AI197">
        <v>1349.526530029932</v>
      </c>
      <c r="AJ197">
        <v>1276.932121212121</v>
      </c>
      <c r="AK197">
        <v>3.438346271375379</v>
      </c>
      <c r="AL197">
        <v>66.75792814194976</v>
      </c>
      <c r="AM197">
        <f>(AO197 - AN197 + DX197*1E3/(8.314*(DZ197+273.15)) * AQ197/DW197 * AP197) * DW197/(100*DK197) * 1000/(1000 - AO197)</f>
        <v>0</v>
      </c>
      <c r="AN197">
        <v>18.19853708226358</v>
      </c>
      <c r="AO197">
        <v>21.13399876160992</v>
      </c>
      <c r="AP197">
        <v>0.0008621943283758186</v>
      </c>
      <c r="AQ197">
        <v>112.1516284702856</v>
      </c>
      <c r="AR197">
        <v>0</v>
      </c>
      <c r="AS197">
        <v>0</v>
      </c>
      <c r="AT197">
        <f>IF(AR197*$H$15&gt;=AV197,1.0,(AV197/(AV197-AR197*$H$15)))</f>
        <v>0</v>
      </c>
      <c r="AU197">
        <f>(AT197-1)*100</f>
        <v>0</v>
      </c>
      <c r="AV197">
        <f>MAX(0,($B$15+$C$15*EE197)/(1+$D$15*EE197)*DX197/(DZ197+273)*$E$15)</f>
        <v>0</v>
      </c>
      <c r="AW197" t="s">
        <v>429</v>
      </c>
      <c r="AX197" t="s">
        <v>429</v>
      </c>
      <c r="AY197">
        <v>0</v>
      </c>
      <c r="AZ197">
        <v>0</v>
      </c>
      <c r="BA197">
        <f>1-AY197/AZ197</f>
        <v>0</v>
      </c>
      <c r="BB197">
        <v>0</v>
      </c>
      <c r="BC197" t="s">
        <v>429</v>
      </c>
      <c r="BD197" t="s">
        <v>429</v>
      </c>
      <c r="BE197">
        <v>0</v>
      </c>
      <c r="BF197">
        <v>0</v>
      </c>
      <c r="BG197">
        <f>1-BE197/BF197</f>
        <v>0</v>
      </c>
      <c r="BH197">
        <v>0.5</v>
      </c>
      <c r="BI197">
        <f>DH197</f>
        <v>0</v>
      </c>
      <c r="BJ197">
        <f>K197</f>
        <v>0</v>
      </c>
      <c r="BK197">
        <f>BG197*BH197*BI197</f>
        <v>0</v>
      </c>
      <c r="BL197">
        <f>(BJ197-BB197)/BI197</f>
        <v>0</v>
      </c>
      <c r="BM197">
        <f>(AZ197-BF197)/BF197</f>
        <v>0</v>
      </c>
      <c r="BN197">
        <f>AY197/(BA197+AY197/BF197)</f>
        <v>0</v>
      </c>
      <c r="BO197" t="s">
        <v>429</v>
      </c>
      <c r="BP197">
        <v>0</v>
      </c>
      <c r="BQ197">
        <f>IF(BP197&lt;&gt;0, BP197, BN197)</f>
        <v>0</v>
      </c>
      <c r="BR197">
        <f>1-BQ197/BF197</f>
        <v>0</v>
      </c>
      <c r="BS197">
        <f>(BF197-BE197)/(BF197-BQ197)</f>
        <v>0</v>
      </c>
      <c r="BT197">
        <f>(AZ197-BF197)/(AZ197-BQ197)</f>
        <v>0</v>
      </c>
      <c r="BU197">
        <f>(BF197-BE197)/(BF197-AY197)</f>
        <v>0</v>
      </c>
      <c r="BV197">
        <f>(AZ197-BF197)/(AZ197-AY197)</f>
        <v>0</v>
      </c>
      <c r="BW197">
        <f>(BS197*BQ197/BE197)</f>
        <v>0</v>
      </c>
      <c r="BX197">
        <f>(1-BW197)</f>
        <v>0</v>
      </c>
      <c r="DG197">
        <f>$B$13*EF197+$C$13*EG197+$F$13*ER197*(1-EU197)</f>
        <v>0</v>
      </c>
      <c r="DH197">
        <f>DG197*DI197</f>
        <v>0</v>
      </c>
      <c r="DI197">
        <f>($B$13*$D$11+$C$13*$D$11+$F$13*((FE197+EW197)/MAX(FE197+EW197+FF197, 0.1)*$I$11+FF197/MAX(FE197+EW197+FF197, 0.1)*$J$11))/($B$13+$C$13+$F$13)</f>
        <v>0</v>
      </c>
      <c r="DJ197">
        <f>($B$13*$K$11+$C$13*$K$11+$F$13*((FE197+EW197)/MAX(FE197+EW197+FF197, 0.1)*$P$11+FF197/MAX(FE197+EW197+FF197, 0.1)*$Q$11))/($B$13+$C$13+$F$13)</f>
        <v>0</v>
      </c>
      <c r="DK197">
        <v>5.52</v>
      </c>
      <c r="DL197">
        <v>0.5</v>
      </c>
      <c r="DM197" t="s">
        <v>430</v>
      </c>
      <c r="DN197">
        <v>2</v>
      </c>
      <c r="DO197" t="b">
        <v>1</v>
      </c>
      <c r="DP197">
        <v>1685030627.1</v>
      </c>
      <c r="DQ197">
        <v>1226.41962962963</v>
      </c>
      <c r="DR197">
        <v>1311.157777777778</v>
      </c>
      <c r="DS197">
        <v>21.12505925925926</v>
      </c>
      <c r="DT197">
        <v>18.16542222222222</v>
      </c>
      <c r="DU197">
        <v>1226.17037037037</v>
      </c>
      <c r="DV197">
        <v>21.07948518518519</v>
      </c>
      <c r="DW197">
        <v>500.0304814814815</v>
      </c>
      <c r="DX197">
        <v>99.46722592592593</v>
      </c>
      <c r="DY197">
        <v>0.1000246703703704</v>
      </c>
      <c r="DZ197">
        <v>29.99715925925927</v>
      </c>
      <c r="EA197">
        <v>30.84501111111112</v>
      </c>
      <c r="EB197">
        <v>999.9000000000001</v>
      </c>
      <c r="EC197">
        <v>0</v>
      </c>
      <c r="ED197">
        <v>0</v>
      </c>
      <c r="EE197">
        <v>9996.221481481482</v>
      </c>
      <c r="EF197">
        <v>0</v>
      </c>
      <c r="EG197">
        <v>690.1325185185186</v>
      </c>
      <c r="EH197">
        <v>-84.73883703703704</v>
      </c>
      <c r="EI197">
        <v>1252.886666666667</v>
      </c>
      <c r="EJ197">
        <v>1335.417777777778</v>
      </c>
      <c r="EK197">
        <v>2.959653703703704</v>
      </c>
      <c r="EL197">
        <v>1311.157777777778</v>
      </c>
      <c r="EM197">
        <v>18.16542222222222</v>
      </c>
      <c r="EN197">
        <v>2.101251111111111</v>
      </c>
      <c r="EO197">
        <v>1.806863703703704</v>
      </c>
      <c r="EP197">
        <v>18.22866666666667</v>
      </c>
      <c r="EQ197">
        <v>15.84621851851852</v>
      </c>
      <c r="ER197">
        <v>2000.022962962963</v>
      </c>
      <c r="ES197">
        <v>0.9799947777777777</v>
      </c>
      <c r="ET197">
        <v>0.02000482222222223</v>
      </c>
      <c r="EU197">
        <v>0</v>
      </c>
      <c r="EV197">
        <v>657.5295185185184</v>
      </c>
      <c r="EW197">
        <v>5.00078</v>
      </c>
      <c r="EX197">
        <v>15765.35185185185</v>
      </c>
      <c r="EY197">
        <v>16379.78518518518</v>
      </c>
      <c r="EZ197">
        <v>40.09692592592592</v>
      </c>
      <c r="FA197">
        <v>41.60392592592592</v>
      </c>
      <c r="FB197">
        <v>40.3422962962963</v>
      </c>
      <c r="FC197">
        <v>40.78214814814815</v>
      </c>
      <c r="FD197">
        <v>41.48588888888888</v>
      </c>
      <c r="FE197">
        <v>1955.112962962963</v>
      </c>
      <c r="FF197">
        <v>39.91</v>
      </c>
      <c r="FG197">
        <v>0</v>
      </c>
      <c r="FH197">
        <v>1685030633.5</v>
      </c>
      <c r="FI197">
        <v>0</v>
      </c>
      <c r="FJ197">
        <v>657.5170384615384</v>
      </c>
      <c r="FK197">
        <v>0.5244102502364902</v>
      </c>
      <c r="FL197">
        <v>-649.4187974374717</v>
      </c>
      <c r="FM197">
        <v>15772.44230769231</v>
      </c>
      <c r="FN197">
        <v>15</v>
      </c>
      <c r="FO197">
        <v>1685028870</v>
      </c>
      <c r="FP197" t="s">
        <v>630</v>
      </c>
      <c r="FQ197">
        <v>1685028857</v>
      </c>
      <c r="FR197">
        <v>1685028870</v>
      </c>
      <c r="FS197">
        <v>3</v>
      </c>
      <c r="FT197">
        <v>0.082</v>
      </c>
      <c r="FU197">
        <v>-0.024</v>
      </c>
      <c r="FV197">
        <v>0.389</v>
      </c>
      <c r="FW197">
        <v>-0.048</v>
      </c>
      <c r="FX197">
        <v>420</v>
      </c>
      <c r="FY197">
        <v>15</v>
      </c>
      <c r="FZ197">
        <v>0.04</v>
      </c>
      <c r="GA197">
        <v>0.02</v>
      </c>
      <c r="GB197">
        <v>-84.75630243902438</v>
      </c>
      <c r="GC197">
        <v>0.3624292682926686</v>
      </c>
      <c r="GD197">
        <v>0.1013095942963458</v>
      </c>
      <c r="GE197">
        <v>0</v>
      </c>
      <c r="GF197">
        <v>3.030564390243903</v>
      </c>
      <c r="GG197">
        <v>-1.07366425087108</v>
      </c>
      <c r="GH197">
        <v>0.110685870494238</v>
      </c>
      <c r="GI197">
        <v>0</v>
      </c>
      <c r="GJ197">
        <v>0</v>
      </c>
      <c r="GK197">
        <v>2</v>
      </c>
      <c r="GL197" t="s">
        <v>485</v>
      </c>
      <c r="GM197">
        <v>3.09922</v>
      </c>
      <c r="GN197">
        <v>2.75811</v>
      </c>
      <c r="GO197">
        <v>0.202137</v>
      </c>
      <c r="GP197">
        <v>0.210475</v>
      </c>
      <c r="GQ197">
        <v>0.108604</v>
      </c>
      <c r="GR197">
        <v>0.0985668</v>
      </c>
      <c r="GS197">
        <v>20456.2</v>
      </c>
      <c r="GT197">
        <v>19992.2</v>
      </c>
      <c r="GU197">
        <v>26187.7</v>
      </c>
      <c r="GV197">
        <v>25665.6</v>
      </c>
      <c r="GW197">
        <v>37470.5</v>
      </c>
      <c r="GX197">
        <v>35260.7</v>
      </c>
      <c r="GY197">
        <v>45797.4</v>
      </c>
      <c r="GZ197">
        <v>42313.7</v>
      </c>
      <c r="HA197">
        <v>1.87225</v>
      </c>
      <c r="HB197">
        <v>1.9161</v>
      </c>
      <c r="HC197">
        <v>0.0832826</v>
      </c>
      <c r="HD197">
        <v>0</v>
      </c>
      <c r="HE197">
        <v>29.4732</v>
      </c>
      <c r="HF197">
        <v>999.9</v>
      </c>
      <c r="HG197">
        <v>53.5</v>
      </c>
      <c r="HH197">
        <v>37.6</v>
      </c>
      <c r="HI197">
        <v>35.0362</v>
      </c>
      <c r="HJ197">
        <v>62.263</v>
      </c>
      <c r="HK197">
        <v>27.0353</v>
      </c>
      <c r="HL197">
        <v>1</v>
      </c>
      <c r="HM197">
        <v>0.215231</v>
      </c>
      <c r="HN197">
        <v>0.735172</v>
      </c>
      <c r="HO197">
        <v>20.3041</v>
      </c>
      <c r="HP197">
        <v>5.21235</v>
      </c>
      <c r="HQ197">
        <v>11.9797</v>
      </c>
      <c r="HR197">
        <v>4.96355</v>
      </c>
      <c r="HS197">
        <v>3.27413</v>
      </c>
      <c r="HT197">
        <v>9999</v>
      </c>
      <c r="HU197">
        <v>9999</v>
      </c>
      <c r="HV197">
        <v>9999</v>
      </c>
      <c r="HW197">
        <v>31.1</v>
      </c>
      <c r="HX197">
        <v>1.86401</v>
      </c>
      <c r="HY197">
        <v>1.86019</v>
      </c>
      <c r="HZ197">
        <v>1.85848</v>
      </c>
      <c r="IA197">
        <v>1.85984</v>
      </c>
      <c r="IB197">
        <v>1.85984</v>
      </c>
      <c r="IC197">
        <v>1.85837</v>
      </c>
      <c r="ID197">
        <v>1.85745</v>
      </c>
      <c r="IE197">
        <v>1.85239</v>
      </c>
      <c r="IF197">
        <v>0</v>
      </c>
      <c r="IG197">
        <v>0</v>
      </c>
      <c r="IH197">
        <v>0</v>
      </c>
      <c r="II197">
        <v>0</v>
      </c>
      <c r="IJ197" t="s">
        <v>433</v>
      </c>
      <c r="IK197" t="s">
        <v>434</v>
      </c>
      <c r="IL197" t="s">
        <v>435</v>
      </c>
      <c r="IM197" t="s">
        <v>435</v>
      </c>
      <c r="IN197" t="s">
        <v>435</v>
      </c>
      <c r="IO197" t="s">
        <v>435</v>
      </c>
      <c r="IP197">
        <v>0</v>
      </c>
      <c r="IQ197">
        <v>100</v>
      </c>
      <c r="IR197">
        <v>100</v>
      </c>
      <c r="IS197">
        <v>0.23</v>
      </c>
      <c r="IT197">
        <v>0.0458</v>
      </c>
      <c r="IU197">
        <v>0.3089209274673534</v>
      </c>
      <c r="IV197">
        <v>0.0002756662941723101</v>
      </c>
      <c r="IW197">
        <v>-1.706736700235475E-07</v>
      </c>
      <c r="IX197">
        <v>-7.648352192670159E-11</v>
      </c>
      <c r="IY197">
        <v>-0.1658455807566637</v>
      </c>
      <c r="IZ197">
        <v>0.001712106514585134</v>
      </c>
      <c r="JA197">
        <v>0.0004201690128959496</v>
      </c>
      <c r="JB197">
        <v>-1.212774764375344E-06</v>
      </c>
      <c r="JC197">
        <v>3</v>
      </c>
      <c r="JD197">
        <v>1949</v>
      </c>
      <c r="JE197">
        <v>1</v>
      </c>
      <c r="JF197">
        <v>28</v>
      </c>
      <c r="JG197">
        <v>29.6</v>
      </c>
      <c r="JH197">
        <v>29.4</v>
      </c>
      <c r="JI197">
        <v>2.91382</v>
      </c>
      <c r="JJ197">
        <v>2.6123</v>
      </c>
      <c r="JK197">
        <v>1.49658</v>
      </c>
      <c r="JL197">
        <v>2.34863</v>
      </c>
      <c r="JM197">
        <v>1.54785</v>
      </c>
      <c r="JN197">
        <v>2.45361</v>
      </c>
      <c r="JO197">
        <v>41.8223</v>
      </c>
      <c r="JP197">
        <v>13.773</v>
      </c>
      <c r="JQ197">
        <v>18</v>
      </c>
      <c r="JR197">
        <v>491.343</v>
      </c>
      <c r="JS197">
        <v>537.2380000000001</v>
      </c>
      <c r="JT197">
        <v>27.997</v>
      </c>
      <c r="JU197">
        <v>30.0481</v>
      </c>
      <c r="JV197">
        <v>29.9999</v>
      </c>
      <c r="JW197">
        <v>30.0704</v>
      </c>
      <c r="JX197">
        <v>30.0088</v>
      </c>
      <c r="JY197">
        <v>58.4995</v>
      </c>
      <c r="JZ197">
        <v>45.003</v>
      </c>
      <c r="KA197">
        <v>0</v>
      </c>
      <c r="KB197">
        <v>28</v>
      </c>
      <c r="KC197">
        <v>1355.87</v>
      </c>
      <c r="KD197">
        <v>18.4248</v>
      </c>
      <c r="KE197">
        <v>100.078</v>
      </c>
      <c r="KF197">
        <v>100.45</v>
      </c>
    </row>
    <row r="198" spans="1:292">
      <c r="A198">
        <v>178</v>
      </c>
      <c r="B198">
        <v>1685030639.6</v>
      </c>
      <c r="C198">
        <v>4040.5</v>
      </c>
      <c r="D198" t="s">
        <v>791</v>
      </c>
      <c r="E198" t="s">
        <v>792</v>
      </c>
      <c r="F198">
        <v>5</v>
      </c>
      <c r="G198" t="s">
        <v>428</v>
      </c>
      <c r="H198">
        <v>1685030631.814285</v>
      </c>
      <c r="I198">
        <f>(J198)/1000</f>
        <v>0</v>
      </c>
      <c r="J198">
        <f>IF(DO198, AM198, AG198)</f>
        <v>0</v>
      </c>
      <c r="K198">
        <f>IF(DO198, AH198, AF198)</f>
        <v>0</v>
      </c>
      <c r="L198">
        <f>DQ198 - IF(AT198&gt;1, K198*DK198*100.0/(AV198*EE198), 0)</f>
        <v>0</v>
      </c>
      <c r="M198">
        <f>((S198-I198/2)*L198-K198)/(S198+I198/2)</f>
        <v>0</v>
      </c>
      <c r="N198">
        <f>M198*(DX198+DY198)/1000.0</f>
        <v>0</v>
      </c>
      <c r="O198">
        <f>(DQ198 - IF(AT198&gt;1, K198*DK198*100.0/(AV198*EE198), 0))*(DX198+DY198)/1000.0</f>
        <v>0</v>
      </c>
      <c r="P198">
        <f>2.0/((1/R198-1/Q198)+SIGN(R198)*SQRT((1/R198-1/Q198)*(1/R198-1/Q198) + 4*DL198/((DL198+1)*(DL198+1))*(2*1/R198*1/Q198-1/Q198*1/Q198)))</f>
        <v>0</v>
      </c>
      <c r="Q198">
        <f>IF(LEFT(DM198,1)&lt;&gt;"0",IF(LEFT(DM198,1)="1",3.0,DN198),$D$5+$E$5*(EE198*DX198/($K$5*1000))+$F$5*(EE198*DX198/($K$5*1000))*MAX(MIN(DK198,$J$5),$I$5)*MAX(MIN(DK198,$J$5),$I$5)+$G$5*MAX(MIN(DK198,$J$5),$I$5)*(EE198*DX198/($K$5*1000))+$H$5*(EE198*DX198/($K$5*1000))*(EE198*DX198/($K$5*1000)))</f>
        <v>0</v>
      </c>
      <c r="R198">
        <f>I198*(1000-(1000*0.61365*exp(17.502*V198/(240.97+V198))/(DX198+DY198)+DS198)/2)/(1000*0.61365*exp(17.502*V198/(240.97+V198))/(DX198+DY198)-DS198)</f>
        <v>0</v>
      </c>
      <c r="S198">
        <f>1/((DL198+1)/(P198/1.6)+1/(Q198/1.37)) + DL198/((DL198+1)/(P198/1.6) + DL198/(Q198/1.37))</f>
        <v>0</v>
      </c>
      <c r="T198">
        <f>(DG198*DJ198)</f>
        <v>0</v>
      </c>
      <c r="U198">
        <f>(DZ198+(T198+2*0.95*5.67E-8*(((DZ198+$B$9)+273)^4-(DZ198+273)^4)-44100*I198)/(1.84*29.3*Q198+8*0.95*5.67E-8*(DZ198+273)^3))</f>
        <v>0</v>
      </c>
      <c r="V198">
        <f>($C$9*EA198+$D$9*EB198+$E$9*U198)</f>
        <v>0</v>
      </c>
      <c r="W198">
        <f>0.61365*exp(17.502*V198/(240.97+V198))</f>
        <v>0</v>
      </c>
      <c r="X198">
        <f>(Y198/Z198*100)</f>
        <v>0</v>
      </c>
      <c r="Y198">
        <f>DS198*(DX198+DY198)/1000</f>
        <v>0</v>
      </c>
      <c r="Z198">
        <f>0.61365*exp(17.502*DZ198/(240.97+DZ198))</f>
        <v>0</v>
      </c>
      <c r="AA198">
        <f>(W198-DS198*(DX198+DY198)/1000)</f>
        <v>0</v>
      </c>
      <c r="AB198">
        <f>(-I198*44100)</f>
        <v>0</v>
      </c>
      <c r="AC198">
        <f>2*29.3*Q198*0.92*(DZ198-V198)</f>
        <v>0</v>
      </c>
      <c r="AD198">
        <f>2*0.95*5.67E-8*(((DZ198+$B$9)+273)^4-(V198+273)^4)</f>
        <v>0</v>
      </c>
      <c r="AE198">
        <f>T198+AD198+AB198+AC198</f>
        <v>0</v>
      </c>
      <c r="AF198">
        <f>DW198*AT198*(DR198-DQ198*(1000-AT198*DT198)/(1000-AT198*DS198))/(100*DK198)</f>
        <v>0</v>
      </c>
      <c r="AG198">
        <f>1000*DW198*AT198*(DS198-DT198)/(100*DK198*(1000-AT198*DS198))</f>
        <v>0</v>
      </c>
      <c r="AH198">
        <f>(AI198 - AJ198 - DX198*1E3/(8.314*(DZ198+273.15)) * AL198/DW198 * AK198) * DW198/(100*DK198) * (1000 - DT198)/1000</f>
        <v>0</v>
      </c>
      <c r="AI198">
        <v>1366.744205997587</v>
      </c>
      <c r="AJ198">
        <v>1294.052727272727</v>
      </c>
      <c r="AK198">
        <v>3.423879071861465</v>
      </c>
      <c r="AL198">
        <v>66.75792814194976</v>
      </c>
      <c r="AM198">
        <f>(AO198 - AN198 + DX198*1E3/(8.314*(DZ198+273.15)) * AQ198/DW198 * AP198) * DW198/(100*DK198) * 1000/(1000 - AO198)</f>
        <v>0</v>
      </c>
      <c r="AN198">
        <v>18.25826387013205</v>
      </c>
      <c r="AO198">
        <v>21.13815572755418</v>
      </c>
      <c r="AP198">
        <v>-6.269320800548708E-05</v>
      </c>
      <c r="AQ198">
        <v>112.1516284702856</v>
      </c>
      <c r="AR198">
        <v>0</v>
      </c>
      <c r="AS198">
        <v>0</v>
      </c>
      <c r="AT198">
        <f>IF(AR198*$H$15&gt;=AV198,1.0,(AV198/(AV198-AR198*$H$15)))</f>
        <v>0</v>
      </c>
      <c r="AU198">
        <f>(AT198-1)*100</f>
        <v>0</v>
      </c>
      <c r="AV198">
        <f>MAX(0,($B$15+$C$15*EE198)/(1+$D$15*EE198)*DX198/(DZ198+273)*$E$15)</f>
        <v>0</v>
      </c>
      <c r="AW198" t="s">
        <v>429</v>
      </c>
      <c r="AX198" t="s">
        <v>429</v>
      </c>
      <c r="AY198">
        <v>0</v>
      </c>
      <c r="AZ198">
        <v>0</v>
      </c>
      <c r="BA198">
        <f>1-AY198/AZ198</f>
        <v>0</v>
      </c>
      <c r="BB198">
        <v>0</v>
      </c>
      <c r="BC198" t="s">
        <v>429</v>
      </c>
      <c r="BD198" t="s">
        <v>429</v>
      </c>
      <c r="BE198">
        <v>0</v>
      </c>
      <c r="BF198">
        <v>0</v>
      </c>
      <c r="BG198">
        <f>1-BE198/BF198</f>
        <v>0</v>
      </c>
      <c r="BH198">
        <v>0.5</v>
      </c>
      <c r="BI198">
        <f>DH198</f>
        <v>0</v>
      </c>
      <c r="BJ198">
        <f>K198</f>
        <v>0</v>
      </c>
      <c r="BK198">
        <f>BG198*BH198*BI198</f>
        <v>0</v>
      </c>
      <c r="BL198">
        <f>(BJ198-BB198)/BI198</f>
        <v>0</v>
      </c>
      <c r="BM198">
        <f>(AZ198-BF198)/BF198</f>
        <v>0</v>
      </c>
      <c r="BN198">
        <f>AY198/(BA198+AY198/BF198)</f>
        <v>0</v>
      </c>
      <c r="BO198" t="s">
        <v>429</v>
      </c>
      <c r="BP198">
        <v>0</v>
      </c>
      <c r="BQ198">
        <f>IF(BP198&lt;&gt;0, BP198, BN198)</f>
        <v>0</v>
      </c>
      <c r="BR198">
        <f>1-BQ198/BF198</f>
        <v>0</v>
      </c>
      <c r="BS198">
        <f>(BF198-BE198)/(BF198-BQ198)</f>
        <v>0</v>
      </c>
      <c r="BT198">
        <f>(AZ198-BF198)/(AZ198-BQ198)</f>
        <v>0</v>
      </c>
      <c r="BU198">
        <f>(BF198-BE198)/(BF198-AY198)</f>
        <v>0</v>
      </c>
      <c r="BV198">
        <f>(AZ198-BF198)/(AZ198-AY198)</f>
        <v>0</v>
      </c>
      <c r="BW198">
        <f>(BS198*BQ198/BE198)</f>
        <v>0</v>
      </c>
      <c r="BX198">
        <f>(1-BW198)</f>
        <v>0</v>
      </c>
      <c r="DG198">
        <f>$B$13*EF198+$C$13*EG198+$F$13*ER198*(1-EU198)</f>
        <v>0</v>
      </c>
      <c r="DH198">
        <f>DG198*DI198</f>
        <v>0</v>
      </c>
      <c r="DI198">
        <f>($B$13*$D$11+$C$13*$D$11+$F$13*((FE198+EW198)/MAX(FE198+EW198+FF198, 0.1)*$I$11+FF198/MAX(FE198+EW198+FF198, 0.1)*$J$11))/($B$13+$C$13+$F$13)</f>
        <v>0</v>
      </c>
      <c r="DJ198">
        <f>($B$13*$K$11+$C$13*$K$11+$F$13*((FE198+EW198)/MAX(FE198+EW198+FF198, 0.1)*$P$11+FF198/MAX(FE198+EW198+FF198, 0.1)*$Q$11))/($B$13+$C$13+$F$13)</f>
        <v>0</v>
      </c>
      <c r="DK198">
        <v>5.52</v>
      </c>
      <c r="DL198">
        <v>0.5</v>
      </c>
      <c r="DM198" t="s">
        <v>430</v>
      </c>
      <c r="DN198">
        <v>2</v>
      </c>
      <c r="DO198" t="b">
        <v>1</v>
      </c>
      <c r="DP198">
        <v>1685030631.814285</v>
      </c>
      <c r="DQ198">
        <v>1242.257857142857</v>
      </c>
      <c r="DR198">
        <v>1326.923928571428</v>
      </c>
      <c r="DS198">
        <v>21.13238571428571</v>
      </c>
      <c r="DT198">
        <v>18.23068571428571</v>
      </c>
      <c r="DU198">
        <v>1242.016428571429</v>
      </c>
      <c r="DV198">
        <v>21.08669285714286</v>
      </c>
      <c r="DW198">
        <v>500.0271071428571</v>
      </c>
      <c r="DX198">
        <v>99.46689642857142</v>
      </c>
      <c r="DY198">
        <v>0.1000058107142857</v>
      </c>
      <c r="DZ198">
        <v>29.98930714285714</v>
      </c>
      <c r="EA198">
        <v>30.83544642857143</v>
      </c>
      <c r="EB198">
        <v>999.9000000000002</v>
      </c>
      <c r="EC198">
        <v>0</v>
      </c>
      <c r="ED198">
        <v>0</v>
      </c>
      <c r="EE198">
        <v>10000.73464285714</v>
      </c>
      <c r="EF198">
        <v>0</v>
      </c>
      <c r="EG198">
        <v>736.1056428571428</v>
      </c>
      <c r="EH198">
        <v>-84.66663928571427</v>
      </c>
      <c r="EI198">
        <v>1269.076428571429</v>
      </c>
      <c r="EJ198">
        <v>1351.565</v>
      </c>
      <c r="EK198">
        <v>2.901718928571428</v>
      </c>
      <c r="EL198">
        <v>1326.923928571428</v>
      </c>
      <c r="EM198">
        <v>18.23068571428571</v>
      </c>
      <c r="EN198">
        <v>2.101973214285714</v>
      </c>
      <c r="EO198">
        <v>1.813348571428572</v>
      </c>
      <c r="EP198">
        <v>18.23414285714286</v>
      </c>
      <c r="EQ198">
        <v>15.90224285714286</v>
      </c>
      <c r="ER198">
        <v>2000.028214285714</v>
      </c>
      <c r="ES198">
        <v>0.9799943928571428</v>
      </c>
      <c r="ET198">
        <v>0.02000523928571429</v>
      </c>
      <c r="EU198">
        <v>0</v>
      </c>
      <c r="EV198">
        <v>657.7278571428569</v>
      </c>
      <c r="EW198">
        <v>5.00078</v>
      </c>
      <c r="EX198">
        <v>16188.76428571428</v>
      </c>
      <c r="EY198">
        <v>16379.83928571429</v>
      </c>
      <c r="EZ198">
        <v>40.07117857142857</v>
      </c>
      <c r="FA198">
        <v>41.58674999999999</v>
      </c>
      <c r="FB198">
        <v>40.35471428571429</v>
      </c>
      <c r="FC198">
        <v>40.76974999999999</v>
      </c>
      <c r="FD198">
        <v>41.40824999999999</v>
      </c>
      <c r="FE198">
        <v>1955.1175</v>
      </c>
      <c r="FF198">
        <v>39.91</v>
      </c>
      <c r="FG198">
        <v>0</v>
      </c>
      <c r="FH198">
        <v>1685030638.9</v>
      </c>
      <c r="FI198">
        <v>0</v>
      </c>
      <c r="FJ198">
        <v>657.7459199999998</v>
      </c>
      <c r="FK198">
        <v>3.298461526472924</v>
      </c>
      <c r="FL198">
        <v>9390.569220308256</v>
      </c>
      <c r="FM198">
        <v>16286.456</v>
      </c>
      <c r="FN198">
        <v>15</v>
      </c>
      <c r="FO198">
        <v>1685028870</v>
      </c>
      <c r="FP198" t="s">
        <v>630</v>
      </c>
      <c r="FQ198">
        <v>1685028857</v>
      </c>
      <c r="FR198">
        <v>1685028870</v>
      </c>
      <c r="FS198">
        <v>3</v>
      </c>
      <c r="FT198">
        <v>0.082</v>
      </c>
      <c r="FU198">
        <v>-0.024</v>
      </c>
      <c r="FV198">
        <v>0.389</v>
      </c>
      <c r="FW198">
        <v>-0.048</v>
      </c>
      <c r="FX198">
        <v>420</v>
      </c>
      <c r="FY198">
        <v>15</v>
      </c>
      <c r="FZ198">
        <v>0.04</v>
      </c>
      <c r="GA198">
        <v>0.02</v>
      </c>
      <c r="GB198">
        <v>-84.71239249999999</v>
      </c>
      <c r="GC198">
        <v>0.6162742964353984</v>
      </c>
      <c r="GD198">
        <v>0.1528411763686411</v>
      </c>
      <c r="GE198">
        <v>0</v>
      </c>
      <c r="GF198">
        <v>2.93056725</v>
      </c>
      <c r="GG198">
        <v>-0.7432398123827514</v>
      </c>
      <c r="GH198">
        <v>0.07233363809416406</v>
      </c>
      <c r="GI198">
        <v>0</v>
      </c>
      <c r="GJ198">
        <v>0</v>
      </c>
      <c r="GK198">
        <v>2</v>
      </c>
      <c r="GL198" t="s">
        <v>485</v>
      </c>
      <c r="GM198">
        <v>3.09919</v>
      </c>
      <c r="GN198">
        <v>2.75816</v>
      </c>
      <c r="GO198">
        <v>0.203794</v>
      </c>
      <c r="GP198">
        <v>0.212033</v>
      </c>
      <c r="GQ198">
        <v>0.108619</v>
      </c>
      <c r="GR198">
        <v>0.0989708</v>
      </c>
      <c r="GS198">
        <v>20413.9</v>
      </c>
      <c r="GT198">
        <v>19952.7</v>
      </c>
      <c r="GU198">
        <v>26187.9</v>
      </c>
      <c r="GV198">
        <v>25665.6</v>
      </c>
      <c r="GW198">
        <v>37470.4</v>
      </c>
      <c r="GX198">
        <v>35245</v>
      </c>
      <c r="GY198">
        <v>45797.7</v>
      </c>
      <c r="GZ198">
        <v>42313.6</v>
      </c>
      <c r="HA198">
        <v>1.87215</v>
      </c>
      <c r="HB198">
        <v>1.9162</v>
      </c>
      <c r="HC198">
        <v>0.0834018</v>
      </c>
      <c r="HD198">
        <v>0</v>
      </c>
      <c r="HE198">
        <v>29.4563</v>
      </c>
      <c r="HF198">
        <v>999.9</v>
      </c>
      <c r="HG198">
        <v>53.4</v>
      </c>
      <c r="HH198">
        <v>37.6</v>
      </c>
      <c r="HI198">
        <v>34.9732</v>
      </c>
      <c r="HJ198">
        <v>62.513</v>
      </c>
      <c r="HK198">
        <v>27.1595</v>
      </c>
      <c r="HL198">
        <v>1</v>
      </c>
      <c r="HM198">
        <v>0.215023</v>
      </c>
      <c r="HN198">
        <v>0.726405</v>
      </c>
      <c r="HO198">
        <v>20.3042</v>
      </c>
      <c r="HP198">
        <v>5.2128</v>
      </c>
      <c r="HQ198">
        <v>11.9798</v>
      </c>
      <c r="HR198">
        <v>4.96375</v>
      </c>
      <c r="HS198">
        <v>3.27418</v>
      </c>
      <c r="HT198">
        <v>9999</v>
      </c>
      <c r="HU198">
        <v>9999</v>
      </c>
      <c r="HV198">
        <v>9999</v>
      </c>
      <c r="HW198">
        <v>31.1</v>
      </c>
      <c r="HX198">
        <v>1.86401</v>
      </c>
      <c r="HY198">
        <v>1.86019</v>
      </c>
      <c r="HZ198">
        <v>1.85847</v>
      </c>
      <c r="IA198">
        <v>1.85986</v>
      </c>
      <c r="IB198">
        <v>1.85986</v>
      </c>
      <c r="IC198">
        <v>1.85837</v>
      </c>
      <c r="ID198">
        <v>1.85745</v>
      </c>
      <c r="IE198">
        <v>1.85236</v>
      </c>
      <c r="IF198">
        <v>0</v>
      </c>
      <c r="IG198">
        <v>0</v>
      </c>
      <c r="IH198">
        <v>0</v>
      </c>
      <c r="II198">
        <v>0</v>
      </c>
      <c r="IJ198" t="s">
        <v>433</v>
      </c>
      <c r="IK198" t="s">
        <v>434</v>
      </c>
      <c r="IL198" t="s">
        <v>435</v>
      </c>
      <c r="IM198" t="s">
        <v>435</v>
      </c>
      <c r="IN198" t="s">
        <v>435</v>
      </c>
      <c r="IO198" t="s">
        <v>435</v>
      </c>
      <c r="IP198">
        <v>0</v>
      </c>
      <c r="IQ198">
        <v>100</v>
      </c>
      <c r="IR198">
        <v>100</v>
      </c>
      <c r="IS198">
        <v>0.22</v>
      </c>
      <c r="IT198">
        <v>0.0458</v>
      </c>
      <c r="IU198">
        <v>0.3089209274673534</v>
      </c>
      <c r="IV198">
        <v>0.0002756662941723101</v>
      </c>
      <c r="IW198">
        <v>-1.706736700235475E-07</v>
      </c>
      <c r="IX198">
        <v>-7.648352192670159E-11</v>
      </c>
      <c r="IY198">
        <v>-0.1658455807566637</v>
      </c>
      <c r="IZ198">
        <v>0.001712106514585134</v>
      </c>
      <c r="JA198">
        <v>0.0004201690128959496</v>
      </c>
      <c r="JB198">
        <v>-1.212774764375344E-06</v>
      </c>
      <c r="JC198">
        <v>3</v>
      </c>
      <c r="JD198">
        <v>1949</v>
      </c>
      <c r="JE198">
        <v>1</v>
      </c>
      <c r="JF198">
        <v>28</v>
      </c>
      <c r="JG198">
        <v>29.7</v>
      </c>
      <c r="JH198">
        <v>29.5</v>
      </c>
      <c r="JI198">
        <v>2.94189</v>
      </c>
      <c r="JJ198">
        <v>2.61108</v>
      </c>
      <c r="JK198">
        <v>1.49658</v>
      </c>
      <c r="JL198">
        <v>2.34741</v>
      </c>
      <c r="JM198">
        <v>1.54907</v>
      </c>
      <c r="JN198">
        <v>2.45728</v>
      </c>
      <c r="JO198">
        <v>41.8223</v>
      </c>
      <c r="JP198">
        <v>13.773</v>
      </c>
      <c r="JQ198">
        <v>18</v>
      </c>
      <c r="JR198">
        <v>491.264</v>
      </c>
      <c r="JS198">
        <v>537.287</v>
      </c>
      <c r="JT198">
        <v>27.9976</v>
      </c>
      <c r="JU198">
        <v>30.0448</v>
      </c>
      <c r="JV198">
        <v>29.9997</v>
      </c>
      <c r="JW198">
        <v>30.0677</v>
      </c>
      <c r="JX198">
        <v>30.0063</v>
      </c>
      <c r="JY198">
        <v>59.1399</v>
      </c>
      <c r="JZ198">
        <v>44.7148</v>
      </c>
      <c r="KA198">
        <v>0</v>
      </c>
      <c r="KB198">
        <v>28</v>
      </c>
      <c r="KC198">
        <v>1375.92</v>
      </c>
      <c r="KD198">
        <v>18.4989</v>
      </c>
      <c r="KE198">
        <v>100.079</v>
      </c>
      <c r="KF198">
        <v>100.45</v>
      </c>
    </row>
    <row r="199" spans="1:292">
      <c r="A199">
        <v>179</v>
      </c>
      <c r="B199">
        <v>1685030644.6</v>
      </c>
      <c r="C199">
        <v>4045.5</v>
      </c>
      <c r="D199" t="s">
        <v>793</v>
      </c>
      <c r="E199" t="s">
        <v>794</v>
      </c>
      <c r="F199">
        <v>5</v>
      </c>
      <c r="G199" t="s">
        <v>428</v>
      </c>
      <c r="H199">
        <v>1685030637.1</v>
      </c>
      <c r="I199">
        <f>(J199)/1000</f>
        <v>0</v>
      </c>
      <c r="J199">
        <f>IF(DO199, AM199, AG199)</f>
        <v>0</v>
      </c>
      <c r="K199">
        <f>IF(DO199, AH199, AF199)</f>
        <v>0</v>
      </c>
      <c r="L199">
        <f>DQ199 - IF(AT199&gt;1, K199*DK199*100.0/(AV199*EE199), 0)</f>
        <v>0</v>
      </c>
      <c r="M199">
        <f>((S199-I199/2)*L199-K199)/(S199+I199/2)</f>
        <v>0</v>
      </c>
      <c r="N199">
        <f>M199*(DX199+DY199)/1000.0</f>
        <v>0</v>
      </c>
      <c r="O199">
        <f>(DQ199 - IF(AT199&gt;1, K199*DK199*100.0/(AV199*EE199), 0))*(DX199+DY199)/1000.0</f>
        <v>0</v>
      </c>
      <c r="P199">
        <f>2.0/((1/R199-1/Q199)+SIGN(R199)*SQRT((1/R199-1/Q199)*(1/R199-1/Q199) + 4*DL199/((DL199+1)*(DL199+1))*(2*1/R199*1/Q199-1/Q199*1/Q199)))</f>
        <v>0</v>
      </c>
      <c r="Q199">
        <f>IF(LEFT(DM199,1)&lt;&gt;"0",IF(LEFT(DM199,1)="1",3.0,DN199),$D$5+$E$5*(EE199*DX199/($K$5*1000))+$F$5*(EE199*DX199/($K$5*1000))*MAX(MIN(DK199,$J$5),$I$5)*MAX(MIN(DK199,$J$5),$I$5)+$G$5*MAX(MIN(DK199,$J$5),$I$5)*(EE199*DX199/($K$5*1000))+$H$5*(EE199*DX199/($K$5*1000))*(EE199*DX199/($K$5*1000)))</f>
        <v>0</v>
      </c>
      <c r="R199">
        <f>I199*(1000-(1000*0.61365*exp(17.502*V199/(240.97+V199))/(DX199+DY199)+DS199)/2)/(1000*0.61365*exp(17.502*V199/(240.97+V199))/(DX199+DY199)-DS199)</f>
        <v>0</v>
      </c>
      <c r="S199">
        <f>1/((DL199+1)/(P199/1.6)+1/(Q199/1.37)) + DL199/((DL199+1)/(P199/1.6) + DL199/(Q199/1.37))</f>
        <v>0</v>
      </c>
      <c r="T199">
        <f>(DG199*DJ199)</f>
        <v>0</v>
      </c>
      <c r="U199">
        <f>(DZ199+(T199+2*0.95*5.67E-8*(((DZ199+$B$9)+273)^4-(DZ199+273)^4)-44100*I199)/(1.84*29.3*Q199+8*0.95*5.67E-8*(DZ199+273)^3))</f>
        <v>0</v>
      </c>
      <c r="V199">
        <f>($C$9*EA199+$D$9*EB199+$E$9*U199)</f>
        <v>0</v>
      </c>
      <c r="W199">
        <f>0.61365*exp(17.502*V199/(240.97+V199))</f>
        <v>0</v>
      </c>
      <c r="X199">
        <f>(Y199/Z199*100)</f>
        <v>0</v>
      </c>
      <c r="Y199">
        <f>DS199*(DX199+DY199)/1000</f>
        <v>0</v>
      </c>
      <c r="Z199">
        <f>0.61365*exp(17.502*DZ199/(240.97+DZ199))</f>
        <v>0</v>
      </c>
      <c r="AA199">
        <f>(W199-DS199*(DX199+DY199)/1000)</f>
        <v>0</v>
      </c>
      <c r="AB199">
        <f>(-I199*44100)</f>
        <v>0</v>
      </c>
      <c r="AC199">
        <f>2*29.3*Q199*0.92*(DZ199-V199)</f>
        <v>0</v>
      </c>
      <c r="AD199">
        <f>2*0.95*5.67E-8*(((DZ199+$B$9)+273)^4-(V199+273)^4)</f>
        <v>0</v>
      </c>
      <c r="AE199">
        <f>T199+AD199+AB199+AC199</f>
        <v>0</v>
      </c>
      <c r="AF199">
        <f>DW199*AT199*(DR199-DQ199*(1000-AT199*DT199)/(1000-AT199*DS199))/(100*DK199)</f>
        <v>0</v>
      </c>
      <c r="AG199">
        <f>1000*DW199*AT199*(DS199-DT199)/(100*DK199*(1000-AT199*DS199))</f>
        <v>0</v>
      </c>
      <c r="AH199">
        <f>(AI199 - AJ199 - DX199*1E3/(8.314*(DZ199+273.15)) * AL199/DW199 * AK199) * DW199/(100*DK199) * (1000 - DT199)/1000</f>
        <v>0</v>
      </c>
      <c r="AI199">
        <v>1383.882374971588</v>
      </c>
      <c r="AJ199">
        <v>1311.182909090909</v>
      </c>
      <c r="AK199">
        <v>3.444216890954576</v>
      </c>
      <c r="AL199">
        <v>66.75792814194976</v>
      </c>
      <c r="AM199">
        <f>(AO199 - AN199 + DX199*1E3/(8.314*(DZ199+273.15)) * AQ199/DW199 * AP199) * DW199/(100*DK199) * 1000/(1000 - AO199)</f>
        <v>0</v>
      </c>
      <c r="AN199">
        <v>18.35748545650259</v>
      </c>
      <c r="AO199">
        <v>21.16845706914346</v>
      </c>
      <c r="AP199">
        <v>-0.000196574934230328</v>
      </c>
      <c r="AQ199">
        <v>112.1516284702856</v>
      </c>
      <c r="AR199">
        <v>0</v>
      </c>
      <c r="AS199">
        <v>0</v>
      </c>
      <c r="AT199">
        <f>IF(AR199*$H$15&gt;=AV199,1.0,(AV199/(AV199-AR199*$H$15)))</f>
        <v>0</v>
      </c>
      <c r="AU199">
        <f>(AT199-1)*100</f>
        <v>0</v>
      </c>
      <c r="AV199">
        <f>MAX(0,($B$15+$C$15*EE199)/(1+$D$15*EE199)*DX199/(DZ199+273)*$E$15)</f>
        <v>0</v>
      </c>
      <c r="AW199" t="s">
        <v>429</v>
      </c>
      <c r="AX199" t="s">
        <v>429</v>
      </c>
      <c r="AY199">
        <v>0</v>
      </c>
      <c r="AZ199">
        <v>0</v>
      </c>
      <c r="BA199">
        <f>1-AY199/AZ199</f>
        <v>0</v>
      </c>
      <c r="BB199">
        <v>0</v>
      </c>
      <c r="BC199" t="s">
        <v>429</v>
      </c>
      <c r="BD199" t="s">
        <v>429</v>
      </c>
      <c r="BE199">
        <v>0</v>
      </c>
      <c r="BF199">
        <v>0</v>
      </c>
      <c r="BG199">
        <f>1-BE199/BF199</f>
        <v>0</v>
      </c>
      <c r="BH199">
        <v>0.5</v>
      </c>
      <c r="BI199">
        <f>DH199</f>
        <v>0</v>
      </c>
      <c r="BJ199">
        <f>K199</f>
        <v>0</v>
      </c>
      <c r="BK199">
        <f>BG199*BH199*BI199</f>
        <v>0</v>
      </c>
      <c r="BL199">
        <f>(BJ199-BB199)/BI199</f>
        <v>0</v>
      </c>
      <c r="BM199">
        <f>(AZ199-BF199)/BF199</f>
        <v>0</v>
      </c>
      <c r="BN199">
        <f>AY199/(BA199+AY199/BF199)</f>
        <v>0</v>
      </c>
      <c r="BO199" t="s">
        <v>429</v>
      </c>
      <c r="BP199">
        <v>0</v>
      </c>
      <c r="BQ199">
        <f>IF(BP199&lt;&gt;0, BP199, BN199)</f>
        <v>0</v>
      </c>
      <c r="BR199">
        <f>1-BQ199/BF199</f>
        <v>0</v>
      </c>
      <c r="BS199">
        <f>(BF199-BE199)/(BF199-BQ199)</f>
        <v>0</v>
      </c>
      <c r="BT199">
        <f>(AZ199-BF199)/(AZ199-BQ199)</f>
        <v>0</v>
      </c>
      <c r="BU199">
        <f>(BF199-BE199)/(BF199-AY199)</f>
        <v>0</v>
      </c>
      <c r="BV199">
        <f>(AZ199-BF199)/(AZ199-AY199)</f>
        <v>0</v>
      </c>
      <c r="BW199">
        <f>(BS199*BQ199/BE199)</f>
        <v>0</v>
      </c>
      <c r="BX199">
        <f>(1-BW199)</f>
        <v>0</v>
      </c>
      <c r="DG199">
        <f>$B$13*EF199+$C$13*EG199+$F$13*ER199*(1-EU199)</f>
        <v>0</v>
      </c>
      <c r="DH199">
        <f>DG199*DI199</f>
        <v>0</v>
      </c>
      <c r="DI199">
        <f>($B$13*$D$11+$C$13*$D$11+$F$13*((FE199+EW199)/MAX(FE199+EW199+FF199, 0.1)*$I$11+FF199/MAX(FE199+EW199+FF199, 0.1)*$J$11))/($B$13+$C$13+$F$13)</f>
        <v>0</v>
      </c>
      <c r="DJ199">
        <f>($B$13*$K$11+$C$13*$K$11+$F$13*((FE199+EW199)/MAX(FE199+EW199+FF199, 0.1)*$P$11+FF199/MAX(FE199+EW199+FF199, 0.1)*$Q$11))/($B$13+$C$13+$F$13)</f>
        <v>0</v>
      </c>
      <c r="DK199">
        <v>5.52</v>
      </c>
      <c r="DL199">
        <v>0.5</v>
      </c>
      <c r="DM199" t="s">
        <v>430</v>
      </c>
      <c r="DN199">
        <v>2</v>
      </c>
      <c r="DO199" t="b">
        <v>1</v>
      </c>
      <c r="DP199">
        <v>1685030637.1</v>
      </c>
      <c r="DQ199">
        <v>1259.979629629629</v>
      </c>
      <c r="DR199">
        <v>1344.672592592593</v>
      </c>
      <c r="DS199">
        <v>21.14128518518519</v>
      </c>
      <c r="DT199">
        <v>18.32614444444445</v>
      </c>
      <c r="DU199">
        <v>1259.747407407407</v>
      </c>
      <c r="DV199">
        <v>21.09543703703704</v>
      </c>
      <c r="DW199">
        <v>500.041074074074</v>
      </c>
      <c r="DX199">
        <v>99.46627777777776</v>
      </c>
      <c r="DY199">
        <v>0.1000635148148148</v>
      </c>
      <c r="DZ199">
        <v>29.97923703703704</v>
      </c>
      <c r="EA199">
        <v>30.82493703703704</v>
      </c>
      <c r="EB199">
        <v>999.9000000000001</v>
      </c>
      <c r="EC199">
        <v>0</v>
      </c>
      <c r="ED199">
        <v>0</v>
      </c>
      <c r="EE199">
        <v>9999.560370370371</v>
      </c>
      <c r="EF199">
        <v>0</v>
      </c>
      <c r="EG199">
        <v>950.4732222222221</v>
      </c>
      <c r="EH199">
        <v>-84.69382222222222</v>
      </c>
      <c r="EI199">
        <v>1287.191851851852</v>
      </c>
      <c r="EJ199">
        <v>1369.777037037037</v>
      </c>
      <c r="EK199">
        <v>2.815157777777777</v>
      </c>
      <c r="EL199">
        <v>1344.672592592593</v>
      </c>
      <c r="EM199">
        <v>18.32614444444445</v>
      </c>
      <c r="EN199">
        <v>2.102845555555556</v>
      </c>
      <c r="EO199">
        <v>1.822832962962964</v>
      </c>
      <c r="EP199">
        <v>18.24074814814815</v>
      </c>
      <c r="EQ199">
        <v>15.98379259259259</v>
      </c>
      <c r="ER199">
        <v>2000.030740740741</v>
      </c>
      <c r="ES199">
        <v>0.9799934814814812</v>
      </c>
      <c r="ET199">
        <v>0.02000615185185185</v>
      </c>
      <c r="EU199">
        <v>0</v>
      </c>
      <c r="EV199">
        <v>657.9087407407408</v>
      </c>
      <c r="EW199">
        <v>5.00078</v>
      </c>
      <c r="EX199">
        <v>17167.27777777778</v>
      </c>
      <c r="EY199">
        <v>16379.86296296296</v>
      </c>
      <c r="EZ199">
        <v>40.06451851851852</v>
      </c>
      <c r="FA199">
        <v>41.57833333333333</v>
      </c>
      <c r="FB199">
        <v>40.33777777777777</v>
      </c>
      <c r="FC199">
        <v>40.75885185185184</v>
      </c>
      <c r="FD199">
        <v>41.38633333333333</v>
      </c>
      <c r="FE199">
        <v>1955.116666666667</v>
      </c>
      <c r="FF199">
        <v>39.91296296296296</v>
      </c>
      <c r="FG199">
        <v>0</v>
      </c>
      <c r="FH199">
        <v>1685030643.7</v>
      </c>
      <c r="FI199">
        <v>0</v>
      </c>
      <c r="FJ199">
        <v>657.92016</v>
      </c>
      <c r="FK199">
        <v>1.494846163835492</v>
      </c>
      <c r="FL199">
        <v>18291.21538778448</v>
      </c>
      <c r="FM199">
        <v>17249.056</v>
      </c>
      <c r="FN199">
        <v>15</v>
      </c>
      <c r="FO199">
        <v>1685028870</v>
      </c>
      <c r="FP199" t="s">
        <v>630</v>
      </c>
      <c r="FQ199">
        <v>1685028857</v>
      </c>
      <c r="FR199">
        <v>1685028870</v>
      </c>
      <c r="FS199">
        <v>3</v>
      </c>
      <c r="FT199">
        <v>0.082</v>
      </c>
      <c r="FU199">
        <v>-0.024</v>
      </c>
      <c r="FV199">
        <v>0.389</v>
      </c>
      <c r="FW199">
        <v>-0.048</v>
      </c>
      <c r="FX199">
        <v>420</v>
      </c>
      <c r="FY199">
        <v>15</v>
      </c>
      <c r="FZ199">
        <v>0.04</v>
      </c>
      <c r="GA199">
        <v>0.02</v>
      </c>
      <c r="GB199">
        <v>-84.681545</v>
      </c>
      <c r="GC199">
        <v>0.2564735459663124</v>
      </c>
      <c r="GD199">
        <v>0.1520855778007897</v>
      </c>
      <c r="GE199">
        <v>0</v>
      </c>
      <c r="GF199">
        <v>2.86980625</v>
      </c>
      <c r="GG199">
        <v>-0.9633195872420323</v>
      </c>
      <c r="GH199">
        <v>0.09458053673159982</v>
      </c>
      <c r="GI199">
        <v>0</v>
      </c>
      <c r="GJ199">
        <v>0</v>
      </c>
      <c r="GK199">
        <v>2</v>
      </c>
      <c r="GL199" t="s">
        <v>485</v>
      </c>
      <c r="GM199">
        <v>3.09931</v>
      </c>
      <c r="GN199">
        <v>2.75807</v>
      </c>
      <c r="GO199">
        <v>0.205435</v>
      </c>
      <c r="GP199">
        <v>0.213642</v>
      </c>
      <c r="GQ199">
        <v>0.108733</v>
      </c>
      <c r="GR199">
        <v>0.0993183</v>
      </c>
      <c r="GS199">
        <v>20371.9</v>
      </c>
      <c r="GT199">
        <v>19912.3</v>
      </c>
      <c r="GU199">
        <v>26188</v>
      </c>
      <c r="GV199">
        <v>25666</v>
      </c>
      <c r="GW199">
        <v>37465.8</v>
      </c>
      <c r="GX199">
        <v>35231.9</v>
      </c>
      <c r="GY199">
        <v>45797.8</v>
      </c>
      <c r="GZ199">
        <v>42314.2</v>
      </c>
      <c r="HA199">
        <v>1.87262</v>
      </c>
      <c r="HB199">
        <v>1.91595</v>
      </c>
      <c r="HC199">
        <v>0.08515639999999999</v>
      </c>
      <c r="HD199">
        <v>0</v>
      </c>
      <c r="HE199">
        <v>29.4343</v>
      </c>
      <c r="HF199">
        <v>999.9</v>
      </c>
      <c r="HG199">
        <v>53.4</v>
      </c>
      <c r="HH199">
        <v>37.6</v>
      </c>
      <c r="HI199">
        <v>34.9715</v>
      </c>
      <c r="HJ199">
        <v>62.313</v>
      </c>
      <c r="HK199">
        <v>27.1074</v>
      </c>
      <c r="HL199">
        <v>1</v>
      </c>
      <c r="HM199">
        <v>0.214439</v>
      </c>
      <c r="HN199">
        <v>0.71805</v>
      </c>
      <c r="HO199">
        <v>20.3042</v>
      </c>
      <c r="HP199">
        <v>5.2131</v>
      </c>
      <c r="HQ199">
        <v>11.98</v>
      </c>
      <c r="HR199">
        <v>4.96375</v>
      </c>
      <c r="HS199">
        <v>3.27413</v>
      </c>
      <c r="HT199">
        <v>9999</v>
      </c>
      <c r="HU199">
        <v>9999</v>
      </c>
      <c r="HV199">
        <v>9999</v>
      </c>
      <c r="HW199">
        <v>31.1</v>
      </c>
      <c r="HX199">
        <v>1.86401</v>
      </c>
      <c r="HY199">
        <v>1.86018</v>
      </c>
      <c r="HZ199">
        <v>1.85848</v>
      </c>
      <c r="IA199">
        <v>1.85982</v>
      </c>
      <c r="IB199">
        <v>1.85984</v>
      </c>
      <c r="IC199">
        <v>1.85837</v>
      </c>
      <c r="ID199">
        <v>1.85745</v>
      </c>
      <c r="IE199">
        <v>1.85236</v>
      </c>
      <c r="IF199">
        <v>0</v>
      </c>
      <c r="IG199">
        <v>0</v>
      </c>
      <c r="IH199">
        <v>0</v>
      </c>
      <c r="II199">
        <v>0</v>
      </c>
      <c r="IJ199" t="s">
        <v>433</v>
      </c>
      <c r="IK199" t="s">
        <v>434</v>
      </c>
      <c r="IL199" t="s">
        <v>435</v>
      </c>
      <c r="IM199" t="s">
        <v>435</v>
      </c>
      <c r="IN199" t="s">
        <v>435</v>
      </c>
      <c r="IO199" t="s">
        <v>435</v>
      </c>
      <c r="IP199">
        <v>0</v>
      </c>
      <c r="IQ199">
        <v>100</v>
      </c>
      <c r="IR199">
        <v>100</v>
      </c>
      <c r="IS199">
        <v>0.22</v>
      </c>
      <c r="IT199">
        <v>0.0464</v>
      </c>
      <c r="IU199">
        <v>0.3089209274673534</v>
      </c>
      <c r="IV199">
        <v>0.0002756662941723101</v>
      </c>
      <c r="IW199">
        <v>-1.706736700235475E-07</v>
      </c>
      <c r="IX199">
        <v>-7.648352192670159E-11</v>
      </c>
      <c r="IY199">
        <v>-0.1658455807566637</v>
      </c>
      <c r="IZ199">
        <v>0.001712106514585134</v>
      </c>
      <c r="JA199">
        <v>0.0004201690128959496</v>
      </c>
      <c r="JB199">
        <v>-1.212774764375344E-06</v>
      </c>
      <c r="JC199">
        <v>3</v>
      </c>
      <c r="JD199">
        <v>1949</v>
      </c>
      <c r="JE199">
        <v>1</v>
      </c>
      <c r="JF199">
        <v>28</v>
      </c>
      <c r="JG199">
        <v>29.8</v>
      </c>
      <c r="JH199">
        <v>29.6</v>
      </c>
      <c r="JI199">
        <v>2.97363</v>
      </c>
      <c r="JJ199">
        <v>2.61719</v>
      </c>
      <c r="JK199">
        <v>1.49658</v>
      </c>
      <c r="JL199">
        <v>2.34741</v>
      </c>
      <c r="JM199">
        <v>1.54907</v>
      </c>
      <c r="JN199">
        <v>2.43408</v>
      </c>
      <c r="JO199">
        <v>41.8223</v>
      </c>
      <c r="JP199">
        <v>13.7643</v>
      </c>
      <c r="JQ199">
        <v>18</v>
      </c>
      <c r="JR199">
        <v>491.527</v>
      </c>
      <c r="JS199">
        <v>537.08</v>
      </c>
      <c r="JT199">
        <v>27.998</v>
      </c>
      <c r="JU199">
        <v>30.0421</v>
      </c>
      <c r="JV199">
        <v>29.9997</v>
      </c>
      <c r="JW199">
        <v>30.0651</v>
      </c>
      <c r="JX199">
        <v>30.003</v>
      </c>
      <c r="JY199">
        <v>59.6982</v>
      </c>
      <c r="JZ199">
        <v>44.7148</v>
      </c>
      <c r="KA199">
        <v>0</v>
      </c>
      <c r="KB199">
        <v>28</v>
      </c>
      <c r="KC199">
        <v>1389.28</v>
      </c>
      <c r="KD199">
        <v>18.5456</v>
      </c>
      <c r="KE199">
        <v>100.079</v>
      </c>
      <c r="KF199">
        <v>100.451</v>
      </c>
    </row>
    <row r="200" spans="1:292">
      <c r="A200">
        <v>180</v>
      </c>
      <c r="B200">
        <v>1685030649.6</v>
      </c>
      <c r="C200">
        <v>4050.5</v>
      </c>
      <c r="D200" t="s">
        <v>795</v>
      </c>
      <c r="E200" t="s">
        <v>796</v>
      </c>
      <c r="F200">
        <v>5</v>
      </c>
      <c r="G200" t="s">
        <v>428</v>
      </c>
      <c r="H200">
        <v>1685030641.814285</v>
      </c>
      <c r="I200">
        <f>(J200)/1000</f>
        <v>0</v>
      </c>
      <c r="J200">
        <f>IF(DO200, AM200, AG200)</f>
        <v>0</v>
      </c>
      <c r="K200">
        <f>IF(DO200, AH200, AF200)</f>
        <v>0</v>
      </c>
      <c r="L200">
        <f>DQ200 - IF(AT200&gt;1, K200*DK200*100.0/(AV200*EE200), 0)</f>
        <v>0</v>
      </c>
      <c r="M200">
        <f>((S200-I200/2)*L200-K200)/(S200+I200/2)</f>
        <v>0</v>
      </c>
      <c r="N200">
        <f>M200*(DX200+DY200)/1000.0</f>
        <v>0</v>
      </c>
      <c r="O200">
        <f>(DQ200 - IF(AT200&gt;1, K200*DK200*100.0/(AV200*EE200), 0))*(DX200+DY200)/1000.0</f>
        <v>0</v>
      </c>
      <c r="P200">
        <f>2.0/((1/R200-1/Q200)+SIGN(R200)*SQRT((1/R200-1/Q200)*(1/R200-1/Q200) + 4*DL200/((DL200+1)*(DL200+1))*(2*1/R200*1/Q200-1/Q200*1/Q200)))</f>
        <v>0</v>
      </c>
      <c r="Q200">
        <f>IF(LEFT(DM200,1)&lt;&gt;"0",IF(LEFT(DM200,1)="1",3.0,DN200),$D$5+$E$5*(EE200*DX200/($K$5*1000))+$F$5*(EE200*DX200/($K$5*1000))*MAX(MIN(DK200,$J$5),$I$5)*MAX(MIN(DK200,$J$5),$I$5)+$G$5*MAX(MIN(DK200,$J$5),$I$5)*(EE200*DX200/($K$5*1000))+$H$5*(EE200*DX200/($K$5*1000))*(EE200*DX200/($K$5*1000)))</f>
        <v>0</v>
      </c>
      <c r="R200">
        <f>I200*(1000-(1000*0.61365*exp(17.502*V200/(240.97+V200))/(DX200+DY200)+DS200)/2)/(1000*0.61365*exp(17.502*V200/(240.97+V200))/(DX200+DY200)-DS200)</f>
        <v>0</v>
      </c>
      <c r="S200">
        <f>1/((DL200+1)/(P200/1.6)+1/(Q200/1.37)) + DL200/((DL200+1)/(P200/1.6) + DL200/(Q200/1.37))</f>
        <v>0</v>
      </c>
      <c r="T200">
        <f>(DG200*DJ200)</f>
        <v>0</v>
      </c>
      <c r="U200">
        <f>(DZ200+(T200+2*0.95*5.67E-8*(((DZ200+$B$9)+273)^4-(DZ200+273)^4)-44100*I200)/(1.84*29.3*Q200+8*0.95*5.67E-8*(DZ200+273)^3))</f>
        <v>0</v>
      </c>
      <c r="V200">
        <f>($C$9*EA200+$D$9*EB200+$E$9*U200)</f>
        <v>0</v>
      </c>
      <c r="W200">
        <f>0.61365*exp(17.502*V200/(240.97+V200))</f>
        <v>0</v>
      </c>
      <c r="X200">
        <f>(Y200/Z200*100)</f>
        <v>0</v>
      </c>
      <c r="Y200">
        <f>DS200*(DX200+DY200)/1000</f>
        <v>0</v>
      </c>
      <c r="Z200">
        <f>0.61365*exp(17.502*DZ200/(240.97+DZ200))</f>
        <v>0</v>
      </c>
      <c r="AA200">
        <f>(W200-DS200*(DX200+DY200)/1000)</f>
        <v>0</v>
      </c>
      <c r="AB200">
        <f>(-I200*44100)</f>
        <v>0</v>
      </c>
      <c r="AC200">
        <f>2*29.3*Q200*0.92*(DZ200-V200)</f>
        <v>0</v>
      </c>
      <c r="AD200">
        <f>2*0.95*5.67E-8*(((DZ200+$B$9)+273)^4-(V200+273)^4)</f>
        <v>0</v>
      </c>
      <c r="AE200">
        <f>T200+AD200+AB200+AC200</f>
        <v>0</v>
      </c>
      <c r="AF200">
        <f>DW200*AT200*(DR200-DQ200*(1000-AT200*DT200)/(1000-AT200*DS200))/(100*DK200)</f>
        <v>0</v>
      </c>
      <c r="AG200">
        <f>1000*DW200*AT200*(DS200-DT200)/(100*DK200*(1000-AT200*DS200))</f>
        <v>0</v>
      </c>
      <c r="AH200">
        <f>(AI200 - AJ200 - DX200*1E3/(8.314*(DZ200+273.15)) * AL200/DW200 * AK200) * DW200/(100*DK200) * (1000 - DT200)/1000</f>
        <v>0</v>
      </c>
      <c r="AI200">
        <v>1401.011827793085</v>
      </c>
      <c r="AJ200">
        <v>1328.398606060606</v>
      </c>
      <c r="AK200">
        <v>3.445446719951128</v>
      </c>
      <c r="AL200">
        <v>66.75792814194976</v>
      </c>
      <c r="AM200">
        <f>(AO200 - AN200 + DX200*1E3/(8.314*(DZ200+273.15)) * AQ200/DW200 * AP200) * DW200/(100*DK200) * 1000/(1000 - AO200)</f>
        <v>0</v>
      </c>
      <c r="AN200">
        <v>18.46408641205359</v>
      </c>
      <c r="AO200">
        <v>21.18255902992778</v>
      </c>
      <c r="AP200">
        <v>0.009613917750942381</v>
      </c>
      <c r="AQ200">
        <v>112.1516284702856</v>
      </c>
      <c r="AR200">
        <v>0</v>
      </c>
      <c r="AS200">
        <v>0</v>
      </c>
      <c r="AT200">
        <f>IF(AR200*$H$15&gt;=AV200,1.0,(AV200/(AV200-AR200*$H$15)))</f>
        <v>0</v>
      </c>
      <c r="AU200">
        <f>(AT200-1)*100</f>
        <v>0</v>
      </c>
      <c r="AV200">
        <f>MAX(0,($B$15+$C$15*EE200)/(1+$D$15*EE200)*DX200/(DZ200+273)*$E$15)</f>
        <v>0</v>
      </c>
      <c r="AW200" t="s">
        <v>429</v>
      </c>
      <c r="AX200" t="s">
        <v>429</v>
      </c>
      <c r="AY200">
        <v>0</v>
      </c>
      <c r="AZ200">
        <v>0</v>
      </c>
      <c r="BA200">
        <f>1-AY200/AZ200</f>
        <v>0</v>
      </c>
      <c r="BB200">
        <v>0</v>
      </c>
      <c r="BC200" t="s">
        <v>429</v>
      </c>
      <c r="BD200" t="s">
        <v>429</v>
      </c>
      <c r="BE200">
        <v>0</v>
      </c>
      <c r="BF200">
        <v>0</v>
      </c>
      <c r="BG200">
        <f>1-BE200/BF200</f>
        <v>0</v>
      </c>
      <c r="BH200">
        <v>0.5</v>
      </c>
      <c r="BI200">
        <f>DH200</f>
        <v>0</v>
      </c>
      <c r="BJ200">
        <f>K200</f>
        <v>0</v>
      </c>
      <c r="BK200">
        <f>BG200*BH200*BI200</f>
        <v>0</v>
      </c>
      <c r="BL200">
        <f>(BJ200-BB200)/BI200</f>
        <v>0</v>
      </c>
      <c r="BM200">
        <f>(AZ200-BF200)/BF200</f>
        <v>0</v>
      </c>
      <c r="BN200">
        <f>AY200/(BA200+AY200/BF200)</f>
        <v>0</v>
      </c>
      <c r="BO200" t="s">
        <v>429</v>
      </c>
      <c r="BP200">
        <v>0</v>
      </c>
      <c r="BQ200">
        <f>IF(BP200&lt;&gt;0, BP200, BN200)</f>
        <v>0</v>
      </c>
      <c r="BR200">
        <f>1-BQ200/BF200</f>
        <v>0</v>
      </c>
      <c r="BS200">
        <f>(BF200-BE200)/(BF200-BQ200)</f>
        <v>0</v>
      </c>
      <c r="BT200">
        <f>(AZ200-BF200)/(AZ200-BQ200)</f>
        <v>0</v>
      </c>
      <c r="BU200">
        <f>(BF200-BE200)/(BF200-AY200)</f>
        <v>0</v>
      </c>
      <c r="BV200">
        <f>(AZ200-BF200)/(AZ200-AY200)</f>
        <v>0</v>
      </c>
      <c r="BW200">
        <f>(BS200*BQ200/BE200)</f>
        <v>0</v>
      </c>
      <c r="BX200">
        <f>(1-BW200)</f>
        <v>0</v>
      </c>
      <c r="DG200">
        <f>$B$13*EF200+$C$13*EG200+$F$13*ER200*(1-EU200)</f>
        <v>0</v>
      </c>
      <c r="DH200">
        <f>DG200*DI200</f>
        <v>0</v>
      </c>
      <c r="DI200">
        <f>($B$13*$D$11+$C$13*$D$11+$F$13*((FE200+EW200)/MAX(FE200+EW200+FF200, 0.1)*$I$11+FF200/MAX(FE200+EW200+FF200, 0.1)*$J$11))/($B$13+$C$13+$F$13)</f>
        <v>0</v>
      </c>
      <c r="DJ200">
        <f>($B$13*$K$11+$C$13*$K$11+$F$13*((FE200+EW200)/MAX(FE200+EW200+FF200, 0.1)*$P$11+FF200/MAX(FE200+EW200+FF200, 0.1)*$Q$11))/($B$13+$C$13+$F$13)</f>
        <v>0</v>
      </c>
      <c r="DK200">
        <v>5.52</v>
      </c>
      <c r="DL200">
        <v>0.5</v>
      </c>
      <c r="DM200" t="s">
        <v>430</v>
      </c>
      <c r="DN200">
        <v>2</v>
      </c>
      <c r="DO200" t="b">
        <v>1</v>
      </c>
      <c r="DP200">
        <v>1685030641.814285</v>
      </c>
      <c r="DQ200">
        <v>1275.789285714286</v>
      </c>
      <c r="DR200">
        <v>1360.462142857143</v>
      </c>
      <c r="DS200">
        <v>21.15539642857143</v>
      </c>
      <c r="DT200">
        <v>18.401925</v>
      </c>
      <c r="DU200">
        <v>1275.564285714286</v>
      </c>
      <c r="DV200">
        <v>21.10929285714285</v>
      </c>
      <c r="DW200">
        <v>500.0123571428571</v>
      </c>
      <c r="DX200">
        <v>99.46599285714285</v>
      </c>
      <c r="DY200">
        <v>0.09997723928571429</v>
      </c>
      <c r="DZ200">
        <v>29.97500357142857</v>
      </c>
      <c r="EA200">
        <v>30.821375</v>
      </c>
      <c r="EB200">
        <v>999.9000000000002</v>
      </c>
      <c r="EC200">
        <v>0</v>
      </c>
      <c r="ED200">
        <v>0</v>
      </c>
      <c r="EE200">
        <v>10000.35964285714</v>
      </c>
      <c r="EF200">
        <v>0</v>
      </c>
      <c r="EG200">
        <v>1248.563392857143</v>
      </c>
      <c r="EH200">
        <v>-84.67282499999999</v>
      </c>
      <c r="EI200">
        <v>1303.3625</v>
      </c>
      <c r="EJ200">
        <v>1385.967142857143</v>
      </c>
      <c r="EK200">
        <v>2.753480000000001</v>
      </c>
      <c r="EL200">
        <v>1360.462142857143</v>
      </c>
      <c r="EM200">
        <v>18.401925</v>
      </c>
      <c r="EN200">
        <v>2.104242857142858</v>
      </c>
      <c r="EO200">
        <v>1.830365714285714</v>
      </c>
      <c r="EP200">
        <v>18.25133571428571</v>
      </c>
      <c r="EQ200">
        <v>16.04842857142857</v>
      </c>
      <c r="ER200">
        <v>2000.030714285714</v>
      </c>
      <c r="ES200">
        <v>0.9799970357142855</v>
      </c>
      <c r="ET200">
        <v>0.02000268571428571</v>
      </c>
      <c r="EU200">
        <v>0</v>
      </c>
      <c r="EV200">
        <v>657.9922857142857</v>
      </c>
      <c r="EW200">
        <v>5.00078</v>
      </c>
      <c r="EX200">
        <v>18391.91428571428</v>
      </c>
      <c r="EY200">
        <v>16379.88214285714</v>
      </c>
      <c r="EZ200">
        <v>40.06225</v>
      </c>
      <c r="FA200">
        <v>41.57549999999998</v>
      </c>
      <c r="FB200">
        <v>40.30114285714286</v>
      </c>
      <c r="FC200">
        <v>40.75849999999999</v>
      </c>
      <c r="FD200">
        <v>41.37924999999999</v>
      </c>
      <c r="FE200">
        <v>1955.122142857143</v>
      </c>
      <c r="FF200">
        <v>39.90607142857144</v>
      </c>
      <c r="FG200">
        <v>0</v>
      </c>
      <c r="FH200">
        <v>1685030649.1</v>
      </c>
      <c r="FI200">
        <v>0</v>
      </c>
      <c r="FJ200">
        <v>658.0146923076924</v>
      </c>
      <c r="FK200">
        <v>-1.007726486755412</v>
      </c>
      <c r="FL200">
        <v>14026.24957991716</v>
      </c>
      <c r="FM200">
        <v>18558.31538461538</v>
      </c>
      <c r="FN200">
        <v>15</v>
      </c>
      <c r="FO200">
        <v>1685028870</v>
      </c>
      <c r="FP200" t="s">
        <v>630</v>
      </c>
      <c r="FQ200">
        <v>1685028857</v>
      </c>
      <c r="FR200">
        <v>1685028870</v>
      </c>
      <c r="FS200">
        <v>3</v>
      </c>
      <c r="FT200">
        <v>0.082</v>
      </c>
      <c r="FU200">
        <v>-0.024</v>
      </c>
      <c r="FV200">
        <v>0.389</v>
      </c>
      <c r="FW200">
        <v>-0.048</v>
      </c>
      <c r="FX200">
        <v>420</v>
      </c>
      <c r="FY200">
        <v>15</v>
      </c>
      <c r="FZ200">
        <v>0.04</v>
      </c>
      <c r="GA200">
        <v>0.02</v>
      </c>
      <c r="GB200">
        <v>-84.69287749999999</v>
      </c>
      <c r="GC200">
        <v>0.2787771106942981</v>
      </c>
      <c r="GD200">
        <v>0.1392009994351698</v>
      </c>
      <c r="GE200">
        <v>0</v>
      </c>
      <c r="GF200">
        <v>2.791316</v>
      </c>
      <c r="GG200">
        <v>-0.846649756097562</v>
      </c>
      <c r="GH200">
        <v>0.08623174249660041</v>
      </c>
      <c r="GI200">
        <v>0</v>
      </c>
      <c r="GJ200">
        <v>0</v>
      </c>
      <c r="GK200">
        <v>2</v>
      </c>
      <c r="GL200" t="s">
        <v>485</v>
      </c>
      <c r="GM200">
        <v>3.09923</v>
      </c>
      <c r="GN200">
        <v>2.75797</v>
      </c>
      <c r="GO200">
        <v>0.207073</v>
      </c>
      <c r="GP200">
        <v>0.215231</v>
      </c>
      <c r="GQ200">
        <v>0.108776</v>
      </c>
      <c r="GR200">
        <v>0.0993407</v>
      </c>
      <c r="GS200">
        <v>20330</v>
      </c>
      <c r="GT200">
        <v>19872.3</v>
      </c>
      <c r="GU200">
        <v>26188.1</v>
      </c>
      <c r="GV200">
        <v>25666.4</v>
      </c>
      <c r="GW200">
        <v>37464.6</v>
      </c>
      <c r="GX200">
        <v>35231.6</v>
      </c>
      <c r="GY200">
        <v>45798.4</v>
      </c>
      <c r="GZ200">
        <v>42314.6</v>
      </c>
      <c r="HA200">
        <v>1.87255</v>
      </c>
      <c r="HB200">
        <v>1.9164</v>
      </c>
      <c r="HC200">
        <v>0.08737300000000001</v>
      </c>
      <c r="HD200">
        <v>0</v>
      </c>
      <c r="HE200">
        <v>29.4138</v>
      </c>
      <c r="HF200">
        <v>999.9</v>
      </c>
      <c r="HG200">
        <v>53.4</v>
      </c>
      <c r="HH200">
        <v>37.6</v>
      </c>
      <c r="HI200">
        <v>34.9744</v>
      </c>
      <c r="HJ200">
        <v>62.173</v>
      </c>
      <c r="HK200">
        <v>27.0032</v>
      </c>
      <c r="HL200">
        <v>1</v>
      </c>
      <c r="HM200">
        <v>0.213969</v>
      </c>
      <c r="HN200">
        <v>0.715836</v>
      </c>
      <c r="HO200">
        <v>20.3042</v>
      </c>
      <c r="HP200">
        <v>5.21295</v>
      </c>
      <c r="HQ200">
        <v>11.9788</v>
      </c>
      <c r="HR200">
        <v>4.96365</v>
      </c>
      <c r="HS200">
        <v>3.27423</v>
      </c>
      <c r="HT200">
        <v>9999</v>
      </c>
      <c r="HU200">
        <v>9999</v>
      </c>
      <c r="HV200">
        <v>9999</v>
      </c>
      <c r="HW200">
        <v>31.1</v>
      </c>
      <c r="HX200">
        <v>1.86401</v>
      </c>
      <c r="HY200">
        <v>1.86017</v>
      </c>
      <c r="HZ200">
        <v>1.85848</v>
      </c>
      <c r="IA200">
        <v>1.85983</v>
      </c>
      <c r="IB200">
        <v>1.85982</v>
      </c>
      <c r="IC200">
        <v>1.85837</v>
      </c>
      <c r="ID200">
        <v>1.85745</v>
      </c>
      <c r="IE200">
        <v>1.85236</v>
      </c>
      <c r="IF200">
        <v>0</v>
      </c>
      <c r="IG200">
        <v>0</v>
      </c>
      <c r="IH200">
        <v>0</v>
      </c>
      <c r="II200">
        <v>0</v>
      </c>
      <c r="IJ200" t="s">
        <v>433</v>
      </c>
      <c r="IK200" t="s">
        <v>434</v>
      </c>
      <c r="IL200" t="s">
        <v>435</v>
      </c>
      <c r="IM200" t="s">
        <v>435</v>
      </c>
      <c r="IN200" t="s">
        <v>435</v>
      </c>
      <c r="IO200" t="s">
        <v>435</v>
      </c>
      <c r="IP200">
        <v>0</v>
      </c>
      <c r="IQ200">
        <v>100</v>
      </c>
      <c r="IR200">
        <v>100</v>
      </c>
      <c r="IS200">
        <v>0.21</v>
      </c>
      <c r="IT200">
        <v>0.0466</v>
      </c>
      <c r="IU200">
        <v>0.3089209274673534</v>
      </c>
      <c r="IV200">
        <v>0.0002756662941723101</v>
      </c>
      <c r="IW200">
        <v>-1.706736700235475E-07</v>
      </c>
      <c r="IX200">
        <v>-7.648352192670159E-11</v>
      </c>
      <c r="IY200">
        <v>-0.1658455807566637</v>
      </c>
      <c r="IZ200">
        <v>0.001712106514585134</v>
      </c>
      <c r="JA200">
        <v>0.0004201690128959496</v>
      </c>
      <c r="JB200">
        <v>-1.212774764375344E-06</v>
      </c>
      <c r="JC200">
        <v>3</v>
      </c>
      <c r="JD200">
        <v>1949</v>
      </c>
      <c r="JE200">
        <v>1</v>
      </c>
      <c r="JF200">
        <v>28</v>
      </c>
      <c r="JG200">
        <v>29.9</v>
      </c>
      <c r="JH200">
        <v>29.7</v>
      </c>
      <c r="JI200">
        <v>2.99927</v>
      </c>
      <c r="JJ200">
        <v>2.61475</v>
      </c>
      <c r="JK200">
        <v>1.49658</v>
      </c>
      <c r="JL200">
        <v>2.34741</v>
      </c>
      <c r="JM200">
        <v>1.54907</v>
      </c>
      <c r="JN200">
        <v>2.39258</v>
      </c>
      <c r="JO200">
        <v>41.8223</v>
      </c>
      <c r="JP200">
        <v>13.7643</v>
      </c>
      <c r="JQ200">
        <v>18</v>
      </c>
      <c r="JR200">
        <v>491.463</v>
      </c>
      <c r="JS200">
        <v>537.377</v>
      </c>
      <c r="JT200">
        <v>27.9989</v>
      </c>
      <c r="JU200">
        <v>30.0389</v>
      </c>
      <c r="JV200">
        <v>29.9997</v>
      </c>
      <c r="JW200">
        <v>30.0626</v>
      </c>
      <c r="JX200">
        <v>30.0005</v>
      </c>
      <c r="JY200">
        <v>60.284</v>
      </c>
      <c r="JZ200">
        <v>44.4314</v>
      </c>
      <c r="KA200">
        <v>0</v>
      </c>
      <c r="KB200">
        <v>28</v>
      </c>
      <c r="KC200">
        <v>1409.33</v>
      </c>
      <c r="KD200">
        <v>18.6099</v>
      </c>
      <c r="KE200">
        <v>100.08</v>
      </c>
      <c r="KF200">
        <v>100.452</v>
      </c>
    </row>
    <row r="201" spans="1:292">
      <c r="A201">
        <v>181</v>
      </c>
      <c r="B201">
        <v>1685030654.6</v>
      </c>
      <c r="C201">
        <v>4055.5</v>
      </c>
      <c r="D201" t="s">
        <v>797</v>
      </c>
      <c r="E201" t="s">
        <v>798</v>
      </c>
      <c r="F201">
        <v>5</v>
      </c>
      <c r="G201" t="s">
        <v>428</v>
      </c>
      <c r="H201">
        <v>1685030647.1</v>
      </c>
      <c r="I201">
        <f>(J201)/1000</f>
        <v>0</v>
      </c>
      <c r="J201">
        <f>IF(DO201, AM201, AG201)</f>
        <v>0</v>
      </c>
      <c r="K201">
        <f>IF(DO201, AH201, AF201)</f>
        <v>0</v>
      </c>
      <c r="L201">
        <f>DQ201 - IF(AT201&gt;1, K201*DK201*100.0/(AV201*EE201), 0)</f>
        <v>0</v>
      </c>
      <c r="M201">
        <f>((S201-I201/2)*L201-K201)/(S201+I201/2)</f>
        <v>0</v>
      </c>
      <c r="N201">
        <f>M201*(DX201+DY201)/1000.0</f>
        <v>0</v>
      </c>
      <c r="O201">
        <f>(DQ201 - IF(AT201&gt;1, K201*DK201*100.0/(AV201*EE201), 0))*(DX201+DY201)/1000.0</f>
        <v>0</v>
      </c>
      <c r="P201">
        <f>2.0/((1/R201-1/Q201)+SIGN(R201)*SQRT((1/R201-1/Q201)*(1/R201-1/Q201) + 4*DL201/((DL201+1)*(DL201+1))*(2*1/R201*1/Q201-1/Q201*1/Q201)))</f>
        <v>0</v>
      </c>
      <c r="Q201">
        <f>IF(LEFT(DM201,1)&lt;&gt;"0",IF(LEFT(DM201,1)="1",3.0,DN201),$D$5+$E$5*(EE201*DX201/($K$5*1000))+$F$5*(EE201*DX201/($K$5*1000))*MAX(MIN(DK201,$J$5),$I$5)*MAX(MIN(DK201,$J$5),$I$5)+$G$5*MAX(MIN(DK201,$J$5),$I$5)*(EE201*DX201/($K$5*1000))+$H$5*(EE201*DX201/($K$5*1000))*(EE201*DX201/($K$5*1000)))</f>
        <v>0</v>
      </c>
      <c r="R201">
        <f>I201*(1000-(1000*0.61365*exp(17.502*V201/(240.97+V201))/(DX201+DY201)+DS201)/2)/(1000*0.61365*exp(17.502*V201/(240.97+V201))/(DX201+DY201)-DS201)</f>
        <v>0</v>
      </c>
      <c r="S201">
        <f>1/((DL201+1)/(P201/1.6)+1/(Q201/1.37)) + DL201/((DL201+1)/(P201/1.6) + DL201/(Q201/1.37))</f>
        <v>0</v>
      </c>
      <c r="T201">
        <f>(DG201*DJ201)</f>
        <v>0</v>
      </c>
      <c r="U201">
        <f>(DZ201+(T201+2*0.95*5.67E-8*(((DZ201+$B$9)+273)^4-(DZ201+273)^4)-44100*I201)/(1.84*29.3*Q201+8*0.95*5.67E-8*(DZ201+273)^3))</f>
        <v>0</v>
      </c>
      <c r="V201">
        <f>($C$9*EA201+$D$9*EB201+$E$9*U201)</f>
        <v>0</v>
      </c>
      <c r="W201">
        <f>0.61365*exp(17.502*V201/(240.97+V201))</f>
        <v>0</v>
      </c>
      <c r="X201">
        <f>(Y201/Z201*100)</f>
        <v>0</v>
      </c>
      <c r="Y201">
        <f>DS201*(DX201+DY201)/1000</f>
        <v>0</v>
      </c>
      <c r="Z201">
        <f>0.61365*exp(17.502*DZ201/(240.97+DZ201))</f>
        <v>0</v>
      </c>
      <c r="AA201">
        <f>(W201-DS201*(DX201+DY201)/1000)</f>
        <v>0</v>
      </c>
      <c r="AB201">
        <f>(-I201*44100)</f>
        <v>0</v>
      </c>
      <c r="AC201">
        <f>2*29.3*Q201*0.92*(DZ201-V201)</f>
        <v>0</v>
      </c>
      <c r="AD201">
        <f>2*0.95*5.67E-8*(((DZ201+$B$9)+273)^4-(V201+273)^4)</f>
        <v>0</v>
      </c>
      <c r="AE201">
        <f>T201+AD201+AB201+AC201</f>
        <v>0</v>
      </c>
      <c r="AF201">
        <f>DW201*AT201*(DR201-DQ201*(1000-AT201*DT201)/(1000-AT201*DS201))/(100*DK201)</f>
        <v>0</v>
      </c>
      <c r="AG201">
        <f>1000*DW201*AT201*(DS201-DT201)/(100*DK201*(1000-AT201*DS201))</f>
        <v>0</v>
      </c>
      <c r="AH201">
        <f>(AI201 - AJ201 - DX201*1E3/(8.314*(DZ201+273.15)) * AL201/DW201 * AK201) * DW201/(100*DK201) * (1000 - DT201)/1000</f>
        <v>0</v>
      </c>
      <c r="AI201">
        <v>1418.036532444356</v>
      </c>
      <c r="AJ201">
        <v>1345.375636363636</v>
      </c>
      <c r="AK201">
        <v>3.392283206926612</v>
      </c>
      <c r="AL201">
        <v>66.75792814194976</v>
      </c>
      <c r="AM201">
        <f>(AO201 - AN201 + DX201*1E3/(8.314*(DZ201+273.15)) * AQ201/DW201 * AP201) * DW201/(100*DK201) * 1000/(1000 - AO201)</f>
        <v>0</v>
      </c>
      <c r="AN201">
        <v>18.46991288936373</v>
      </c>
      <c r="AO201">
        <v>21.17598121775027</v>
      </c>
      <c r="AP201">
        <v>0.000576049806252026</v>
      </c>
      <c r="AQ201">
        <v>112.1516284702856</v>
      </c>
      <c r="AR201">
        <v>0</v>
      </c>
      <c r="AS201">
        <v>0</v>
      </c>
      <c r="AT201">
        <f>IF(AR201*$H$15&gt;=AV201,1.0,(AV201/(AV201-AR201*$H$15)))</f>
        <v>0</v>
      </c>
      <c r="AU201">
        <f>(AT201-1)*100</f>
        <v>0</v>
      </c>
      <c r="AV201">
        <f>MAX(0,($B$15+$C$15*EE201)/(1+$D$15*EE201)*DX201/(DZ201+273)*$E$15)</f>
        <v>0</v>
      </c>
      <c r="AW201" t="s">
        <v>429</v>
      </c>
      <c r="AX201" t="s">
        <v>429</v>
      </c>
      <c r="AY201">
        <v>0</v>
      </c>
      <c r="AZ201">
        <v>0</v>
      </c>
      <c r="BA201">
        <f>1-AY201/AZ201</f>
        <v>0</v>
      </c>
      <c r="BB201">
        <v>0</v>
      </c>
      <c r="BC201" t="s">
        <v>429</v>
      </c>
      <c r="BD201" t="s">
        <v>429</v>
      </c>
      <c r="BE201">
        <v>0</v>
      </c>
      <c r="BF201">
        <v>0</v>
      </c>
      <c r="BG201">
        <f>1-BE201/BF201</f>
        <v>0</v>
      </c>
      <c r="BH201">
        <v>0.5</v>
      </c>
      <c r="BI201">
        <f>DH201</f>
        <v>0</v>
      </c>
      <c r="BJ201">
        <f>K201</f>
        <v>0</v>
      </c>
      <c r="BK201">
        <f>BG201*BH201*BI201</f>
        <v>0</v>
      </c>
      <c r="BL201">
        <f>(BJ201-BB201)/BI201</f>
        <v>0</v>
      </c>
      <c r="BM201">
        <f>(AZ201-BF201)/BF201</f>
        <v>0</v>
      </c>
      <c r="BN201">
        <f>AY201/(BA201+AY201/BF201)</f>
        <v>0</v>
      </c>
      <c r="BO201" t="s">
        <v>429</v>
      </c>
      <c r="BP201">
        <v>0</v>
      </c>
      <c r="BQ201">
        <f>IF(BP201&lt;&gt;0, BP201, BN201)</f>
        <v>0</v>
      </c>
      <c r="BR201">
        <f>1-BQ201/BF201</f>
        <v>0</v>
      </c>
      <c r="BS201">
        <f>(BF201-BE201)/(BF201-BQ201)</f>
        <v>0</v>
      </c>
      <c r="BT201">
        <f>(AZ201-BF201)/(AZ201-BQ201)</f>
        <v>0</v>
      </c>
      <c r="BU201">
        <f>(BF201-BE201)/(BF201-AY201)</f>
        <v>0</v>
      </c>
      <c r="BV201">
        <f>(AZ201-BF201)/(AZ201-AY201)</f>
        <v>0</v>
      </c>
      <c r="BW201">
        <f>(BS201*BQ201/BE201)</f>
        <v>0</v>
      </c>
      <c r="BX201">
        <f>(1-BW201)</f>
        <v>0</v>
      </c>
      <c r="DG201">
        <f>$B$13*EF201+$C$13*EG201+$F$13*ER201*(1-EU201)</f>
        <v>0</v>
      </c>
      <c r="DH201">
        <f>DG201*DI201</f>
        <v>0</v>
      </c>
      <c r="DI201">
        <f>($B$13*$D$11+$C$13*$D$11+$F$13*((FE201+EW201)/MAX(FE201+EW201+FF201, 0.1)*$I$11+FF201/MAX(FE201+EW201+FF201, 0.1)*$J$11))/($B$13+$C$13+$F$13)</f>
        <v>0</v>
      </c>
      <c r="DJ201">
        <f>($B$13*$K$11+$C$13*$K$11+$F$13*((FE201+EW201)/MAX(FE201+EW201+FF201, 0.1)*$P$11+FF201/MAX(FE201+EW201+FF201, 0.1)*$Q$11))/($B$13+$C$13+$F$13)</f>
        <v>0</v>
      </c>
      <c r="DK201">
        <v>5.52</v>
      </c>
      <c r="DL201">
        <v>0.5</v>
      </c>
      <c r="DM201" t="s">
        <v>430</v>
      </c>
      <c r="DN201">
        <v>2</v>
      </c>
      <c r="DO201" t="b">
        <v>1</v>
      </c>
      <c r="DP201">
        <v>1685030647.1</v>
      </c>
      <c r="DQ201">
        <v>1293.497037037037</v>
      </c>
      <c r="DR201">
        <v>1378.082222222222</v>
      </c>
      <c r="DS201">
        <v>21.17028888888889</v>
      </c>
      <c r="DT201">
        <v>18.47125185185185</v>
      </c>
      <c r="DU201">
        <v>1293.282222222222</v>
      </c>
      <c r="DV201">
        <v>21.12392222222222</v>
      </c>
      <c r="DW201">
        <v>499.9846296296296</v>
      </c>
      <c r="DX201">
        <v>99.46572592592594</v>
      </c>
      <c r="DY201">
        <v>0.1000156222222222</v>
      </c>
      <c r="DZ201">
        <v>29.9742962962963</v>
      </c>
      <c r="EA201">
        <v>30.82636666666667</v>
      </c>
      <c r="EB201">
        <v>999.9000000000001</v>
      </c>
      <c r="EC201">
        <v>0</v>
      </c>
      <c r="ED201">
        <v>0</v>
      </c>
      <c r="EE201">
        <v>9996.86037037037</v>
      </c>
      <c r="EF201">
        <v>0</v>
      </c>
      <c r="EG201">
        <v>1582.654074074074</v>
      </c>
      <c r="EH201">
        <v>-84.58454074074074</v>
      </c>
      <c r="EI201">
        <v>1321.472962962963</v>
      </c>
      <c r="EJ201">
        <v>1404.015555555555</v>
      </c>
      <c r="EK201">
        <v>2.699050740740741</v>
      </c>
      <c r="EL201">
        <v>1378.082222222222</v>
      </c>
      <c r="EM201">
        <v>18.47125185185185</v>
      </c>
      <c r="EN201">
        <v>2.105718888888889</v>
      </c>
      <c r="EO201">
        <v>1.837256296296296</v>
      </c>
      <c r="EP201">
        <v>18.2625037037037</v>
      </c>
      <c r="EQ201">
        <v>16.1074</v>
      </c>
      <c r="ER201">
        <v>2000.003333333333</v>
      </c>
      <c r="ES201">
        <v>0.980001</v>
      </c>
      <c r="ET201">
        <v>0.01999882962962963</v>
      </c>
      <c r="EU201">
        <v>0</v>
      </c>
      <c r="EV201">
        <v>657.9515555555555</v>
      </c>
      <c r="EW201">
        <v>5.00078</v>
      </c>
      <c r="EX201">
        <v>19349.52222222222</v>
      </c>
      <c r="EY201">
        <v>16379.66666666667</v>
      </c>
      <c r="EZ201">
        <v>40.05529629629629</v>
      </c>
      <c r="FA201">
        <v>41.55981481481481</v>
      </c>
      <c r="FB201">
        <v>40.28907407407407</v>
      </c>
      <c r="FC201">
        <v>40.75185185185185</v>
      </c>
      <c r="FD201">
        <v>41.41414814814814</v>
      </c>
      <c r="FE201">
        <v>1955.101481481482</v>
      </c>
      <c r="FF201">
        <v>39.89925925925927</v>
      </c>
      <c r="FG201">
        <v>0</v>
      </c>
      <c r="FH201">
        <v>1685030653.9</v>
      </c>
      <c r="FI201">
        <v>0</v>
      </c>
      <c r="FJ201">
        <v>657.9536538461539</v>
      </c>
      <c r="FK201">
        <v>-0.5150427272301281</v>
      </c>
      <c r="FL201">
        <v>5939.490593039713</v>
      </c>
      <c r="FM201">
        <v>19354.19615384615</v>
      </c>
      <c r="FN201">
        <v>15</v>
      </c>
      <c r="FO201">
        <v>1685028870</v>
      </c>
      <c r="FP201" t="s">
        <v>630</v>
      </c>
      <c r="FQ201">
        <v>1685028857</v>
      </c>
      <c r="FR201">
        <v>1685028870</v>
      </c>
      <c r="FS201">
        <v>3</v>
      </c>
      <c r="FT201">
        <v>0.082</v>
      </c>
      <c r="FU201">
        <v>-0.024</v>
      </c>
      <c r="FV201">
        <v>0.389</v>
      </c>
      <c r="FW201">
        <v>-0.048</v>
      </c>
      <c r="FX201">
        <v>420</v>
      </c>
      <c r="FY201">
        <v>15</v>
      </c>
      <c r="FZ201">
        <v>0.04</v>
      </c>
      <c r="GA201">
        <v>0.02</v>
      </c>
      <c r="GB201">
        <v>-84.63909750000001</v>
      </c>
      <c r="GC201">
        <v>0.605442776735587</v>
      </c>
      <c r="GD201">
        <v>0.1950006378034437</v>
      </c>
      <c r="GE201">
        <v>0</v>
      </c>
      <c r="GF201">
        <v>2.74586825</v>
      </c>
      <c r="GG201">
        <v>-0.5929876547842515</v>
      </c>
      <c r="GH201">
        <v>0.06508884589111641</v>
      </c>
      <c r="GI201">
        <v>0</v>
      </c>
      <c r="GJ201">
        <v>0</v>
      </c>
      <c r="GK201">
        <v>2</v>
      </c>
      <c r="GL201" t="s">
        <v>485</v>
      </c>
      <c r="GM201">
        <v>3.09933</v>
      </c>
      <c r="GN201">
        <v>2.75822</v>
      </c>
      <c r="GO201">
        <v>0.208675</v>
      </c>
      <c r="GP201">
        <v>0.216692</v>
      </c>
      <c r="GQ201">
        <v>0.108763</v>
      </c>
      <c r="GR201">
        <v>0.0996249</v>
      </c>
      <c r="GS201">
        <v>20289.1</v>
      </c>
      <c r="GT201">
        <v>19835.4</v>
      </c>
      <c r="GU201">
        <v>26188.4</v>
      </c>
      <c r="GV201">
        <v>25666.5</v>
      </c>
      <c r="GW201">
        <v>37465.5</v>
      </c>
      <c r="GX201">
        <v>35220.6</v>
      </c>
      <c r="GY201">
        <v>45798.6</v>
      </c>
      <c r="GZ201">
        <v>42314.6</v>
      </c>
      <c r="HA201">
        <v>1.87285</v>
      </c>
      <c r="HB201">
        <v>1.91642</v>
      </c>
      <c r="HC201">
        <v>0.0883415</v>
      </c>
      <c r="HD201">
        <v>0</v>
      </c>
      <c r="HE201">
        <v>29.3972</v>
      </c>
      <c r="HF201">
        <v>999.9</v>
      </c>
      <c r="HG201">
        <v>53.4</v>
      </c>
      <c r="HH201">
        <v>37.6</v>
      </c>
      <c r="HI201">
        <v>34.9752</v>
      </c>
      <c r="HJ201">
        <v>62.543</v>
      </c>
      <c r="HK201">
        <v>27.2957</v>
      </c>
      <c r="HL201">
        <v>1</v>
      </c>
      <c r="HM201">
        <v>0.213638</v>
      </c>
      <c r="HN201">
        <v>0.712579</v>
      </c>
      <c r="HO201">
        <v>20.3042</v>
      </c>
      <c r="HP201">
        <v>5.2128</v>
      </c>
      <c r="HQ201">
        <v>11.9791</v>
      </c>
      <c r="HR201">
        <v>4.9637</v>
      </c>
      <c r="HS201">
        <v>3.27403</v>
      </c>
      <c r="HT201">
        <v>9999</v>
      </c>
      <c r="HU201">
        <v>9999</v>
      </c>
      <c r="HV201">
        <v>9999</v>
      </c>
      <c r="HW201">
        <v>31.1</v>
      </c>
      <c r="HX201">
        <v>1.86401</v>
      </c>
      <c r="HY201">
        <v>1.86016</v>
      </c>
      <c r="HZ201">
        <v>1.85845</v>
      </c>
      <c r="IA201">
        <v>1.85986</v>
      </c>
      <c r="IB201">
        <v>1.85983</v>
      </c>
      <c r="IC201">
        <v>1.85837</v>
      </c>
      <c r="ID201">
        <v>1.85745</v>
      </c>
      <c r="IE201">
        <v>1.85233</v>
      </c>
      <c r="IF201">
        <v>0</v>
      </c>
      <c r="IG201">
        <v>0</v>
      </c>
      <c r="IH201">
        <v>0</v>
      </c>
      <c r="II201">
        <v>0</v>
      </c>
      <c r="IJ201" t="s">
        <v>433</v>
      </c>
      <c r="IK201" t="s">
        <v>434</v>
      </c>
      <c r="IL201" t="s">
        <v>435</v>
      </c>
      <c r="IM201" t="s">
        <v>435</v>
      </c>
      <c r="IN201" t="s">
        <v>435</v>
      </c>
      <c r="IO201" t="s">
        <v>435</v>
      </c>
      <c r="IP201">
        <v>0</v>
      </c>
      <c r="IQ201">
        <v>100</v>
      </c>
      <c r="IR201">
        <v>100</v>
      </c>
      <c r="IS201">
        <v>0.2</v>
      </c>
      <c r="IT201">
        <v>0.0465</v>
      </c>
      <c r="IU201">
        <v>0.3089209274673534</v>
      </c>
      <c r="IV201">
        <v>0.0002756662941723101</v>
      </c>
      <c r="IW201">
        <v>-1.706736700235475E-07</v>
      </c>
      <c r="IX201">
        <v>-7.648352192670159E-11</v>
      </c>
      <c r="IY201">
        <v>-0.1658455807566637</v>
      </c>
      <c r="IZ201">
        <v>0.001712106514585134</v>
      </c>
      <c r="JA201">
        <v>0.0004201690128959496</v>
      </c>
      <c r="JB201">
        <v>-1.212774764375344E-06</v>
      </c>
      <c r="JC201">
        <v>3</v>
      </c>
      <c r="JD201">
        <v>1949</v>
      </c>
      <c r="JE201">
        <v>1</v>
      </c>
      <c r="JF201">
        <v>28</v>
      </c>
      <c r="JG201">
        <v>30</v>
      </c>
      <c r="JH201">
        <v>29.7</v>
      </c>
      <c r="JI201">
        <v>3.02979</v>
      </c>
      <c r="JJ201">
        <v>2.61597</v>
      </c>
      <c r="JK201">
        <v>1.49658</v>
      </c>
      <c r="JL201">
        <v>2.34863</v>
      </c>
      <c r="JM201">
        <v>1.54907</v>
      </c>
      <c r="JN201">
        <v>2.37671</v>
      </c>
      <c r="JO201">
        <v>41.8223</v>
      </c>
      <c r="JP201">
        <v>13.7555</v>
      </c>
      <c r="JQ201">
        <v>18</v>
      </c>
      <c r="JR201">
        <v>491.622</v>
      </c>
      <c r="JS201">
        <v>537.371</v>
      </c>
      <c r="JT201">
        <v>27.9991</v>
      </c>
      <c r="JU201">
        <v>30.0356</v>
      </c>
      <c r="JV201">
        <v>29.9997</v>
      </c>
      <c r="JW201">
        <v>30.06</v>
      </c>
      <c r="JX201">
        <v>29.9979</v>
      </c>
      <c r="JY201">
        <v>60.8318</v>
      </c>
      <c r="JZ201">
        <v>44.4314</v>
      </c>
      <c r="KA201">
        <v>0</v>
      </c>
      <c r="KB201">
        <v>28</v>
      </c>
      <c r="KC201">
        <v>1422.72</v>
      </c>
      <c r="KD201">
        <v>18.6787</v>
      </c>
      <c r="KE201">
        <v>100.081</v>
      </c>
      <c r="KF201">
        <v>100.452</v>
      </c>
    </row>
    <row r="202" spans="1:292">
      <c r="A202">
        <v>182</v>
      </c>
      <c r="B202">
        <v>1685030659.6</v>
      </c>
      <c r="C202">
        <v>4060.5</v>
      </c>
      <c r="D202" t="s">
        <v>799</v>
      </c>
      <c r="E202" t="s">
        <v>800</v>
      </c>
      <c r="F202">
        <v>5</v>
      </c>
      <c r="G202" t="s">
        <v>428</v>
      </c>
      <c r="H202">
        <v>1685030651.814285</v>
      </c>
      <c r="I202">
        <f>(J202)/1000</f>
        <v>0</v>
      </c>
      <c r="J202">
        <f>IF(DO202, AM202, AG202)</f>
        <v>0</v>
      </c>
      <c r="K202">
        <f>IF(DO202, AH202, AF202)</f>
        <v>0</v>
      </c>
      <c r="L202">
        <f>DQ202 - IF(AT202&gt;1, K202*DK202*100.0/(AV202*EE202), 0)</f>
        <v>0</v>
      </c>
      <c r="M202">
        <f>((S202-I202/2)*L202-K202)/(S202+I202/2)</f>
        <v>0</v>
      </c>
      <c r="N202">
        <f>M202*(DX202+DY202)/1000.0</f>
        <v>0</v>
      </c>
      <c r="O202">
        <f>(DQ202 - IF(AT202&gt;1, K202*DK202*100.0/(AV202*EE202), 0))*(DX202+DY202)/1000.0</f>
        <v>0</v>
      </c>
      <c r="P202">
        <f>2.0/((1/R202-1/Q202)+SIGN(R202)*SQRT((1/R202-1/Q202)*(1/R202-1/Q202) + 4*DL202/((DL202+1)*(DL202+1))*(2*1/R202*1/Q202-1/Q202*1/Q202)))</f>
        <v>0</v>
      </c>
      <c r="Q202">
        <f>IF(LEFT(DM202,1)&lt;&gt;"0",IF(LEFT(DM202,1)="1",3.0,DN202),$D$5+$E$5*(EE202*DX202/($K$5*1000))+$F$5*(EE202*DX202/($K$5*1000))*MAX(MIN(DK202,$J$5),$I$5)*MAX(MIN(DK202,$J$5),$I$5)+$G$5*MAX(MIN(DK202,$J$5),$I$5)*(EE202*DX202/($K$5*1000))+$H$5*(EE202*DX202/($K$5*1000))*(EE202*DX202/($K$5*1000)))</f>
        <v>0</v>
      </c>
      <c r="R202">
        <f>I202*(1000-(1000*0.61365*exp(17.502*V202/(240.97+V202))/(DX202+DY202)+DS202)/2)/(1000*0.61365*exp(17.502*V202/(240.97+V202))/(DX202+DY202)-DS202)</f>
        <v>0</v>
      </c>
      <c r="S202">
        <f>1/((DL202+1)/(P202/1.6)+1/(Q202/1.37)) + DL202/((DL202+1)/(P202/1.6) + DL202/(Q202/1.37))</f>
        <v>0</v>
      </c>
      <c r="T202">
        <f>(DG202*DJ202)</f>
        <v>0</v>
      </c>
      <c r="U202">
        <f>(DZ202+(T202+2*0.95*5.67E-8*(((DZ202+$B$9)+273)^4-(DZ202+273)^4)-44100*I202)/(1.84*29.3*Q202+8*0.95*5.67E-8*(DZ202+273)^3))</f>
        <v>0</v>
      </c>
      <c r="V202">
        <f>($C$9*EA202+$D$9*EB202+$E$9*U202)</f>
        <v>0</v>
      </c>
      <c r="W202">
        <f>0.61365*exp(17.502*V202/(240.97+V202))</f>
        <v>0</v>
      </c>
      <c r="X202">
        <f>(Y202/Z202*100)</f>
        <v>0</v>
      </c>
      <c r="Y202">
        <f>DS202*(DX202+DY202)/1000</f>
        <v>0</v>
      </c>
      <c r="Z202">
        <f>0.61365*exp(17.502*DZ202/(240.97+DZ202))</f>
        <v>0</v>
      </c>
      <c r="AA202">
        <f>(W202-DS202*(DX202+DY202)/1000)</f>
        <v>0</v>
      </c>
      <c r="AB202">
        <f>(-I202*44100)</f>
        <v>0</v>
      </c>
      <c r="AC202">
        <f>2*29.3*Q202*0.92*(DZ202-V202)</f>
        <v>0</v>
      </c>
      <c r="AD202">
        <f>2*0.95*5.67E-8*(((DZ202+$B$9)+273)^4-(V202+273)^4)</f>
        <v>0</v>
      </c>
      <c r="AE202">
        <f>T202+AD202+AB202+AC202</f>
        <v>0</v>
      </c>
      <c r="AF202">
        <f>DW202*AT202*(DR202-DQ202*(1000-AT202*DT202)/(1000-AT202*DS202))/(100*DK202)</f>
        <v>0</v>
      </c>
      <c r="AG202">
        <f>1000*DW202*AT202*(DS202-DT202)/(100*DK202*(1000-AT202*DS202))</f>
        <v>0</v>
      </c>
      <c r="AH202">
        <f>(AI202 - AJ202 - DX202*1E3/(8.314*(DZ202+273.15)) * AL202/DW202 * AK202) * DW202/(100*DK202) * (1000 - DT202)/1000</f>
        <v>0</v>
      </c>
      <c r="AI202">
        <v>1434.410171618683</v>
      </c>
      <c r="AJ202">
        <v>1361.931636363636</v>
      </c>
      <c r="AK202">
        <v>3.300485534077492</v>
      </c>
      <c r="AL202">
        <v>66.75792814194976</v>
      </c>
      <c r="AM202">
        <f>(AO202 - AN202 + DX202*1E3/(8.314*(DZ202+273.15)) * AQ202/DW202 * AP202) * DW202/(100*DK202) * 1000/(1000 - AO202)</f>
        <v>0</v>
      </c>
      <c r="AN202">
        <v>18.53364562260739</v>
      </c>
      <c r="AO202">
        <v>21.18868328173376</v>
      </c>
      <c r="AP202">
        <v>-0.0002019629920938097</v>
      </c>
      <c r="AQ202">
        <v>112.1516284702856</v>
      </c>
      <c r="AR202">
        <v>0</v>
      </c>
      <c r="AS202">
        <v>0</v>
      </c>
      <c r="AT202">
        <f>IF(AR202*$H$15&gt;=AV202,1.0,(AV202/(AV202-AR202*$H$15)))</f>
        <v>0</v>
      </c>
      <c r="AU202">
        <f>(AT202-1)*100</f>
        <v>0</v>
      </c>
      <c r="AV202">
        <f>MAX(0,($B$15+$C$15*EE202)/(1+$D$15*EE202)*DX202/(DZ202+273)*$E$15)</f>
        <v>0</v>
      </c>
      <c r="AW202" t="s">
        <v>429</v>
      </c>
      <c r="AX202" t="s">
        <v>429</v>
      </c>
      <c r="AY202">
        <v>0</v>
      </c>
      <c r="AZ202">
        <v>0</v>
      </c>
      <c r="BA202">
        <f>1-AY202/AZ202</f>
        <v>0</v>
      </c>
      <c r="BB202">
        <v>0</v>
      </c>
      <c r="BC202" t="s">
        <v>429</v>
      </c>
      <c r="BD202" t="s">
        <v>429</v>
      </c>
      <c r="BE202">
        <v>0</v>
      </c>
      <c r="BF202">
        <v>0</v>
      </c>
      <c r="BG202">
        <f>1-BE202/BF202</f>
        <v>0</v>
      </c>
      <c r="BH202">
        <v>0.5</v>
      </c>
      <c r="BI202">
        <f>DH202</f>
        <v>0</v>
      </c>
      <c r="BJ202">
        <f>K202</f>
        <v>0</v>
      </c>
      <c r="BK202">
        <f>BG202*BH202*BI202</f>
        <v>0</v>
      </c>
      <c r="BL202">
        <f>(BJ202-BB202)/BI202</f>
        <v>0</v>
      </c>
      <c r="BM202">
        <f>(AZ202-BF202)/BF202</f>
        <v>0</v>
      </c>
      <c r="BN202">
        <f>AY202/(BA202+AY202/BF202)</f>
        <v>0</v>
      </c>
      <c r="BO202" t="s">
        <v>429</v>
      </c>
      <c r="BP202">
        <v>0</v>
      </c>
      <c r="BQ202">
        <f>IF(BP202&lt;&gt;0, BP202, BN202)</f>
        <v>0</v>
      </c>
      <c r="BR202">
        <f>1-BQ202/BF202</f>
        <v>0</v>
      </c>
      <c r="BS202">
        <f>(BF202-BE202)/(BF202-BQ202)</f>
        <v>0</v>
      </c>
      <c r="BT202">
        <f>(AZ202-BF202)/(AZ202-BQ202)</f>
        <v>0</v>
      </c>
      <c r="BU202">
        <f>(BF202-BE202)/(BF202-AY202)</f>
        <v>0</v>
      </c>
      <c r="BV202">
        <f>(AZ202-BF202)/(AZ202-AY202)</f>
        <v>0</v>
      </c>
      <c r="BW202">
        <f>(BS202*BQ202/BE202)</f>
        <v>0</v>
      </c>
      <c r="BX202">
        <f>(1-BW202)</f>
        <v>0</v>
      </c>
      <c r="DG202">
        <f>$B$13*EF202+$C$13*EG202+$F$13*ER202*(1-EU202)</f>
        <v>0</v>
      </c>
      <c r="DH202">
        <f>DG202*DI202</f>
        <v>0</v>
      </c>
      <c r="DI202">
        <f>($B$13*$D$11+$C$13*$D$11+$F$13*((FE202+EW202)/MAX(FE202+EW202+FF202, 0.1)*$I$11+FF202/MAX(FE202+EW202+FF202, 0.1)*$J$11))/($B$13+$C$13+$F$13)</f>
        <v>0</v>
      </c>
      <c r="DJ202">
        <f>($B$13*$K$11+$C$13*$K$11+$F$13*((FE202+EW202)/MAX(FE202+EW202+FF202, 0.1)*$P$11+FF202/MAX(FE202+EW202+FF202, 0.1)*$Q$11))/($B$13+$C$13+$F$13)</f>
        <v>0</v>
      </c>
      <c r="DK202">
        <v>5.52</v>
      </c>
      <c r="DL202">
        <v>0.5</v>
      </c>
      <c r="DM202" t="s">
        <v>430</v>
      </c>
      <c r="DN202">
        <v>2</v>
      </c>
      <c r="DO202" t="b">
        <v>1</v>
      </c>
      <c r="DP202">
        <v>1685030651.814285</v>
      </c>
      <c r="DQ202">
        <v>1309.180714285715</v>
      </c>
      <c r="DR202">
        <v>1393.543571428571</v>
      </c>
      <c r="DS202">
        <v>21.18008214285714</v>
      </c>
      <c r="DT202">
        <v>18.51165</v>
      </c>
      <c r="DU202">
        <v>1308.974285714286</v>
      </c>
      <c r="DV202">
        <v>21.13353928571428</v>
      </c>
      <c r="DW202">
        <v>500.0052500000001</v>
      </c>
      <c r="DX202">
        <v>99.46549285714288</v>
      </c>
      <c r="DY202">
        <v>0.09998970000000003</v>
      </c>
      <c r="DZ202">
        <v>29.97873571428572</v>
      </c>
      <c r="EA202">
        <v>30.83458928571429</v>
      </c>
      <c r="EB202">
        <v>999.9000000000002</v>
      </c>
      <c r="EC202">
        <v>0</v>
      </c>
      <c r="ED202">
        <v>0</v>
      </c>
      <c r="EE202">
        <v>9997.882142857143</v>
      </c>
      <c r="EF202">
        <v>0</v>
      </c>
      <c r="EG202">
        <v>1723.023571428571</v>
      </c>
      <c r="EH202">
        <v>-84.3616607142857</v>
      </c>
      <c r="EI202">
        <v>1337.509642857143</v>
      </c>
      <c r="EJ202">
        <v>1419.826428571429</v>
      </c>
      <c r="EK202">
        <v>2.668438571428572</v>
      </c>
      <c r="EL202">
        <v>1393.543571428571</v>
      </c>
      <c r="EM202">
        <v>18.51165</v>
      </c>
      <c r="EN202">
        <v>2.106687857142857</v>
      </c>
      <c r="EO202">
        <v>1.841270357142857</v>
      </c>
      <c r="EP202">
        <v>18.26983571428571</v>
      </c>
      <c r="EQ202">
        <v>16.14158571428572</v>
      </c>
      <c r="ER202">
        <v>2000.006071428571</v>
      </c>
      <c r="ES202">
        <v>0.9800029642857143</v>
      </c>
      <c r="ET202">
        <v>0.01999696428571428</v>
      </c>
      <c r="EU202">
        <v>0</v>
      </c>
      <c r="EV202">
        <v>658.0623214285715</v>
      </c>
      <c r="EW202">
        <v>5.00078</v>
      </c>
      <c r="EX202">
        <v>19675.55714285714</v>
      </c>
      <c r="EY202">
        <v>16379.69285714286</v>
      </c>
      <c r="EZ202">
        <v>40.03771428571428</v>
      </c>
      <c r="FA202">
        <v>41.54653571428571</v>
      </c>
      <c r="FB202">
        <v>40.3145</v>
      </c>
      <c r="FC202">
        <v>40.74510714285714</v>
      </c>
      <c r="FD202">
        <v>41.415</v>
      </c>
      <c r="FE202">
        <v>1955.109285714286</v>
      </c>
      <c r="FF202">
        <v>39.89464285714286</v>
      </c>
      <c r="FG202">
        <v>0</v>
      </c>
      <c r="FH202">
        <v>1685030658.7</v>
      </c>
      <c r="FI202">
        <v>0</v>
      </c>
      <c r="FJ202">
        <v>658.0627307692308</v>
      </c>
      <c r="FK202">
        <v>1.512102557622307</v>
      </c>
      <c r="FL202">
        <v>920.6940166840122</v>
      </c>
      <c r="FM202">
        <v>19682.22692307692</v>
      </c>
      <c r="FN202">
        <v>15</v>
      </c>
      <c r="FO202">
        <v>1685028870</v>
      </c>
      <c r="FP202" t="s">
        <v>630</v>
      </c>
      <c r="FQ202">
        <v>1685028857</v>
      </c>
      <c r="FR202">
        <v>1685028870</v>
      </c>
      <c r="FS202">
        <v>3</v>
      </c>
      <c r="FT202">
        <v>0.082</v>
      </c>
      <c r="FU202">
        <v>-0.024</v>
      </c>
      <c r="FV202">
        <v>0.389</v>
      </c>
      <c r="FW202">
        <v>-0.048</v>
      </c>
      <c r="FX202">
        <v>420</v>
      </c>
      <c r="FY202">
        <v>15</v>
      </c>
      <c r="FZ202">
        <v>0.04</v>
      </c>
      <c r="GA202">
        <v>0.02</v>
      </c>
      <c r="GB202">
        <v>-84.44076250000001</v>
      </c>
      <c r="GC202">
        <v>2.814690056285367</v>
      </c>
      <c r="GD202">
        <v>0.3396547965858135</v>
      </c>
      <c r="GE202">
        <v>0</v>
      </c>
      <c r="GF202">
        <v>2.6802195</v>
      </c>
      <c r="GG202">
        <v>-0.3988180863039361</v>
      </c>
      <c r="GH202">
        <v>0.04304713468687549</v>
      </c>
      <c r="GI202">
        <v>1</v>
      </c>
      <c r="GJ202">
        <v>1</v>
      </c>
      <c r="GK202">
        <v>2</v>
      </c>
      <c r="GL202" t="s">
        <v>432</v>
      </c>
      <c r="GM202">
        <v>3.0993</v>
      </c>
      <c r="GN202">
        <v>2.75815</v>
      </c>
      <c r="GO202">
        <v>0.210229</v>
      </c>
      <c r="GP202">
        <v>0.218192</v>
      </c>
      <c r="GQ202">
        <v>0.108802</v>
      </c>
      <c r="GR202">
        <v>0.0999245</v>
      </c>
      <c r="GS202">
        <v>20249.3</v>
      </c>
      <c r="GT202">
        <v>19797.8</v>
      </c>
      <c r="GU202">
        <v>26188.3</v>
      </c>
      <c r="GV202">
        <v>25666.9</v>
      </c>
      <c r="GW202">
        <v>37464.1</v>
      </c>
      <c r="GX202">
        <v>35209.7</v>
      </c>
      <c r="GY202">
        <v>45798.6</v>
      </c>
      <c r="GZ202">
        <v>42315.4</v>
      </c>
      <c r="HA202">
        <v>1.87267</v>
      </c>
      <c r="HB202">
        <v>1.91693</v>
      </c>
      <c r="HC202">
        <v>0.0895001</v>
      </c>
      <c r="HD202">
        <v>0</v>
      </c>
      <c r="HE202">
        <v>29.3897</v>
      </c>
      <c r="HF202">
        <v>999.9</v>
      </c>
      <c r="HG202">
        <v>53.3</v>
      </c>
      <c r="HH202">
        <v>37.6</v>
      </c>
      <c r="HI202">
        <v>34.906</v>
      </c>
      <c r="HJ202">
        <v>62.463</v>
      </c>
      <c r="HK202">
        <v>27.2356</v>
      </c>
      <c r="HL202">
        <v>1</v>
      </c>
      <c r="HM202">
        <v>0.213333</v>
      </c>
      <c r="HN202">
        <v>0.71466</v>
      </c>
      <c r="HO202">
        <v>20.3041</v>
      </c>
      <c r="HP202">
        <v>5.2134</v>
      </c>
      <c r="HQ202">
        <v>11.9797</v>
      </c>
      <c r="HR202">
        <v>4.96365</v>
      </c>
      <c r="HS202">
        <v>3.27403</v>
      </c>
      <c r="HT202">
        <v>9999</v>
      </c>
      <c r="HU202">
        <v>9999</v>
      </c>
      <c r="HV202">
        <v>9999</v>
      </c>
      <c r="HW202">
        <v>31.1</v>
      </c>
      <c r="HX202">
        <v>1.86401</v>
      </c>
      <c r="HY202">
        <v>1.86017</v>
      </c>
      <c r="HZ202">
        <v>1.85848</v>
      </c>
      <c r="IA202">
        <v>1.85986</v>
      </c>
      <c r="IB202">
        <v>1.85985</v>
      </c>
      <c r="IC202">
        <v>1.85837</v>
      </c>
      <c r="ID202">
        <v>1.85745</v>
      </c>
      <c r="IE202">
        <v>1.85237</v>
      </c>
      <c r="IF202">
        <v>0</v>
      </c>
      <c r="IG202">
        <v>0</v>
      </c>
      <c r="IH202">
        <v>0</v>
      </c>
      <c r="II202">
        <v>0</v>
      </c>
      <c r="IJ202" t="s">
        <v>433</v>
      </c>
      <c r="IK202" t="s">
        <v>434</v>
      </c>
      <c r="IL202" t="s">
        <v>435</v>
      </c>
      <c r="IM202" t="s">
        <v>435</v>
      </c>
      <c r="IN202" t="s">
        <v>435</v>
      </c>
      <c r="IO202" t="s">
        <v>435</v>
      </c>
      <c r="IP202">
        <v>0</v>
      </c>
      <c r="IQ202">
        <v>100</v>
      </c>
      <c r="IR202">
        <v>100</v>
      </c>
      <c r="IS202">
        <v>0.19</v>
      </c>
      <c r="IT202">
        <v>0.0467</v>
      </c>
      <c r="IU202">
        <v>0.3089209274673534</v>
      </c>
      <c r="IV202">
        <v>0.0002756662941723101</v>
      </c>
      <c r="IW202">
        <v>-1.706736700235475E-07</v>
      </c>
      <c r="IX202">
        <v>-7.648352192670159E-11</v>
      </c>
      <c r="IY202">
        <v>-0.1658455807566637</v>
      </c>
      <c r="IZ202">
        <v>0.001712106514585134</v>
      </c>
      <c r="JA202">
        <v>0.0004201690128959496</v>
      </c>
      <c r="JB202">
        <v>-1.212774764375344E-06</v>
      </c>
      <c r="JC202">
        <v>3</v>
      </c>
      <c r="JD202">
        <v>1949</v>
      </c>
      <c r="JE202">
        <v>1</v>
      </c>
      <c r="JF202">
        <v>28</v>
      </c>
      <c r="JG202">
        <v>30</v>
      </c>
      <c r="JH202">
        <v>29.8</v>
      </c>
      <c r="JI202">
        <v>3.05664</v>
      </c>
      <c r="JJ202">
        <v>2.61963</v>
      </c>
      <c r="JK202">
        <v>1.49658</v>
      </c>
      <c r="JL202">
        <v>2.34741</v>
      </c>
      <c r="JM202">
        <v>1.54907</v>
      </c>
      <c r="JN202">
        <v>2.3645</v>
      </c>
      <c r="JO202">
        <v>41.8223</v>
      </c>
      <c r="JP202">
        <v>13.7555</v>
      </c>
      <c r="JQ202">
        <v>18</v>
      </c>
      <c r="JR202">
        <v>491.498</v>
      </c>
      <c r="JS202">
        <v>537.7140000000001</v>
      </c>
      <c r="JT202">
        <v>28</v>
      </c>
      <c r="JU202">
        <v>30.0324</v>
      </c>
      <c r="JV202">
        <v>29.9998</v>
      </c>
      <c r="JW202">
        <v>30.0574</v>
      </c>
      <c r="JX202">
        <v>29.9966</v>
      </c>
      <c r="JY202">
        <v>61.3705</v>
      </c>
      <c r="JZ202">
        <v>44.1469</v>
      </c>
      <c r="KA202">
        <v>0</v>
      </c>
      <c r="KB202">
        <v>28</v>
      </c>
      <c r="KC202">
        <v>1442.76</v>
      </c>
      <c r="KD202">
        <v>18.7327</v>
      </c>
      <c r="KE202">
        <v>100.081</v>
      </c>
      <c r="KF202">
        <v>100.454</v>
      </c>
    </row>
    <row r="203" spans="1:292">
      <c r="A203">
        <v>183</v>
      </c>
      <c r="B203">
        <v>1685030664.6</v>
      </c>
      <c r="C203">
        <v>4065.5</v>
      </c>
      <c r="D203" t="s">
        <v>801</v>
      </c>
      <c r="E203" t="s">
        <v>802</v>
      </c>
      <c r="F203">
        <v>5</v>
      </c>
      <c r="G203" t="s">
        <v>428</v>
      </c>
      <c r="H203">
        <v>1685030657.1</v>
      </c>
      <c r="I203">
        <f>(J203)/1000</f>
        <v>0</v>
      </c>
      <c r="J203">
        <f>IF(DO203, AM203, AG203)</f>
        <v>0</v>
      </c>
      <c r="K203">
        <f>IF(DO203, AH203, AF203)</f>
        <v>0</v>
      </c>
      <c r="L203">
        <f>DQ203 - IF(AT203&gt;1, K203*DK203*100.0/(AV203*EE203), 0)</f>
        <v>0</v>
      </c>
      <c r="M203">
        <f>((S203-I203/2)*L203-K203)/(S203+I203/2)</f>
        <v>0</v>
      </c>
      <c r="N203">
        <f>M203*(DX203+DY203)/1000.0</f>
        <v>0</v>
      </c>
      <c r="O203">
        <f>(DQ203 - IF(AT203&gt;1, K203*DK203*100.0/(AV203*EE203), 0))*(DX203+DY203)/1000.0</f>
        <v>0</v>
      </c>
      <c r="P203">
        <f>2.0/((1/R203-1/Q203)+SIGN(R203)*SQRT((1/R203-1/Q203)*(1/R203-1/Q203) + 4*DL203/((DL203+1)*(DL203+1))*(2*1/R203*1/Q203-1/Q203*1/Q203)))</f>
        <v>0</v>
      </c>
      <c r="Q203">
        <f>IF(LEFT(DM203,1)&lt;&gt;"0",IF(LEFT(DM203,1)="1",3.0,DN203),$D$5+$E$5*(EE203*DX203/($K$5*1000))+$F$5*(EE203*DX203/($K$5*1000))*MAX(MIN(DK203,$J$5),$I$5)*MAX(MIN(DK203,$J$5),$I$5)+$G$5*MAX(MIN(DK203,$J$5),$I$5)*(EE203*DX203/($K$5*1000))+$H$5*(EE203*DX203/($K$5*1000))*(EE203*DX203/($K$5*1000)))</f>
        <v>0</v>
      </c>
      <c r="R203">
        <f>I203*(1000-(1000*0.61365*exp(17.502*V203/(240.97+V203))/(DX203+DY203)+DS203)/2)/(1000*0.61365*exp(17.502*V203/(240.97+V203))/(DX203+DY203)-DS203)</f>
        <v>0</v>
      </c>
      <c r="S203">
        <f>1/((DL203+1)/(P203/1.6)+1/(Q203/1.37)) + DL203/((DL203+1)/(P203/1.6) + DL203/(Q203/1.37))</f>
        <v>0</v>
      </c>
      <c r="T203">
        <f>(DG203*DJ203)</f>
        <v>0</v>
      </c>
      <c r="U203">
        <f>(DZ203+(T203+2*0.95*5.67E-8*(((DZ203+$B$9)+273)^4-(DZ203+273)^4)-44100*I203)/(1.84*29.3*Q203+8*0.95*5.67E-8*(DZ203+273)^3))</f>
        <v>0</v>
      </c>
      <c r="V203">
        <f>($C$9*EA203+$D$9*EB203+$E$9*U203)</f>
        <v>0</v>
      </c>
      <c r="W203">
        <f>0.61365*exp(17.502*V203/(240.97+V203))</f>
        <v>0</v>
      </c>
      <c r="X203">
        <f>(Y203/Z203*100)</f>
        <v>0</v>
      </c>
      <c r="Y203">
        <f>DS203*(DX203+DY203)/1000</f>
        <v>0</v>
      </c>
      <c r="Z203">
        <f>0.61365*exp(17.502*DZ203/(240.97+DZ203))</f>
        <v>0</v>
      </c>
      <c r="AA203">
        <f>(W203-DS203*(DX203+DY203)/1000)</f>
        <v>0</v>
      </c>
      <c r="AB203">
        <f>(-I203*44100)</f>
        <v>0</v>
      </c>
      <c r="AC203">
        <f>2*29.3*Q203*0.92*(DZ203-V203)</f>
        <v>0</v>
      </c>
      <c r="AD203">
        <f>2*0.95*5.67E-8*(((DZ203+$B$9)+273)^4-(V203+273)^4)</f>
        <v>0</v>
      </c>
      <c r="AE203">
        <f>T203+AD203+AB203+AC203</f>
        <v>0</v>
      </c>
      <c r="AF203">
        <f>DW203*AT203*(DR203-DQ203*(1000-AT203*DT203)/(1000-AT203*DS203))/(100*DK203)</f>
        <v>0</v>
      </c>
      <c r="AG203">
        <f>1000*DW203*AT203*(DS203-DT203)/(100*DK203*(1000-AT203*DS203))</f>
        <v>0</v>
      </c>
      <c r="AH203">
        <f>(AI203 - AJ203 - DX203*1E3/(8.314*(DZ203+273.15)) * AL203/DW203 * AK203) * DW203/(100*DK203) * (1000 - DT203)/1000</f>
        <v>0</v>
      </c>
      <c r="AI203">
        <v>1450.927817846044</v>
      </c>
      <c r="AJ203">
        <v>1378.580242424242</v>
      </c>
      <c r="AK203">
        <v>3.345831090453041</v>
      </c>
      <c r="AL203">
        <v>66.75792814194976</v>
      </c>
      <c r="AM203">
        <f>(AO203 - AN203 + DX203*1E3/(8.314*(DZ203+273.15)) * AQ203/DW203 * AP203) * DW203/(100*DK203) * 1000/(1000 - AO203)</f>
        <v>0</v>
      </c>
      <c r="AN203">
        <v>18.60670290093373</v>
      </c>
      <c r="AO203">
        <v>21.22366099071208</v>
      </c>
      <c r="AP203">
        <v>-0.0001485306126346051</v>
      </c>
      <c r="AQ203">
        <v>112.1516284702856</v>
      </c>
      <c r="AR203">
        <v>0</v>
      </c>
      <c r="AS203">
        <v>0</v>
      </c>
      <c r="AT203">
        <f>IF(AR203*$H$15&gt;=AV203,1.0,(AV203/(AV203-AR203*$H$15)))</f>
        <v>0</v>
      </c>
      <c r="AU203">
        <f>(AT203-1)*100</f>
        <v>0</v>
      </c>
      <c r="AV203">
        <f>MAX(0,($B$15+$C$15*EE203)/(1+$D$15*EE203)*DX203/(DZ203+273)*$E$15)</f>
        <v>0</v>
      </c>
      <c r="AW203" t="s">
        <v>429</v>
      </c>
      <c r="AX203" t="s">
        <v>429</v>
      </c>
      <c r="AY203">
        <v>0</v>
      </c>
      <c r="AZ203">
        <v>0</v>
      </c>
      <c r="BA203">
        <f>1-AY203/AZ203</f>
        <v>0</v>
      </c>
      <c r="BB203">
        <v>0</v>
      </c>
      <c r="BC203" t="s">
        <v>429</v>
      </c>
      <c r="BD203" t="s">
        <v>429</v>
      </c>
      <c r="BE203">
        <v>0</v>
      </c>
      <c r="BF203">
        <v>0</v>
      </c>
      <c r="BG203">
        <f>1-BE203/BF203</f>
        <v>0</v>
      </c>
      <c r="BH203">
        <v>0.5</v>
      </c>
      <c r="BI203">
        <f>DH203</f>
        <v>0</v>
      </c>
      <c r="BJ203">
        <f>K203</f>
        <v>0</v>
      </c>
      <c r="BK203">
        <f>BG203*BH203*BI203</f>
        <v>0</v>
      </c>
      <c r="BL203">
        <f>(BJ203-BB203)/BI203</f>
        <v>0</v>
      </c>
      <c r="BM203">
        <f>(AZ203-BF203)/BF203</f>
        <v>0</v>
      </c>
      <c r="BN203">
        <f>AY203/(BA203+AY203/BF203)</f>
        <v>0</v>
      </c>
      <c r="BO203" t="s">
        <v>429</v>
      </c>
      <c r="BP203">
        <v>0</v>
      </c>
      <c r="BQ203">
        <f>IF(BP203&lt;&gt;0, BP203, BN203)</f>
        <v>0</v>
      </c>
      <c r="BR203">
        <f>1-BQ203/BF203</f>
        <v>0</v>
      </c>
      <c r="BS203">
        <f>(BF203-BE203)/(BF203-BQ203)</f>
        <v>0</v>
      </c>
      <c r="BT203">
        <f>(AZ203-BF203)/(AZ203-BQ203)</f>
        <v>0</v>
      </c>
      <c r="BU203">
        <f>(BF203-BE203)/(BF203-AY203)</f>
        <v>0</v>
      </c>
      <c r="BV203">
        <f>(AZ203-BF203)/(AZ203-AY203)</f>
        <v>0</v>
      </c>
      <c r="BW203">
        <f>(BS203*BQ203/BE203)</f>
        <v>0</v>
      </c>
      <c r="BX203">
        <f>(1-BW203)</f>
        <v>0</v>
      </c>
      <c r="DG203">
        <f>$B$13*EF203+$C$13*EG203+$F$13*ER203*(1-EU203)</f>
        <v>0</v>
      </c>
      <c r="DH203">
        <f>DG203*DI203</f>
        <v>0</v>
      </c>
      <c r="DI203">
        <f>($B$13*$D$11+$C$13*$D$11+$F$13*((FE203+EW203)/MAX(FE203+EW203+FF203, 0.1)*$I$11+FF203/MAX(FE203+EW203+FF203, 0.1)*$J$11))/($B$13+$C$13+$F$13)</f>
        <v>0</v>
      </c>
      <c r="DJ203">
        <f>($B$13*$K$11+$C$13*$K$11+$F$13*((FE203+EW203)/MAX(FE203+EW203+FF203, 0.1)*$P$11+FF203/MAX(FE203+EW203+FF203, 0.1)*$Q$11))/($B$13+$C$13+$F$13)</f>
        <v>0</v>
      </c>
      <c r="DK203">
        <v>5.52</v>
      </c>
      <c r="DL203">
        <v>0.5</v>
      </c>
      <c r="DM203" t="s">
        <v>430</v>
      </c>
      <c r="DN203">
        <v>2</v>
      </c>
      <c r="DO203" t="b">
        <v>1</v>
      </c>
      <c r="DP203">
        <v>1685030657.1</v>
      </c>
      <c r="DQ203">
        <v>1326.565925925926</v>
      </c>
      <c r="DR203">
        <v>1410.68962962963</v>
      </c>
      <c r="DS203">
        <v>21.18901481481481</v>
      </c>
      <c r="DT203">
        <v>18.59088888888889</v>
      </c>
      <c r="DU203">
        <v>1326.37</v>
      </c>
      <c r="DV203">
        <v>21.14232222222222</v>
      </c>
      <c r="DW203">
        <v>499.9994074074074</v>
      </c>
      <c r="DX203">
        <v>99.46559629629627</v>
      </c>
      <c r="DY203">
        <v>0.09994304444444443</v>
      </c>
      <c r="DZ203">
        <v>29.98625555555556</v>
      </c>
      <c r="EA203">
        <v>30.84598888888889</v>
      </c>
      <c r="EB203">
        <v>999.9000000000001</v>
      </c>
      <c r="EC203">
        <v>0</v>
      </c>
      <c r="ED203">
        <v>0</v>
      </c>
      <c r="EE203">
        <v>10008.47481481481</v>
      </c>
      <c r="EF203">
        <v>0</v>
      </c>
      <c r="EG203">
        <v>1771.34037037037</v>
      </c>
      <c r="EH203">
        <v>-84.12288888888888</v>
      </c>
      <c r="EI203">
        <v>1355.282962962963</v>
      </c>
      <c r="EJ203">
        <v>1437.412592592592</v>
      </c>
      <c r="EK203">
        <v>2.598141111111111</v>
      </c>
      <c r="EL203">
        <v>1410.68962962963</v>
      </c>
      <c r="EM203">
        <v>18.59088888888889</v>
      </c>
      <c r="EN203">
        <v>2.107578888888888</v>
      </c>
      <c r="EO203">
        <v>1.849152962962963</v>
      </c>
      <c r="EP203">
        <v>18.27656296296296</v>
      </c>
      <c r="EQ203">
        <v>16.20845185185185</v>
      </c>
      <c r="ER203">
        <v>1999.979629629629</v>
      </c>
      <c r="ES203">
        <v>0.9800027037037036</v>
      </c>
      <c r="ET203">
        <v>0.01999725925925926</v>
      </c>
      <c r="EU203">
        <v>0</v>
      </c>
      <c r="EV203">
        <v>658.2285925925926</v>
      </c>
      <c r="EW203">
        <v>5.00078</v>
      </c>
      <c r="EX203">
        <v>19726.6962962963</v>
      </c>
      <c r="EY203">
        <v>16379.47777777778</v>
      </c>
      <c r="EZ203">
        <v>40.02981481481481</v>
      </c>
      <c r="FA203">
        <v>41.54362962962961</v>
      </c>
      <c r="FB203">
        <v>40.35629629629629</v>
      </c>
      <c r="FC203">
        <v>40.73574074074073</v>
      </c>
      <c r="FD203">
        <v>41.43499999999999</v>
      </c>
      <c r="FE203">
        <v>1955.085185185185</v>
      </c>
      <c r="FF203">
        <v>39.89370370370371</v>
      </c>
      <c r="FG203">
        <v>0</v>
      </c>
      <c r="FH203">
        <v>1685030663.5</v>
      </c>
      <c r="FI203">
        <v>0</v>
      </c>
      <c r="FJ203">
        <v>658.1910769230768</v>
      </c>
      <c r="FK203">
        <v>2.664546996565476</v>
      </c>
      <c r="FL203">
        <v>-104.8991449173505</v>
      </c>
      <c r="FM203">
        <v>19724.40384615385</v>
      </c>
      <c r="FN203">
        <v>15</v>
      </c>
      <c r="FO203">
        <v>1685028870</v>
      </c>
      <c r="FP203" t="s">
        <v>630</v>
      </c>
      <c r="FQ203">
        <v>1685028857</v>
      </c>
      <c r="FR203">
        <v>1685028870</v>
      </c>
      <c r="FS203">
        <v>3</v>
      </c>
      <c r="FT203">
        <v>0.082</v>
      </c>
      <c r="FU203">
        <v>-0.024</v>
      </c>
      <c r="FV203">
        <v>0.389</v>
      </c>
      <c r="FW203">
        <v>-0.048</v>
      </c>
      <c r="FX203">
        <v>420</v>
      </c>
      <c r="FY203">
        <v>15</v>
      </c>
      <c r="FZ203">
        <v>0.04</v>
      </c>
      <c r="GA203">
        <v>0.02</v>
      </c>
      <c r="GB203">
        <v>-84.300495</v>
      </c>
      <c r="GC203">
        <v>3.227317823639988</v>
      </c>
      <c r="GD203">
        <v>0.3581029481517862</v>
      </c>
      <c r="GE203">
        <v>0</v>
      </c>
      <c r="GF203">
        <v>2.63938075</v>
      </c>
      <c r="GG203">
        <v>-0.718716810506573</v>
      </c>
      <c r="GH203">
        <v>0.07422909905783244</v>
      </c>
      <c r="GI203">
        <v>0</v>
      </c>
      <c r="GJ203">
        <v>0</v>
      </c>
      <c r="GK203">
        <v>2</v>
      </c>
      <c r="GL203" t="s">
        <v>485</v>
      </c>
      <c r="GM203">
        <v>3.09923</v>
      </c>
      <c r="GN203">
        <v>2.75814</v>
      </c>
      <c r="GO203">
        <v>0.211771</v>
      </c>
      <c r="GP203">
        <v>0.219719</v>
      </c>
      <c r="GQ203">
        <v>0.108951</v>
      </c>
      <c r="GR203">
        <v>0.100356</v>
      </c>
      <c r="GS203">
        <v>20210</v>
      </c>
      <c r="GT203">
        <v>19759.3</v>
      </c>
      <c r="GU203">
        <v>26188.7</v>
      </c>
      <c r="GV203">
        <v>25667</v>
      </c>
      <c r="GW203">
        <v>37458.5</v>
      </c>
      <c r="GX203">
        <v>35193.2</v>
      </c>
      <c r="GY203">
        <v>45799.3</v>
      </c>
      <c r="GZ203">
        <v>42315.8</v>
      </c>
      <c r="HA203">
        <v>1.87252</v>
      </c>
      <c r="HB203">
        <v>1.91715</v>
      </c>
      <c r="HC203">
        <v>0.09133289999999999</v>
      </c>
      <c r="HD203">
        <v>0</v>
      </c>
      <c r="HE203">
        <v>29.3905</v>
      </c>
      <c r="HF203">
        <v>999.9</v>
      </c>
      <c r="HG203">
        <v>53.3</v>
      </c>
      <c r="HH203">
        <v>37.6</v>
      </c>
      <c r="HI203">
        <v>34.9061</v>
      </c>
      <c r="HJ203">
        <v>62.353</v>
      </c>
      <c r="HK203">
        <v>27.3438</v>
      </c>
      <c r="HL203">
        <v>1</v>
      </c>
      <c r="HM203">
        <v>0.212955</v>
      </c>
      <c r="HN203">
        <v>0.719363</v>
      </c>
      <c r="HO203">
        <v>20.3042</v>
      </c>
      <c r="HP203">
        <v>5.21265</v>
      </c>
      <c r="HQ203">
        <v>11.98</v>
      </c>
      <c r="HR203">
        <v>4.9634</v>
      </c>
      <c r="HS203">
        <v>3.27405</v>
      </c>
      <c r="HT203">
        <v>9999</v>
      </c>
      <c r="HU203">
        <v>9999</v>
      </c>
      <c r="HV203">
        <v>9999</v>
      </c>
      <c r="HW203">
        <v>31.1</v>
      </c>
      <c r="HX203">
        <v>1.86401</v>
      </c>
      <c r="HY203">
        <v>1.86017</v>
      </c>
      <c r="HZ203">
        <v>1.85846</v>
      </c>
      <c r="IA203">
        <v>1.85984</v>
      </c>
      <c r="IB203">
        <v>1.85987</v>
      </c>
      <c r="IC203">
        <v>1.85837</v>
      </c>
      <c r="ID203">
        <v>1.85745</v>
      </c>
      <c r="IE203">
        <v>1.85237</v>
      </c>
      <c r="IF203">
        <v>0</v>
      </c>
      <c r="IG203">
        <v>0</v>
      </c>
      <c r="IH203">
        <v>0</v>
      </c>
      <c r="II203">
        <v>0</v>
      </c>
      <c r="IJ203" t="s">
        <v>433</v>
      </c>
      <c r="IK203" t="s">
        <v>434</v>
      </c>
      <c r="IL203" t="s">
        <v>435</v>
      </c>
      <c r="IM203" t="s">
        <v>435</v>
      </c>
      <c r="IN203" t="s">
        <v>435</v>
      </c>
      <c r="IO203" t="s">
        <v>435</v>
      </c>
      <c r="IP203">
        <v>0</v>
      </c>
      <c r="IQ203">
        <v>100</v>
      </c>
      <c r="IR203">
        <v>100</v>
      </c>
      <c r="IS203">
        <v>0.18</v>
      </c>
      <c r="IT203">
        <v>0.0475</v>
      </c>
      <c r="IU203">
        <v>0.3089209274673534</v>
      </c>
      <c r="IV203">
        <v>0.0002756662941723101</v>
      </c>
      <c r="IW203">
        <v>-1.706736700235475E-07</v>
      </c>
      <c r="IX203">
        <v>-7.648352192670159E-11</v>
      </c>
      <c r="IY203">
        <v>-0.1658455807566637</v>
      </c>
      <c r="IZ203">
        <v>0.001712106514585134</v>
      </c>
      <c r="JA203">
        <v>0.0004201690128959496</v>
      </c>
      <c r="JB203">
        <v>-1.212774764375344E-06</v>
      </c>
      <c r="JC203">
        <v>3</v>
      </c>
      <c r="JD203">
        <v>1949</v>
      </c>
      <c r="JE203">
        <v>1</v>
      </c>
      <c r="JF203">
        <v>28</v>
      </c>
      <c r="JG203">
        <v>30.1</v>
      </c>
      <c r="JH203">
        <v>29.9</v>
      </c>
      <c r="JI203">
        <v>3.08716</v>
      </c>
      <c r="JJ203">
        <v>2.61841</v>
      </c>
      <c r="JK203">
        <v>1.49658</v>
      </c>
      <c r="JL203">
        <v>2.34863</v>
      </c>
      <c r="JM203">
        <v>1.54907</v>
      </c>
      <c r="JN203">
        <v>2.35596</v>
      </c>
      <c r="JO203">
        <v>41.8223</v>
      </c>
      <c r="JP203">
        <v>13.7555</v>
      </c>
      <c r="JQ203">
        <v>18</v>
      </c>
      <c r="JR203">
        <v>491.394</v>
      </c>
      <c r="JS203">
        <v>537.851</v>
      </c>
      <c r="JT203">
        <v>28.0005</v>
      </c>
      <c r="JU203">
        <v>30.0298</v>
      </c>
      <c r="JV203">
        <v>29.9997</v>
      </c>
      <c r="JW203">
        <v>30.0553</v>
      </c>
      <c r="JX203">
        <v>29.9941</v>
      </c>
      <c r="JY203">
        <v>61.9907</v>
      </c>
      <c r="JZ203">
        <v>44.1469</v>
      </c>
      <c r="KA203">
        <v>0</v>
      </c>
      <c r="KB203">
        <v>28</v>
      </c>
      <c r="KC203">
        <v>1456.11</v>
      </c>
      <c r="KD203">
        <v>18.7469</v>
      </c>
      <c r="KE203">
        <v>100.082</v>
      </c>
      <c r="KF203">
        <v>100.455</v>
      </c>
    </row>
    <row r="204" spans="1:292">
      <c r="A204">
        <v>184</v>
      </c>
      <c r="B204">
        <v>1685030669.6</v>
      </c>
      <c r="C204">
        <v>4070.5</v>
      </c>
      <c r="D204" t="s">
        <v>803</v>
      </c>
      <c r="E204" t="s">
        <v>804</v>
      </c>
      <c r="F204">
        <v>5</v>
      </c>
      <c r="G204" t="s">
        <v>428</v>
      </c>
      <c r="H204">
        <v>1685030661.814285</v>
      </c>
      <c r="I204">
        <f>(J204)/1000</f>
        <v>0</v>
      </c>
      <c r="J204">
        <f>IF(DO204, AM204, AG204)</f>
        <v>0</v>
      </c>
      <c r="K204">
        <f>IF(DO204, AH204, AF204)</f>
        <v>0</v>
      </c>
      <c r="L204">
        <f>DQ204 - IF(AT204&gt;1, K204*DK204*100.0/(AV204*EE204), 0)</f>
        <v>0</v>
      </c>
      <c r="M204">
        <f>((S204-I204/2)*L204-K204)/(S204+I204/2)</f>
        <v>0</v>
      </c>
      <c r="N204">
        <f>M204*(DX204+DY204)/1000.0</f>
        <v>0</v>
      </c>
      <c r="O204">
        <f>(DQ204 - IF(AT204&gt;1, K204*DK204*100.0/(AV204*EE204), 0))*(DX204+DY204)/1000.0</f>
        <v>0</v>
      </c>
      <c r="P204">
        <f>2.0/((1/R204-1/Q204)+SIGN(R204)*SQRT((1/R204-1/Q204)*(1/R204-1/Q204) + 4*DL204/((DL204+1)*(DL204+1))*(2*1/R204*1/Q204-1/Q204*1/Q204)))</f>
        <v>0</v>
      </c>
      <c r="Q204">
        <f>IF(LEFT(DM204,1)&lt;&gt;"0",IF(LEFT(DM204,1)="1",3.0,DN204),$D$5+$E$5*(EE204*DX204/($K$5*1000))+$F$5*(EE204*DX204/($K$5*1000))*MAX(MIN(DK204,$J$5),$I$5)*MAX(MIN(DK204,$J$5),$I$5)+$G$5*MAX(MIN(DK204,$J$5),$I$5)*(EE204*DX204/($K$5*1000))+$H$5*(EE204*DX204/($K$5*1000))*(EE204*DX204/($K$5*1000)))</f>
        <v>0</v>
      </c>
      <c r="R204">
        <f>I204*(1000-(1000*0.61365*exp(17.502*V204/(240.97+V204))/(DX204+DY204)+DS204)/2)/(1000*0.61365*exp(17.502*V204/(240.97+V204))/(DX204+DY204)-DS204)</f>
        <v>0</v>
      </c>
      <c r="S204">
        <f>1/((DL204+1)/(P204/1.6)+1/(Q204/1.37)) + DL204/((DL204+1)/(P204/1.6) + DL204/(Q204/1.37))</f>
        <v>0</v>
      </c>
      <c r="T204">
        <f>(DG204*DJ204)</f>
        <v>0</v>
      </c>
      <c r="U204">
        <f>(DZ204+(T204+2*0.95*5.67E-8*(((DZ204+$B$9)+273)^4-(DZ204+273)^4)-44100*I204)/(1.84*29.3*Q204+8*0.95*5.67E-8*(DZ204+273)^3))</f>
        <v>0</v>
      </c>
      <c r="V204">
        <f>($C$9*EA204+$D$9*EB204+$E$9*U204)</f>
        <v>0</v>
      </c>
      <c r="W204">
        <f>0.61365*exp(17.502*V204/(240.97+V204))</f>
        <v>0</v>
      </c>
      <c r="X204">
        <f>(Y204/Z204*100)</f>
        <v>0</v>
      </c>
      <c r="Y204">
        <f>DS204*(DX204+DY204)/1000</f>
        <v>0</v>
      </c>
      <c r="Z204">
        <f>0.61365*exp(17.502*DZ204/(240.97+DZ204))</f>
        <v>0</v>
      </c>
      <c r="AA204">
        <f>(W204-DS204*(DX204+DY204)/1000)</f>
        <v>0</v>
      </c>
      <c r="AB204">
        <f>(-I204*44100)</f>
        <v>0</v>
      </c>
      <c r="AC204">
        <f>2*29.3*Q204*0.92*(DZ204-V204)</f>
        <v>0</v>
      </c>
      <c r="AD204">
        <f>2*0.95*5.67E-8*(((DZ204+$B$9)+273)^4-(V204+273)^4)</f>
        <v>0</v>
      </c>
      <c r="AE204">
        <f>T204+AD204+AB204+AC204</f>
        <v>0</v>
      </c>
      <c r="AF204">
        <f>DW204*AT204*(DR204-DQ204*(1000-AT204*DT204)/(1000-AT204*DS204))/(100*DK204)</f>
        <v>0</v>
      </c>
      <c r="AG204">
        <f>1000*DW204*AT204*(DS204-DT204)/(100*DK204*(1000-AT204*DS204))</f>
        <v>0</v>
      </c>
      <c r="AH204">
        <f>(AI204 - AJ204 - DX204*1E3/(8.314*(DZ204+273.15)) * AL204/DW204 * AK204) * DW204/(100*DK204) * (1000 - DT204)/1000</f>
        <v>0</v>
      </c>
      <c r="AI204">
        <v>1468.031056446409</v>
      </c>
      <c r="AJ204">
        <v>1395.069696969696</v>
      </c>
      <c r="AK204">
        <v>3.298289837684774</v>
      </c>
      <c r="AL204">
        <v>66.75792814194976</v>
      </c>
      <c r="AM204">
        <f>(AO204 - AN204 + DX204*1E3/(8.314*(DZ204+273.15)) * AQ204/DW204 * AP204) * DW204/(100*DK204) * 1000/(1000 - AO204)</f>
        <v>0</v>
      </c>
      <c r="AN204">
        <v>18.73325182303202</v>
      </c>
      <c r="AO204">
        <v>21.26396377708979</v>
      </c>
      <c r="AP204">
        <v>0.01215123995792158</v>
      </c>
      <c r="AQ204">
        <v>112.1516284702856</v>
      </c>
      <c r="AR204">
        <v>0</v>
      </c>
      <c r="AS204">
        <v>0</v>
      </c>
      <c r="AT204">
        <f>IF(AR204*$H$15&gt;=AV204,1.0,(AV204/(AV204-AR204*$H$15)))</f>
        <v>0</v>
      </c>
      <c r="AU204">
        <f>(AT204-1)*100</f>
        <v>0</v>
      </c>
      <c r="AV204">
        <f>MAX(0,($B$15+$C$15*EE204)/(1+$D$15*EE204)*DX204/(DZ204+273)*$E$15)</f>
        <v>0</v>
      </c>
      <c r="AW204" t="s">
        <v>429</v>
      </c>
      <c r="AX204" t="s">
        <v>429</v>
      </c>
      <c r="AY204">
        <v>0</v>
      </c>
      <c r="AZ204">
        <v>0</v>
      </c>
      <c r="BA204">
        <f>1-AY204/AZ204</f>
        <v>0</v>
      </c>
      <c r="BB204">
        <v>0</v>
      </c>
      <c r="BC204" t="s">
        <v>429</v>
      </c>
      <c r="BD204" t="s">
        <v>429</v>
      </c>
      <c r="BE204">
        <v>0</v>
      </c>
      <c r="BF204">
        <v>0</v>
      </c>
      <c r="BG204">
        <f>1-BE204/BF204</f>
        <v>0</v>
      </c>
      <c r="BH204">
        <v>0.5</v>
      </c>
      <c r="BI204">
        <f>DH204</f>
        <v>0</v>
      </c>
      <c r="BJ204">
        <f>K204</f>
        <v>0</v>
      </c>
      <c r="BK204">
        <f>BG204*BH204*BI204</f>
        <v>0</v>
      </c>
      <c r="BL204">
        <f>(BJ204-BB204)/BI204</f>
        <v>0</v>
      </c>
      <c r="BM204">
        <f>(AZ204-BF204)/BF204</f>
        <v>0</v>
      </c>
      <c r="BN204">
        <f>AY204/(BA204+AY204/BF204)</f>
        <v>0</v>
      </c>
      <c r="BO204" t="s">
        <v>429</v>
      </c>
      <c r="BP204">
        <v>0</v>
      </c>
      <c r="BQ204">
        <f>IF(BP204&lt;&gt;0, BP204, BN204)</f>
        <v>0</v>
      </c>
      <c r="BR204">
        <f>1-BQ204/BF204</f>
        <v>0</v>
      </c>
      <c r="BS204">
        <f>(BF204-BE204)/(BF204-BQ204)</f>
        <v>0</v>
      </c>
      <c r="BT204">
        <f>(AZ204-BF204)/(AZ204-BQ204)</f>
        <v>0</v>
      </c>
      <c r="BU204">
        <f>(BF204-BE204)/(BF204-AY204)</f>
        <v>0</v>
      </c>
      <c r="BV204">
        <f>(AZ204-BF204)/(AZ204-AY204)</f>
        <v>0</v>
      </c>
      <c r="BW204">
        <f>(BS204*BQ204/BE204)</f>
        <v>0</v>
      </c>
      <c r="BX204">
        <f>(1-BW204)</f>
        <v>0</v>
      </c>
      <c r="DG204">
        <f>$B$13*EF204+$C$13*EG204+$F$13*ER204*(1-EU204)</f>
        <v>0</v>
      </c>
      <c r="DH204">
        <f>DG204*DI204</f>
        <v>0</v>
      </c>
      <c r="DI204">
        <f>($B$13*$D$11+$C$13*$D$11+$F$13*((FE204+EW204)/MAX(FE204+EW204+FF204, 0.1)*$I$11+FF204/MAX(FE204+EW204+FF204, 0.1)*$J$11))/($B$13+$C$13+$F$13)</f>
        <v>0</v>
      </c>
      <c r="DJ204">
        <f>($B$13*$K$11+$C$13*$K$11+$F$13*((FE204+EW204)/MAX(FE204+EW204+FF204, 0.1)*$P$11+FF204/MAX(FE204+EW204+FF204, 0.1)*$Q$11))/($B$13+$C$13+$F$13)</f>
        <v>0</v>
      </c>
      <c r="DK204">
        <v>5.52</v>
      </c>
      <c r="DL204">
        <v>0.5</v>
      </c>
      <c r="DM204" t="s">
        <v>430</v>
      </c>
      <c r="DN204">
        <v>2</v>
      </c>
      <c r="DO204" t="b">
        <v>1</v>
      </c>
      <c r="DP204">
        <v>1685030661.814285</v>
      </c>
      <c r="DQ204">
        <v>1341.860714285714</v>
      </c>
      <c r="DR204">
        <v>1426.037857142857</v>
      </c>
      <c r="DS204">
        <v>21.21183214285714</v>
      </c>
      <c r="DT204">
        <v>18.66664285714286</v>
      </c>
      <c r="DU204">
        <v>1341.673928571429</v>
      </c>
      <c r="DV204">
        <v>21.16473214285714</v>
      </c>
      <c r="DW204">
        <v>500.0117142857143</v>
      </c>
      <c r="DX204">
        <v>99.46557142857141</v>
      </c>
      <c r="DY204">
        <v>0.09995970357142858</v>
      </c>
      <c r="DZ204">
        <v>29.99612142857143</v>
      </c>
      <c r="EA204">
        <v>30.85987142857143</v>
      </c>
      <c r="EB204">
        <v>999.9000000000002</v>
      </c>
      <c r="EC204">
        <v>0</v>
      </c>
      <c r="ED204">
        <v>0</v>
      </c>
      <c r="EE204">
        <v>10005.39892857143</v>
      </c>
      <c r="EF204">
        <v>0</v>
      </c>
      <c r="EG204">
        <v>1775.860714285714</v>
      </c>
      <c r="EH204">
        <v>-84.17570000000001</v>
      </c>
      <c r="EI204">
        <v>1370.941785714286</v>
      </c>
      <c r="EJ204">
        <v>1453.163928571429</v>
      </c>
      <c r="EK204">
        <v>2.545203928571429</v>
      </c>
      <c r="EL204">
        <v>1426.037857142857</v>
      </c>
      <c r="EM204">
        <v>18.66664285714286</v>
      </c>
      <c r="EN204">
        <v>2.1098475</v>
      </c>
      <c r="EO204">
        <v>1.8566875</v>
      </c>
      <c r="EP204">
        <v>18.29370357142857</v>
      </c>
      <c r="EQ204">
        <v>16.27226428571429</v>
      </c>
      <c r="ER204">
        <v>1999.9775</v>
      </c>
      <c r="ES204">
        <v>0.9800018214285713</v>
      </c>
      <c r="ET204">
        <v>0.01999810714285714</v>
      </c>
      <c r="EU204">
        <v>0</v>
      </c>
      <c r="EV204">
        <v>658.5351785714286</v>
      </c>
      <c r="EW204">
        <v>5.00078</v>
      </c>
      <c r="EX204">
        <v>19722.375</v>
      </c>
      <c r="EY204">
        <v>16379.46071428571</v>
      </c>
      <c r="EZ204">
        <v>40.03328571428572</v>
      </c>
      <c r="FA204">
        <v>41.55092857142856</v>
      </c>
      <c r="FB204">
        <v>40.38824999999999</v>
      </c>
      <c r="FC204">
        <v>40.73846428571427</v>
      </c>
      <c r="FD204">
        <v>41.41049999999999</v>
      </c>
      <c r="FE204">
        <v>1955.083214285714</v>
      </c>
      <c r="FF204">
        <v>39.89428571428573</v>
      </c>
      <c r="FG204">
        <v>0</v>
      </c>
      <c r="FH204">
        <v>1685030668.9</v>
      </c>
      <c r="FI204">
        <v>0</v>
      </c>
      <c r="FJ204">
        <v>658.59148</v>
      </c>
      <c r="FK204">
        <v>4.112923058674829</v>
      </c>
      <c r="FL204">
        <v>-113.6230768128383</v>
      </c>
      <c r="FM204">
        <v>19718.08</v>
      </c>
      <c r="FN204">
        <v>15</v>
      </c>
      <c r="FO204">
        <v>1685028870</v>
      </c>
      <c r="FP204" t="s">
        <v>630</v>
      </c>
      <c r="FQ204">
        <v>1685028857</v>
      </c>
      <c r="FR204">
        <v>1685028870</v>
      </c>
      <c r="FS204">
        <v>3</v>
      </c>
      <c r="FT204">
        <v>0.082</v>
      </c>
      <c r="FU204">
        <v>-0.024</v>
      </c>
      <c r="FV204">
        <v>0.389</v>
      </c>
      <c r="FW204">
        <v>-0.048</v>
      </c>
      <c r="FX204">
        <v>420</v>
      </c>
      <c r="FY204">
        <v>15</v>
      </c>
      <c r="FZ204">
        <v>0.04</v>
      </c>
      <c r="GA204">
        <v>0.02</v>
      </c>
      <c r="GB204">
        <v>-84.22381750000001</v>
      </c>
      <c r="GC204">
        <v>-0.276753095684614</v>
      </c>
      <c r="GD204">
        <v>0.3001462559215928</v>
      </c>
      <c r="GE204">
        <v>0</v>
      </c>
      <c r="GF204">
        <v>2.57830425</v>
      </c>
      <c r="GG204">
        <v>-0.7436583489681081</v>
      </c>
      <c r="GH204">
        <v>0.07666137971258737</v>
      </c>
      <c r="GI204">
        <v>0</v>
      </c>
      <c r="GJ204">
        <v>0</v>
      </c>
      <c r="GK204">
        <v>2</v>
      </c>
      <c r="GL204" t="s">
        <v>485</v>
      </c>
      <c r="GM204">
        <v>3.09936</v>
      </c>
      <c r="GN204">
        <v>2.75801</v>
      </c>
      <c r="GO204">
        <v>0.2133</v>
      </c>
      <c r="GP204">
        <v>0.221223</v>
      </c>
      <c r="GQ204">
        <v>0.109076</v>
      </c>
      <c r="GR204">
        <v>0.100402</v>
      </c>
      <c r="GS204">
        <v>20170.9</v>
      </c>
      <c r="GT204">
        <v>19721.2</v>
      </c>
      <c r="GU204">
        <v>26188.8</v>
      </c>
      <c r="GV204">
        <v>25667.1</v>
      </c>
      <c r="GW204">
        <v>37453.2</v>
      </c>
      <c r="GX204">
        <v>35192</v>
      </c>
      <c r="GY204">
        <v>45799.1</v>
      </c>
      <c r="GZ204">
        <v>42316.3</v>
      </c>
      <c r="HA204">
        <v>1.87255</v>
      </c>
      <c r="HB204">
        <v>1.9172</v>
      </c>
      <c r="HC204">
        <v>0.0914335</v>
      </c>
      <c r="HD204">
        <v>0</v>
      </c>
      <c r="HE204">
        <v>29.3969</v>
      </c>
      <c r="HF204">
        <v>999.9</v>
      </c>
      <c r="HG204">
        <v>53.3</v>
      </c>
      <c r="HH204">
        <v>37.6</v>
      </c>
      <c r="HI204">
        <v>34.9085</v>
      </c>
      <c r="HJ204">
        <v>62.363</v>
      </c>
      <c r="HK204">
        <v>27.1074</v>
      </c>
      <c r="HL204">
        <v>1</v>
      </c>
      <c r="HM204">
        <v>0.212757</v>
      </c>
      <c r="HN204">
        <v>0.724553</v>
      </c>
      <c r="HO204">
        <v>20.3041</v>
      </c>
      <c r="HP204">
        <v>5.2131</v>
      </c>
      <c r="HQ204">
        <v>11.9794</v>
      </c>
      <c r="HR204">
        <v>4.96375</v>
      </c>
      <c r="HS204">
        <v>3.27408</v>
      </c>
      <c r="HT204">
        <v>9999</v>
      </c>
      <c r="HU204">
        <v>9999</v>
      </c>
      <c r="HV204">
        <v>9999</v>
      </c>
      <c r="HW204">
        <v>31.1</v>
      </c>
      <c r="HX204">
        <v>1.86401</v>
      </c>
      <c r="HY204">
        <v>1.86018</v>
      </c>
      <c r="HZ204">
        <v>1.85846</v>
      </c>
      <c r="IA204">
        <v>1.85987</v>
      </c>
      <c r="IB204">
        <v>1.85985</v>
      </c>
      <c r="IC204">
        <v>1.85837</v>
      </c>
      <c r="ID204">
        <v>1.85745</v>
      </c>
      <c r="IE204">
        <v>1.85235</v>
      </c>
      <c r="IF204">
        <v>0</v>
      </c>
      <c r="IG204">
        <v>0</v>
      </c>
      <c r="IH204">
        <v>0</v>
      </c>
      <c r="II204">
        <v>0</v>
      </c>
      <c r="IJ204" t="s">
        <v>433</v>
      </c>
      <c r="IK204" t="s">
        <v>434</v>
      </c>
      <c r="IL204" t="s">
        <v>435</v>
      </c>
      <c r="IM204" t="s">
        <v>435</v>
      </c>
      <c r="IN204" t="s">
        <v>435</v>
      </c>
      <c r="IO204" t="s">
        <v>435</v>
      </c>
      <c r="IP204">
        <v>0</v>
      </c>
      <c r="IQ204">
        <v>100</v>
      </c>
      <c r="IR204">
        <v>100</v>
      </c>
      <c r="IS204">
        <v>0.18</v>
      </c>
      <c r="IT204">
        <v>0.048</v>
      </c>
      <c r="IU204">
        <v>0.3089209274673534</v>
      </c>
      <c r="IV204">
        <v>0.0002756662941723101</v>
      </c>
      <c r="IW204">
        <v>-1.706736700235475E-07</v>
      </c>
      <c r="IX204">
        <v>-7.648352192670159E-11</v>
      </c>
      <c r="IY204">
        <v>-0.1658455807566637</v>
      </c>
      <c r="IZ204">
        <v>0.001712106514585134</v>
      </c>
      <c r="JA204">
        <v>0.0004201690128959496</v>
      </c>
      <c r="JB204">
        <v>-1.212774764375344E-06</v>
      </c>
      <c r="JC204">
        <v>3</v>
      </c>
      <c r="JD204">
        <v>1949</v>
      </c>
      <c r="JE204">
        <v>1</v>
      </c>
      <c r="JF204">
        <v>28</v>
      </c>
      <c r="JG204">
        <v>30.2</v>
      </c>
      <c r="JH204">
        <v>30</v>
      </c>
      <c r="JI204">
        <v>3.11523</v>
      </c>
      <c r="JJ204">
        <v>2.61963</v>
      </c>
      <c r="JK204">
        <v>1.49658</v>
      </c>
      <c r="JL204">
        <v>2.34741</v>
      </c>
      <c r="JM204">
        <v>1.54907</v>
      </c>
      <c r="JN204">
        <v>2.36328</v>
      </c>
      <c r="JO204">
        <v>41.8223</v>
      </c>
      <c r="JP204">
        <v>13.7555</v>
      </c>
      <c r="JQ204">
        <v>18</v>
      </c>
      <c r="JR204">
        <v>491.399</v>
      </c>
      <c r="JS204">
        <v>537.875</v>
      </c>
      <c r="JT204">
        <v>28.0009</v>
      </c>
      <c r="JU204">
        <v>30.0272</v>
      </c>
      <c r="JV204">
        <v>29.9999</v>
      </c>
      <c r="JW204">
        <v>30.054</v>
      </c>
      <c r="JX204">
        <v>29.9927</v>
      </c>
      <c r="JY204">
        <v>62.5513</v>
      </c>
      <c r="JZ204">
        <v>44.1469</v>
      </c>
      <c r="KA204">
        <v>0</v>
      </c>
      <c r="KB204">
        <v>28</v>
      </c>
      <c r="KC204">
        <v>1476.15</v>
      </c>
      <c r="KD204">
        <v>18.7701</v>
      </c>
      <c r="KE204">
        <v>100.082</v>
      </c>
      <c r="KF204">
        <v>100.456</v>
      </c>
    </row>
    <row r="205" spans="1:292">
      <c r="A205">
        <v>185</v>
      </c>
      <c r="B205">
        <v>1685030674.6</v>
      </c>
      <c r="C205">
        <v>4075.5</v>
      </c>
      <c r="D205" t="s">
        <v>805</v>
      </c>
      <c r="E205" t="s">
        <v>806</v>
      </c>
      <c r="F205">
        <v>5</v>
      </c>
      <c r="G205" t="s">
        <v>428</v>
      </c>
      <c r="H205">
        <v>1685030667.1</v>
      </c>
      <c r="I205">
        <f>(J205)/1000</f>
        <v>0</v>
      </c>
      <c r="J205">
        <f>IF(DO205, AM205, AG205)</f>
        <v>0</v>
      </c>
      <c r="K205">
        <f>IF(DO205, AH205, AF205)</f>
        <v>0</v>
      </c>
      <c r="L205">
        <f>DQ205 - IF(AT205&gt;1, K205*DK205*100.0/(AV205*EE205), 0)</f>
        <v>0</v>
      </c>
      <c r="M205">
        <f>((S205-I205/2)*L205-K205)/(S205+I205/2)</f>
        <v>0</v>
      </c>
      <c r="N205">
        <f>M205*(DX205+DY205)/1000.0</f>
        <v>0</v>
      </c>
      <c r="O205">
        <f>(DQ205 - IF(AT205&gt;1, K205*DK205*100.0/(AV205*EE205), 0))*(DX205+DY205)/1000.0</f>
        <v>0</v>
      </c>
      <c r="P205">
        <f>2.0/((1/R205-1/Q205)+SIGN(R205)*SQRT((1/R205-1/Q205)*(1/R205-1/Q205) + 4*DL205/((DL205+1)*(DL205+1))*(2*1/R205*1/Q205-1/Q205*1/Q205)))</f>
        <v>0</v>
      </c>
      <c r="Q205">
        <f>IF(LEFT(DM205,1)&lt;&gt;"0",IF(LEFT(DM205,1)="1",3.0,DN205),$D$5+$E$5*(EE205*DX205/($K$5*1000))+$F$5*(EE205*DX205/($K$5*1000))*MAX(MIN(DK205,$J$5),$I$5)*MAX(MIN(DK205,$J$5),$I$5)+$G$5*MAX(MIN(DK205,$J$5),$I$5)*(EE205*DX205/($K$5*1000))+$H$5*(EE205*DX205/($K$5*1000))*(EE205*DX205/($K$5*1000)))</f>
        <v>0</v>
      </c>
      <c r="R205">
        <f>I205*(1000-(1000*0.61365*exp(17.502*V205/(240.97+V205))/(DX205+DY205)+DS205)/2)/(1000*0.61365*exp(17.502*V205/(240.97+V205))/(DX205+DY205)-DS205)</f>
        <v>0</v>
      </c>
      <c r="S205">
        <f>1/((DL205+1)/(P205/1.6)+1/(Q205/1.37)) + DL205/((DL205+1)/(P205/1.6) + DL205/(Q205/1.37))</f>
        <v>0</v>
      </c>
      <c r="T205">
        <f>(DG205*DJ205)</f>
        <v>0</v>
      </c>
      <c r="U205">
        <f>(DZ205+(T205+2*0.95*5.67E-8*(((DZ205+$B$9)+273)^4-(DZ205+273)^4)-44100*I205)/(1.84*29.3*Q205+8*0.95*5.67E-8*(DZ205+273)^3))</f>
        <v>0</v>
      </c>
      <c r="V205">
        <f>($C$9*EA205+$D$9*EB205+$E$9*U205)</f>
        <v>0</v>
      </c>
      <c r="W205">
        <f>0.61365*exp(17.502*V205/(240.97+V205))</f>
        <v>0</v>
      </c>
      <c r="X205">
        <f>(Y205/Z205*100)</f>
        <v>0</v>
      </c>
      <c r="Y205">
        <f>DS205*(DX205+DY205)/1000</f>
        <v>0</v>
      </c>
      <c r="Z205">
        <f>0.61365*exp(17.502*DZ205/(240.97+DZ205))</f>
        <v>0</v>
      </c>
      <c r="AA205">
        <f>(W205-DS205*(DX205+DY205)/1000)</f>
        <v>0</v>
      </c>
      <c r="AB205">
        <f>(-I205*44100)</f>
        <v>0</v>
      </c>
      <c r="AC205">
        <f>2*29.3*Q205*0.92*(DZ205-V205)</f>
        <v>0</v>
      </c>
      <c r="AD205">
        <f>2*0.95*5.67E-8*(((DZ205+$B$9)+273)^4-(V205+273)^4)</f>
        <v>0</v>
      </c>
      <c r="AE205">
        <f>T205+AD205+AB205+AC205</f>
        <v>0</v>
      </c>
      <c r="AF205">
        <f>DW205*AT205*(DR205-DQ205*(1000-AT205*DT205)/(1000-AT205*DS205))/(100*DK205)</f>
        <v>0</v>
      </c>
      <c r="AG205">
        <f>1000*DW205*AT205*(DS205-DT205)/(100*DK205*(1000-AT205*DS205))</f>
        <v>0</v>
      </c>
      <c r="AH205">
        <f>(AI205 - AJ205 - DX205*1E3/(8.314*(DZ205+273.15)) * AL205/DW205 * AK205) * DW205/(100*DK205) * (1000 - DT205)/1000</f>
        <v>0</v>
      </c>
      <c r="AI205">
        <v>1484.920322108979</v>
      </c>
      <c r="AJ205">
        <v>1411.703575757576</v>
      </c>
      <c r="AK205">
        <v>3.328879786861231</v>
      </c>
      <c r="AL205">
        <v>66.75792814194976</v>
      </c>
      <c r="AM205">
        <f>(AO205 - AN205 + DX205*1E3/(8.314*(DZ205+273.15)) * AQ205/DW205 * AP205) * DW205/(100*DK205) * 1000/(1000 - AO205)</f>
        <v>0</v>
      </c>
      <c r="AN205">
        <v>18.7461285187034</v>
      </c>
      <c r="AO205">
        <v>21.27691083591332</v>
      </c>
      <c r="AP205">
        <v>0.006194593600683589</v>
      </c>
      <c r="AQ205">
        <v>112.1516284702856</v>
      </c>
      <c r="AR205">
        <v>0</v>
      </c>
      <c r="AS205">
        <v>0</v>
      </c>
      <c r="AT205">
        <f>IF(AR205*$H$15&gt;=AV205,1.0,(AV205/(AV205-AR205*$H$15)))</f>
        <v>0</v>
      </c>
      <c r="AU205">
        <f>(AT205-1)*100</f>
        <v>0</v>
      </c>
      <c r="AV205">
        <f>MAX(0,($B$15+$C$15*EE205)/(1+$D$15*EE205)*DX205/(DZ205+273)*$E$15)</f>
        <v>0</v>
      </c>
      <c r="AW205" t="s">
        <v>429</v>
      </c>
      <c r="AX205" t="s">
        <v>429</v>
      </c>
      <c r="AY205">
        <v>0</v>
      </c>
      <c r="AZ205">
        <v>0</v>
      </c>
      <c r="BA205">
        <f>1-AY205/AZ205</f>
        <v>0</v>
      </c>
      <c r="BB205">
        <v>0</v>
      </c>
      <c r="BC205" t="s">
        <v>429</v>
      </c>
      <c r="BD205" t="s">
        <v>429</v>
      </c>
      <c r="BE205">
        <v>0</v>
      </c>
      <c r="BF205">
        <v>0</v>
      </c>
      <c r="BG205">
        <f>1-BE205/BF205</f>
        <v>0</v>
      </c>
      <c r="BH205">
        <v>0.5</v>
      </c>
      <c r="BI205">
        <f>DH205</f>
        <v>0</v>
      </c>
      <c r="BJ205">
        <f>K205</f>
        <v>0</v>
      </c>
      <c r="BK205">
        <f>BG205*BH205*BI205</f>
        <v>0</v>
      </c>
      <c r="BL205">
        <f>(BJ205-BB205)/BI205</f>
        <v>0</v>
      </c>
      <c r="BM205">
        <f>(AZ205-BF205)/BF205</f>
        <v>0</v>
      </c>
      <c r="BN205">
        <f>AY205/(BA205+AY205/BF205)</f>
        <v>0</v>
      </c>
      <c r="BO205" t="s">
        <v>429</v>
      </c>
      <c r="BP205">
        <v>0</v>
      </c>
      <c r="BQ205">
        <f>IF(BP205&lt;&gt;0, BP205, BN205)</f>
        <v>0</v>
      </c>
      <c r="BR205">
        <f>1-BQ205/BF205</f>
        <v>0</v>
      </c>
      <c r="BS205">
        <f>(BF205-BE205)/(BF205-BQ205)</f>
        <v>0</v>
      </c>
      <c r="BT205">
        <f>(AZ205-BF205)/(AZ205-BQ205)</f>
        <v>0</v>
      </c>
      <c r="BU205">
        <f>(BF205-BE205)/(BF205-AY205)</f>
        <v>0</v>
      </c>
      <c r="BV205">
        <f>(AZ205-BF205)/(AZ205-AY205)</f>
        <v>0</v>
      </c>
      <c r="BW205">
        <f>(BS205*BQ205/BE205)</f>
        <v>0</v>
      </c>
      <c r="BX205">
        <f>(1-BW205)</f>
        <v>0</v>
      </c>
      <c r="DG205">
        <f>$B$13*EF205+$C$13*EG205+$F$13*ER205*(1-EU205)</f>
        <v>0</v>
      </c>
      <c r="DH205">
        <f>DG205*DI205</f>
        <v>0</v>
      </c>
      <c r="DI205">
        <f>($B$13*$D$11+$C$13*$D$11+$F$13*((FE205+EW205)/MAX(FE205+EW205+FF205, 0.1)*$I$11+FF205/MAX(FE205+EW205+FF205, 0.1)*$J$11))/($B$13+$C$13+$F$13)</f>
        <v>0</v>
      </c>
      <c r="DJ205">
        <f>($B$13*$K$11+$C$13*$K$11+$F$13*((FE205+EW205)/MAX(FE205+EW205+FF205, 0.1)*$P$11+FF205/MAX(FE205+EW205+FF205, 0.1)*$Q$11))/($B$13+$C$13+$F$13)</f>
        <v>0</v>
      </c>
      <c r="DK205">
        <v>5.52</v>
      </c>
      <c r="DL205">
        <v>0.5</v>
      </c>
      <c r="DM205" t="s">
        <v>430</v>
      </c>
      <c r="DN205">
        <v>2</v>
      </c>
      <c r="DO205" t="b">
        <v>1</v>
      </c>
      <c r="DP205">
        <v>1685030667.1</v>
      </c>
      <c r="DQ205">
        <v>1358.968888888889</v>
      </c>
      <c r="DR205">
        <v>1443.495925925926</v>
      </c>
      <c r="DS205">
        <v>21.24263333333333</v>
      </c>
      <c r="DT205">
        <v>18.73140740740741</v>
      </c>
      <c r="DU205">
        <v>1358.792962962963</v>
      </c>
      <c r="DV205">
        <v>21.19499259259259</v>
      </c>
      <c r="DW205">
        <v>499.9693333333334</v>
      </c>
      <c r="DX205">
        <v>99.4659037037037</v>
      </c>
      <c r="DY205">
        <v>0.09990754444444444</v>
      </c>
      <c r="DZ205">
        <v>30.00707777777778</v>
      </c>
      <c r="EA205">
        <v>30.87876296296297</v>
      </c>
      <c r="EB205">
        <v>999.9000000000001</v>
      </c>
      <c r="EC205">
        <v>0</v>
      </c>
      <c r="ED205">
        <v>0</v>
      </c>
      <c r="EE205">
        <v>10006.73518518519</v>
      </c>
      <c r="EF205">
        <v>0</v>
      </c>
      <c r="EG205">
        <v>1776.665555555556</v>
      </c>
      <c r="EH205">
        <v>-84.52579629629629</v>
      </c>
      <c r="EI205">
        <v>1388.464814814815</v>
      </c>
      <c r="EJ205">
        <v>1471.05</v>
      </c>
      <c r="EK205">
        <v>2.511246296296296</v>
      </c>
      <c r="EL205">
        <v>1443.495925925926</v>
      </c>
      <c r="EM205">
        <v>18.73140740740741</v>
      </c>
      <c r="EN205">
        <v>2.112918148148148</v>
      </c>
      <c r="EO205">
        <v>1.863134444444445</v>
      </c>
      <c r="EP205">
        <v>18.31688148148148</v>
      </c>
      <c r="EQ205">
        <v>16.32677777777778</v>
      </c>
      <c r="ER205">
        <v>1999.948518518518</v>
      </c>
      <c r="ES205">
        <v>0.9800045185185186</v>
      </c>
      <c r="ET205">
        <v>0.01999544814814815</v>
      </c>
      <c r="EU205">
        <v>0</v>
      </c>
      <c r="EV205">
        <v>658.9085185185186</v>
      </c>
      <c r="EW205">
        <v>5.00078</v>
      </c>
      <c r="EX205">
        <v>19696.66296296296</v>
      </c>
      <c r="EY205">
        <v>16379.24444444444</v>
      </c>
      <c r="EZ205">
        <v>40.04381481481482</v>
      </c>
      <c r="FA205">
        <v>41.56199999999999</v>
      </c>
      <c r="FB205">
        <v>40.3864074074074</v>
      </c>
      <c r="FC205">
        <v>40.7427037037037</v>
      </c>
      <c r="FD205">
        <v>41.40948148148147</v>
      </c>
      <c r="FE205">
        <v>1955.061111111111</v>
      </c>
      <c r="FF205">
        <v>39.88740740740742</v>
      </c>
      <c r="FG205">
        <v>0</v>
      </c>
      <c r="FH205">
        <v>1685030673.7</v>
      </c>
      <c r="FI205">
        <v>0</v>
      </c>
      <c r="FJ205">
        <v>658.97564</v>
      </c>
      <c r="FK205">
        <v>6.533153841985365</v>
      </c>
      <c r="FL205">
        <v>-328.4615385531908</v>
      </c>
      <c r="FM205">
        <v>19693.46</v>
      </c>
      <c r="FN205">
        <v>15</v>
      </c>
      <c r="FO205">
        <v>1685028870</v>
      </c>
      <c r="FP205" t="s">
        <v>630</v>
      </c>
      <c r="FQ205">
        <v>1685028857</v>
      </c>
      <c r="FR205">
        <v>1685028870</v>
      </c>
      <c r="FS205">
        <v>3</v>
      </c>
      <c r="FT205">
        <v>0.082</v>
      </c>
      <c r="FU205">
        <v>-0.024</v>
      </c>
      <c r="FV205">
        <v>0.389</v>
      </c>
      <c r="FW205">
        <v>-0.048</v>
      </c>
      <c r="FX205">
        <v>420</v>
      </c>
      <c r="FY205">
        <v>15</v>
      </c>
      <c r="FZ205">
        <v>0.04</v>
      </c>
      <c r="GA205">
        <v>0.02</v>
      </c>
      <c r="GB205">
        <v>-84.30005250000001</v>
      </c>
      <c r="GC205">
        <v>-3.553356472795396</v>
      </c>
      <c r="GD205">
        <v>0.3829994777982745</v>
      </c>
      <c r="GE205">
        <v>0</v>
      </c>
      <c r="GF205">
        <v>2.54449725</v>
      </c>
      <c r="GG205">
        <v>-0.4143605628517891</v>
      </c>
      <c r="GH205">
        <v>0.05295335839148921</v>
      </c>
      <c r="GI205">
        <v>1</v>
      </c>
      <c r="GJ205">
        <v>1</v>
      </c>
      <c r="GK205">
        <v>2</v>
      </c>
      <c r="GL205" t="s">
        <v>432</v>
      </c>
      <c r="GM205">
        <v>3.0993</v>
      </c>
      <c r="GN205">
        <v>2.75815</v>
      </c>
      <c r="GO205">
        <v>0.214826</v>
      </c>
      <c r="GP205">
        <v>0.222777</v>
      </c>
      <c r="GQ205">
        <v>0.109127</v>
      </c>
      <c r="GR205">
        <v>0.100427</v>
      </c>
      <c r="GS205">
        <v>20131.7</v>
      </c>
      <c r="GT205">
        <v>19681.9</v>
      </c>
      <c r="GU205">
        <v>26188.7</v>
      </c>
      <c r="GV205">
        <v>25667.2</v>
      </c>
      <c r="GW205">
        <v>37451.5</v>
      </c>
      <c r="GX205">
        <v>35191</v>
      </c>
      <c r="GY205">
        <v>45799.5</v>
      </c>
      <c r="GZ205">
        <v>42316.1</v>
      </c>
      <c r="HA205">
        <v>1.87272</v>
      </c>
      <c r="HB205">
        <v>1.91698</v>
      </c>
      <c r="HC205">
        <v>0.09219720000000001</v>
      </c>
      <c r="HD205">
        <v>0</v>
      </c>
      <c r="HE205">
        <v>29.4078</v>
      </c>
      <c r="HF205">
        <v>999.9</v>
      </c>
      <c r="HG205">
        <v>53.3</v>
      </c>
      <c r="HH205">
        <v>37.7</v>
      </c>
      <c r="HI205">
        <v>35.0984</v>
      </c>
      <c r="HJ205">
        <v>62.493</v>
      </c>
      <c r="HK205">
        <v>27.3638</v>
      </c>
      <c r="HL205">
        <v>1</v>
      </c>
      <c r="HM205">
        <v>0.212589</v>
      </c>
      <c r="HN205">
        <v>0.735106</v>
      </c>
      <c r="HO205">
        <v>20.3039</v>
      </c>
      <c r="HP205">
        <v>5.2131</v>
      </c>
      <c r="HQ205">
        <v>11.9797</v>
      </c>
      <c r="HR205">
        <v>4.9639</v>
      </c>
      <c r="HS205">
        <v>3.27408</v>
      </c>
      <c r="HT205">
        <v>9999</v>
      </c>
      <c r="HU205">
        <v>9999</v>
      </c>
      <c r="HV205">
        <v>9999</v>
      </c>
      <c r="HW205">
        <v>31.1</v>
      </c>
      <c r="HX205">
        <v>1.86401</v>
      </c>
      <c r="HY205">
        <v>1.86016</v>
      </c>
      <c r="HZ205">
        <v>1.85843</v>
      </c>
      <c r="IA205">
        <v>1.85987</v>
      </c>
      <c r="IB205">
        <v>1.85982</v>
      </c>
      <c r="IC205">
        <v>1.85837</v>
      </c>
      <c r="ID205">
        <v>1.85745</v>
      </c>
      <c r="IE205">
        <v>1.85236</v>
      </c>
      <c r="IF205">
        <v>0</v>
      </c>
      <c r="IG205">
        <v>0</v>
      </c>
      <c r="IH205">
        <v>0</v>
      </c>
      <c r="II205">
        <v>0</v>
      </c>
      <c r="IJ205" t="s">
        <v>433</v>
      </c>
      <c r="IK205" t="s">
        <v>434</v>
      </c>
      <c r="IL205" t="s">
        <v>435</v>
      </c>
      <c r="IM205" t="s">
        <v>435</v>
      </c>
      <c r="IN205" t="s">
        <v>435</v>
      </c>
      <c r="IO205" t="s">
        <v>435</v>
      </c>
      <c r="IP205">
        <v>0</v>
      </c>
      <c r="IQ205">
        <v>100</v>
      </c>
      <c r="IR205">
        <v>100</v>
      </c>
      <c r="IS205">
        <v>0.16</v>
      </c>
      <c r="IT205">
        <v>0.0483</v>
      </c>
      <c r="IU205">
        <v>0.3089209274673534</v>
      </c>
      <c r="IV205">
        <v>0.0002756662941723101</v>
      </c>
      <c r="IW205">
        <v>-1.706736700235475E-07</v>
      </c>
      <c r="IX205">
        <v>-7.648352192670159E-11</v>
      </c>
      <c r="IY205">
        <v>-0.1658455807566637</v>
      </c>
      <c r="IZ205">
        <v>0.001712106514585134</v>
      </c>
      <c r="JA205">
        <v>0.0004201690128959496</v>
      </c>
      <c r="JB205">
        <v>-1.212774764375344E-06</v>
      </c>
      <c r="JC205">
        <v>3</v>
      </c>
      <c r="JD205">
        <v>1949</v>
      </c>
      <c r="JE205">
        <v>1</v>
      </c>
      <c r="JF205">
        <v>28</v>
      </c>
      <c r="JG205">
        <v>30.3</v>
      </c>
      <c r="JH205">
        <v>30.1</v>
      </c>
      <c r="JI205">
        <v>3.14575</v>
      </c>
      <c r="JJ205">
        <v>2.61963</v>
      </c>
      <c r="JK205">
        <v>1.49658</v>
      </c>
      <c r="JL205">
        <v>2.34863</v>
      </c>
      <c r="JM205">
        <v>1.54785</v>
      </c>
      <c r="JN205">
        <v>2.37061</v>
      </c>
      <c r="JO205">
        <v>41.8223</v>
      </c>
      <c r="JP205">
        <v>13.7468</v>
      </c>
      <c r="JQ205">
        <v>18</v>
      </c>
      <c r="JR205">
        <v>491.489</v>
      </c>
      <c r="JS205">
        <v>537.703</v>
      </c>
      <c r="JT205">
        <v>28.0017</v>
      </c>
      <c r="JU205">
        <v>30.0248</v>
      </c>
      <c r="JV205">
        <v>29.9998</v>
      </c>
      <c r="JW205">
        <v>30.0522</v>
      </c>
      <c r="JX205">
        <v>29.9915</v>
      </c>
      <c r="JY205">
        <v>63.1581</v>
      </c>
      <c r="JZ205">
        <v>44.1469</v>
      </c>
      <c r="KA205">
        <v>0</v>
      </c>
      <c r="KB205">
        <v>28</v>
      </c>
      <c r="KC205">
        <v>1489.54</v>
      </c>
      <c r="KD205">
        <v>18.8001</v>
      </c>
      <c r="KE205">
        <v>100.083</v>
      </c>
      <c r="KF205">
        <v>100.456</v>
      </c>
    </row>
    <row r="206" spans="1:292">
      <c r="A206">
        <v>186</v>
      </c>
      <c r="B206">
        <v>1685030679.6</v>
      </c>
      <c r="C206">
        <v>4080.5</v>
      </c>
      <c r="D206" t="s">
        <v>807</v>
      </c>
      <c r="E206" t="s">
        <v>808</v>
      </c>
      <c r="F206">
        <v>5</v>
      </c>
      <c r="G206" t="s">
        <v>428</v>
      </c>
      <c r="H206">
        <v>1685030671.814285</v>
      </c>
      <c r="I206">
        <f>(J206)/1000</f>
        <v>0</v>
      </c>
      <c r="J206">
        <f>IF(DO206, AM206, AG206)</f>
        <v>0</v>
      </c>
      <c r="K206">
        <f>IF(DO206, AH206, AF206)</f>
        <v>0</v>
      </c>
      <c r="L206">
        <f>DQ206 - IF(AT206&gt;1, K206*DK206*100.0/(AV206*EE206), 0)</f>
        <v>0</v>
      </c>
      <c r="M206">
        <f>((S206-I206/2)*L206-K206)/(S206+I206/2)</f>
        <v>0</v>
      </c>
      <c r="N206">
        <f>M206*(DX206+DY206)/1000.0</f>
        <v>0</v>
      </c>
      <c r="O206">
        <f>(DQ206 - IF(AT206&gt;1, K206*DK206*100.0/(AV206*EE206), 0))*(DX206+DY206)/1000.0</f>
        <v>0</v>
      </c>
      <c r="P206">
        <f>2.0/((1/R206-1/Q206)+SIGN(R206)*SQRT((1/R206-1/Q206)*(1/R206-1/Q206) + 4*DL206/((DL206+1)*(DL206+1))*(2*1/R206*1/Q206-1/Q206*1/Q206)))</f>
        <v>0</v>
      </c>
      <c r="Q206">
        <f>IF(LEFT(DM206,1)&lt;&gt;"0",IF(LEFT(DM206,1)="1",3.0,DN206),$D$5+$E$5*(EE206*DX206/($K$5*1000))+$F$5*(EE206*DX206/($K$5*1000))*MAX(MIN(DK206,$J$5),$I$5)*MAX(MIN(DK206,$J$5),$I$5)+$G$5*MAX(MIN(DK206,$J$5),$I$5)*(EE206*DX206/($K$5*1000))+$H$5*(EE206*DX206/($K$5*1000))*(EE206*DX206/($K$5*1000)))</f>
        <v>0</v>
      </c>
      <c r="R206">
        <f>I206*(1000-(1000*0.61365*exp(17.502*V206/(240.97+V206))/(DX206+DY206)+DS206)/2)/(1000*0.61365*exp(17.502*V206/(240.97+V206))/(DX206+DY206)-DS206)</f>
        <v>0</v>
      </c>
      <c r="S206">
        <f>1/((DL206+1)/(P206/1.6)+1/(Q206/1.37)) + DL206/((DL206+1)/(P206/1.6) + DL206/(Q206/1.37))</f>
        <v>0</v>
      </c>
      <c r="T206">
        <f>(DG206*DJ206)</f>
        <v>0</v>
      </c>
      <c r="U206">
        <f>(DZ206+(T206+2*0.95*5.67E-8*(((DZ206+$B$9)+273)^4-(DZ206+273)^4)-44100*I206)/(1.84*29.3*Q206+8*0.95*5.67E-8*(DZ206+273)^3))</f>
        <v>0</v>
      </c>
      <c r="V206">
        <f>($C$9*EA206+$D$9*EB206+$E$9*U206)</f>
        <v>0</v>
      </c>
      <c r="W206">
        <f>0.61365*exp(17.502*V206/(240.97+V206))</f>
        <v>0</v>
      </c>
      <c r="X206">
        <f>(Y206/Z206*100)</f>
        <v>0</v>
      </c>
      <c r="Y206">
        <f>DS206*(DX206+DY206)/1000</f>
        <v>0</v>
      </c>
      <c r="Z206">
        <f>0.61365*exp(17.502*DZ206/(240.97+DZ206))</f>
        <v>0</v>
      </c>
      <c r="AA206">
        <f>(W206-DS206*(DX206+DY206)/1000)</f>
        <v>0</v>
      </c>
      <c r="AB206">
        <f>(-I206*44100)</f>
        <v>0</v>
      </c>
      <c r="AC206">
        <f>2*29.3*Q206*0.92*(DZ206-V206)</f>
        <v>0</v>
      </c>
      <c r="AD206">
        <f>2*0.95*5.67E-8*(((DZ206+$B$9)+273)^4-(V206+273)^4)</f>
        <v>0</v>
      </c>
      <c r="AE206">
        <f>T206+AD206+AB206+AC206</f>
        <v>0</v>
      </c>
      <c r="AF206">
        <f>DW206*AT206*(DR206-DQ206*(1000-AT206*DT206)/(1000-AT206*DS206))/(100*DK206)</f>
        <v>0</v>
      </c>
      <c r="AG206">
        <f>1000*DW206*AT206*(DS206-DT206)/(100*DK206*(1000-AT206*DS206))</f>
        <v>0</v>
      </c>
      <c r="AH206">
        <f>(AI206 - AJ206 - DX206*1E3/(8.314*(DZ206+273.15)) * AL206/DW206 * AK206) * DW206/(100*DK206) * (1000 - DT206)/1000</f>
        <v>0</v>
      </c>
      <c r="AI206">
        <v>1502.346573956699</v>
      </c>
      <c r="AJ206">
        <v>1428.641272727273</v>
      </c>
      <c r="AK206">
        <v>3.396008452282316</v>
      </c>
      <c r="AL206">
        <v>66.75792814194976</v>
      </c>
      <c r="AM206">
        <f>(AO206 - AN206 + DX206*1E3/(8.314*(DZ206+273.15)) * AQ206/DW206 * AP206) * DW206/(100*DK206) * 1000/(1000 - AO206)</f>
        <v>0</v>
      </c>
      <c r="AN206">
        <v>18.75251508326577</v>
      </c>
      <c r="AO206">
        <v>21.27998524251807</v>
      </c>
      <c r="AP206">
        <v>0.0009674578045911121</v>
      </c>
      <c r="AQ206">
        <v>112.1516284702856</v>
      </c>
      <c r="AR206">
        <v>0</v>
      </c>
      <c r="AS206">
        <v>0</v>
      </c>
      <c r="AT206">
        <f>IF(AR206*$H$15&gt;=AV206,1.0,(AV206/(AV206-AR206*$H$15)))</f>
        <v>0</v>
      </c>
      <c r="AU206">
        <f>(AT206-1)*100</f>
        <v>0</v>
      </c>
      <c r="AV206">
        <f>MAX(0,($B$15+$C$15*EE206)/(1+$D$15*EE206)*DX206/(DZ206+273)*$E$15)</f>
        <v>0</v>
      </c>
      <c r="AW206" t="s">
        <v>429</v>
      </c>
      <c r="AX206" t="s">
        <v>429</v>
      </c>
      <c r="AY206">
        <v>0</v>
      </c>
      <c r="AZ206">
        <v>0</v>
      </c>
      <c r="BA206">
        <f>1-AY206/AZ206</f>
        <v>0</v>
      </c>
      <c r="BB206">
        <v>0</v>
      </c>
      <c r="BC206" t="s">
        <v>429</v>
      </c>
      <c r="BD206" t="s">
        <v>429</v>
      </c>
      <c r="BE206">
        <v>0</v>
      </c>
      <c r="BF206">
        <v>0</v>
      </c>
      <c r="BG206">
        <f>1-BE206/BF206</f>
        <v>0</v>
      </c>
      <c r="BH206">
        <v>0.5</v>
      </c>
      <c r="BI206">
        <f>DH206</f>
        <v>0</v>
      </c>
      <c r="BJ206">
        <f>K206</f>
        <v>0</v>
      </c>
      <c r="BK206">
        <f>BG206*BH206*BI206</f>
        <v>0</v>
      </c>
      <c r="BL206">
        <f>(BJ206-BB206)/BI206</f>
        <v>0</v>
      </c>
      <c r="BM206">
        <f>(AZ206-BF206)/BF206</f>
        <v>0</v>
      </c>
      <c r="BN206">
        <f>AY206/(BA206+AY206/BF206)</f>
        <v>0</v>
      </c>
      <c r="BO206" t="s">
        <v>429</v>
      </c>
      <c r="BP206">
        <v>0</v>
      </c>
      <c r="BQ206">
        <f>IF(BP206&lt;&gt;0, BP206, BN206)</f>
        <v>0</v>
      </c>
      <c r="BR206">
        <f>1-BQ206/BF206</f>
        <v>0</v>
      </c>
      <c r="BS206">
        <f>(BF206-BE206)/(BF206-BQ206)</f>
        <v>0</v>
      </c>
      <c r="BT206">
        <f>(AZ206-BF206)/(AZ206-BQ206)</f>
        <v>0</v>
      </c>
      <c r="BU206">
        <f>(BF206-BE206)/(BF206-AY206)</f>
        <v>0</v>
      </c>
      <c r="BV206">
        <f>(AZ206-BF206)/(AZ206-AY206)</f>
        <v>0</v>
      </c>
      <c r="BW206">
        <f>(BS206*BQ206/BE206)</f>
        <v>0</v>
      </c>
      <c r="BX206">
        <f>(1-BW206)</f>
        <v>0</v>
      </c>
      <c r="DG206">
        <f>$B$13*EF206+$C$13*EG206+$F$13*ER206*(1-EU206)</f>
        <v>0</v>
      </c>
      <c r="DH206">
        <f>DG206*DI206</f>
        <v>0</v>
      </c>
      <c r="DI206">
        <f>($B$13*$D$11+$C$13*$D$11+$F$13*((FE206+EW206)/MAX(FE206+EW206+FF206, 0.1)*$I$11+FF206/MAX(FE206+EW206+FF206, 0.1)*$J$11))/($B$13+$C$13+$F$13)</f>
        <v>0</v>
      </c>
      <c r="DJ206">
        <f>($B$13*$K$11+$C$13*$K$11+$F$13*((FE206+EW206)/MAX(FE206+EW206+FF206, 0.1)*$P$11+FF206/MAX(FE206+EW206+FF206, 0.1)*$Q$11))/($B$13+$C$13+$F$13)</f>
        <v>0</v>
      </c>
      <c r="DK206">
        <v>5.52</v>
      </c>
      <c r="DL206">
        <v>0.5</v>
      </c>
      <c r="DM206" t="s">
        <v>430</v>
      </c>
      <c r="DN206">
        <v>2</v>
      </c>
      <c r="DO206" t="b">
        <v>1</v>
      </c>
      <c r="DP206">
        <v>1685030671.814285</v>
      </c>
      <c r="DQ206">
        <v>1374.311071428571</v>
      </c>
      <c r="DR206">
        <v>1459.3</v>
      </c>
      <c r="DS206">
        <v>21.26611428571428</v>
      </c>
      <c r="DT206">
        <v>18.74944642857143</v>
      </c>
      <c r="DU206">
        <v>1374.145</v>
      </c>
      <c r="DV206">
        <v>21.21805357142857</v>
      </c>
      <c r="DW206">
        <v>500.0057499999999</v>
      </c>
      <c r="DX206">
        <v>99.46555357142857</v>
      </c>
      <c r="DY206">
        <v>0.09994362142857141</v>
      </c>
      <c r="DZ206">
        <v>30.01611785714285</v>
      </c>
      <c r="EA206">
        <v>30.89726428571428</v>
      </c>
      <c r="EB206">
        <v>999.9000000000002</v>
      </c>
      <c r="EC206">
        <v>0</v>
      </c>
      <c r="ED206">
        <v>0</v>
      </c>
      <c r="EE206">
        <v>10008.79464285714</v>
      </c>
      <c r="EF206">
        <v>0</v>
      </c>
      <c r="EG206">
        <v>1769.985357142857</v>
      </c>
      <c r="EH206">
        <v>-84.98831785714286</v>
      </c>
      <c r="EI206">
        <v>1404.173571428571</v>
      </c>
      <c r="EJ206">
        <v>1487.183928571428</v>
      </c>
      <c r="EK206">
        <v>2.5166825</v>
      </c>
      <c r="EL206">
        <v>1459.3</v>
      </c>
      <c r="EM206">
        <v>18.74944642857143</v>
      </c>
      <c r="EN206">
        <v>2.115246071428571</v>
      </c>
      <c r="EO206">
        <v>1.864922142857143</v>
      </c>
      <c r="EP206">
        <v>18.33444642857143</v>
      </c>
      <c r="EQ206">
        <v>16.34184285714285</v>
      </c>
      <c r="ER206">
        <v>1999.986785714286</v>
      </c>
      <c r="ES206">
        <v>0.9800043928571428</v>
      </c>
      <c r="ET206">
        <v>0.01999555357142857</v>
      </c>
      <c r="EU206">
        <v>0</v>
      </c>
      <c r="EV206">
        <v>659.4789285714287</v>
      </c>
      <c r="EW206">
        <v>5.00078</v>
      </c>
      <c r="EX206">
        <v>19659.5</v>
      </c>
      <c r="EY206">
        <v>16379.56071428572</v>
      </c>
      <c r="EZ206">
        <v>40.04225</v>
      </c>
      <c r="FA206">
        <v>41.56199999999999</v>
      </c>
      <c r="FB206">
        <v>40.38814285714285</v>
      </c>
      <c r="FC206">
        <v>40.74514285714285</v>
      </c>
      <c r="FD206">
        <v>41.38585714285714</v>
      </c>
      <c r="FE206">
        <v>1955.098214285714</v>
      </c>
      <c r="FF206">
        <v>39.88857142857144</v>
      </c>
      <c r="FG206">
        <v>0</v>
      </c>
      <c r="FH206">
        <v>1685030679.1</v>
      </c>
      <c r="FI206">
        <v>0</v>
      </c>
      <c r="FJ206">
        <v>659.617346153846</v>
      </c>
      <c r="FK206">
        <v>7.675179474698614</v>
      </c>
      <c r="FL206">
        <v>-670.8752140223025</v>
      </c>
      <c r="FM206">
        <v>19654.51923076923</v>
      </c>
      <c r="FN206">
        <v>15</v>
      </c>
      <c r="FO206">
        <v>1685028870</v>
      </c>
      <c r="FP206" t="s">
        <v>630</v>
      </c>
      <c r="FQ206">
        <v>1685028857</v>
      </c>
      <c r="FR206">
        <v>1685028870</v>
      </c>
      <c r="FS206">
        <v>3</v>
      </c>
      <c r="FT206">
        <v>0.082</v>
      </c>
      <c r="FU206">
        <v>-0.024</v>
      </c>
      <c r="FV206">
        <v>0.389</v>
      </c>
      <c r="FW206">
        <v>-0.048</v>
      </c>
      <c r="FX206">
        <v>420</v>
      </c>
      <c r="FY206">
        <v>15</v>
      </c>
      <c r="FZ206">
        <v>0.04</v>
      </c>
      <c r="GA206">
        <v>0.02</v>
      </c>
      <c r="GB206">
        <v>-84.6687775</v>
      </c>
      <c r="GC206">
        <v>-5.995417260787955</v>
      </c>
      <c r="GD206">
        <v>0.5867895220977882</v>
      </c>
      <c r="GE206">
        <v>0</v>
      </c>
      <c r="GF206">
        <v>2.5185145</v>
      </c>
      <c r="GG206">
        <v>-0.01890371482176434</v>
      </c>
      <c r="GH206">
        <v>0.02292611152703399</v>
      </c>
      <c r="GI206">
        <v>1</v>
      </c>
      <c r="GJ206">
        <v>1</v>
      </c>
      <c r="GK206">
        <v>2</v>
      </c>
      <c r="GL206" t="s">
        <v>432</v>
      </c>
      <c r="GM206">
        <v>3.09946</v>
      </c>
      <c r="GN206">
        <v>2.75813</v>
      </c>
      <c r="GO206">
        <v>0.216367</v>
      </c>
      <c r="GP206">
        <v>0.224259</v>
      </c>
      <c r="GQ206">
        <v>0.109132</v>
      </c>
      <c r="GR206">
        <v>0.100453</v>
      </c>
      <c r="GS206">
        <v>20092.5</v>
      </c>
      <c r="GT206">
        <v>19644.5</v>
      </c>
      <c r="GU206">
        <v>26189.1</v>
      </c>
      <c r="GV206">
        <v>25667.4</v>
      </c>
      <c r="GW206">
        <v>37451.7</v>
      </c>
      <c r="GX206">
        <v>35190.3</v>
      </c>
      <c r="GY206">
        <v>45799.7</v>
      </c>
      <c r="GZ206">
        <v>42316.3</v>
      </c>
      <c r="HA206">
        <v>1.87278</v>
      </c>
      <c r="HB206">
        <v>1.91702</v>
      </c>
      <c r="HC206">
        <v>0.09166820000000001</v>
      </c>
      <c r="HD206">
        <v>0</v>
      </c>
      <c r="HE206">
        <v>29.4243</v>
      </c>
      <c r="HF206">
        <v>999.9</v>
      </c>
      <c r="HG206">
        <v>53.3</v>
      </c>
      <c r="HH206">
        <v>37.7</v>
      </c>
      <c r="HI206">
        <v>35.0981</v>
      </c>
      <c r="HJ206">
        <v>61.573</v>
      </c>
      <c r="HK206">
        <v>27.1595</v>
      </c>
      <c r="HL206">
        <v>1</v>
      </c>
      <c r="HM206">
        <v>0.212215</v>
      </c>
      <c r="HN206">
        <v>0.740839</v>
      </c>
      <c r="HO206">
        <v>20.3039</v>
      </c>
      <c r="HP206">
        <v>5.2131</v>
      </c>
      <c r="HQ206">
        <v>11.98</v>
      </c>
      <c r="HR206">
        <v>4.96375</v>
      </c>
      <c r="HS206">
        <v>3.27405</v>
      </c>
      <c r="HT206">
        <v>9999</v>
      </c>
      <c r="HU206">
        <v>9999</v>
      </c>
      <c r="HV206">
        <v>9999</v>
      </c>
      <c r="HW206">
        <v>31.1</v>
      </c>
      <c r="HX206">
        <v>1.86401</v>
      </c>
      <c r="HY206">
        <v>1.86019</v>
      </c>
      <c r="HZ206">
        <v>1.85848</v>
      </c>
      <c r="IA206">
        <v>1.85987</v>
      </c>
      <c r="IB206">
        <v>1.85985</v>
      </c>
      <c r="IC206">
        <v>1.85837</v>
      </c>
      <c r="ID206">
        <v>1.85745</v>
      </c>
      <c r="IE206">
        <v>1.85236</v>
      </c>
      <c r="IF206">
        <v>0</v>
      </c>
      <c r="IG206">
        <v>0</v>
      </c>
      <c r="IH206">
        <v>0</v>
      </c>
      <c r="II206">
        <v>0</v>
      </c>
      <c r="IJ206" t="s">
        <v>433</v>
      </c>
      <c r="IK206" t="s">
        <v>434</v>
      </c>
      <c r="IL206" t="s">
        <v>435</v>
      </c>
      <c r="IM206" t="s">
        <v>435</v>
      </c>
      <c r="IN206" t="s">
        <v>435</v>
      </c>
      <c r="IO206" t="s">
        <v>435</v>
      </c>
      <c r="IP206">
        <v>0</v>
      </c>
      <c r="IQ206">
        <v>100</v>
      </c>
      <c r="IR206">
        <v>100</v>
      </c>
      <c r="IS206">
        <v>0.15</v>
      </c>
      <c r="IT206">
        <v>0.0483</v>
      </c>
      <c r="IU206">
        <v>0.3089209274673534</v>
      </c>
      <c r="IV206">
        <v>0.0002756662941723101</v>
      </c>
      <c r="IW206">
        <v>-1.706736700235475E-07</v>
      </c>
      <c r="IX206">
        <v>-7.648352192670159E-11</v>
      </c>
      <c r="IY206">
        <v>-0.1658455807566637</v>
      </c>
      <c r="IZ206">
        <v>0.001712106514585134</v>
      </c>
      <c r="JA206">
        <v>0.0004201690128959496</v>
      </c>
      <c r="JB206">
        <v>-1.212774764375344E-06</v>
      </c>
      <c r="JC206">
        <v>3</v>
      </c>
      <c r="JD206">
        <v>1949</v>
      </c>
      <c r="JE206">
        <v>1</v>
      </c>
      <c r="JF206">
        <v>28</v>
      </c>
      <c r="JG206">
        <v>30.4</v>
      </c>
      <c r="JH206">
        <v>30.2</v>
      </c>
      <c r="JI206">
        <v>3.17261</v>
      </c>
      <c r="JJ206">
        <v>2.61963</v>
      </c>
      <c r="JK206">
        <v>1.49658</v>
      </c>
      <c r="JL206">
        <v>2.34863</v>
      </c>
      <c r="JM206">
        <v>1.54785</v>
      </c>
      <c r="JN206">
        <v>2.38403</v>
      </c>
      <c r="JO206">
        <v>41.8486</v>
      </c>
      <c r="JP206">
        <v>13.7555</v>
      </c>
      <c r="JQ206">
        <v>18</v>
      </c>
      <c r="JR206">
        <v>491.519</v>
      </c>
      <c r="JS206">
        <v>537.739</v>
      </c>
      <c r="JT206">
        <v>28.0013</v>
      </c>
      <c r="JU206">
        <v>30.0227</v>
      </c>
      <c r="JV206">
        <v>29.9999</v>
      </c>
      <c r="JW206">
        <v>30.0522</v>
      </c>
      <c r="JX206">
        <v>29.9915</v>
      </c>
      <c r="JY206">
        <v>63.7071</v>
      </c>
      <c r="JZ206">
        <v>44.1469</v>
      </c>
      <c r="KA206">
        <v>0</v>
      </c>
      <c r="KB206">
        <v>28</v>
      </c>
      <c r="KC206">
        <v>1509.57</v>
      </c>
      <c r="KD206">
        <v>18.8346</v>
      </c>
      <c r="KE206">
        <v>100.083</v>
      </c>
      <c r="KF206">
        <v>100.456</v>
      </c>
    </row>
    <row r="207" spans="1:292">
      <c r="A207">
        <v>187</v>
      </c>
      <c r="B207">
        <v>1685030684.6</v>
      </c>
      <c r="C207">
        <v>4085.5</v>
      </c>
      <c r="D207" t="s">
        <v>809</v>
      </c>
      <c r="E207" t="s">
        <v>810</v>
      </c>
      <c r="F207">
        <v>5</v>
      </c>
      <c r="G207" t="s">
        <v>428</v>
      </c>
      <c r="H207">
        <v>1685030677.1</v>
      </c>
      <c r="I207">
        <f>(J207)/1000</f>
        <v>0</v>
      </c>
      <c r="J207">
        <f>IF(DO207, AM207, AG207)</f>
        <v>0</v>
      </c>
      <c r="K207">
        <f>IF(DO207, AH207, AF207)</f>
        <v>0</v>
      </c>
      <c r="L207">
        <f>DQ207 - IF(AT207&gt;1, K207*DK207*100.0/(AV207*EE207), 0)</f>
        <v>0</v>
      </c>
      <c r="M207">
        <f>((S207-I207/2)*L207-K207)/(S207+I207/2)</f>
        <v>0</v>
      </c>
      <c r="N207">
        <f>M207*(DX207+DY207)/1000.0</f>
        <v>0</v>
      </c>
      <c r="O207">
        <f>(DQ207 - IF(AT207&gt;1, K207*DK207*100.0/(AV207*EE207), 0))*(DX207+DY207)/1000.0</f>
        <v>0</v>
      </c>
      <c r="P207">
        <f>2.0/((1/R207-1/Q207)+SIGN(R207)*SQRT((1/R207-1/Q207)*(1/R207-1/Q207) + 4*DL207/((DL207+1)*(DL207+1))*(2*1/R207*1/Q207-1/Q207*1/Q207)))</f>
        <v>0</v>
      </c>
      <c r="Q207">
        <f>IF(LEFT(DM207,1)&lt;&gt;"0",IF(LEFT(DM207,1)="1",3.0,DN207),$D$5+$E$5*(EE207*DX207/($K$5*1000))+$F$5*(EE207*DX207/($K$5*1000))*MAX(MIN(DK207,$J$5),$I$5)*MAX(MIN(DK207,$J$5),$I$5)+$G$5*MAX(MIN(DK207,$J$5),$I$5)*(EE207*DX207/($K$5*1000))+$H$5*(EE207*DX207/($K$5*1000))*(EE207*DX207/($K$5*1000)))</f>
        <v>0</v>
      </c>
      <c r="R207">
        <f>I207*(1000-(1000*0.61365*exp(17.502*V207/(240.97+V207))/(DX207+DY207)+DS207)/2)/(1000*0.61365*exp(17.502*V207/(240.97+V207))/(DX207+DY207)-DS207)</f>
        <v>0</v>
      </c>
      <c r="S207">
        <f>1/((DL207+1)/(P207/1.6)+1/(Q207/1.37)) + DL207/((DL207+1)/(P207/1.6) + DL207/(Q207/1.37))</f>
        <v>0</v>
      </c>
      <c r="T207">
        <f>(DG207*DJ207)</f>
        <v>0</v>
      </c>
      <c r="U207">
        <f>(DZ207+(T207+2*0.95*5.67E-8*(((DZ207+$B$9)+273)^4-(DZ207+273)^4)-44100*I207)/(1.84*29.3*Q207+8*0.95*5.67E-8*(DZ207+273)^3))</f>
        <v>0</v>
      </c>
      <c r="V207">
        <f>($C$9*EA207+$D$9*EB207+$E$9*U207)</f>
        <v>0</v>
      </c>
      <c r="W207">
        <f>0.61365*exp(17.502*V207/(240.97+V207))</f>
        <v>0</v>
      </c>
      <c r="X207">
        <f>(Y207/Z207*100)</f>
        <v>0</v>
      </c>
      <c r="Y207">
        <f>DS207*(DX207+DY207)/1000</f>
        <v>0</v>
      </c>
      <c r="Z207">
        <f>0.61365*exp(17.502*DZ207/(240.97+DZ207))</f>
        <v>0</v>
      </c>
      <c r="AA207">
        <f>(W207-DS207*(DX207+DY207)/1000)</f>
        <v>0</v>
      </c>
      <c r="AB207">
        <f>(-I207*44100)</f>
        <v>0</v>
      </c>
      <c r="AC207">
        <f>2*29.3*Q207*0.92*(DZ207-V207)</f>
        <v>0</v>
      </c>
      <c r="AD207">
        <f>2*0.95*5.67E-8*(((DZ207+$B$9)+273)^4-(V207+273)^4)</f>
        <v>0</v>
      </c>
      <c r="AE207">
        <f>T207+AD207+AB207+AC207</f>
        <v>0</v>
      </c>
      <c r="AF207">
        <f>DW207*AT207*(DR207-DQ207*(1000-AT207*DT207)/(1000-AT207*DS207))/(100*DK207)</f>
        <v>0</v>
      </c>
      <c r="AG207">
        <f>1000*DW207*AT207*(DS207-DT207)/(100*DK207*(1000-AT207*DS207))</f>
        <v>0</v>
      </c>
      <c r="AH207">
        <f>(AI207 - AJ207 - DX207*1E3/(8.314*(DZ207+273.15)) * AL207/DW207 * AK207) * DW207/(100*DK207) * (1000 - DT207)/1000</f>
        <v>0</v>
      </c>
      <c r="AI207">
        <v>1519.168218634727</v>
      </c>
      <c r="AJ207">
        <v>1445.136606060606</v>
      </c>
      <c r="AK207">
        <v>3.29792237174764</v>
      </c>
      <c r="AL207">
        <v>66.75792814194976</v>
      </c>
      <c r="AM207">
        <f>(AO207 - AN207 + DX207*1E3/(8.314*(DZ207+273.15)) * AQ207/DW207 * AP207) * DW207/(100*DK207) * 1000/(1000 - AO207)</f>
        <v>0</v>
      </c>
      <c r="AN207">
        <v>18.76058321990893</v>
      </c>
      <c r="AO207">
        <v>21.28399535603716</v>
      </c>
      <c r="AP207">
        <v>4.080300316981904E-05</v>
      </c>
      <c r="AQ207">
        <v>112.1516284702856</v>
      </c>
      <c r="AR207">
        <v>0</v>
      </c>
      <c r="AS207">
        <v>0</v>
      </c>
      <c r="AT207">
        <f>IF(AR207*$H$15&gt;=AV207,1.0,(AV207/(AV207-AR207*$H$15)))</f>
        <v>0</v>
      </c>
      <c r="AU207">
        <f>(AT207-1)*100</f>
        <v>0</v>
      </c>
      <c r="AV207">
        <f>MAX(0,($B$15+$C$15*EE207)/(1+$D$15*EE207)*DX207/(DZ207+273)*$E$15)</f>
        <v>0</v>
      </c>
      <c r="AW207" t="s">
        <v>429</v>
      </c>
      <c r="AX207" t="s">
        <v>429</v>
      </c>
      <c r="AY207">
        <v>0</v>
      </c>
      <c r="AZ207">
        <v>0</v>
      </c>
      <c r="BA207">
        <f>1-AY207/AZ207</f>
        <v>0</v>
      </c>
      <c r="BB207">
        <v>0</v>
      </c>
      <c r="BC207" t="s">
        <v>429</v>
      </c>
      <c r="BD207" t="s">
        <v>429</v>
      </c>
      <c r="BE207">
        <v>0</v>
      </c>
      <c r="BF207">
        <v>0</v>
      </c>
      <c r="BG207">
        <f>1-BE207/BF207</f>
        <v>0</v>
      </c>
      <c r="BH207">
        <v>0.5</v>
      </c>
      <c r="BI207">
        <f>DH207</f>
        <v>0</v>
      </c>
      <c r="BJ207">
        <f>K207</f>
        <v>0</v>
      </c>
      <c r="BK207">
        <f>BG207*BH207*BI207</f>
        <v>0</v>
      </c>
      <c r="BL207">
        <f>(BJ207-BB207)/BI207</f>
        <v>0</v>
      </c>
      <c r="BM207">
        <f>(AZ207-BF207)/BF207</f>
        <v>0</v>
      </c>
      <c r="BN207">
        <f>AY207/(BA207+AY207/BF207)</f>
        <v>0</v>
      </c>
      <c r="BO207" t="s">
        <v>429</v>
      </c>
      <c r="BP207">
        <v>0</v>
      </c>
      <c r="BQ207">
        <f>IF(BP207&lt;&gt;0, BP207, BN207)</f>
        <v>0</v>
      </c>
      <c r="BR207">
        <f>1-BQ207/BF207</f>
        <v>0</v>
      </c>
      <c r="BS207">
        <f>(BF207-BE207)/(BF207-BQ207)</f>
        <v>0</v>
      </c>
      <c r="BT207">
        <f>(AZ207-BF207)/(AZ207-BQ207)</f>
        <v>0</v>
      </c>
      <c r="BU207">
        <f>(BF207-BE207)/(BF207-AY207)</f>
        <v>0</v>
      </c>
      <c r="BV207">
        <f>(AZ207-BF207)/(AZ207-AY207)</f>
        <v>0</v>
      </c>
      <c r="BW207">
        <f>(BS207*BQ207/BE207)</f>
        <v>0</v>
      </c>
      <c r="BX207">
        <f>(1-BW207)</f>
        <v>0</v>
      </c>
      <c r="DG207">
        <f>$B$13*EF207+$C$13*EG207+$F$13*ER207*(1-EU207)</f>
        <v>0</v>
      </c>
      <c r="DH207">
        <f>DG207*DI207</f>
        <v>0</v>
      </c>
      <c r="DI207">
        <f>($B$13*$D$11+$C$13*$D$11+$F$13*((FE207+EW207)/MAX(FE207+EW207+FF207, 0.1)*$I$11+FF207/MAX(FE207+EW207+FF207, 0.1)*$J$11))/($B$13+$C$13+$F$13)</f>
        <v>0</v>
      </c>
      <c r="DJ207">
        <f>($B$13*$K$11+$C$13*$K$11+$F$13*((FE207+EW207)/MAX(FE207+EW207+FF207, 0.1)*$P$11+FF207/MAX(FE207+EW207+FF207, 0.1)*$Q$11))/($B$13+$C$13+$F$13)</f>
        <v>0</v>
      </c>
      <c r="DK207">
        <v>5.52</v>
      </c>
      <c r="DL207">
        <v>0.5</v>
      </c>
      <c r="DM207" t="s">
        <v>430</v>
      </c>
      <c r="DN207">
        <v>2</v>
      </c>
      <c r="DO207" t="b">
        <v>1</v>
      </c>
      <c r="DP207">
        <v>1685030677.1</v>
      </c>
      <c r="DQ207">
        <v>1391.568148148148</v>
      </c>
      <c r="DR207">
        <v>1477.033703703704</v>
      </c>
      <c r="DS207">
        <v>21.27812592592592</v>
      </c>
      <c r="DT207">
        <v>18.75702962962963</v>
      </c>
      <c r="DU207">
        <v>1391.412222222222</v>
      </c>
      <c r="DV207">
        <v>21.22985925925926</v>
      </c>
      <c r="DW207">
        <v>500.0101851851853</v>
      </c>
      <c r="DX207">
        <v>99.46574074074076</v>
      </c>
      <c r="DY207">
        <v>0.09984471111111112</v>
      </c>
      <c r="DZ207">
        <v>30.02674814814814</v>
      </c>
      <c r="EA207">
        <v>30.91249629629629</v>
      </c>
      <c r="EB207">
        <v>999.9000000000001</v>
      </c>
      <c r="EC207">
        <v>0</v>
      </c>
      <c r="ED207">
        <v>0</v>
      </c>
      <c r="EE207">
        <v>10018.6137037037</v>
      </c>
      <c r="EF207">
        <v>0</v>
      </c>
      <c r="EG207">
        <v>1761.387407407407</v>
      </c>
      <c r="EH207">
        <v>-85.46541111111111</v>
      </c>
      <c r="EI207">
        <v>1421.822222222222</v>
      </c>
      <c r="EJ207">
        <v>1505.268148148148</v>
      </c>
      <c r="EK207">
        <v>2.521108148148148</v>
      </c>
      <c r="EL207">
        <v>1477.033703703704</v>
      </c>
      <c r="EM207">
        <v>18.75702962962963</v>
      </c>
      <c r="EN207">
        <v>2.116445925925926</v>
      </c>
      <c r="EO207">
        <v>1.865679629629629</v>
      </c>
      <c r="EP207">
        <v>18.34348148148148</v>
      </c>
      <c r="EQ207">
        <v>16.34822592592593</v>
      </c>
      <c r="ER207">
        <v>2000.007777777778</v>
      </c>
      <c r="ES207">
        <v>0.9800037777777777</v>
      </c>
      <c r="ET207">
        <v>0.0199962</v>
      </c>
      <c r="EU207">
        <v>0</v>
      </c>
      <c r="EV207">
        <v>660.2094444444444</v>
      </c>
      <c r="EW207">
        <v>5.00078</v>
      </c>
      <c r="EX207">
        <v>19632.60370370371</v>
      </c>
      <c r="EY207">
        <v>16379.73703703704</v>
      </c>
      <c r="EZ207">
        <v>40.04374074074073</v>
      </c>
      <c r="FA207">
        <v>41.57366666666666</v>
      </c>
      <c r="FB207">
        <v>40.38166666666666</v>
      </c>
      <c r="FC207">
        <v>40.74737037037036</v>
      </c>
      <c r="FD207">
        <v>41.37929629629629</v>
      </c>
      <c r="FE207">
        <v>1955.116296296296</v>
      </c>
      <c r="FF207">
        <v>39.89037037037038</v>
      </c>
      <c r="FG207">
        <v>0</v>
      </c>
      <c r="FH207">
        <v>1685030683.9</v>
      </c>
      <c r="FI207">
        <v>0</v>
      </c>
      <c r="FJ207">
        <v>660.2814615384615</v>
      </c>
      <c r="FK207">
        <v>9.29258117810614</v>
      </c>
      <c r="FL207">
        <v>-110.5504270401145</v>
      </c>
      <c r="FM207">
        <v>19633.5</v>
      </c>
      <c r="FN207">
        <v>15</v>
      </c>
      <c r="FO207">
        <v>1685028870</v>
      </c>
      <c r="FP207" t="s">
        <v>630</v>
      </c>
      <c r="FQ207">
        <v>1685028857</v>
      </c>
      <c r="FR207">
        <v>1685028870</v>
      </c>
      <c r="FS207">
        <v>3</v>
      </c>
      <c r="FT207">
        <v>0.082</v>
      </c>
      <c r="FU207">
        <v>-0.024</v>
      </c>
      <c r="FV207">
        <v>0.389</v>
      </c>
      <c r="FW207">
        <v>-0.048</v>
      </c>
      <c r="FX207">
        <v>420</v>
      </c>
      <c r="FY207">
        <v>15</v>
      </c>
      <c r="FZ207">
        <v>0.04</v>
      </c>
      <c r="GA207">
        <v>0.02</v>
      </c>
      <c r="GB207">
        <v>-85.12294390243902</v>
      </c>
      <c r="GC207">
        <v>-5.423830662020919</v>
      </c>
      <c r="GD207">
        <v>0.554353943045539</v>
      </c>
      <c r="GE207">
        <v>0</v>
      </c>
      <c r="GF207">
        <v>2.516197804878049</v>
      </c>
      <c r="GG207">
        <v>0.06459198606271768</v>
      </c>
      <c r="GH207">
        <v>0.009405614698910804</v>
      </c>
      <c r="GI207">
        <v>1</v>
      </c>
      <c r="GJ207">
        <v>1</v>
      </c>
      <c r="GK207">
        <v>2</v>
      </c>
      <c r="GL207" t="s">
        <v>432</v>
      </c>
      <c r="GM207">
        <v>3.0993</v>
      </c>
      <c r="GN207">
        <v>2.75813</v>
      </c>
      <c r="GO207">
        <v>0.217866</v>
      </c>
      <c r="GP207">
        <v>0.225789</v>
      </c>
      <c r="GQ207">
        <v>0.109143</v>
      </c>
      <c r="GR207">
        <v>0.100477</v>
      </c>
      <c r="GS207">
        <v>20053.9</v>
      </c>
      <c r="GT207">
        <v>19605.8</v>
      </c>
      <c r="GU207">
        <v>26189</v>
      </c>
      <c r="GV207">
        <v>25667.4</v>
      </c>
      <c r="GW207">
        <v>37451.4</v>
      </c>
      <c r="GX207">
        <v>35189.6</v>
      </c>
      <c r="GY207">
        <v>45799.7</v>
      </c>
      <c r="GZ207">
        <v>42316.3</v>
      </c>
      <c r="HA207">
        <v>1.8727</v>
      </c>
      <c r="HB207">
        <v>1.9174</v>
      </c>
      <c r="HC207">
        <v>0.0914782</v>
      </c>
      <c r="HD207">
        <v>0</v>
      </c>
      <c r="HE207">
        <v>29.4434</v>
      </c>
      <c r="HF207">
        <v>999.9</v>
      </c>
      <c r="HG207">
        <v>53.3</v>
      </c>
      <c r="HH207">
        <v>37.7</v>
      </c>
      <c r="HI207">
        <v>35.0959</v>
      </c>
      <c r="HJ207">
        <v>61.733</v>
      </c>
      <c r="HK207">
        <v>27.3598</v>
      </c>
      <c r="HL207">
        <v>1</v>
      </c>
      <c r="HM207">
        <v>0.212251</v>
      </c>
      <c r="HN207">
        <v>0.745812</v>
      </c>
      <c r="HO207">
        <v>20.3041</v>
      </c>
      <c r="HP207">
        <v>5.21385</v>
      </c>
      <c r="HQ207">
        <v>11.9797</v>
      </c>
      <c r="HR207">
        <v>4.96415</v>
      </c>
      <c r="HS207">
        <v>3.27423</v>
      </c>
      <c r="HT207">
        <v>9999</v>
      </c>
      <c r="HU207">
        <v>9999</v>
      </c>
      <c r="HV207">
        <v>9999</v>
      </c>
      <c r="HW207">
        <v>31.1</v>
      </c>
      <c r="HX207">
        <v>1.86401</v>
      </c>
      <c r="HY207">
        <v>1.8602</v>
      </c>
      <c r="HZ207">
        <v>1.85847</v>
      </c>
      <c r="IA207">
        <v>1.85986</v>
      </c>
      <c r="IB207">
        <v>1.85986</v>
      </c>
      <c r="IC207">
        <v>1.85837</v>
      </c>
      <c r="ID207">
        <v>1.85745</v>
      </c>
      <c r="IE207">
        <v>1.85238</v>
      </c>
      <c r="IF207">
        <v>0</v>
      </c>
      <c r="IG207">
        <v>0</v>
      </c>
      <c r="IH207">
        <v>0</v>
      </c>
      <c r="II207">
        <v>0</v>
      </c>
      <c r="IJ207" t="s">
        <v>433</v>
      </c>
      <c r="IK207" t="s">
        <v>434</v>
      </c>
      <c r="IL207" t="s">
        <v>435</v>
      </c>
      <c r="IM207" t="s">
        <v>435</v>
      </c>
      <c r="IN207" t="s">
        <v>435</v>
      </c>
      <c r="IO207" t="s">
        <v>435</v>
      </c>
      <c r="IP207">
        <v>0</v>
      </c>
      <c r="IQ207">
        <v>100</v>
      </c>
      <c r="IR207">
        <v>100</v>
      </c>
      <c r="IS207">
        <v>0.14</v>
      </c>
      <c r="IT207">
        <v>0.0483</v>
      </c>
      <c r="IU207">
        <v>0.3089209274673534</v>
      </c>
      <c r="IV207">
        <v>0.0002756662941723101</v>
      </c>
      <c r="IW207">
        <v>-1.706736700235475E-07</v>
      </c>
      <c r="IX207">
        <v>-7.648352192670159E-11</v>
      </c>
      <c r="IY207">
        <v>-0.1658455807566637</v>
      </c>
      <c r="IZ207">
        <v>0.001712106514585134</v>
      </c>
      <c r="JA207">
        <v>0.0004201690128959496</v>
      </c>
      <c r="JB207">
        <v>-1.212774764375344E-06</v>
      </c>
      <c r="JC207">
        <v>3</v>
      </c>
      <c r="JD207">
        <v>1949</v>
      </c>
      <c r="JE207">
        <v>1</v>
      </c>
      <c r="JF207">
        <v>28</v>
      </c>
      <c r="JG207">
        <v>30.5</v>
      </c>
      <c r="JH207">
        <v>30.2</v>
      </c>
      <c r="JI207">
        <v>3.20312</v>
      </c>
      <c r="JJ207">
        <v>2.61963</v>
      </c>
      <c r="JK207">
        <v>1.49658</v>
      </c>
      <c r="JL207">
        <v>2.34863</v>
      </c>
      <c r="JM207">
        <v>1.54907</v>
      </c>
      <c r="JN207">
        <v>2.33276</v>
      </c>
      <c r="JO207">
        <v>41.8486</v>
      </c>
      <c r="JP207">
        <v>13.7468</v>
      </c>
      <c r="JQ207">
        <v>18</v>
      </c>
      <c r="JR207">
        <v>491.464</v>
      </c>
      <c r="JS207">
        <v>538.005</v>
      </c>
      <c r="JT207">
        <v>28.0011</v>
      </c>
      <c r="JU207">
        <v>30.0222</v>
      </c>
      <c r="JV207">
        <v>30</v>
      </c>
      <c r="JW207">
        <v>30.0508</v>
      </c>
      <c r="JX207">
        <v>29.9915</v>
      </c>
      <c r="JY207">
        <v>64.3116</v>
      </c>
      <c r="JZ207">
        <v>44.1469</v>
      </c>
      <c r="KA207">
        <v>0</v>
      </c>
      <c r="KB207">
        <v>28</v>
      </c>
      <c r="KC207">
        <v>1522.95</v>
      </c>
      <c r="KD207">
        <v>18.8633</v>
      </c>
      <c r="KE207">
        <v>100.083</v>
      </c>
      <c r="KF207">
        <v>100.456</v>
      </c>
    </row>
    <row r="208" spans="1:292">
      <c r="A208">
        <v>188</v>
      </c>
      <c r="B208">
        <v>1685030689.6</v>
      </c>
      <c r="C208">
        <v>4090.5</v>
      </c>
      <c r="D208" t="s">
        <v>811</v>
      </c>
      <c r="E208" t="s">
        <v>812</v>
      </c>
      <c r="F208">
        <v>5</v>
      </c>
      <c r="G208" t="s">
        <v>428</v>
      </c>
      <c r="H208">
        <v>1685030681.814285</v>
      </c>
      <c r="I208">
        <f>(J208)/1000</f>
        <v>0</v>
      </c>
      <c r="J208">
        <f>IF(DO208, AM208, AG208)</f>
        <v>0</v>
      </c>
      <c r="K208">
        <f>IF(DO208, AH208, AF208)</f>
        <v>0</v>
      </c>
      <c r="L208">
        <f>DQ208 - IF(AT208&gt;1, K208*DK208*100.0/(AV208*EE208), 0)</f>
        <v>0</v>
      </c>
      <c r="M208">
        <f>((S208-I208/2)*L208-K208)/(S208+I208/2)</f>
        <v>0</v>
      </c>
      <c r="N208">
        <f>M208*(DX208+DY208)/1000.0</f>
        <v>0</v>
      </c>
      <c r="O208">
        <f>(DQ208 - IF(AT208&gt;1, K208*DK208*100.0/(AV208*EE208), 0))*(DX208+DY208)/1000.0</f>
        <v>0</v>
      </c>
      <c r="P208">
        <f>2.0/((1/R208-1/Q208)+SIGN(R208)*SQRT((1/R208-1/Q208)*(1/R208-1/Q208) + 4*DL208/((DL208+1)*(DL208+1))*(2*1/R208*1/Q208-1/Q208*1/Q208)))</f>
        <v>0</v>
      </c>
      <c r="Q208">
        <f>IF(LEFT(DM208,1)&lt;&gt;"0",IF(LEFT(DM208,1)="1",3.0,DN208),$D$5+$E$5*(EE208*DX208/($K$5*1000))+$F$5*(EE208*DX208/($K$5*1000))*MAX(MIN(DK208,$J$5),$I$5)*MAX(MIN(DK208,$J$5),$I$5)+$G$5*MAX(MIN(DK208,$J$5),$I$5)*(EE208*DX208/($K$5*1000))+$H$5*(EE208*DX208/($K$5*1000))*(EE208*DX208/($K$5*1000)))</f>
        <v>0</v>
      </c>
      <c r="R208">
        <f>I208*(1000-(1000*0.61365*exp(17.502*V208/(240.97+V208))/(DX208+DY208)+DS208)/2)/(1000*0.61365*exp(17.502*V208/(240.97+V208))/(DX208+DY208)-DS208)</f>
        <v>0</v>
      </c>
      <c r="S208">
        <f>1/((DL208+1)/(P208/1.6)+1/(Q208/1.37)) + DL208/((DL208+1)/(P208/1.6) + DL208/(Q208/1.37))</f>
        <v>0</v>
      </c>
      <c r="T208">
        <f>(DG208*DJ208)</f>
        <v>0</v>
      </c>
      <c r="U208">
        <f>(DZ208+(T208+2*0.95*5.67E-8*(((DZ208+$B$9)+273)^4-(DZ208+273)^4)-44100*I208)/(1.84*29.3*Q208+8*0.95*5.67E-8*(DZ208+273)^3))</f>
        <v>0</v>
      </c>
      <c r="V208">
        <f>($C$9*EA208+$D$9*EB208+$E$9*U208)</f>
        <v>0</v>
      </c>
      <c r="W208">
        <f>0.61365*exp(17.502*V208/(240.97+V208))</f>
        <v>0</v>
      </c>
      <c r="X208">
        <f>(Y208/Z208*100)</f>
        <v>0</v>
      </c>
      <c r="Y208">
        <f>DS208*(DX208+DY208)/1000</f>
        <v>0</v>
      </c>
      <c r="Z208">
        <f>0.61365*exp(17.502*DZ208/(240.97+DZ208))</f>
        <v>0</v>
      </c>
      <c r="AA208">
        <f>(W208-DS208*(DX208+DY208)/1000)</f>
        <v>0</v>
      </c>
      <c r="AB208">
        <f>(-I208*44100)</f>
        <v>0</v>
      </c>
      <c r="AC208">
        <f>2*29.3*Q208*0.92*(DZ208-V208)</f>
        <v>0</v>
      </c>
      <c r="AD208">
        <f>2*0.95*5.67E-8*(((DZ208+$B$9)+273)^4-(V208+273)^4)</f>
        <v>0</v>
      </c>
      <c r="AE208">
        <f>T208+AD208+AB208+AC208</f>
        <v>0</v>
      </c>
      <c r="AF208">
        <f>DW208*AT208*(DR208-DQ208*(1000-AT208*DT208)/(1000-AT208*DS208))/(100*DK208)</f>
        <v>0</v>
      </c>
      <c r="AG208">
        <f>1000*DW208*AT208*(DS208-DT208)/(100*DK208*(1000-AT208*DS208))</f>
        <v>0</v>
      </c>
      <c r="AH208">
        <f>(AI208 - AJ208 - DX208*1E3/(8.314*(DZ208+273.15)) * AL208/DW208 * AK208) * DW208/(100*DK208) * (1000 - DT208)/1000</f>
        <v>0</v>
      </c>
      <c r="AI208">
        <v>1536.397744264629</v>
      </c>
      <c r="AJ208">
        <v>1461.854666666666</v>
      </c>
      <c r="AK208">
        <v>3.341988687719376</v>
      </c>
      <c r="AL208">
        <v>66.75792814194976</v>
      </c>
      <c r="AM208">
        <f>(AO208 - AN208 + DX208*1E3/(8.314*(DZ208+273.15)) * AQ208/DW208 * AP208) * DW208/(100*DK208) * 1000/(1000 - AO208)</f>
        <v>0</v>
      </c>
      <c r="AN208">
        <v>18.76604243089447</v>
      </c>
      <c r="AO208">
        <v>21.2841072239422</v>
      </c>
      <c r="AP208">
        <v>8.770359257191628E-05</v>
      </c>
      <c r="AQ208">
        <v>112.1516284702856</v>
      </c>
      <c r="AR208">
        <v>0</v>
      </c>
      <c r="AS208">
        <v>0</v>
      </c>
      <c r="AT208">
        <f>IF(AR208*$H$15&gt;=AV208,1.0,(AV208/(AV208-AR208*$H$15)))</f>
        <v>0</v>
      </c>
      <c r="AU208">
        <f>(AT208-1)*100</f>
        <v>0</v>
      </c>
      <c r="AV208">
        <f>MAX(0,($B$15+$C$15*EE208)/(1+$D$15*EE208)*DX208/(DZ208+273)*$E$15)</f>
        <v>0</v>
      </c>
      <c r="AW208" t="s">
        <v>429</v>
      </c>
      <c r="AX208" t="s">
        <v>429</v>
      </c>
      <c r="AY208">
        <v>0</v>
      </c>
      <c r="AZ208">
        <v>0</v>
      </c>
      <c r="BA208">
        <f>1-AY208/AZ208</f>
        <v>0</v>
      </c>
      <c r="BB208">
        <v>0</v>
      </c>
      <c r="BC208" t="s">
        <v>429</v>
      </c>
      <c r="BD208" t="s">
        <v>429</v>
      </c>
      <c r="BE208">
        <v>0</v>
      </c>
      <c r="BF208">
        <v>0</v>
      </c>
      <c r="BG208">
        <f>1-BE208/BF208</f>
        <v>0</v>
      </c>
      <c r="BH208">
        <v>0.5</v>
      </c>
      <c r="BI208">
        <f>DH208</f>
        <v>0</v>
      </c>
      <c r="BJ208">
        <f>K208</f>
        <v>0</v>
      </c>
      <c r="BK208">
        <f>BG208*BH208*BI208</f>
        <v>0</v>
      </c>
      <c r="BL208">
        <f>(BJ208-BB208)/BI208</f>
        <v>0</v>
      </c>
      <c r="BM208">
        <f>(AZ208-BF208)/BF208</f>
        <v>0</v>
      </c>
      <c r="BN208">
        <f>AY208/(BA208+AY208/BF208)</f>
        <v>0</v>
      </c>
      <c r="BO208" t="s">
        <v>429</v>
      </c>
      <c r="BP208">
        <v>0</v>
      </c>
      <c r="BQ208">
        <f>IF(BP208&lt;&gt;0, BP208, BN208)</f>
        <v>0</v>
      </c>
      <c r="BR208">
        <f>1-BQ208/BF208</f>
        <v>0</v>
      </c>
      <c r="BS208">
        <f>(BF208-BE208)/(BF208-BQ208)</f>
        <v>0</v>
      </c>
      <c r="BT208">
        <f>(AZ208-BF208)/(AZ208-BQ208)</f>
        <v>0</v>
      </c>
      <c r="BU208">
        <f>(BF208-BE208)/(BF208-AY208)</f>
        <v>0</v>
      </c>
      <c r="BV208">
        <f>(AZ208-BF208)/(AZ208-AY208)</f>
        <v>0</v>
      </c>
      <c r="BW208">
        <f>(BS208*BQ208/BE208)</f>
        <v>0</v>
      </c>
      <c r="BX208">
        <f>(1-BW208)</f>
        <v>0</v>
      </c>
      <c r="DG208">
        <f>$B$13*EF208+$C$13*EG208+$F$13*ER208*(1-EU208)</f>
        <v>0</v>
      </c>
      <c r="DH208">
        <f>DG208*DI208</f>
        <v>0</v>
      </c>
      <c r="DI208">
        <f>($B$13*$D$11+$C$13*$D$11+$F$13*((FE208+EW208)/MAX(FE208+EW208+FF208, 0.1)*$I$11+FF208/MAX(FE208+EW208+FF208, 0.1)*$J$11))/($B$13+$C$13+$F$13)</f>
        <v>0</v>
      </c>
      <c r="DJ208">
        <f>($B$13*$K$11+$C$13*$K$11+$F$13*((FE208+EW208)/MAX(FE208+EW208+FF208, 0.1)*$P$11+FF208/MAX(FE208+EW208+FF208, 0.1)*$Q$11))/($B$13+$C$13+$F$13)</f>
        <v>0</v>
      </c>
      <c r="DK208">
        <v>5.52</v>
      </c>
      <c r="DL208">
        <v>0.5</v>
      </c>
      <c r="DM208" t="s">
        <v>430</v>
      </c>
      <c r="DN208">
        <v>2</v>
      </c>
      <c r="DO208" t="b">
        <v>1</v>
      </c>
      <c r="DP208">
        <v>1685030681.814285</v>
      </c>
      <c r="DQ208">
        <v>1406.985</v>
      </c>
      <c r="DR208">
        <v>1492.857142857143</v>
      </c>
      <c r="DS208">
        <v>21.28190714285714</v>
      </c>
      <c r="DT208">
        <v>18.76362142857143</v>
      </c>
      <c r="DU208">
        <v>1406.838928571429</v>
      </c>
      <c r="DV208">
        <v>21.233575</v>
      </c>
      <c r="DW208">
        <v>500.0473928571428</v>
      </c>
      <c r="DX208">
        <v>99.46555357142857</v>
      </c>
      <c r="DY208">
        <v>0.0999099</v>
      </c>
      <c r="DZ208">
        <v>30.03752857142857</v>
      </c>
      <c r="EA208">
        <v>30.92912857142857</v>
      </c>
      <c r="EB208">
        <v>999.9000000000002</v>
      </c>
      <c r="EC208">
        <v>0</v>
      </c>
      <c r="ED208">
        <v>0</v>
      </c>
      <c r="EE208">
        <v>10017.90178571429</v>
      </c>
      <c r="EF208">
        <v>0</v>
      </c>
      <c r="EG208">
        <v>1759.535</v>
      </c>
      <c r="EH208">
        <v>-85.87236428571428</v>
      </c>
      <c r="EI208">
        <v>1437.579285714286</v>
      </c>
      <c r="EJ208">
        <v>1521.405357142857</v>
      </c>
      <c r="EK208">
        <v>2.518298214285715</v>
      </c>
      <c r="EL208">
        <v>1492.857142857143</v>
      </c>
      <c r="EM208">
        <v>18.76362142857143</v>
      </c>
      <c r="EN208">
        <v>2.116818214285714</v>
      </c>
      <c r="EO208">
        <v>1.866332142857143</v>
      </c>
      <c r="EP208">
        <v>18.34629285714286</v>
      </c>
      <c r="EQ208">
        <v>16.35371428571429</v>
      </c>
      <c r="ER208">
        <v>2000.02</v>
      </c>
      <c r="ES208">
        <v>0.9800020357142857</v>
      </c>
      <c r="ET208">
        <v>0.01999790357142857</v>
      </c>
      <c r="EU208">
        <v>0</v>
      </c>
      <c r="EV208">
        <v>661.0139285714286</v>
      </c>
      <c r="EW208">
        <v>5.00078</v>
      </c>
      <c r="EX208">
        <v>19626.82857142857</v>
      </c>
      <c r="EY208">
        <v>16379.82142857143</v>
      </c>
      <c r="EZ208">
        <v>40.04885714285713</v>
      </c>
      <c r="FA208">
        <v>41.57999999999998</v>
      </c>
      <c r="FB208">
        <v>40.41492857142857</v>
      </c>
      <c r="FC208">
        <v>40.74517857142857</v>
      </c>
      <c r="FD208">
        <v>41.36124999999999</v>
      </c>
      <c r="FE208">
        <v>1955.123571428572</v>
      </c>
      <c r="FF208">
        <v>39.89464285714286</v>
      </c>
      <c r="FG208">
        <v>0</v>
      </c>
      <c r="FH208">
        <v>1685030688.7</v>
      </c>
      <c r="FI208">
        <v>0</v>
      </c>
      <c r="FJ208">
        <v>661.102923076923</v>
      </c>
      <c r="FK208">
        <v>9.743179477268674</v>
      </c>
      <c r="FL208">
        <v>284.1264958462702</v>
      </c>
      <c r="FM208">
        <v>19626.98846153847</v>
      </c>
      <c r="FN208">
        <v>15</v>
      </c>
      <c r="FO208">
        <v>1685028870</v>
      </c>
      <c r="FP208" t="s">
        <v>630</v>
      </c>
      <c r="FQ208">
        <v>1685028857</v>
      </c>
      <c r="FR208">
        <v>1685028870</v>
      </c>
      <c r="FS208">
        <v>3</v>
      </c>
      <c r="FT208">
        <v>0.082</v>
      </c>
      <c r="FU208">
        <v>-0.024</v>
      </c>
      <c r="FV208">
        <v>0.389</v>
      </c>
      <c r="FW208">
        <v>-0.048</v>
      </c>
      <c r="FX208">
        <v>420</v>
      </c>
      <c r="FY208">
        <v>15</v>
      </c>
      <c r="FZ208">
        <v>0.04</v>
      </c>
      <c r="GA208">
        <v>0.02</v>
      </c>
      <c r="GB208">
        <v>-85.653785</v>
      </c>
      <c r="GC208">
        <v>-5.180643151969848</v>
      </c>
      <c r="GD208">
        <v>0.5246037683576046</v>
      </c>
      <c r="GE208">
        <v>0</v>
      </c>
      <c r="GF208">
        <v>2.519227</v>
      </c>
      <c r="GG208">
        <v>-0.03195782363977829</v>
      </c>
      <c r="GH208">
        <v>0.003853793066577421</v>
      </c>
      <c r="GI208">
        <v>1</v>
      </c>
      <c r="GJ208">
        <v>1</v>
      </c>
      <c r="GK208">
        <v>2</v>
      </c>
      <c r="GL208" t="s">
        <v>432</v>
      </c>
      <c r="GM208">
        <v>3.09938</v>
      </c>
      <c r="GN208">
        <v>2.7581</v>
      </c>
      <c r="GO208">
        <v>0.219369</v>
      </c>
      <c r="GP208">
        <v>0.227252</v>
      </c>
      <c r="GQ208">
        <v>0.109149</v>
      </c>
      <c r="GR208">
        <v>0.100525</v>
      </c>
      <c r="GS208">
        <v>20015.4</v>
      </c>
      <c r="GT208">
        <v>19568.9</v>
      </c>
      <c r="GU208">
        <v>26189</v>
      </c>
      <c r="GV208">
        <v>25667.5</v>
      </c>
      <c r="GW208">
        <v>37451.2</v>
      </c>
      <c r="GX208">
        <v>35188</v>
      </c>
      <c r="GY208">
        <v>45799.6</v>
      </c>
      <c r="GZ208">
        <v>42316.5</v>
      </c>
      <c r="HA208">
        <v>1.87283</v>
      </c>
      <c r="HB208">
        <v>1.91737</v>
      </c>
      <c r="HC208">
        <v>0.0920556</v>
      </c>
      <c r="HD208">
        <v>0</v>
      </c>
      <c r="HE208">
        <v>29.4651</v>
      </c>
      <c r="HF208">
        <v>999.9</v>
      </c>
      <c r="HG208">
        <v>53.3</v>
      </c>
      <c r="HH208">
        <v>37.7</v>
      </c>
      <c r="HI208">
        <v>35.0981</v>
      </c>
      <c r="HJ208">
        <v>61.413</v>
      </c>
      <c r="HK208">
        <v>27.0032</v>
      </c>
      <c r="HL208">
        <v>1</v>
      </c>
      <c r="HM208">
        <v>0.212287</v>
      </c>
      <c r="HN208">
        <v>0.752228</v>
      </c>
      <c r="HO208">
        <v>20.3039</v>
      </c>
      <c r="HP208">
        <v>5.2137</v>
      </c>
      <c r="HQ208">
        <v>11.9796</v>
      </c>
      <c r="HR208">
        <v>4.9639</v>
      </c>
      <c r="HS208">
        <v>3.27408</v>
      </c>
      <c r="HT208">
        <v>9999</v>
      </c>
      <c r="HU208">
        <v>9999</v>
      </c>
      <c r="HV208">
        <v>9999</v>
      </c>
      <c r="HW208">
        <v>31.1</v>
      </c>
      <c r="HX208">
        <v>1.86401</v>
      </c>
      <c r="HY208">
        <v>1.86019</v>
      </c>
      <c r="HZ208">
        <v>1.85846</v>
      </c>
      <c r="IA208">
        <v>1.85986</v>
      </c>
      <c r="IB208">
        <v>1.85984</v>
      </c>
      <c r="IC208">
        <v>1.85837</v>
      </c>
      <c r="ID208">
        <v>1.85745</v>
      </c>
      <c r="IE208">
        <v>1.85237</v>
      </c>
      <c r="IF208">
        <v>0</v>
      </c>
      <c r="IG208">
        <v>0</v>
      </c>
      <c r="IH208">
        <v>0</v>
      </c>
      <c r="II208">
        <v>0</v>
      </c>
      <c r="IJ208" t="s">
        <v>433</v>
      </c>
      <c r="IK208" t="s">
        <v>434</v>
      </c>
      <c r="IL208" t="s">
        <v>435</v>
      </c>
      <c r="IM208" t="s">
        <v>435</v>
      </c>
      <c r="IN208" t="s">
        <v>435</v>
      </c>
      <c r="IO208" t="s">
        <v>435</v>
      </c>
      <c r="IP208">
        <v>0</v>
      </c>
      <c r="IQ208">
        <v>100</v>
      </c>
      <c r="IR208">
        <v>100</v>
      </c>
      <c r="IS208">
        <v>0.13</v>
      </c>
      <c r="IT208">
        <v>0.0484</v>
      </c>
      <c r="IU208">
        <v>0.3089209274673534</v>
      </c>
      <c r="IV208">
        <v>0.0002756662941723101</v>
      </c>
      <c r="IW208">
        <v>-1.706736700235475E-07</v>
      </c>
      <c r="IX208">
        <v>-7.648352192670159E-11</v>
      </c>
      <c r="IY208">
        <v>-0.1658455807566637</v>
      </c>
      <c r="IZ208">
        <v>0.001712106514585134</v>
      </c>
      <c r="JA208">
        <v>0.0004201690128959496</v>
      </c>
      <c r="JB208">
        <v>-1.212774764375344E-06</v>
      </c>
      <c r="JC208">
        <v>3</v>
      </c>
      <c r="JD208">
        <v>1949</v>
      </c>
      <c r="JE208">
        <v>1</v>
      </c>
      <c r="JF208">
        <v>28</v>
      </c>
      <c r="JG208">
        <v>30.5</v>
      </c>
      <c r="JH208">
        <v>30.3</v>
      </c>
      <c r="JI208">
        <v>3.22998</v>
      </c>
      <c r="JJ208">
        <v>2.62573</v>
      </c>
      <c r="JK208">
        <v>1.49658</v>
      </c>
      <c r="JL208">
        <v>2.34741</v>
      </c>
      <c r="JM208">
        <v>1.54907</v>
      </c>
      <c r="JN208">
        <v>2.34863</v>
      </c>
      <c r="JO208">
        <v>41.8486</v>
      </c>
      <c r="JP208">
        <v>13.7468</v>
      </c>
      <c r="JQ208">
        <v>18</v>
      </c>
      <c r="JR208">
        <v>491.529</v>
      </c>
      <c r="JS208">
        <v>538.005</v>
      </c>
      <c r="JT208">
        <v>28.0012</v>
      </c>
      <c r="JU208">
        <v>30.022</v>
      </c>
      <c r="JV208">
        <v>30</v>
      </c>
      <c r="JW208">
        <v>30.0497</v>
      </c>
      <c r="JX208">
        <v>29.9935</v>
      </c>
      <c r="JY208">
        <v>64.8561</v>
      </c>
      <c r="JZ208">
        <v>43.8673</v>
      </c>
      <c r="KA208">
        <v>0</v>
      </c>
      <c r="KB208">
        <v>28</v>
      </c>
      <c r="KC208">
        <v>1542.98</v>
      </c>
      <c r="KD208">
        <v>18.8932</v>
      </c>
      <c r="KE208">
        <v>100.083</v>
      </c>
      <c r="KF208">
        <v>100.457</v>
      </c>
    </row>
    <row r="209" spans="1:292">
      <c r="A209">
        <v>189</v>
      </c>
      <c r="B209">
        <v>1685030694.6</v>
      </c>
      <c r="C209">
        <v>4095.5</v>
      </c>
      <c r="D209" t="s">
        <v>813</v>
      </c>
      <c r="E209" t="s">
        <v>814</v>
      </c>
      <c r="F209">
        <v>5</v>
      </c>
      <c r="G209" t="s">
        <v>428</v>
      </c>
      <c r="H209">
        <v>1685030687.1</v>
      </c>
      <c r="I209">
        <f>(J209)/1000</f>
        <v>0</v>
      </c>
      <c r="J209">
        <f>IF(DO209, AM209, AG209)</f>
        <v>0</v>
      </c>
      <c r="K209">
        <f>IF(DO209, AH209, AF209)</f>
        <v>0</v>
      </c>
      <c r="L209">
        <f>DQ209 - IF(AT209&gt;1, K209*DK209*100.0/(AV209*EE209), 0)</f>
        <v>0</v>
      </c>
      <c r="M209">
        <f>((S209-I209/2)*L209-K209)/(S209+I209/2)</f>
        <v>0</v>
      </c>
      <c r="N209">
        <f>M209*(DX209+DY209)/1000.0</f>
        <v>0</v>
      </c>
      <c r="O209">
        <f>(DQ209 - IF(AT209&gt;1, K209*DK209*100.0/(AV209*EE209), 0))*(DX209+DY209)/1000.0</f>
        <v>0</v>
      </c>
      <c r="P209">
        <f>2.0/((1/R209-1/Q209)+SIGN(R209)*SQRT((1/R209-1/Q209)*(1/R209-1/Q209) + 4*DL209/((DL209+1)*(DL209+1))*(2*1/R209*1/Q209-1/Q209*1/Q209)))</f>
        <v>0</v>
      </c>
      <c r="Q209">
        <f>IF(LEFT(DM209,1)&lt;&gt;"0",IF(LEFT(DM209,1)="1",3.0,DN209),$D$5+$E$5*(EE209*DX209/($K$5*1000))+$F$5*(EE209*DX209/($K$5*1000))*MAX(MIN(DK209,$J$5),$I$5)*MAX(MIN(DK209,$J$5),$I$5)+$G$5*MAX(MIN(DK209,$J$5),$I$5)*(EE209*DX209/($K$5*1000))+$H$5*(EE209*DX209/($K$5*1000))*(EE209*DX209/($K$5*1000)))</f>
        <v>0</v>
      </c>
      <c r="R209">
        <f>I209*(1000-(1000*0.61365*exp(17.502*V209/(240.97+V209))/(DX209+DY209)+DS209)/2)/(1000*0.61365*exp(17.502*V209/(240.97+V209))/(DX209+DY209)-DS209)</f>
        <v>0</v>
      </c>
      <c r="S209">
        <f>1/((DL209+1)/(P209/1.6)+1/(Q209/1.37)) + DL209/((DL209+1)/(P209/1.6) + DL209/(Q209/1.37))</f>
        <v>0</v>
      </c>
      <c r="T209">
        <f>(DG209*DJ209)</f>
        <v>0</v>
      </c>
      <c r="U209">
        <f>(DZ209+(T209+2*0.95*5.67E-8*(((DZ209+$B$9)+273)^4-(DZ209+273)^4)-44100*I209)/(1.84*29.3*Q209+8*0.95*5.67E-8*(DZ209+273)^3))</f>
        <v>0</v>
      </c>
      <c r="V209">
        <f>($C$9*EA209+$D$9*EB209+$E$9*U209)</f>
        <v>0</v>
      </c>
      <c r="W209">
        <f>0.61365*exp(17.502*V209/(240.97+V209))</f>
        <v>0</v>
      </c>
      <c r="X209">
        <f>(Y209/Z209*100)</f>
        <v>0</v>
      </c>
      <c r="Y209">
        <f>DS209*(DX209+DY209)/1000</f>
        <v>0</v>
      </c>
      <c r="Z209">
        <f>0.61365*exp(17.502*DZ209/(240.97+DZ209))</f>
        <v>0</v>
      </c>
      <c r="AA209">
        <f>(W209-DS209*(DX209+DY209)/1000)</f>
        <v>0</v>
      </c>
      <c r="AB209">
        <f>(-I209*44100)</f>
        <v>0</v>
      </c>
      <c r="AC209">
        <f>2*29.3*Q209*0.92*(DZ209-V209)</f>
        <v>0</v>
      </c>
      <c r="AD209">
        <f>2*0.95*5.67E-8*(((DZ209+$B$9)+273)^4-(V209+273)^4)</f>
        <v>0</v>
      </c>
      <c r="AE209">
        <f>T209+AD209+AB209+AC209</f>
        <v>0</v>
      </c>
      <c r="AF209">
        <f>DW209*AT209*(DR209-DQ209*(1000-AT209*DT209)/(1000-AT209*DS209))/(100*DK209)</f>
        <v>0</v>
      </c>
      <c r="AG209">
        <f>1000*DW209*AT209*(DS209-DT209)/(100*DK209*(1000-AT209*DS209))</f>
        <v>0</v>
      </c>
      <c r="AH209">
        <f>(AI209 - AJ209 - DX209*1E3/(8.314*(DZ209+273.15)) * AL209/DW209 * AK209) * DW209/(100*DK209) * (1000 - DT209)/1000</f>
        <v>0</v>
      </c>
      <c r="AI209">
        <v>1553.559511555365</v>
      </c>
      <c r="AJ209">
        <v>1478.643333333333</v>
      </c>
      <c r="AK209">
        <v>3.37162551177919</v>
      </c>
      <c r="AL209">
        <v>66.75792814194976</v>
      </c>
      <c r="AM209">
        <f>(AO209 - AN209 + DX209*1E3/(8.314*(DZ209+273.15)) * AQ209/DW209 * AP209) * DW209/(100*DK209) * 1000/(1000 - AO209)</f>
        <v>0</v>
      </c>
      <c r="AN209">
        <v>18.77618230015247</v>
      </c>
      <c r="AO209">
        <v>21.29875294117647</v>
      </c>
      <c r="AP209">
        <v>-0.0001214525759587343</v>
      </c>
      <c r="AQ209">
        <v>112.1516284702856</v>
      </c>
      <c r="AR209">
        <v>0</v>
      </c>
      <c r="AS209">
        <v>0</v>
      </c>
      <c r="AT209">
        <f>IF(AR209*$H$15&gt;=AV209,1.0,(AV209/(AV209-AR209*$H$15)))</f>
        <v>0</v>
      </c>
      <c r="AU209">
        <f>(AT209-1)*100</f>
        <v>0</v>
      </c>
      <c r="AV209">
        <f>MAX(0,($B$15+$C$15*EE209)/(1+$D$15*EE209)*DX209/(DZ209+273)*$E$15)</f>
        <v>0</v>
      </c>
      <c r="AW209" t="s">
        <v>429</v>
      </c>
      <c r="AX209" t="s">
        <v>429</v>
      </c>
      <c r="AY209">
        <v>0</v>
      </c>
      <c r="AZ209">
        <v>0</v>
      </c>
      <c r="BA209">
        <f>1-AY209/AZ209</f>
        <v>0</v>
      </c>
      <c r="BB209">
        <v>0</v>
      </c>
      <c r="BC209" t="s">
        <v>429</v>
      </c>
      <c r="BD209" t="s">
        <v>429</v>
      </c>
      <c r="BE209">
        <v>0</v>
      </c>
      <c r="BF209">
        <v>0</v>
      </c>
      <c r="BG209">
        <f>1-BE209/BF209</f>
        <v>0</v>
      </c>
      <c r="BH209">
        <v>0.5</v>
      </c>
      <c r="BI209">
        <f>DH209</f>
        <v>0</v>
      </c>
      <c r="BJ209">
        <f>K209</f>
        <v>0</v>
      </c>
      <c r="BK209">
        <f>BG209*BH209*BI209</f>
        <v>0</v>
      </c>
      <c r="BL209">
        <f>(BJ209-BB209)/BI209</f>
        <v>0</v>
      </c>
      <c r="BM209">
        <f>(AZ209-BF209)/BF209</f>
        <v>0</v>
      </c>
      <c r="BN209">
        <f>AY209/(BA209+AY209/BF209)</f>
        <v>0</v>
      </c>
      <c r="BO209" t="s">
        <v>429</v>
      </c>
      <c r="BP209">
        <v>0</v>
      </c>
      <c r="BQ209">
        <f>IF(BP209&lt;&gt;0, BP209, BN209)</f>
        <v>0</v>
      </c>
      <c r="BR209">
        <f>1-BQ209/BF209</f>
        <v>0</v>
      </c>
      <c r="BS209">
        <f>(BF209-BE209)/(BF209-BQ209)</f>
        <v>0</v>
      </c>
      <c r="BT209">
        <f>(AZ209-BF209)/(AZ209-BQ209)</f>
        <v>0</v>
      </c>
      <c r="BU209">
        <f>(BF209-BE209)/(BF209-AY209)</f>
        <v>0</v>
      </c>
      <c r="BV209">
        <f>(AZ209-BF209)/(AZ209-AY209)</f>
        <v>0</v>
      </c>
      <c r="BW209">
        <f>(BS209*BQ209/BE209)</f>
        <v>0</v>
      </c>
      <c r="BX209">
        <f>(1-BW209)</f>
        <v>0</v>
      </c>
      <c r="DG209">
        <f>$B$13*EF209+$C$13*EG209+$F$13*ER209*(1-EU209)</f>
        <v>0</v>
      </c>
      <c r="DH209">
        <f>DG209*DI209</f>
        <v>0</v>
      </c>
      <c r="DI209">
        <f>($B$13*$D$11+$C$13*$D$11+$F$13*((FE209+EW209)/MAX(FE209+EW209+FF209, 0.1)*$I$11+FF209/MAX(FE209+EW209+FF209, 0.1)*$J$11))/($B$13+$C$13+$F$13)</f>
        <v>0</v>
      </c>
      <c r="DJ209">
        <f>($B$13*$K$11+$C$13*$K$11+$F$13*((FE209+EW209)/MAX(FE209+EW209+FF209, 0.1)*$P$11+FF209/MAX(FE209+EW209+FF209, 0.1)*$Q$11))/($B$13+$C$13+$F$13)</f>
        <v>0</v>
      </c>
      <c r="DK209">
        <v>5.52</v>
      </c>
      <c r="DL209">
        <v>0.5</v>
      </c>
      <c r="DM209" t="s">
        <v>430</v>
      </c>
      <c r="DN209">
        <v>2</v>
      </c>
      <c r="DO209" t="b">
        <v>1</v>
      </c>
      <c r="DP209">
        <v>1685030687.1</v>
      </c>
      <c r="DQ209">
        <v>1424.233333333333</v>
      </c>
      <c r="DR209">
        <v>1510.575185185185</v>
      </c>
      <c r="DS209">
        <v>21.28573333333333</v>
      </c>
      <c r="DT209">
        <v>18.78552962962963</v>
      </c>
      <c r="DU209">
        <v>1424.097777777778</v>
      </c>
      <c r="DV209">
        <v>21.23733333333334</v>
      </c>
      <c r="DW209">
        <v>500.0002962962963</v>
      </c>
      <c r="DX209">
        <v>99.46548518518517</v>
      </c>
      <c r="DY209">
        <v>0.09991577777777777</v>
      </c>
      <c r="DZ209">
        <v>30.04967777777778</v>
      </c>
      <c r="EA209">
        <v>30.94656666666667</v>
      </c>
      <c r="EB209">
        <v>999.9000000000001</v>
      </c>
      <c r="EC209">
        <v>0</v>
      </c>
      <c r="ED209">
        <v>0</v>
      </c>
      <c r="EE209">
        <v>10011.38444444444</v>
      </c>
      <c r="EF209">
        <v>0</v>
      </c>
      <c r="EG209">
        <v>1765.718148148148</v>
      </c>
      <c r="EH209">
        <v>-86.34186666666668</v>
      </c>
      <c r="EI209">
        <v>1455.207777777778</v>
      </c>
      <c r="EJ209">
        <v>1539.495555555555</v>
      </c>
      <c r="EK209">
        <v>2.500210740740741</v>
      </c>
      <c r="EL209">
        <v>1510.575185185185</v>
      </c>
      <c r="EM209">
        <v>18.78552962962963</v>
      </c>
      <c r="EN209">
        <v>2.117197407407408</v>
      </c>
      <c r="EO209">
        <v>1.868511111111111</v>
      </c>
      <c r="EP209">
        <v>18.34914814814815</v>
      </c>
      <c r="EQ209">
        <v>16.37201481481481</v>
      </c>
      <c r="ER209">
        <v>2000.027407407407</v>
      </c>
      <c r="ES209">
        <v>0.9800004444444446</v>
      </c>
      <c r="ET209">
        <v>0.01999942962962964</v>
      </c>
      <c r="EU209">
        <v>0</v>
      </c>
      <c r="EV209">
        <v>662.0253703703704</v>
      </c>
      <c r="EW209">
        <v>5.00078</v>
      </c>
      <c r="EX209">
        <v>19649.06666666667</v>
      </c>
      <c r="EY209">
        <v>16379.87037037037</v>
      </c>
      <c r="EZ209">
        <v>40.04833333333332</v>
      </c>
      <c r="FA209">
        <v>41.58766666666666</v>
      </c>
      <c r="FB209">
        <v>40.4187037037037</v>
      </c>
      <c r="FC209">
        <v>40.73814814814814</v>
      </c>
      <c r="FD209">
        <v>41.33303703703703</v>
      </c>
      <c r="FE209">
        <v>1955.126666666667</v>
      </c>
      <c r="FF209">
        <v>39.8988888888889</v>
      </c>
      <c r="FG209">
        <v>0</v>
      </c>
      <c r="FH209">
        <v>1685030693.5</v>
      </c>
      <c r="FI209">
        <v>0</v>
      </c>
      <c r="FJ209">
        <v>661.9686153846154</v>
      </c>
      <c r="FK209">
        <v>11.86365809417879</v>
      </c>
      <c r="FL209">
        <v>118.5572648835465</v>
      </c>
      <c r="FM209">
        <v>19647.44615384616</v>
      </c>
      <c r="FN209">
        <v>15</v>
      </c>
      <c r="FO209">
        <v>1685028870</v>
      </c>
      <c r="FP209" t="s">
        <v>630</v>
      </c>
      <c r="FQ209">
        <v>1685028857</v>
      </c>
      <c r="FR209">
        <v>1685028870</v>
      </c>
      <c r="FS209">
        <v>3</v>
      </c>
      <c r="FT209">
        <v>0.082</v>
      </c>
      <c r="FU209">
        <v>-0.024</v>
      </c>
      <c r="FV209">
        <v>0.389</v>
      </c>
      <c r="FW209">
        <v>-0.048</v>
      </c>
      <c r="FX209">
        <v>420</v>
      </c>
      <c r="FY209">
        <v>15</v>
      </c>
      <c r="FZ209">
        <v>0.04</v>
      </c>
      <c r="GA209">
        <v>0.02</v>
      </c>
      <c r="GB209">
        <v>-86.03156250000001</v>
      </c>
      <c r="GC209">
        <v>-5.026972232645119</v>
      </c>
      <c r="GD209">
        <v>0.5079329378409616</v>
      </c>
      <c r="GE209">
        <v>0</v>
      </c>
      <c r="GF209">
        <v>2.51051625</v>
      </c>
      <c r="GG209">
        <v>-0.1501833771106972</v>
      </c>
      <c r="GH209">
        <v>0.0186428959241181</v>
      </c>
      <c r="GI209">
        <v>1</v>
      </c>
      <c r="GJ209">
        <v>1</v>
      </c>
      <c r="GK209">
        <v>2</v>
      </c>
      <c r="GL209" t="s">
        <v>432</v>
      </c>
      <c r="GM209">
        <v>3.09935</v>
      </c>
      <c r="GN209">
        <v>2.75832</v>
      </c>
      <c r="GO209">
        <v>0.220866</v>
      </c>
      <c r="GP209">
        <v>0.228735</v>
      </c>
      <c r="GQ209">
        <v>0.109216</v>
      </c>
      <c r="GR209">
        <v>0.10082</v>
      </c>
      <c r="GS209">
        <v>19976.9</v>
      </c>
      <c r="GT209">
        <v>19531.2</v>
      </c>
      <c r="GU209">
        <v>26188.9</v>
      </c>
      <c r="GV209">
        <v>25667.4</v>
      </c>
      <c r="GW209">
        <v>37448.4</v>
      </c>
      <c r="GX209">
        <v>35176.5</v>
      </c>
      <c r="GY209">
        <v>45799.3</v>
      </c>
      <c r="GZ209">
        <v>42316.4</v>
      </c>
      <c r="HA209">
        <v>1.87272</v>
      </c>
      <c r="HB209">
        <v>1.9175</v>
      </c>
      <c r="HC209">
        <v>0.0916198</v>
      </c>
      <c r="HD209">
        <v>0</v>
      </c>
      <c r="HE209">
        <v>29.4879</v>
      </c>
      <c r="HF209">
        <v>999.9</v>
      </c>
      <c r="HG209">
        <v>53.3</v>
      </c>
      <c r="HH209">
        <v>37.7</v>
      </c>
      <c r="HI209">
        <v>35.1005</v>
      </c>
      <c r="HJ209">
        <v>61.963</v>
      </c>
      <c r="HK209">
        <v>27.3157</v>
      </c>
      <c r="HL209">
        <v>1</v>
      </c>
      <c r="HM209">
        <v>0.212398</v>
      </c>
      <c r="HN209">
        <v>0.758704</v>
      </c>
      <c r="HO209">
        <v>20.304</v>
      </c>
      <c r="HP209">
        <v>5.21295</v>
      </c>
      <c r="HQ209">
        <v>11.9797</v>
      </c>
      <c r="HR209">
        <v>4.96385</v>
      </c>
      <c r="HS209">
        <v>3.27413</v>
      </c>
      <c r="HT209">
        <v>9999</v>
      </c>
      <c r="HU209">
        <v>9999</v>
      </c>
      <c r="HV209">
        <v>9999</v>
      </c>
      <c r="HW209">
        <v>31.1</v>
      </c>
      <c r="HX209">
        <v>1.86401</v>
      </c>
      <c r="HY209">
        <v>1.86017</v>
      </c>
      <c r="HZ209">
        <v>1.85847</v>
      </c>
      <c r="IA209">
        <v>1.85987</v>
      </c>
      <c r="IB209">
        <v>1.85986</v>
      </c>
      <c r="IC209">
        <v>1.85837</v>
      </c>
      <c r="ID209">
        <v>1.85745</v>
      </c>
      <c r="IE209">
        <v>1.85235</v>
      </c>
      <c r="IF209">
        <v>0</v>
      </c>
      <c r="IG209">
        <v>0</v>
      </c>
      <c r="IH209">
        <v>0</v>
      </c>
      <c r="II209">
        <v>0</v>
      </c>
      <c r="IJ209" t="s">
        <v>433</v>
      </c>
      <c r="IK209" t="s">
        <v>434</v>
      </c>
      <c r="IL209" t="s">
        <v>435</v>
      </c>
      <c r="IM209" t="s">
        <v>435</v>
      </c>
      <c r="IN209" t="s">
        <v>435</v>
      </c>
      <c r="IO209" t="s">
        <v>435</v>
      </c>
      <c r="IP209">
        <v>0</v>
      </c>
      <c r="IQ209">
        <v>100</v>
      </c>
      <c r="IR209">
        <v>100</v>
      </c>
      <c r="IS209">
        <v>0.12</v>
      </c>
      <c r="IT209">
        <v>0.0487</v>
      </c>
      <c r="IU209">
        <v>0.3089209274673534</v>
      </c>
      <c r="IV209">
        <v>0.0002756662941723101</v>
      </c>
      <c r="IW209">
        <v>-1.706736700235475E-07</v>
      </c>
      <c r="IX209">
        <v>-7.648352192670159E-11</v>
      </c>
      <c r="IY209">
        <v>-0.1658455807566637</v>
      </c>
      <c r="IZ209">
        <v>0.001712106514585134</v>
      </c>
      <c r="JA209">
        <v>0.0004201690128959496</v>
      </c>
      <c r="JB209">
        <v>-1.212774764375344E-06</v>
      </c>
      <c r="JC209">
        <v>3</v>
      </c>
      <c r="JD209">
        <v>1949</v>
      </c>
      <c r="JE209">
        <v>1</v>
      </c>
      <c r="JF209">
        <v>28</v>
      </c>
      <c r="JG209">
        <v>30.6</v>
      </c>
      <c r="JH209">
        <v>30.4</v>
      </c>
      <c r="JI209">
        <v>3.2605</v>
      </c>
      <c r="JJ209">
        <v>2.61841</v>
      </c>
      <c r="JK209">
        <v>1.49658</v>
      </c>
      <c r="JL209">
        <v>2.34863</v>
      </c>
      <c r="JM209">
        <v>1.54907</v>
      </c>
      <c r="JN209">
        <v>2.36938</v>
      </c>
      <c r="JO209">
        <v>41.8486</v>
      </c>
      <c r="JP209">
        <v>13.7468</v>
      </c>
      <c r="JQ209">
        <v>18</v>
      </c>
      <c r="JR209">
        <v>491.47</v>
      </c>
      <c r="JS209">
        <v>538.099</v>
      </c>
      <c r="JT209">
        <v>28.0013</v>
      </c>
      <c r="JU209">
        <v>30.0196</v>
      </c>
      <c r="JV209">
        <v>30.0001</v>
      </c>
      <c r="JW209">
        <v>30.0497</v>
      </c>
      <c r="JX209">
        <v>29.9941</v>
      </c>
      <c r="JY209">
        <v>65.4648</v>
      </c>
      <c r="JZ209">
        <v>43.8673</v>
      </c>
      <c r="KA209">
        <v>0</v>
      </c>
      <c r="KB209">
        <v>28</v>
      </c>
      <c r="KC209">
        <v>1556.35</v>
      </c>
      <c r="KD209">
        <v>18.8985</v>
      </c>
      <c r="KE209">
        <v>100.083</v>
      </c>
      <c r="KF209">
        <v>100.456</v>
      </c>
    </row>
    <row r="210" spans="1:292">
      <c r="A210">
        <v>190</v>
      </c>
      <c r="B210">
        <v>1685030699.6</v>
      </c>
      <c r="C210">
        <v>4100.5</v>
      </c>
      <c r="D210" t="s">
        <v>815</v>
      </c>
      <c r="E210" t="s">
        <v>816</v>
      </c>
      <c r="F210">
        <v>5</v>
      </c>
      <c r="G210" t="s">
        <v>428</v>
      </c>
      <c r="H210">
        <v>1685030691.814285</v>
      </c>
      <c r="I210">
        <f>(J210)/1000</f>
        <v>0</v>
      </c>
      <c r="J210">
        <f>IF(DO210, AM210, AG210)</f>
        <v>0</v>
      </c>
      <c r="K210">
        <f>IF(DO210, AH210, AF210)</f>
        <v>0</v>
      </c>
      <c r="L210">
        <f>DQ210 - IF(AT210&gt;1, K210*DK210*100.0/(AV210*EE210), 0)</f>
        <v>0</v>
      </c>
      <c r="M210">
        <f>((S210-I210/2)*L210-K210)/(S210+I210/2)</f>
        <v>0</v>
      </c>
      <c r="N210">
        <f>M210*(DX210+DY210)/1000.0</f>
        <v>0</v>
      </c>
      <c r="O210">
        <f>(DQ210 - IF(AT210&gt;1, K210*DK210*100.0/(AV210*EE210), 0))*(DX210+DY210)/1000.0</f>
        <v>0</v>
      </c>
      <c r="P210">
        <f>2.0/((1/R210-1/Q210)+SIGN(R210)*SQRT((1/R210-1/Q210)*(1/R210-1/Q210) + 4*DL210/((DL210+1)*(DL210+1))*(2*1/R210*1/Q210-1/Q210*1/Q210)))</f>
        <v>0</v>
      </c>
      <c r="Q210">
        <f>IF(LEFT(DM210,1)&lt;&gt;"0",IF(LEFT(DM210,1)="1",3.0,DN210),$D$5+$E$5*(EE210*DX210/($K$5*1000))+$F$5*(EE210*DX210/($K$5*1000))*MAX(MIN(DK210,$J$5),$I$5)*MAX(MIN(DK210,$J$5),$I$5)+$G$5*MAX(MIN(DK210,$J$5),$I$5)*(EE210*DX210/($K$5*1000))+$H$5*(EE210*DX210/($K$5*1000))*(EE210*DX210/($K$5*1000)))</f>
        <v>0</v>
      </c>
      <c r="R210">
        <f>I210*(1000-(1000*0.61365*exp(17.502*V210/(240.97+V210))/(DX210+DY210)+DS210)/2)/(1000*0.61365*exp(17.502*V210/(240.97+V210))/(DX210+DY210)-DS210)</f>
        <v>0</v>
      </c>
      <c r="S210">
        <f>1/((DL210+1)/(P210/1.6)+1/(Q210/1.37)) + DL210/((DL210+1)/(P210/1.6) + DL210/(Q210/1.37))</f>
        <v>0</v>
      </c>
      <c r="T210">
        <f>(DG210*DJ210)</f>
        <v>0</v>
      </c>
      <c r="U210">
        <f>(DZ210+(T210+2*0.95*5.67E-8*(((DZ210+$B$9)+273)^4-(DZ210+273)^4)-44100*I210)/(1.84*29.3*Q210+8*0.95*5.67E-8*(DZ210+273)^3))</f>
        <v>0</v>
      </c>
      <c r="V210">
        <f>($C$9*EA210+$D$9*EB210+$E$9*U210)</f>
        <v>0</v>
      </c>
      <c r="W210">
        <f>0.61365*exp(17.502*V210/(240.97+V210))</f>
        <v>0</v>
      </c>
      <c r="X210">
        <f>(Y210/Z210*100)</f>
        <v>0</v>
      </c>
      <c r="Y210">
        <f>DS210*(DX210+DY210)/1000</f>
        <v>0</v>
      </c>
      <c r="Z210">
        <f>0.61365*exp(17.502*DZ210/(240.97+DZ210))</f>
        <v>0</v>
      </c>
      <c r="AA210">
        <f>(W210-DS210*(DX210+DY210)/1000)</f>
        <v>0</v>
      </c>
      <c r="AB210">
        <f>(-I210*44100)</f>
        <v>0</v>
      </c>
      <c r="AC210">
        <f>2*29.3*Q210*0.92*(DZ210-V210)</f>
        <v>0</v>
      </c>
      <c r="AD210">
        <f>2*0.95*5.67E-8*(((DZ210+$B$9)+273)^4-(V210+273)^4)</f>
        <v>0</v>
      </c>
      <c r="AE210">
        <f>T210+AD210+AB210+AC210</f>
        <v>0</v>
      </c>
      <c r="AF210">
        <f>DW210*AT210*(DR210-DQ210*(1000-AT210*DT210)/(1000-AT210*DS210))/(100*DK210)</f>
        <v>0</v>
      </c>
      <c r="AG210">
        <f>1000*DW210*AT210*(DS210-DT210)/(100*DK210*(1000-AT210*DS210))</f>
        <v>0</v>
      </c>
      <c r="AH210">
        <f>(AI210 - AJ210 - DX210*1E3/(8.314*(DZ210+273.15)) * AL210/DW210 * AK210) * DW210/(100*DK210) * (1000 - DT210)/1000</f>
        <v>0</v>
      </c>
      <c r="AI210">
        <v>1570.58462822365</v>
      </c>
      <c r="AJ210">
        <v>1495.377393939393</v>
      </c>
      <c r="AK210">
        <v>3.344362265178173</v>
      </c>
      <c r="AL210">
        <v>66.75792814194976</v>
      </c>
      <c r="AM210">
        <f>(AO210 - AN210 + DX210*1E3/(8.314*(DZ210+273.15)) * AQ210/DW210 * AP210) * DW210/(100*DK210) * 1000/(1000 - AO210)</f>
        <v>0</v>
      </c>
      <c r="AN210">
        <v>18.85182162322785</v>
      </c>
      <c r="AO210">
        <v>21.32946243550053</v>
      </c>
      <c r="AP210">
        <v>0.005574038568011743</v>
      </c>
      <c r="AQ210">
        <v>112.1516284702856</v>
      </c>
      <c r="AR210">
        <v>0</v>
      </c>
      <c r="AS210">
        <v>0</v>
      </c>
      <c r="AT210">
        <f>IF(AR210*$H$15&gt;=AV210,1.0,(AV210/(AV210-AR210*$H$15)))</f>
        <v>0</v>
      </c>
      <c r="AU210">
        <f>(AT210-1)*100</f>
        <v>0</v>
      </c>
      <c r="AV210">
        <f>MAX(0,($B$15+$C$15*EE210)/(1+$D$15*EE210)*DX210/(DZ210+273)*$E$15)</f>
        <v>0</v>
      </c>
      <c r="AW210" t="s">
        <v>429</v>
      </c>
      <c r="AX210" t="s">
        <v>429</v>
      </c>
      <c r="AY210">
        <v>0</v>
      </c>
      <c r="AZ210">
        <v>0</v>
      </c>
      <c r="BA210">
        <f>1-AY210/AZ210</f>
        <v>0</v>
      </c>
      <c r="BB210">
        <v>0</v>
      </c>
      <c r="BC210" t="s">
        <v>429</v>
      </c>
      <c r="BD210" t="s">
        <v>429</v>
      </c>
      <c r="BE210">
        <v>0</v>
      </c>
      <c r="BF210">
        <v>0</v>
      </c>
      <c r="BG210">
        <f>1-BE210/BF210</f>
        <v>0</v>
      </c>
      <c r="BH210">
        <v>0.5</v>
      </c>
      <c r="BI210">
        <f>DH210</f>
        <v>0</v>
      </c>
      <c r="BJ210">
        <f>K210</f>
        <v>0</v>
      </c>
      <c r="BK210">
        <f>BG210*BH210*BI210</f>
        <v>0</v>
      </c>
      <c r="BL210">
        <f>(BJ210-BB210)/BI210</f>
        <v>0</v>
      </c>
      <c r="BM210">
        <f>(AZ210-BF210)/BF210</f>
        <v>0</v>
      </c>
      <c r="BN210">
        <f>AY210/(BA210+AY210/BF210)</f>
        <v>0</v>
      </c>
      <c r="BO210" t="s">
        <v>429</v>
      </c>
      <c r="BP210">
        <v>0</v>
      </c>
      <c r="BQ210">
        <f>IF(BP210&lt;&gt;0, BP210, BN210)</f>
        <v>0</v>
      </c>
      <c r="BR210">
        <f>1-BQ210/BF210</f>
        <v>0</v>
      </c>
      <c r="BS210">
        <f>(BF210-BE210)/(BF210-BQ210)</f>
        <v>0</v>
      </c>
      <c r="BT210">
        <f>(AZ210-BF210)/(AZ210-BQ210)</f>
        <v>0</v>
      </c>
      <c r="BU210">
        <f>(BF210-BE210)/(BF210-AY210)</f>
        <v>0</v>
      </c>
      <c r="BV210">
        <f>(AZ210-BF210)/(AZ210-AY210)</f>
        <v>0</v>
      </c>
      <c r="BW210">
        <f>(BS210*BQ210/BE210)</f>
        <v>0</v>
      </c>
      <c r="BX210">
        <f>(1-BW210)</f>
        <v>0</v>
      </c>
      <c r="DG210">
        <f>$B$13*EF210+$C$13*EG210+$F$13*ER210*(1-EU210)</f>
        <v>0</v>
      </c>
      <c r="DH210">
        <f>DG210*DI210</f>
        <v>0</v>
      </c>
      <c r="DI210">
        <f>($B$13*$D$11+$C$13*$D$11+$F$13*((FE210+EW210)/MAX(FE210+EW210+FF210, 0.1)*$I$11+FF210/MAX(FE210+EW210+FF210, 0.1)*$J$11))/($B$13+$C$13+$F$13)</f>
        <v>0</v>
      </c>
      <c r="DJ210">
        <f>($B$13*$K$11+$C$13*$K$11+$F$13*((FE210+EW210)/MAX(FE210+EW210+FF210, 0.1)*$P$11+FF210/MAX(FE210+EW210+FF210, 0.1)*$Q$11))/($B$13+$C$13+$F$13)</f>
        <v>0</v>
      </c>
      <c r="DK210">
        <v>5.52</v>
      </c>
      <c r="DL210">
        <v>0.5</v>
      </c>
      <c r="DM210" t="s">
        <v>430</v>
      </c>
      <c r="DN210">
        <v>2</v>
      </c>
      <c r="DO210" t="b">
        <v>1</v>
      </c>
      <c r="DP210">
        <v>1685030691.814285</v>
      </c>
      <c r="DQ210">
        <v>1439.641785714285</v>
      </c>
      <c r="DR210">
        <v>1526.362857142857</v>
      </c>
      <c r="DS210">
        <v>21.29729642857143</v>
      </c>
      <c r="DT210">
        <v>18.81685</v>
      </c>
      <c r="DU210">
        <v>1439.516428571428</v>
      </c>
      <c r="DV210">
        <v>21.24868571428571</v>
      </c>
      <c r="DW210">
        <v>500.0208928571429</v>
      </c>
      <c r="DX210">
        <v>99.46521785714285</v>
      </c>
      <c r="DY210">
        <v>0.100050275</v>
      </c>
      <c r="DZ210">
        <v>30.06127857142857</v>
      </c>
      <c r="EA210">
        <v>30.96419285714287</v>
      </c>
      <c r="EB210">
        <v>999.9000000000002</v>
      </c>
      <c r="EC210">
        <v>0</v>
      </c>
      <c r="ED210">
        <v>0</v>
      </c>
      <c r="EE210">
        <v>9995.552857142857</v>
      </c>
      <c r="EF210">
        <v>0</v>
      </c>
      <c r="EG210">
        <v>1773.06</v>
      </c>
      <c r="EH210">
        <v>-86.7216142857143</v>
      </c>
      <c r="EI210">
        <v>1470.968571428571</v>
      </c>
      <c r="EJ210">
        <v>1555.635714285714</v>
      </c>
      <c r="EK210">
        <v>2.480444285714285</v>
      </c>
      <c r="EL210">
        <v>1526.362857142857</v>
      </c>
      <c r="EM210">
        <v>18.81685</v>
      </c>
      <c r="EN210">
        <v>2.118340357142857</v>
      </c>
      <c r="EO210">
        <v>1.871621785714286</v>
      </c>
      <c r="EP210">
        <v>18.35775357142857</v>
      </c>
      <c r="EQ210">
        <v>16.398125</v>
      </c>
      <c r="ER210">
        <v>2000.025714285714</v>
      </c>
      <c r="ES210">
        <v>0.9800014285714285</v>
      </c>
      <c r="ET210">
        <v>0.01999845</v>
      </c>
      <c r="EU210">
        <v>0</v>
      </c>
      <c r="EV210">
        <v>662.8072500000001</v>
      </c>
      <c r="EW210">
        <v>5.00078</v>
      </c>
      <c r="EX210">
        <v>19658.54642857143</v>
      </c>
      <c r="EY210">
        <v>16379.86071428572</v>
      </c>
      <c r="EZ210">
        <v>40.04210714285714</v>
      </c>
      <c r="FA210">
        <v>41.59125</v>
      </c>
      <c r="FB210">
        <v>40.43503571428572</v>
      </c>
      <c r="FC210">
        <v>40.73624999999999</v>
      </c>
      <c r="FD210">
        <v>41.33464285714285</v>
      </c>
      <c r="FE210">
        <v>1955.127857142857</v>
      </c>
      <c r="FF210">
        <v>39.89678571428572</v>
      </c>
      <c r="FG210">
        <v>0</v>
      </c>
      <c r="FH210">
        <v>1685030698.9</v>
      </c>
      <c r="FI210">
        <v>0</v>
      </c>
      <c r="FJ210">
        <v>662.94316</v>
      </c>
      <c r="FK210">
        <v>9.166692285115449</v>
      </c>
      <c r="FL210">
        <v>137.0999994427963</v>
      </c>
      <c r="FM210">
        <v>19658.62</v>
      </c>
      <c r="FN210">
        <v>15</v>
      </c>
      <c r="FO210">
        <v>1685028870</v>
      </c>
      <c r="FP210" t="s">
        <v>630</v>
      </c>
      <c r="FQ210">
        <v>1685028857</v>
      </c>
      <c r="FR210">
        <v>1685028870</v>
      </c>
      <c r="FS210">
        <v>3</v>
      </c>
      <c r="FT210">
        <v>0.082</v>
      </c>
      <c r="FU210">
        <v>-0.024</v>
      </c>
      <c r="FV210">
        <v>0.389</v>
      </c>
      <c r="FW210">
        <v>-0.048</v>
      </c>
      <c r="FX210">
        <v>420</v>
      </c>
      <c r="FY210">
        <v>15</v>
      </c>
      <c r="FZ210">
        <v>0.04</v>
      </c>
      <c r="GA210">
        <v>0.02</v>
      </c>
      <c r="GB210">
        <v>-86.49902</v>
      </c>
      <c r="GC210">
        <v>-5.013206003752201</v>
      </c>
      <c r="GD210">
        <v>0.5019565420432336</v>
      </c>
      <c r="GE210">
        <v>0</v>
      </c>
      <c r="GF210">
        <v>2.4898475</v>
      </c>
      <c r="GG210">
        <v>-0.2767276547842469</v>
      </c>
      <c r="GH210">
        <v>0.02938894364807963</v>
      </c>
      <c r="GI210">
        <v>1</v>
      </c>
      <c r="GJ210">
        <v>1</v>
      </c>
      <c r="GK210">
        <v>2</v>
      </c>
      <c r="GL210" t="s">
        <v>432</v>
      </c>
      <c r="GM210">
        <v>3.09941</v>
      </c>
      <c r="GN210">
        <v>2.75813</v>
      </c>
      <c r="GO210">
        <v>0.222344</v>
      </c>
      <c r="GP210">
        <v>0.230196</v>
      </c>
      <c r="GQ210">
        <v>0.109305</v>
      </c>
      <c r="GR210">
        <v>0.100858</v>
      </c>
      <c r="GS210">
        <v>19938.9</v>
      </c>
      <c r="GT210">
        <v>19494.1</v>
      </c>
      <c r="GU210">
        <v>26188.7</v>
      </c>
      <c r="GV210">
        <v>25667.3</v>
      </c>
      <c r="GW210">
        <v>37444.7</v>
      </c>
      <c r="GX210">
        <v>35174.9</v>
      </c>
      <c r="GY210">
        <v>45799.3</v>
      </c>
      <c r="GZ210">
        <v>42316.2</v>
      </c>
      <c r="HA210">
        <v>1.8727</v>
      </c>
      <c r="HB210">
        <v>1.9175</v>
      </c>
      <c r="HC210">
        <v>0.09002159999999999</v>
      </c>
      <c r="HD210">
        <v>0</v>
      </c>
      <c r="HE210">
        <v>29.5147</v>
      </c>
      <c r="HF210">
        <v>999.9</v>
      </c>
      <c r="HG210">
        <v>53.2</v>
      </c>
      <c r="HH210">
        <v>37.7</v>
      </c>
      <c r="HI210">
        <v>35.0335</v>
      </c>
      <c r="HJ210">
        <v>61.343</v>
      </c>
      <c r="HK210">
        <v>27.3077</v>
      </c>
      <c r="HL210">
        <v>1</v>
      </c>
      <c r="HM210">
        <v>0.212528</v>
      </c>
      <c r="HN210">
        <v>0.769575</v>
      </c>
      <c r="HO210">
        <v>20.3039</v>
      </c>
      <c r="HP210">
        <v>5.2128</v>
      </c>
      <c r="HQ210">
        <v>11.9796</v>
      </c>
      <c r="HR210">
        <v>4.9638</v>
      </c>
      <c r="HS210">
        <v>3.27403</v>
      </c>
      <c r="HT210">
        <v>9999</v>
      </c>
      <c r="HU210">
        <v>9999</v>
      </c>
      <c r="HV210">
        <v>9999</v>
      </c>
      <c r="HW210">
        <v>31.1</v>
      </c>
      <c r="HX210">
        <v>1.86401</v>
      </c>
      <c r="HY210">
        <v>1.8602</v>
      </c>
      <c r="HZ210">
        <v>1.85849</v>
      </c>
      <c r="IA210">
        <v>1.85986</v>
      </c>
      <c r="IB210">
        <v>1.8598</v>
      </c>
      <c r="IC210">
        <v>1.85837</v>
      </c>
      <c r="ID210">
        <v>1.85745</v>
      </c>
      <c r="IE210">
        <v>1.85234</v>
      </c>
      <c r="IF210">
        <v>0</v>
      </c>
      <c r="IG210">
        <v>0</v>
      </c>
      <c r="IH210">
        <v>0</v>
      </c>
      <c r="II210">
        <v>0</v>
      </c>
      <c r="IJ210" t="s">
        <v>433</v>
      </c>
      <c r="IK210" t="s">
        <v>434</v>
      </c>
      <c r="IL210" t="s">
        <v>435</v>
      </c>
      <c r="IM210" t="s">
        <v>435</v>
      </c>
      <c r="IN210" t="s">
        <v>435</v>
      </c>
      <c r="IO210" t="s">
        <v>435</v>
      </c>
      <c r="IP210">
        <v>0</v>
      </c>
      <c r="IQ210">
        <v>100</v>
      </c>
      <c r="IR210">
        <v>100</v>
      </c>
      <c r="IS210">
        <v>0.1</v>
      </c>
      <c r="IT210">
        <v>0.0492</v>
      </c>
      <c r="IU210">
        <v>0.3089209274673534</v>
      </c>
      <c r="IV210">
        <v>0.0002756662941723101</v>
      </c>
      <c r="IW210">
        <v>-1.706736700235475E-07</v>
      </c>
      <c r="IX210">
        <v>-7.648352192670159E-11</v>
      </c>
      <c r="IY210">
        <v>-0.1658455807566637</v>
      </c>
      <c r="IZ210">
        <v>0.001712106514585134</v>
      </c>
      <c r="JA210">
        <v>0.0004201690128959496</v>
      </c>
      <c r="JB210">
        <v>-1.212774764375344E-06</v>
      </c>
      <c r="JC210">
        <v>3</v>
      </c>
      <c r="JD210">
        <v>1949</v>
      </c>
      <c r="JE210">
        <v>1</v>
      </c>
      <c r="JF210">
        <v>28</v>
      </c>
      <c r="JG210">
        <v>30.7</v>
      </c>
      <c r="JH210">
        <v>30.5</v>
      </c>
      <c r="JI210">
        <v>3.28735</v>
      </c>
      <c r="JJ210">
        <v>2.62329</v>
      </c>
      <c r="JK210">
        <v>1.49658</v>
      </c>
      <c r="JL210">
        <v>2.34863</v>
      </c>
      <c r="JM210">
        <v>1.54907</v>
      </c>
      <c r="JN210">
        <v>2.33032</v>
      </c>
      <c r="JO210">
        <v>41.8486</v>
      </c>
      <c r="JP210">
        <v>13.7468</v>
      </c>
      <c r="JQ210">
        <v>18</v>
      </c>
      <c r="JR210">
        <v>491.456</v>
      </c>
      <c r="JS210">
        <v>538.099</v>
      </c>
      <c r="JT210">
        <v>28.0019</v>
      </c>
      <c r="JU210">
        <v>30.0198</v>
      </c>
      <c r="JV210">
        <v>30.0002</v>
      </c>
      <c r="JW210">
        <v>30.0499</v>
      </c>
      <c r="JX210">
        <v>29.9941</v>
      </c>
      <c r="JY210">
        <v>65.9902</v>
      </c>
      <c r="JZ210">
        <v>43.8673</v>
      </c>
      <c r="KA210">
        <v>0</v>
      </c>
      <c r="KB210">
        <v>28</v>
      </c>
      <c r="KC210">
        <v>1569.7</v>
      </c>
      <c r="KD210">
        <v>18.9026</v>
      </c>
      <c r="KE210">
        <v>100.082</v>
      </c>
      <c r="KF210">
        <v>100.456</v>
      </c>
    </row>
    <row r="211" spans="1:292">
      <c r="A211">
        <v>191</v>
      </c>
      <c r="B211">
        <v>1685030704.6</v>
      </c>
      <c r="C211">
        <v>4105.5</v>
      </c>
      <c r="D211" t="s">
        <v>817</v>
      </c>
      <c r="E211" t="s">
        <v>818</v>
      </c>
      <c r="F211">
        <v>5</v>
      </c>
      <c r="G211" t="s">
        <v>428</v>
      </c>
      <c r="H211">
        <v>1685030697.1</v>
      </c>
      <c r="I211">
        <f>(J211)/1000</f>
        <v>0</v>
      </c>
      <c r="J211">
        <f>IF(DO211, AM211, AG211)</f>
        <v>0</v>
      </c>
      <c r="K211">
        <f>IF(DO211, AH211, AF211)</f>
        <v>0</v>
      </c>
      <c r="L211">
        <f>DQ211 - IF(AT211&gt;1, K211*DK211*100.0/(AV211*EE211), 0)</f>
        <v>0</v>
      </c>
      <c r="M211">
        <f>((S211-I211/2)*L211-K211)/(S211+I211/2)</f>
        <v>0</v>
      </c>
      <c r="N211">
        <f>M211*(DX211+DY211)/1000.0</f>
        <v>0</v>
      </c>
      <c r="O211">
        <f>(DQ211 - IF(AT211&gt;1, K211*DK211*100.0/(AV211*EE211), 0))*(DX211+DY211)/1000.0</f>
        <v>0</v>
      </c>
      <c r="P211">
        <f>2.0/((1/R211-1/Q211)+SIGN(R211)*SQRT((1/R211-1/Q211)*(1/R211-1/Q211) + 4*DL211/((DL211+1)*(DL211+1))*(2*1/R211*1/Q211-1/Q211*1/Q211)))</f>
        <v>0</v>
      </c>
      <c r="Q211">
        <f>IF(LEFT(DM211,1)&lt;&gt;"0",IF(LEFT(DM211,1)="1",3.0,DN211),$D$5+$E$5*(EE211*DX211/($K$5*1000))+$F$5*(EE211*DX211/($K$5*1000))*MAX(MIN(DK211,$J$5),$I$5)*MAX(MIN(DK211,$J$5),$I$5)+$G$5*MAX(MIN(DK211,$J$5),$I$5)*(EE211*DX211/($K$5*1000))+$H$5*(EE211*DX211/($K$5*1000))*(EE211*DX211/($K$5*1000)))</f>
        <v>0</v>
      </c>
      <c r="R211">
        <f>I211*(1000-(1000*0.61365*exp(17.502*V211/(240.97+V211))/(DX211+DY211)+DS211)/2)/(1000*0.61365*exp(17.502*V211/(240.97+V211))/(DX211+DY211)-DS211)</f>
        <v>0</v>
      </c>
      <c r="S211">
        <f>1/((DL211+1)/(P211/1.6)+1/(Q211/1.37)) + DL211/((DL211+1)/(P211/1.6) + DL211/(Q211/1.37))</f>
        <v>0</v>
      </c>
      <c r="T211">
        <f>(DG211*DJ211)</f>
        <v>0</v>
      </c>
      <c r="U211">
        <f>(DZ211+(T211+2*0.95*5.67E-8*(((DZ211+$B$9)+273)^4-(DZ211+273)^4)-44100*I211)/(1.84*29.3*Q211+8*0.95*5.67E-8*(DZ211+273)^3))</f>
        <v>0</v>
      </c>
      <c r="V211">
        <f>($C$9*EA211+$D$9*EB211+$E$9*U211)</f>
        <v>0</v>
      </c>
      <c r="W211">
        <f>0.61365*exp(17.502*V211/(240.97+V211))</f>
        <v>0</v>
      </c>
      <c r="X211">
        <f>(Y211/Z211*100)</f>
        <v>0</v>
      </c>
      <c r="Y211">
        <f>DS211*(DX211+DY211)/1000</f>
        <v>0</v>
      </c>
      <c r="Z211">
        <f>0.61365*exp(17.502*DZ211/(240.97+DZ211))</f>
        <v>0</v>
      </c>
      <c r="AA211">
        <f>(W211-DS211*(DX211+DY211)/1000)</f>
        <v>0</v>
      </c>
      <c r="AB211">
        <f>(-I211*44100)</f>
        <v>0</v>
      </c>
      <c r="AC211">
        <f>2*29.3*Q211*0.92*(DZ211-V211)</f>
        <v>0</v>
      </c>
      <c r="AD211">
        <f>2*0.95*5.67E-8*(((DZ211+$B$9)+273)^4-(V211+273)^4)</f>
        <v>0</v>
      </c>
      <c r="AE211">
        <f>T211+AD211+AB211+AC211</f>
        <v>0</v>
      </c>
      <c r="AF211">
        <f>DW211*AT211*(DR211-DQ211*(1000-AT211*DT211)/(1000-AT211*DS211))/(100*DK211)</f>
        <v>0</v>
      </c>
      <c r="AG211">
        <f>1000*DW211*AT211*(DS211-DT211)/(100*DK211*(1000-AT211*DS211))</f>
        <v>0</v>
      </c>
      <c r="AH211">
        <f>(AI211 - AJ211 - DX211*1E3/(8.314*(DZ211+273.15)) * AL211/DW211 * AK211) * DW211/(100*DK211) * (1000 - DT211)/1000</f>
        <v>0</v>
      </c>
      <c r="AI211">
        <v>1587.673386122177</v>
      </c>
      <c r="AJ211">
        <v>1512.341878787877</v>
      </c>
      <c r="AK211">
        <v>3.403938365550213</v>
      </c>
      <c r="AL211">
        <v>66.75792814194976</v>
      </c>
      <c r="AM211">
        <f>(AO211 - AN211 + DX211*1E3/(8.314*(DZ211+273.15)) * AQ211/DW211 * AP211) * DW211/(100*DK211) * 1000/(1000 - AO211)</f>
        <v>0</v>
      </c>
      <c r="AN211">
        <v>18.86668774859571</v>
      </c>
      <c r="AO211">
        <v>21.34193539731682</v>
      </c>
      <c r="AP211">
        <v>0.003472944662711633</v>
      </c>
      <c r="AQ211">
        <v>112.1516284702856</v>
      </c>
      <c r="AR211">
        <v>0</v>
      </c>
      <c r="AS211">
        <v>0</v>
      </c>
      <c r="AT211">
        <f>IF(AR211*$H$15&gt;=AV211,1.0,(AV211/(AV211-AR211*$H$15)))</f>
        <v>0</v>
      </c>
      <c r="AU211">
        <f>(AT211-1)*100</f>
        <v>0</v>
      </c>
      <c r="AV211">
        <f>MAX(0,($B$15+$C$15*EE211)/(1+$D$15*EE211)*DX211/(DZ211+273)*$E$15)</f>
        <v>0</v>
      </c>
      <c r="AW211" t="s">
        <v>429</v>
      </c>
      <c r="AX211" t="s">
        <v>429</v>
      </c>
      <c r="AY211">
        <v>0</v>
      </c>
      <c r="AZ211">
        <v>0</v>
      </c>
      <c r="BA211">
        <f>1-AY211/AZ211</f>
        <v>0</v>
      </c>
      <c r="BB211">
        <v>0</v>
      </c>
      <c r="BC211" t="s">
        <v>429</v>
      </c>
      <c r="BD211" t="s">
        <v>429</v>
      </c>
      <c r="BE211">
        <v>0</v>
      </c>
      <c r="BF211">
        <v>0</v>
      </c>
      <c r="BG211">
        <f>1-BE211/BF211</f>
        <v>0</v>
      </c>
      <c r="BH211">
        <v>0.5</v>
      </c>
      <c r="BI211">
        <f>DH211</f>
        <v>0</v>
      </c>
      <c r="BJ211">
        <f>K211</f>
        <v>0</v>
      </c>
      <c r="BK211">
        <f>BG211*BH211*BI211</f>
        <v>0</v>
      </c>
      <c r="BL211">
        <f>(BJ211-BB211)/BI211</f>
        <v>0</v>
      </c>
      <c r="BM211">
        <f>(AZ211-BF211)/BF211</f>
        <v>0</v>
      </c>
      <c r="BN211">
        <f>AY211/(BA211+AY211/BF211)</f>
        <v>0</v>
      </c>
      <c r="BO211" t="s">
        <v>429</v>
      </c>
      <c r="BP211">
        <v>0</v>
      </c>
      <c r="BQ211">
        <f>IF(BP211&lt;&gt;0, BP211, BN211)</f>
        <v>0</v>
      </c>
      <c r="BR211">
        <f>1-BQ211/BF211</f>
        <v>0</v>
      </c>
      <c r="BS211">
        <f>(BF211-BE211)/(BF211-BQ211)</f>
        <v>0</v>
      </c>
      <c r="BT211">
        <f>(AZ211-BF211)/(AZ211-BQ211)</f>
        <v>0</v>
      </c>
      <c r="BU211">
        <f>(BF211-BE211)/(BF211-AY211)</f>
        <v>0</v>
      </c>
      <c r="BV211">
        <f>(AZ211-BF211)/(AZ211-AY211)</f>
        <v>0</v>
      </c>
      <c r="BW211">
        <f>(BS211*BQ211/BE211)</f>
        <v>0</v>
      </c>
      <c r="BX211">
        <f>(1-BW211)</f>
        <v>0</v>
      </c>
      <c r="DG211">
        <f>$B$13*EF211+$C$13*EG211+$F$13*ER211*(1-EU211)</f>
        <v>0</v>
      </c>
      <c r="DH211">
        <f>DG211*DI211</f>
        <v>0</v>
      </c>
      <c r="DI211">
        <f>($B$13*$D$11+$C$13*$D$11+$F$13*((FE211+EW211)/MAX(FE211+EW211+FF211, 0.1)*$I$11+FF211/MAX(FE211+EW211+FF211, 0.1)*$J$11))/($B$13+$C$13+$F$13)</f>
        <v>0</v>
      </c>
      <c r="DJ211">
        <f>($B$13*$K$11+$C$13*$K$11+$F$13*((FE211+EW211)/MAX(FE211+EW211+FF211, 0.1)*$P$11+FF211/MAX(FE211+EW211+FF211, 0.1)*$Q$11))/($B$13+$C$13+$F$13)</f>
        <v>0</v>
      </c>
      <c r="DK211">
        <v>5.52</v>
      </c>
      <c r="DL211">
        <v>0.5</v>
      </c>
      <c r="DM211" t="s">
        <v>430</v>
      </c>
      <c r="DN211">
        <v>2</v>
      </c>
      <c r="DO211" t="b">
        <v>1</v>
      </c>
      <c r="DP211">
        <v>1685030697.1</v>
      </c>
      <c r="DQ211">
        <v>1456.972222222222</v>
      </c>
      <c r="DR211">
        <v>1544.067037037037</v>
      </c>
      <c r="DS211">
        <v>21.31518888888889</v>
      </c>
      <c r="DT211">
        <v>18.85259629629629</v>
      </c>
      <c r="DU211">
        <v>1456.858518518519</v>
      </c>
      <c r="DV211">
        <v>21.26626666666667</v>
      </c>
      <c r="DW211">
        <v>499.9887037037037</v>
      </c>
      <c r="DX211">
        <v>99.46467037037037</v>
      </c>
      <c r="DY211">
        <v>0.09996613333333336</v>
      </c>
      <c r="DZ211">
        <v>30.07425925925926</v>
      </c>
      <c r="EA211">
        <v>30.97769259259259</v>
      </c>
      <c r="EB211">
        <v>999.9000000000001</v>
      </c>
      <c r="EC211">
        <v>0</v>
      </c>
      <c r="ED211">
        <v>0</v>
      </c>
      <c r="EE211">
        <v>10005.66777777778</v>
      </c>
      <c r="EF211">
        <v>0</v>
      </c>
      <c r="EG211">
        <v>1776.054444444444</v>
      </c>
      <c r="EH211">
        <v>-87.09492962962962</v>
      </c>
      <c r="EI211">
        <v>1488.704074074074</v>
      </c>
      <c r="EJ211">
        <v>1573.735185185185</v>
      </c>
      <c r="EK211">
        <v>2.462591481481482</v>
      </c>
      <c r="EL211">
        <v>1544.067037037037</v>
      </c>
      <c r="EM211">
        <v>18.85259629629629</v>
      </c>
      <c r="EN211">
        <v>2.120108148148148</v>
      </c>
      <c r="EO211">
        <v>1.875167037037037</v>
      </c>
      <c r="EP211">
        <v>18.37105925925926</v>
      </c>
      <c r="EQ211">
        <v>16.42786666666667</v>
      </c>
      <c r="ER211">
        <v>2000.01</v>
      </c>
      <c r="ES211">
        <v>0.9800024444444444</v>
      </c>
      <c r="ET211">
        <v>0.01999747407407407</v>
      </c>
      <c r="EU211">
        <v>0</v>
      </c>
      <c r="EV211">
        <v>663.6644444444444</v>
      </c>
      <c r="EW211">
        <v>5.00078</v>
      </c>
      <c r="EX211">
        <v>19655.89259259259</v>
      </c>
      <c r="EY211">
        <v>16379.73333333333</v>
      </c>
      <c r="EZ211">
        <v>40.04374074074073</v>
      </c>
      <c r="FA211">
        <v>41.60633333333334</v>
      </c>
      <c r="FB211">
        <v>40.41418518518518</v>
      </c>
      <c r="FC211">
        <v>40.74737037037036</v>
      </c>
      <c r="FD211">
        <v>41.33322222222223</v>
      </c>
      <c r="FE211">
        <v>1955.115925925926</v>
      </c>
      <c r="FF211">
        <v>39.89407407407408</v>
      </c>
      <c r="FG211">
        <v>0</v>
      </c>
      <c r="FH211">
        <v>1685030703.7</v>
      </c>
      <c r="FI211">
        <v>0</v>
      </c>
      <c r="FJ211">
        <v>663.6966</v>
      </c>
      <c r="FK211">
        <v>8.067846140036647</v>
      </c>
      <c r="FL211">
        <v>-158.6076924220259</v>
      </c>
      <c r="FM211">
        <v>19654.508</v>
      </c>
      <c r="FN211">
        <v>15</v>
      </c>
      <c r="FO211">
        <v>1685028870</v>
      </c>
      <c r="FP211" t="s">
        <v>630</v>
      </c>
      <c r="FQ211">
        <v>1685028857</v>
      </c>
      <c r="FR211">
        <v>1685028870</v>
      </c>
      <c r="FS211">
        <v>3</v>
      </c>
      <c r="FT211">
        <v>0.082</v>
      </c>
      <c r="FU211">
        <v>-0.024</v>
      </c>
      <c r="FV211">
        <v>0.389</v>
      </c>
      <c r="FW211">
        <v>-0.048</v>
      </c>
      <c r="FX211">
        <v>420</v>
      </c>
      <c r="FY211">
        <v>15</v>
      </c>
      <c r="FZ211">
        <v>0.04</v>
      </c>
      <c r="GA211">
        <v>0.02</v>
      </c>
      <c r="GB211">
        <v>-86.84069756097561</v>
      </c>
      <c r="GC211">
        <v>-3.96203205574925</v>
      </c>
      <c r="GD211">
        <v>0.4040782389151674</v>
      </c>
      <c r="GE211">
        <v>0</v>
      </c>
      <c r="GF211">
        <v>2.478302682926829</v>
      </c>
      <c r="GG211">
        <v>-0.2142330313588804</v>
      </c>
      <c r="GH211">
        <v>0.02629852801448653</v>
      </c>
      <c r="GI211">
        <v>1</v>
      </c>
      <c r="GJ211">
        <v>1</v>
      </c>
      <c r="GK211">
        <v>2</v>
      </c>
      <c r="GL211" t="s">
        <v>432</v>
      </c>
      <c r="GM211">
        <v>3.09944</v>
      </c>
      <c r="GN211">
        <v>2.75823</v>
      </c>
      <c r="GO211">
        <v>0.223834</v>
      </c>
      <c r="GP211">
        <v>0.231658</v>
      </c>
      <c r="GQ211">
        <v>0.10936</v>
      </c>
      <c r="GR211">
        <v>0.100894</v>
      </c>
      <c r="GS211">
        <v>19900.6</v>
      </c>
      <c r="GT211">
        <v>19457.1</v>
      </c>
      <c r="GU211">
        <v>26188.6</v>
      </c>
      <c r="GV211">
        <v>25667.3</v>
      </c>
      <c r="GW211">
        <v>37442.4</v>
      </c>
      <c r="GX211">
        <v>35173.6</v>
      </c>
      <c r="GY211">
        <v>45799.1</v>
      </c>
      <c r="GZ211">
        <v>42316.1</v>
      </c>
      <c r="HA211">
        <v>1.87235</v>
      </c>
      <c r="HB211">
        <v>1.91758</v>
      </c>
      <c r="HC211">
        <v>0.0891425</v>
      </c>
      <c r="HD211">
        <v>0</v>
      </c>
      <c r="HE211">
        <v>29.5434</v>
      </c>
      <c r="HF211">
        <v>999.9</v>
      </c>
      <c r="HG211">
        <v>53.2</v>
      </c>
      <c r="HH211">
        <v>37.7</v>
      </c>
      <c r="HI211">
        <v>35.0335</v>
      </c>
      <c r="HJ211">
        <v>61.443</v>
      </c>
      <c r="HK211">
        <v>27.2837</v>
      </c>
      <c r="HL211">
        <v>1</v>
      </c>
      <c r="HM211">
        <v>0.212622</v>
      </c>
      <c r="HN211">
        <v>0.779393</v>
      </c>
      <c r="HO211">
        <v>20.3039</v>
      </c>
      <c r="HP211">
        <v>5.2128</v>
      </c>
      <c r="HQ211">
        <v>11.9791</v>
      </c>
      <c r="HR211">
        <v>4.96395</v>
      </c>
      <c r="HS211">
        <v>3.27403</v>
      </c>
      <c r="HT211">
        <v>9999</v>
      </c>
      <c r="HU211">
        <v>9999</v>
      </c>
      <c r="HV211">
        <v>9999</v>
      </c>
      <c r="HW211">
        <v>31.1</v>
      </c>
      <c r="HX211">
        <v>1.86401</v>
      </c>
      <c r="HY211">
        <v>1.8602</v>
      </c>
      <c r="HZ211">
        <v>1.85847</v>
      </c>
      <c r="IA211">
        <v>1.85986</v>
      </c>
      <c r="IB211">
        <v>1.85984</v>
      </c>
      <c r="IC211">
        <v>1.85837</v>
      </c>
      <c r="ID211">
        <v>1.85745</v>
      </c>
      <c r="IE211">
        <v>1.85238</v>
      </c>
      <c r="IF211">
        <v>0</v>
      </c>
      <c r="IG211">
        <v>0</v>
      </c>
      <c r="IH211">
        <v>0</v>
      </c>
      <c r="II211">
        <v>0</v>
      </c>
      <c r="IJ211" t="s">
        <v>433</v>
      </c>
      <c r="IK211" t="s">
        <v>434</v>
      </c>
      <c r="IL211" t="s">
        <v>435</v>
      </c>
      <c r="IM211" t="s">
        <v>435</v>
      </c>
      <c r="IN211" t="s">
        <v>435</v>
      </c>
      <c r="IO211" t="s">
        <v>435</v>
      </c>
      <c r="IP211">
        <v>0</v>
      </c>
      <c r="IQ211">
        <v>100</v>
      </c>
      <c r="IR211">
        <v>100</v>
      </c>
      <c r="IS211">
        <v>0.09</v>
      </c>
      <c r="IT211">
        <v>0.0494</v>
      </c>
      <c r="IU211">
        <v>0.3089209274673534</v>
      </c>
      <c r="IV211">
        <v>0.0002756662941723101</v>
      </c>
      <c r="IW211">
        <v>-1.706736700235475E-07</v>
      </c>
      <c r="IX211">
        <v>-7.648352192670159E-11</v>
      </c>
      <c r="IY211">
        <v>-0.1658455807566637</v>
      </c>
      <c r="IZ211">
        <v>0.001712106514585134</v>
      </c>
      <c r="JA211">
        <v>0.0004201690128959496</v>
      </c>
      <c r="JB211">
        <v>-1.212774764375344E-06</v>
      </c>
      <c r="JC211">
        <v>3</v>
      </c>
      <c r="JD211">
        <v>1949</v>
      </c>
      <c r="JE211">
        <v>1</v>
      </c>
      <c r="JF211">
        <v>28</v>
      </c>
      <c r="JG211">
        <v>30.8</v>
      </c>
      <c r="JH211">
        <v>30.6</v>
      </c>
      <c r="JI211">
        <v>3.31665</v>
      </c>
      <c r="JJ211">
        <v>2.61841</v>
      </c>
      <c r="JK211">
        <v>1.49658</v>
      </c>
      <c r="JL211">
        <v>2.34863</v>
      </c>
      <c r="JM211">
        <v>1.54907</v>
      </c>
      <c r="JN211">
        <v>2.36816</v>
      </c>
      <c r="JO211">
        <v>41.8486</v>
      </c>
      <c r="JP211">
        <v>13.7468</v>
      </c>
      <c r="JQ211">
        <v>18</v>
      </c>
      <c r="JR211">
        <v>491.262</v>
      </c>
      <c r="JS211">
        <v>538.158</v>
      </c>
      <c r="JT211">
        <v>28.002</v>
      </c>
      <c r="JU211">
        <v>30.0218</v>
      </c>
      <c r="JV211">
        <v>30.0002</v>
      </c>
      <c r="JW211">
        <v>30.0518</v>
      </c>
      <c r="JX211">
        <v>29.9948</v>
      </c>
      <c r="JY211">
        <v>66.6001</v>
      </c>
      <c r="JZ211">
        <v>43.8673</v>
      </c>
      <c r="KA211">
        <v>0</v>
      </c>
      <c r="KB211">
        <v>28</v>
      </c>
      <c r="KC211">
        <v>1589.74</v>
      </c>
      <c r="KD211">
        <v>18.9043</v>
      </c>
      <c r="KE211">
        <v>100.082</v>
      </c>
      <c r="KF211">
        <v>100.456</v>
      </c>
    </row>
    <row r="212" spans="1:292">
      <c r="A212">
        <v>192</v>
      </c>
      <c r="B212">
        <v>1685030709.6</v>
      </c>
      <c r="C212">
        <v>4110.5</v>
      </c>
      <c r="D212" t="s">
        <v>819</v>
      </c>
      <c r="E212" t="s">
        <v>820</v>
      </c>
      <c r="F212">
        <v>5</v>
      </c>
      <c r="G212" t="s">
        <v>428</v>
      </c>
      <c r="H212">
        <v>1685030701.814285</v>
      </c>
      <c r="I212">
        <f>(J212)/1000</f>
        <v>0</v>
      </c>
      <c r="J212">
        <f>IF(DO212, AM212, AG212)</f>
        <v>0</v>
      </c>
      <c r="K212">
        <f>IF(DO212, AH212, AF212)</f>
        <v>0</v>
      </c>
      <c r="L212">
        <f>DQ212 - IF(AT212&gt;1, K212*DK212*100.0/(AV212*EE212), 0)</f>
        <v>0</v>
      </c>
      <c r="M212">
        <f>((S212-I212/2)*L212-K212)/(S212+I212/2)</f>
        <v>0</v>
      </c>
      <c r="N212">
        <f>M212*(DX212+DY212)/1000.0</f>
        <v>0</v>
      </c>
      <c r="O212">
        <f>(DQ212 - IF(AT212&gt;1, K212*DK212*100.0/(AV212*EE212), 0))*(DX212+DY212)/1000.0</f>
        <v>0</v>
      </c>
      <c r="P212">
        <f>2.0/((1/R212-1/Q212)+SIGN(R212)*SQRT((1/R212-1/Q212)*(1/R212-1/Q212) + 4*DL212/((DL212+1)*(DL212+1))*(2*1/R212*1/Q212-1/Q212*1/Q212)))</f>
        <v>0</v>
      </c>
      <c r="Q212">
        <f>IF(LEFT(DM212,1)&lt;&gt;"0",IF(LEFT(DM212,1)="1",3.0,DN212),$D$5+$E$5*(EE212*DX212/($K$5*1000))+$F$5*(EE212*DX212/($K$5*1000))*MAX(MIN(DK212,$J$5),$I$5)*MAX(MIN(DK212,$J$5),$I$5)+$G$5*MAX(MIN(DK212,$J$5),$I$5)*(EE212*DX212/($K$5*1000))+$H$5*(EE212*DX212/($K$5*1000))*(EE212*DX212/($K$5*1000)))</f>
        <v>0</v>
      </c>
      <c r="R212">
        <f>I212*(1000-(1000*0.61365*exp(17.502*V212/(240.97+V212))/(DX212+DY212)+DS212)/2)/(1000*0.61365*exp(17.502*V212/(240.97+V212))/(DX212+DY212)-DS212)</f>
        <v>0</v>
      </c>
      <c r="S212">
        <f>1/((DL212+1)/(P212/1.6)+1/(Q212/1.37)) + DL212/((DL212+1)/(P212/1.6) + DL212/(Q212/1.37))</f>
        <v>0</v>
      </c>
      <c r="T212">
        <f>(DG212*DJ212)</f>
        <v>0</v>
      </c>
      <c r="U212">
        <f>(DZ212+(T212+2*0.95*5.67E-8*(((DZ212+$B$9)+273)^4-(DZ212+273)^4)-44100*I212)/(1.84*29.3*Q212+8*0.95*5.67E-8*(DZ212+273)^3))</f>
        <v>0</v>
      </c>
      <c r="V212">
        <f>($C$9*EA212+$D$9*EB212+$E$9*U212)</f>
        <v>0</v>
      </c>
      <c r="W212">
        <f>0.61365*exp(17.502*V212/(240.97+V212))</f>
        <v>0</v>
      </c>
      <c r="X212">
        <f>(Y212/Z212*100)</f>
        <v>0</v>
      </c>
      <c r="Y212">
        <f>DS212*(DX212+DY212)/1000</f>
        <v>0</v>
      </c>
      <c r="Z212">
        <f>0.61365*exp(17.502*DZ212/(240.97+DZ212))</f>
        <v>0</v>
      </c>
      <c r="AA212">
        <f>(W212-DS212*(DX212+DY212)/1000)</f>
        <v>0</v>
      </c>
      <c r="AB212">
        <f>(-I212*44100)</f>
        <v>0</v>
      </c>
      <c r="AC212">
        <f>2*29.3*Q212*0.92*(DZ212-V212)</f>
        <v>0</v>
      </c>
      <c r="AD212">
        <f>2*0.95*5.67E-8*(((DZ212+$B$9)+273)^4-(V212+273)^4)</f>
        <v>0</v>
      </c>
      <c r="AE212">
        <f>T212+AD212+AB212+AC212</f>
        <v>0</v>
      </c>
      <c r="AF212">
        <f>DW212*AT212*(DR212-DQ212*(1000-AT212*DT212)/(1000-AT212*DS212))/(100*DK212)</f>
        <v>0</v>
      </c>
      <c r="AG212">
        <f>1000*DW212*AT212*(DS212-DT212)/(100*DK212*(1000-AT212*DS212))</f>
        <v>0</v>
      </c>
      <c r="AH212">
        <f>(AI212 - AJ212 - DX212*1E3/(8.314*(DZ212+273.15)) * AL212/DW212 * AK212) * DW212/(100*DK212) * (1000 - DT212)/1000</f>
        <v>0</v>
      </c>
      <c r="AI212">
        <v>1604.809667853837</v>
      </c>
      <c r="AJ212">
        <v>1528.994545454545</v>
      </c>
      <c r="AK212">
        <v>3.321856055775299</v>
      </c>
      <c r="AL212">
        <v>66.75792814194976</v>
      </c>
      <c r="AM212">
        <f>(AO212 - AN212 + DX212*1E3/(8.314*(DZ212+273.15)) * AQ212/DW212 * AP212) * DW212/(100*DK212) * 1000/(1000 - AO212)</f>
        <v>0</v>
      </c>
      <c r="AN212">
        <v>18.87620184122943</v>
      </c>
      <c r="AO212">
        <v>21.35637708978329</v>
      </c>
      <c r="AP212">
        <v>0.00100118844040022</v>
      </c>
      <c r="AQ212">
        <v>112.1516284702856</v>
      </c>
      <c r="AR212">
        <v>0</v>
      </c>
      <c r="AS212">
        <v>0</v>
      </c>
      <c r="AT212">
        <f>IF(AR212*$H$15&gt;=AV212,1.0,(AV212/(AV212-AR212*$H$15)))</f>
        <v>0</v>
      </c>
      <c r="AU212">
        <f>(AT212-1)*100</f>
        <v>0</v>
      </c>
      <c r="AV212">
        <f>MAX(0,($B$15+$C$15*EE212)/(1+$D$15*EE212)*DX212/(DZ212+273)*$E$15)</f>
        <v>0</v>
      </c>
      <c r="AW212" t="s">
        <v>429</v>
      </c>
      <c r="AX212" t="s">
        <v>429</v>
      </c>
      <c r="AY212">
        <v>0</v>
      </c>
      <c r="AZ212">
        <v>0</v>
      </c>
      <c r="BA212">
        <f>1-AY212/AZ212</f>
        <v>0</v>
      </c>
      <c r="BB212">
        <v>0</v>
      </c>
      <c r="BC212" t="s">
        <v>429</v>
      </c>
      <c r="BD212" t="s">
        <v>429</v>
      </c>
      <c r="BE212">
        <v>0</v>
      </c>
      <c r="BF212">
        <v>0</v>
      </c>
      <c r="BG212">
        <f>1-BE212/BF212</f>
        <v>0</v>
      </c>
      <c r="BH212">
        <v>0.5</v>
      </c>
      <c r="BI212">
        <f>DH212</f>
        <v>0</v>
      </c>
      <c r="BJ212">
        <f>K212</f>
        <v>0</v>
      </c>
      <c r="BK212">
        <f>BG212*BH212*BI212</f>
        <v>0</v>
      </c>
      <c r="BL212">
        <f>(BJ212-BB212)/BI212</f>
        <v>0</v>
      </c>
      <c r="BM212">
        <f>(AZ212-BF212)/BF212</f>
        <v>0</v>
      </c>
      <c r="BN212">
        <f>AY212/(BA212+AY212/BF212)</f>
        <v>0</v>
      </c>
      <c r="BO212" t="s">
        <v>429</v>
      </c>
      <c r="BP212">
        <v>0</v>
      </c>
      <c r="BQ212">
        <f>IF(BP212&lt;&gt;0, BP212, BN212)</f>
        <v>0</v>
      </c>
      <c r="BR212">
        <f>1-BQ212/BF212</f>
        <v>0</v>
      </c>
      <c r="BS212">
        <f>(BF212-BE212)/(BF212-BQ212)</f>
        <v>0</v>
      </c>
      <c r="BT212">
        <f>(AZ212-BF212)/(AZ212-BQ212)</f>
        <v>0</v>
      </c>
      <c r="BU212">
        <f>(BF212-BE212)/(BF212-AY212)</f>
        <v>0</v>
      </c>
      <c r="BV212">
        <f>(AZ212-BF212)/(AZ212-AY212)</f>
        <v>0</v>
      </c>
      <c r="BW212">
        <f>(BS212*BQ212/BE212)</f>
        <v>0</v>
      </c>
      <c r="BX212">
        <f>(1-BW212)</f>
        <v>0</v>
      </c>
      <c r="DG212">
        <f>$B$13*EF212+$C$13*EG212+$F$13*ER212*(1-EU212)</f>
        <v>0</v>
      </c>
      <c r="DH212">
        <f>DG212*DI212</f>
        <v>0</v>
      </c>
      <c r="DI212">
        <f>($B$13*$D$11+$C$13*$D$11+$F$13*((FE212+EW212)/MAX(FE212+EW212+FF212, 0.1)*$I$11+FF212/MAX(FE212+EW212+FF212, 0.1)*$J$11))/($B$13+$C$13+$F$13)</f>
        <v>0</v>
      </c>
      <c r="DJ212">
        <f>($B$13*$K$11+$C$13*$K$11+$F$13*((FE212+EW212)/MAX(FE212+EW212+FF212, 0.1)*$P$11+FF212/MAX(FE212+EW212+FF212, 0.1)*$Q$11))/($B$13+$C$13+$F$13)</f>
        <v>0</v>
      </c>
      <c r="DK212">
        <v>5.52</v>
      </c>
      <c r="DL212">
        <v>0.5</v>
      </c>
      <c r="DM212" t="s">
        <v>430</v>
      </c>
      <c r="DN212">
        <v>2</v>
      </c>
      <c r="DO212" t="b">
        <v>1</v>
      </c>
      <c r="DP212">
        <v>1685030701.814285</v>
      </c>
      <c r="DQ212">
        <v>1472.457857142857</v>
      </c>
      <c r="DR212">
        <v>1559.810714285714</v>
      </c>
      <c r="DS212">
        <v>21.334175</v>
      </c>
      <c r="DT212">
        <v>18.87112142857143</v>
      </c>
      <c r="DU212">
        <v>1472.355714285714</v>
      </c>
      <c r="DV212">
        <v>21.28491785714286</v>
      </c>
      <c r="DW212">
        <v>500.0057857142857</v>
      </c>
      <c r="DX212">
        <v>99.46413928571428</v>
      </c>
      <c r="DY212">
        <v>0.0999951642857143</v>
      </c>
      <c r="DZ212">
        <v>30.08511785714286</v>
      </c>
      <c r="EA212">
        <v>30.99136071428572</v>
      </c>
      <c r="EB212">
        <v>999.9000000000002</v>
      </c>
      <c r="EC212">
        <v>0</v>
      </c>
      <c r="ED212">
        <v>0</v>
      </c>
      <c r="EE212">
        <v>10006.22964285714</v>
      </c>
      <c r="EF212">
        <v>0</v>
      </c>
      <c r="EG212">
        <v>1774.227857142857</v>
      </c>
      <c r="EH212">
        <v>-87.35273214285716</v>
      </c>
      <c r="EI212">
        <v>1504.556785714286</v>
      </c>
      <c r="EJ212">
        <v>1589.811785714285</v>
      </c>
      <c r="EK212">
        <v>2.463057857142857</v>
      </c>
      <c r="EL212">
        <v>1559.810714285714</v>
      </c>
      <c r="EM212">
        <v>18.87112142857143</v>
      </c>
      <c r="EN212">
        <v>2.121984642857143</v>
      </c>
      <c r="EO212">
        <v>1.876998571428571</v>
      </c>
      <c r="EP212">
        <v>18.38516785714285</v>
      </c>
      <c r="EQ212">
        <v>16.44322142857143</v>
      </c>
      <c r="ER212">
        <v>2000.027857142857</v>
      </c>
      <c r="ES212">
        <v>0.9800017142857144</v>
      </c>
      <c r="ET212">
        <v>0.01999826428571428</v>
      </c>
      <c r="EU212">
        <v>0</v>
      </c>
      <c r="EV212">
        <v>664.2116428571427</v>
      </c>
      <c r="EW212">
        <v>5.00078</v>
      </c>
      <c r="EX212">
        <v>19613.43928571428</v>
      </c>
      <c r="EY212">
        <v>16379.88214285714</v>
      </c>
      <c r="EZ212">
        <v>40.0645</v>
      </c>
      <c r="FA212">
        <v>41.62267857142857</v>
      </c>
      <c r="FB212">
        <v>40.40389285714286</v>
      </c>
      <c r="FC212">
        <v>40.76528571428571</v>
      </c>
      <c r="FD212">
        <v>41.37039285714286</v>
      </c>
      <c r="FE212">
        <v>1955.131428571429</v>
      </c>
      <c r="FF212">
        <v>39.89607142857143</v>
      </c>
      <c r="FG212">
        <v>0</v>
      </c>
      <c r="FH212">
        <v>1685030708.5</v>
      </c>
      <c r="FI212">
        <v>0</v>
      </c>
      <c r="FJ212">
        <v>664.29284</v>
      </c>
      <c r="FK212">
        <v>8.157692270339226</v>
      </c>
      <c r="FL212">
        <v>-903.0230757401141</v>
      </c>
      <c r="FM212">
        <v>19610.864</v>
      </c>
      <c r="FN212">
        <v>15</v>
      </c>
      <c r="FO212">
        <v>1685028870</v>
      </c>
      <c r="FP212" t="s">
        <v>630</v>
      </c>
      <c r="FQ212">
        <v>1685028857</v>
      </c>
      <c r="FR212">
        <v>1685028870</v>
      </c>
      <c r="FS212">
        <v>3</v>
      </c>
      <c r="FT212">
        <v>0.082</v>
      </c>
      <c r="FU212">
        <v>-0.024</v>
      </c>
      <c r="FV212">
        <v>0.389</v>
      </c>
      <c r="FW212">
        <v>-0.048</v>
      </c>
      <c r="FX212">
        <v>420</v>
      </c>
      <c r="FY212">
        <v>15</v>
      </c>
      <c r="FZ212">
        <v>0.04</v>
      </c>
      <c r="GA212">
        <v>0.02</v>
      </c>
      <c r="GB212">
        <v>-87.1665048780488</v>
      </c>
      <c r="GC212">
        <v>-3.655164459929985</v>
      </c>
      <c r="GD212">
        <v>0.3709452408153013</v>
      </c>
      <c r="GE212">
        <v>0</v>
      </c>
      <c r="GF212">
        <v>2.467303658536586</v>
      </c>
      <c r="GG212">
        <v>-0.04146668989547072</v>
      </c>
      <c r="GH212">
        <v>0.01598881587099476</v>
      </c>
      <c r="GI212">
        <v>1</v>
      </c>
      <c r="GJ212">
        <v>1</v>
      </c>
      <c r="GK212">
        <v>2</v>
      </c>
      <c r="GL212" t="s">
        <v>432</v>
      </c>
      <c r="GM212">
        <v>3.09932</v>
      </c>
      <c r="GN212">
        <v>2.75834</v>
      </c>
      <c r="GO212">
        <v>0.225295</v>
      </c>
      <c r="GP212">
        <v>0.233086</v>
      </c>
      <c r="GQ212">
        <v>0.109402</v>
      </c>
      <c r="GR212">
        <v>0.100912</v>
      </c>
      <c r="GS212">
        <v>19862.9</v>
      </c>
      <c r="GT212">
        <v>19420.7</v>
      </c>
      <c r="GU212">
        <v>26188.4</v>
      </c>
      <c r="GV212">
        <v>25667</v>
      </c>
      <c r="GW212">
        <v>37440.6</v>
      </c>
      <c r="GX212">
        <v>35172.8</v>
      </c>
      <c r="GY212">
        <v>45798.8</v>
      </c>
      <c r="GZ212">
        <v>42315.8</v>
      </c>
      <c r="HA212">
        <v>1.8727</v>
      </c>
      <c r="HB212">
        <v>1.91772</v>
      </c>
      <c r="HC212">
        <v>0.0889413</v>
      </c>
      <c r="HD212">
        <v>0</v>
      </c>
      <c r="HE212">
        <v>29.5726</v>
      </c>
      <c r="HF212">
        <v>999.9</v>
      </c>
      <c r="HG212">
        <v>53.2</v>
      </c>
      <c r="HH212">
        <v>37.7</v>
      </c>
      <c r="HI212">
        <v>35.0358</v>
      </c>
      <c r="HJ212">
        <v>61.2729</v>
      </c>
      <c r="HK212">
        <v>27.2196</v>
      </c>
      <c r="HL212">
        <v>1</v>
      </c>
      <c r="HM212">
        <v>0.213044</v>
      </c>
      <c r="HN212">
        <v>0.788434</v>
      </c>
      <c r="HO212">
        <v>20.3037</v>
      </c>
      <c r="HP212">
        <v>5.2128</v>
      </c>
      <c r="HQ212">
        <v>11.9798</v>
      </c>
      <c r="HR212">
        <v>4.9637</v>
      </c>
      <c r="HS212">
        <v>3.27405</v>
      </c>
      <c r="HT212">
        <v>9999</v>
      </c>
      <c r="HU212">
        <v>9999</v>
      </c>
      <c r="HV212">
        <v>9999</v>
      </c>
      <c r="HW212">
        <v>31.1</v>
      </c>
      <c r="HX212">
        <v>1.86401</v>
      </c>
      <c r="HY212">
        <v>1.86019</v>
      </c>
      <c r="HZ212">
        <v>1.85851</v>
      </c>
      <c r="IA212">
        <v>1.85986</v>
      </c>
      <c r="IB212">
        <v>1.85987</v>
      </c>
      <c r="IC212">
        <v>1.85837</v>
      </c>
      <c r="ID212">
        <v>1.85745</v>
      </c>
      <c r="IE212">
        <v>1.85236</v>
      </c>
      <c r="IF212">
        <v>0</v>
      </c>
      <c r="IG212">
        <v>0</v>
      </c>
      <c r="IH212">
        <v>0</v>
      </c>
      <c r="II212">
        <v>0</v>
      </c>
      <c r="IJ212" t="s">
        <v>433</v>
      </c>
      <c r="IK212" t="s">
        <v>434</v>
      </c>
      <c r="IL212" t="s">
        <v>435</v>
      </c>
      <c r="IM212" t="s">
        <v>435</v>
      </c>
      <c r="IN212" t="s">
        <v>435</v>
      </c>
      <c r="IO212" t="s">
        <v>435</v>
      </c>
      <c r="IP212">
        <v>0</v>
      </c>
      <c r="IQ212">
        <v>100</v>
      </c>
      <c r="IR212">
        <v>100</v>
      </c>
      <c r="IS212">
        <v>0.08</v>
      </c>
      <c r="IT212">
        <v>0.0496</v>
      </c>
      <c r="IU212">
        <v>0.3089209274673534</v>
      </c>
      <c r="IV212">
        <v>0.0002756662941723101</v>
      </c>
      <c r="IW212">
        <v>-1.706736700235475E-07</v>
      </c>
      <c r="IX212">
        <v>-7.648352192670159E-11</v>
      </c>
      <c r="IY212">
        <v>-0.1658455807566637</v>
      </c>
      <c r="IZ212">
        <v>0.001712106514585134</v>
      </c>
      <c r="JA212">
        <v>0.0004201690128959496</v>
      </c>
      <c r="JB212">
        <v>-1.212774764375344E-06</v>
      </c>
      <c r="JC212">
        <v>3</v>
      </c>
      <c r="JD212">
        <v>1949</v>
      </c>
      <c r="JE212">
        <v>1</v>
      </c>
      <c r="JF212">
        <v>28</v>
      </c>
      <c r="JG212">
        <v>30.9</v>
      </c>
      <c r="JH212">
        <v>30.7</v>
      </c>
      <c r="JI212">
        <v>3.34473</v>
      </c>
      <c r="JJ212">
        <v>2.61475</v>
      </c>
      <c r="JK212">
        <v>1.49658</v>
      </c>
      <c r="JL212">
        <v>2.34863</v>
      </c>
      <c r="JM212">
        <v>1.54907</v>
      </c>
      <c r="JN212">
        <v>2.37305</v>
      </c>
      <c r="JO212">
        <v>41.8749</v>
      </c>
      <c r="JP212">
        <v>13.7468</v>
      </c>
      <c r="JQ212">
        <v>18</v>
      </c>
      <c r="JR212">
        <v>491.475</v>
      </c>
      <c r="JS212">
        <v>538.282</v>
      </c>
      <c r="JT212">
        <v>28.0019</v>
      </c>
      <c r="JU212">
        <v>30.0222</v>
      </c>
      <c r="JV212">
        <v>30.0002</v>
      </c>
      <c r="JW212">
        <v>30.0522</v>
      </c>
      <c r="JX212">
        <v>29.9967</v>
      </c>
      <c r="JY212">
        <v>67.1328</v>
      </c>
      <c r="JZ212">
        <v>43.8673</v>
      </c>
      <c r="KA212">
        <v>0</v>
      </c>
      <c r="KB212">
        <v>28</v>
      </c>
      <c r="KC212">
        <v>1603.1</v>
      </c>
      <c r="KD212">
        <v>18.9068</v>
      </c>
      <c r="KE212">
        <v>100.081</v>
      </c>
      <c r="KF212">
        <v>100.455</v>
      </c>
    </row>
    <row r="213" spans="1:292">
      <c r="A213">
        <v>193</v>
      </c>
      <c r="B213">
        <v>1685033028.1</v>
      </c>
      <c r="C213">
        <v>6429</v>
      </c>
      <c r="D213" t="s">
        <v>821</v>
      </c>
      <c r="E213" t="s">
        <v>822</v>
      </c>
      <c r="F213">
        <v>5</v>
      </c>
      <c r="G213" t="s">
        <v>823</v>
      </c>
      <c r="H213">
        <v>1685033020.112903</v>
      </c>
      <c r="I213">
        <f>(J213)/1000</f>
        <v>0</v>
      </c>
      <c r="J213">
        <f>IF(DO213, AM213, AG213)</f>
        <v>0</v>
      </c>
      <c r="K213">
        <f>IF(DO213, AH213, AF213)</f>
        <v>0</v>
      </c>
      <c r="L213">
        <f>DQ213 - IF(AT213&gt;1, K213*DK213*100.0/(AV213*EE213), 0)</f>
        <v>0</v>
      </c>
      <c r="M213">
        <f>((S213-I213/2)*L213-K213)/(S213+I213/2)</f>
        <v>0</v>
      </c>
      <c r="N213">
        <f>M213*(DX213+DY213)/1000.0</f>
        <v>0</v>
      </c>
      <c r="O213">
        <f>(DQ213 - IF(AT213&gt;1, K213*DK213*100.0/(AV213*EE213), 0))*(DX213+DY213)/1000.0</f>
        <v>0</v>
      </c>
      <c r="P213">
        <f>2.0/((1/R213-1/Q213)+SIGN(R213)*SQRT((1/R213-1/Q213)*(1/R213-1/Q213) + 4*DL213/((DL213+1)*(DL213+1))*(2*1/R213*1/Q213-1/Q213*1/Q213)))</f>
        <v>0</v>
      </c>
      <c r="Q213">
        <f>IF(LEFT(DM213,1)&lt;&gt;"0",IF(LEFT(DM213,1)="1",3.0,DN213),$D$5+$E$5*(EE213*DX213/($K$5*1000))+$F$5*(EE213*DX213/($K$5*1000))*MAX(MIN(DK213,$J$5),$I$5)*MAX(MIN(DK213,$J$5),$I$5)+$G$5*MAX(MIN(DK213,$J$5),$I$5)*(EE213*DX213/($K$5*1000))+$H$5*(EE213*DX213/($K$5*1000))*(EE213*DX213/($K$5*1000)))</f>
        <v>0</v>
      </c>
      <c r="R213">
        <f>I213*(1000-(1000*0.61365*exp(17.502*V213/(240.97+V213))/(DX213+DY213)+DS213)/2)/(1000*0.61365*exp(17.502*V213/(240.97+V213))/(DX213+DY213)-DS213)</f>
        <v>0</v>
      </c>
      <c r="S213">
        <f>1/((DL213+1)/(P213/1.6)+1/(Q213/1.37)) + DL213/((DL213+1)/(P213/1.6) + DL213/(Q213/1.37))</f>
        <v>0</v>
      </c>
      <c r="T213">
        <f>(DG213*DJ213)</f>
        <v>0</v>
      </c>
      <c r="U213">
        <f>(DZ213+(T213+2*0.95*5.67E-8*(((DZ213+$B$9)+273)^4-(DZ213+273)^4)-44100*I213)/(1.84*29.3*Q213+8*0.95*5.67E-8*(DZ213+273)^3))</f>
        <v>0</v>
      </c>
      <c r="V213">
        <f>($C$9*EA213+$D$9*EB213+$E$9*U213)</f>
        <v>0</v>
      </c>
      <c r="W213">
        <f>0.61365*exp(17.502*V213/(240.97+V213))</f>
        <v>0</v>
      </c>
      <c r="X213">
        <f>(Y213/Z213*100)</f>
        <v>0</v>
      </c>
      <c r="Y213">
        <f>DS213*(DX213+DY213)/1000</f>
        <v>0</v>
      </c>
      <c r="Z213">
        <f>0.61365*exp(17.502*DZ213/(240.97+DZ213))</f>
        <v>0</v>
      </c>
      <c r="AA213">
        <f>(W213-DS213*(DX213+DY213)/1000)</f>
        <v>0</v>
      </c>
      <c r="AB213">
        <f>(-I213*44100)</f>
        <v>0</v>
      </c>
      <c r="AC213">
        <f>2*29.3*Q213*0.92*(DZ213-V213)</f>
        <v>0</v>
      </c>
      <c r="AD213">
        <f>2*0.95*5.67E-8*(((DZ213+$B$9)+273)^4-(V213+273)^4)</f>
        <v>0</v>
      </c>
      <c r="AE213">
        <f>T213+AD213+AB213+AC213</f>
        <v>0</v>
      </c>
      <c r="AF213">
        <f>DW213*AT213*(DR213-DQ213*(1000-AT213*DT213)/(1000-AT213*DS213))/(100*DK213)</f>
        <v>0</v>
      </c>
      <c r="AG213">
        <f>1000*DW213*AT213*(DS213-DT213)/(100*DK213*(1000-AT213*DS213))</f>
        <v>0</v>
      </c>
      <c r="AH213">
        <f>(AI213 - AJ213 - DX213*1E3/(8.314*(DZ213+273.15)) * AL213/DW213 * AK213) * DW213/(100*DK213) * (1000 - DT213)/1000</f>
        <v>0</v>
      </c>
      <c r="AI213">
        <v>428.4972836492842</v>
      </c>
      <c r="AJ213">
        <v>420.3332666666667</v>
      </c>
      <c r="AK213">
        <v>-0.000278876687370741</v>
      </c>
      <c r="AL213">
        <v>66.78912068132936</v>
      </c>
      <c r="AM213">
        <f>(AO213 - AN213 + DX213*1E3/(8.314*(DZ213+273.15)) * AQ213/DW213 * AP213) * DW213/(100*DK213) * 1000/(1000 - AO213)</f>
        <v>0</v>
      </c>
      <c r="AN213">
        <v>19.6248383999802</v>
      </c>
      <c r="AO213">
        <v>22.8559194117647</v>
      </c>
      <c r="AP213">
        <v>8.343783684200388E-05</v>
      </c>
      <c r="AQ213">
        <v>108.691089205337</v>
      </c>
      <c r="AR213">
        <v>0</v>
      </c>
      <c r="AS213">
        <v>0</v>
      </c>
      <c r="AT213">
        <f>IF(AR213*$H$15&gt;=AV213,1.0,(AV213/(AV213-AR213*$H$15)))</f>
        <v>0</v>
      </c>
      <c r="AU213">
        <f>(AT213-1)*100</f>
        <v>0</v>
      </c>
      <c r="AV213">
        <f>MAX(0,($B$15+$C$15*EE213)/(1+$D$15*EE213)*DX213/(DZ213+273)*$E$15)</f>
        <v>0</v>
      </c>
      <c r="AW213" t="s">
        <v>429</v>
      </c>
      <c r="AX213" t="s">
        <v>429</v>
      </c>
      <c r="AY213">
        <v>0</v>
      </c>
      <c r="AZ213">
        <v>0</v>
      </c>
      <c r="BA213">
        <f>1-AY213/AZ213</f>
        <v>0</v>
      </c>
      <c r="BB213">
        <v>0</v>
      </c>
      <c r="BC213" t="s">
        <v>429</v>
      </c>
      <c r="BD213" t="s">
        <v>429</v>
      </c>
      <c r="BE213">
        <v>0</v>
      </c>
      <c r="BF213">
        <v>0</v>
      </c>
      <c r="BG213">
        <f>1-BE213/BF213</f>
        <v>0</v>
      </c>
      <c r="BH213">
        <v>0.5</v>
      </c>
      <c r="BI213">
        <f>DH213</f>
        <v>0</v>
      </c>
      <c r="BJ213">
        <f>K213</f>
        <v>0</v>
      </c>
      <c r="BK213">
        <f>BG213*BH213*BI213</f>
        <v>0</v>
      </c>
      <c r="BL213">
        <f>(BJ213-BB213)/BI213</f>
        <v>0</v>
      </c>
      <c r="BM213">
        <f>(AZ213-BF213)/BF213</f>
        <v>0</v>
      </c>
      <c r="BN213">
        <f>AY213/(BA213+AY213/BF213)</f>
        <v>0</v>
      </c>
      <c r="BO213" t="s">
        <v>429</v>
      </c>
      <c r="BP213">
        <v>0</v>
      </c>
      <c r="BQ213">
        <f>IF(BP213&lt;&gt;0, BP213, BN213)</f>
        <v>0</v>
      </c>
      <c r="BR213">
        <f>1-BQ213/BF213</f>
        <v>0</v>
      </c>
      <c r="BS213">
        <f>(BF213-BE213)/(BF213-BQ213)</f>
        <v>0</v>
      </c>
      <c r="BT213">
        <f>(AZ213-BF213)/(AZ213-BQ213)</f>
        <v>0</v>
      </c>
      <c r="BU213">
        <f>(BF213-BE213)/(BF213-AY213)</f>
        <v>0</v>
      </c>
      <c r="BV213">
        <f>(AZ213-BF213)/(AZ213-AY213)</f>
        <v>0</v>
      </c>
      <c r="BW213">
        <f>(BS213*BQ213/BE213)</f>
        <v>0</v>
      </c>
      <c r="BX213">
        <f>(1-BW213)</f>
        <v>0</v>
      </c>
      <c r="DG213">
        <f>$B$13*EF213+$C$13*EG213+$F$13*ER213*(1-EU213)</f>
        <v>0</v>
      </c>
      <c r="DH213">
        <f>DG213*DI213</f>
        <v>0</v>
      </c>
      <c r="DI213">
        <f>($B$13*$D$11+$C$13*$D$11+$F$13*((FE213+EW213)/MAX(FE213+EW213+FF213, 0.1)*$I$11+FF213/MAX(FE213+EW213+FF213, 0.1)*$J$11))/($B$13+$C$13+$F$13)</f>
        <v>0</v>
      </c>
      <c r="DJ213">
        <f>($B$13*$K$11+$C$13*$K$11+$F$13*((FE213+EW213)/MAX(FE213+EW213+FF213, 0.1)*$P$11+FF213/MAX(FE213+EW213+FF213, 0.1)*$Q$11))/($B$13+$C$13+$F$13)</f>
        <v>0</v>
      </c>
      <c r="DK213">
        <v>5.52</v>
      </c>
      <c r="DL213">
        <v>0.5</v>
      </c>
      <c r="DM213" t="s">
        <v>430</v>
      </c>
      <c r="DN213">
        <v>2</v>
      </c>
      <c r="DO213" t="b">
        <v>1</v>
      </c>
      <c r="DP213">
        <v>1685033020.112903</v>
      </c>
      <c r="DQ213">
        <v>410.7050967741935</v>
      </c>
      <c r="DR213">
        <v>420.0953548387097</v>
      </c>
      <c r="DS213">
        <v>22.83419354838709</v>
      </c>
      <c r="DT213">
        <v>19.61904838709677</v>
      </c>
      <c r="DU213">
        <v>410.4327096774194</v>
      </c>
      <c r="DV213">
        <v>22.78104193548388</v>
      </c>
      <c r="DW213">
        <v>499.9825161290323</v>
      </c>
      <c r="DX213">
        <v>99.49754516129032</v>
      </c>
      <c r="DY213">
        <v>0.09993967096774192</v>
      </c>
      <c r="DZ213">
        <v>31.26668064516129</v>
      </c>
      <c r="EA213">
        <v>31.89863870967742</v>
      </c>
      <c r="EB213">
        <v>999.9000000000003</v>
      </c>
      <c r="EC213">
        <v>0</v>
      </c>
      <c r="ED213">
        <v>0</v>
      </c>
      <c r="EE213">
        <v>10006.83129032258</v>
      </c>
      <c r="EF213">
        <v>0</v>
      </c>
      <c r="EG213">
        <v>109.1314516129032</v>
      </c>
      <c r="EH213">
        <v>-9.390217741935485</v>
      </c>
      <c r="EI213">
        <v>420.3024838709678</v>
      </c>
      <c r="EJ213">
        <v>428.5021612903225</v>
      </c>
      <c r="EK213">
        <v>3.215140322580645</v>
      </c>
      <c r="EL213">
        <v>420.0953548387097</v>
      </c>
      <c r="EM213">
        <v>19.61904838709677</v>
      </c>
      <c r="EN213">
        <v>2.271946129032258</v>
      </c>
      <c r="EO213">
        <v>1.952048064516129</v>
      </c>
      <c r="EP213">
        <v>19.47886774193548</v>
      </c>
      <c r="EQ213">
        <v>17.06064193548387</v>
      </c>
      <c r="ER213">
        <v>1999.992258064516</v>
      </c>
      <c r="ES213">
        <v>0.9800050322580643</v>
      </c>
      <c r="ET213">
        <v>0.01999519677419355</v>
      </c>
      <c r="EU213">
        <v>0</v>
      </c>
      <c r="EV213">
        <v>621.6581612903225</v>
      </c>
      <c r="EW213">
        <v>5.000779999999999</v>
      </c>
      <c r="EX213">
        <v>30330.0806451613</v>
      </c>
      <c r="EY213">
        <v>16379.59032258065</v>
      </c>
      <c r="EZ213">
        <v>42.7336129032258</v>
      </c>
      <c r="FA213">
        <v>43.74174193548386</v>
      </c>
      <c r="FB213">
        <v>42.93125806451613</v>
      </c>
      <c r="FC213">
        <v>43.47548387096773</v>
      </c>
      <c r="FD213">
        <v>44.02793548387096</v>
      </c>
      <c r="FE213">
        <v>1955.102258064516</v>
      </c>
      <c r="FF213">
        <v>39.89000000000002</v>
      </c>
      <c r="FG213">
        <v>0</v>
      </c>
      <c r="FH213">
        <v>1685033027.5</v>
      </c>
      <c r="FI213">
        <v>0</v>
      </c>
      <c r="FJ213">
        <v>621.6555384615384</v>
      </c>
      <c r="FK213">
        <v>-0.7063931538036398</v>
      </c>
      <c r="FL213">
        <v>8435.8461283747</v>
      </c>
      <c r="FM213">
        <v>30327.75769230769</v>
      </c>
      <c r="FN213">
        <v>15</v>
      </c>
      <c r="FO213">
        <v>1685030927.1</v>
      </c>
      <c r="FP213" t="s">
        <v>824</v>
      </c>
      <c r="FQ213">
        <v>1685030918.1</v>
      </c>
      <c r="FR213">
        <v>1685030927.1</v>
      </c>
      <c r="FS213">
        <v>4</v>
      </c>
      <c r="FT213">
        <v>-0.116</v>
      </c>
      <c r="FU213">
        <v>-0.024</v>
      </c>
      <c r="FV213">
        <v>0.273</v>
      </c>
      <c r="FW213">
        <v>-0.08699999999999999</v>
      </c>
      <c r="FX213">
        <v>420</v>
      </c>
      <c r="FY213">
        <v>14</v>
      </c>
      <c r="FZ213">
        <v>0.3</v>
      </c>
      <c r="GA213">
        <v>0.01</v>
      </c>
      <c r="GB213">
        <v>-9.419842439024391</v>
      </c>
      <c r="GC213">
        <v>0.4759900931715701</v>
      </c>
      <c r="GD213">
        <v>0.09803787565193278</v>
      </c>
      <c r="GE213">
        <v>0</v>
      </c>
      <c r="GF213">
        <v>3.211980487804878</v>
      </c>
      <c r="GG213">
        <v>0.05288758042994751</v>
      </c>
      <c r="GH213">
        <v>0.005222069934057989</v>
      </c>
      <c r="GI213">
        <v>1</v>
      </c>
      <c r="GJ213">
        <v>1</v>
      </c>
      <c r="GK213">
        <v>2</v>
      </c>
      <c r="GL213" t="s">
        <v>432</v>
      </c>
      <c r="GM213">
        <v>3.09953</v>
      </c>
      <c r="GN213">
        <v>2.75788</v>
      </c>
      <c r="GO213">
        <v>0.0940738</v>
      </c>
      <c r="GP213">
        <v>0.09578639999999999</v>
      </c>
      <c r="GQ213">
        <v>0.114256</v>
      </c>
      <c r="GR213">
        <v>0.103279</v>
      </c>
      <c r="GS213">
        <v>23140.2</v>
      </c>
      <c r="GT213">
        <v>22820.7</v>
      </c>
      <c r="GU213">
        <v>26097.2</v>
      </c>
      <c r="GV213">
        <v>25589.5</v>
      </c>
      <c r="GW213">
        <v>37099</v>
      </c>
      <c r="GX213">
        <v>34960.5</v>
      </c>
      <c r="GY213">
        <v>45641.4</v>
      </c>
      <c r="GZ213">
        <v>42186.4</v>
      </c>
      <c r="HA213">
        <v>1.84662</v>
      </c>
      <c r="HB213">
        <v>1.87295</v>
      </c>
      <c r="HC213">
        <v>-0.0184029</v>
      </c>
      <c r="HD213">
        <v>0</v>
      </c>
      <c r="HE213">
        <v>32.2519</v>
      </c>
      <c r="HF213">
        <v>999.9</v>
      </c>
      <c r="HG213">
        <v>47.5</v>
      </c>
      <c r="HH213">
        <v>40.3</v>
      </c>
      <c r="HI213">
        <v>35.9647</v>
      </c>
      <c r="HJ213">
        <v>62.3477</v>
      </c>
      <c r="HK213">
        <v>24.7356</v>
      </c>
      <c r="HL213">
        <v>1</v>
      </c>
      <c r="HM213">
        <v>0.388981</v>
      </c>
      <c r="HN213">
        <v>1.98637</v>
      </c>
      <c r="HO213">
        <v>20.2938</v>
      </c>
      <c r="HP213">
        <v>5.21325</v>
      </c>
      <c r="HQ213">
        <v>11.98</v>
      </c>
      <c r="HR213">
        <v>4.9638</v>
      </c>
      <c r="HS213">
        <v>3.27457</v>
      </c>
      <c r="HT213">
        <v>9999</v>
      </c>
      <c r="HU213">
        <v>9999</v>
      </c>
      <c r="HV213">
        <v>9999</v>
      </c>
      <c r="HW213">
        <v>31.8</v>
      </c>
      <c r="HX213">
        <v>1.86401</v>
      </c>
      <c r="HY213">
        <v>1.8602</v>
      </c>
      <c r="HZ213">
        <v>1.85852</v>
      </c>
      <c r="IA213">
        <v>1.85989</v>
      </c>
      <c r="IB213">
        <v>1.85988</v>
      </c>
      <c r="IC213">
        <v>1.8584</v>
      </c>
      <c r="ID213">
        <v>1.85748</v>
      </c>
      <c r="IE213">
        <v>1.85242</v>
      </c>
      <c r="IF213">
        <v>0</v>
      </c>
      <c r="IG213">
        <v>0</v>
      </c>
      <c r="IH213">
        <v>0</v>
      </c>
      <c r="II213">
        <v>0</v>
      </c>
      <c r="IJ213" t="s">
        <v>433</v>
      </c>
      <c r="IK213" t="s">
        <v>434</v>
      </c>
      <c r="IL213" t="s">
        <v>435</v>
      </c>
      <c r="IM213" t="s">
        <v>435</v>
      </c>
      <c r="IN213" t="s">
        <v>435</v>
      </c>
      <c r="IO213" t="s">
        <v>435</v>
      </c>
      <c r="IP213">
        <v>0</v>
      </c>
      <c r="IQ213">
        <v>100</v>
      </c>
      <c r="IR213">
        <v>100</v>
      </c>
      <c r="IS213">
        <v>0.273</v>
      </c>
      <c r="IT213">
        <v>0.0536</v>
      </c>
      <c r="IU213">
        <v>0.193269492571207</v>
      </c>
      <c r="IV213">
        <v>0.0002756662941723101</v>
      </c>
      <c r="IW213">
        <v>-1.706736700235475E-07</v>
      </c>
      <c r="IX213">
        <v>-7.648352192670159E-11</v>
      </c>
      <c r="IY213">
        <v>-0.189574171831711</v>
      </c>
      <c r="IZ213">
        <v>0.001712106514585134</v>
      </c>
      <c r="JA213">
        <v>0.0004201690128959496</v>
      </c>
      <c r="JB213">
        <v>-1.212774764375344E-06</v>
      </c>
      <c r="JC213">
        <v>3</v>
      </c>
      <c r="JD213">
        <v>1949</v>
      </c>
      <c r="JE213">
        <v>1</v>
      </c>
      <c r="JF213">
        <v>28</v>
      </c>
      <c r="JG213">
        <v>35.2</v>
      </c>
      <c r="JH213">
        <v>35</v>
      </c>
      <c r="JI213">
        <v>1.12305</v>
      </c>
      <c r="JJ213">
        <v>2.63184</v>
      </c>
      <c r="JK213">
        <v>1.49658</v>
      </c>
      <c r="JL213">
        <v>2.34863</v>
      </c>
      <c r="JM213">
        <v>1.54785</v>
      </c>
      <c r="JN213">
        <v>2.48657</v>
      </c>
      <c r="JO213">
        <v>43.2633</v>
      </c>
      <c r="JP213">
        <v>13.2039</v>
      </c>
      <c r="JQ213">
        <v>18</v>
      </c>
      <c r="JR213">
        <v>491.694</v>
      </c>
      <c r="JS213">
        <v>525.242</v>
      </c>
      <c r="JT213">
        <v>28.0038</v>
      </c>
      <c r="JU213">
        <v>32.1853</v>
      </c>
      <c r="JV213">
        <v>30.0004</v>
      </c>
      <c r="JW213">
        <v>32.1904</v>
      </c>
      <c r="JX213">
        <v>32.1309</v>
      </c>
      <c r="JY213">
        <v>22.4957</v>
      </c>
      <c r="JZ213">
        <v>43.236</v>
      </c>
      <c r="KA213">
        <v>0</v>
      </c>
      <c r="KB213">
        <v>28</v>
      </c>
      <c r="KC213">
        <v>413.496</v>
      </c>
      <c r="KD213">
        <v>19.6445</v>
      </c>
      <c r="KE213">
        <v>99.73560000000001</v>
      </c>
      <c r="KF213">
        <v>100.149</v>
      </c>
    </row>
    <row r="214" spans="1:292">
      <c r="A214">
        <v>194</v>
      </c>
      <c r="B214">
        <v>1685033033.1</v>
      </c>
      <c r="C214">
        <v>6434</v>
      </c>
      <c r="D214" t="s">
        <v>825</v>
      </c>
      <c r="E214" t="s">
        <v>826</v>
      </c>
      <c r="F214">
        <v>5</v>
      </c>
      <c r="G214" t="s">
        <v>823</v>
      </c>
      <c r="H214">
        <v>1685033025.255172</v>
      </c>
      <c r="I214">
        <f>(J214)/1000</f>
        <v>0</v>
      </c>
      <c r="J214">
        <f>IF(DO214, AM214, AG214)</f>
        <v>0</v>
      </c>
      <c r="K214">
        <f>IF(DO214, AH214, AF214)</f>
        <v>0</v>
      </c>
      <c r="L214">
        <f>DQ214 - IF(AT214&gt;1, K214*DK214*100.0/(AV214*EE214), 0)</f>
        <v>0</v>
      </c>
      <c r="M214">
        <f>((S214-I214/2)*L214-K214)/(S214+I214/2)</f>
        <v>0</v>
      </c>
      <c r="N214">
        <f>M214*(DX214+DY214)/1000.0</f>
        <v>0</v>
      </c>
      <c r="O214">
        <f>(DQ214 - IF(AT214&gt;1, K214*DK214*100.0/(AV214*EE214), 0))*(DX214+DY214)/1000.0</f>
        <v>0</v>
      </c>
      <c r="P214">
        <f>2.0/((1/R214-1/Q214)+SIGN(R214)*SQRT((1/R214-1/Q214)*(1/R214-1/Q214) + 4*DL214/((DL214+1)*(DL214+1))*(2*1/R214*1/Q214-1/Q214*1/Q214)))</f>
        <v>0</v>
      </c>
      <c r="Q214">
        <f>IF(LEFT(DM214,1)&lt;&gt;"0",IF(LEFT(DM214,1)="1",3.0,DN214),$D$5+$E$5*(EE214*DX214/($K$5*1000))+$F$5*(EE214*DX214/($K$5*1000))*MAX(MIN(DK214,$J$5),$I$5)*MAX(MIN(DK214,$J$5),$I$5)+$G$5*MAX(MIN(DK214,$J$5),$I$5)*(EE214*DX214/($K$5*1000))+$H$5*(EE214*DX214/($K$5*1000))*(EE214*DX214/($K$5*1000)))</f>
        <v>0</v>
      </c>
      <c r="R214">
        <f>I214*(1000-(1000*0.61365*exp(17.502*V214/(240.97+V214))/(DX214+DY214)+DS214)/2)/(1000*0.61365*exp(17.502*V214/(240.97+V214))/(DX214+DY214)-DS214)</f>
        <v>0</v>
      </c>
      <c r="S214">
        <f>1/((DL214+1)/(P214/1.6)+1/(Q214/1.37)) + DL214/((DL214+1)/(P214/1.6) + DL214/(Q214/1.37))</f>
        <v>0</v>
      </c>
      <c r="T214">
        <f>(DG214*DJ214)</f>
        <v>0</v>
      </c>
      <c r="U214">
        <f>(DZ214+(T214+2*0.95*5.67E-8*(((DZ214+$B$9)+273)^4-(DZ214+273)^4)-44100*I214)/(1.84*29.3*Q214+8*0.95*5.67E-8*(DZ214+273)^3))</f>
        <v>0</v>
      </c>
      <c r="V214">
        <f>($C$9*EA214+$D$9*EB214+$E$9*U214)</f>
        <v>0</v>
      </c>
      <c r="W214">
        <f>0.61365*exp(17.502*V214/(240.97+V214))</f>
        <v>0</v>
      </c>
      <c r="X214">
        <f>(Y214/Z214*100)</f>
        <v>0</v>
      </c>
      <c r="Y214">
        <f>DS214*(DX214+DY214)/1000</f>
        <v>0</v>
      </c>
      <c r="Z214">
        <f>0.61365*exp(17.502*DZ214/(240.97+DZ214))</f>
        <v>0</v>
      </c>
      <c r="AA214">
        <f>(W214-DS214*(DX214+DY214)/1000)</f>
        <v>0</v>
      </c>
      <c r="AB214">
        <f>(-I214*44100)</f>
        <v>0</v>
      </c>
      <c r="AC214">
        <f>2*29.3*Q214*0.92*(DZ214-V214)</f>
        <v>0</v>
      </c>
      <c r="AD214">
        <f>2*0.95*5.67E-8*(((DZ214+$B$9)+273)^4-(V214+273)^4)</f>
        <v>0</v>
      </c>
      <c r="AE214">
        <f>T214+AD214+AB214+AC214</f>
        <v>0</v>
      </c>
      <c r="AF214">
        <f>DW214*AT214*(DR214-DQ214*(1000-AT214*DT214)/(1000-AT214*DS214))/(100*DK214)</f>
        <v>0</v>
      </c>
      <c r="AG214">
        <f>1000*DW214*AT214*(DS214-DT214)/(100*DK214*(1000-AT214*DS214))</f>
        <v>0</v>
      </c>
      <c r="AH214">
        <f>(AI214 - AJ214 - DX214*1E3/(8.314*(DZ214+273.15)) * AL214/DW214 * AK214) * DW214/(100*DK214) * (1000 - DT214)/1000</f>
        <v>0</v>
      </c>
      <c r="AI214">
        <v>428.6141881459915</v>
      </c>
      <c r="AJ214">
        <v>420.270206060606</v>
      </c>
      <c r="AK214">
        <v>-0.002111915590341585</v>
      </c>
      <c r="AL214">
        <v>66.78912068132936</v>
      </c>
      <c r="AM214">
        <f>(AO214 - AN214 + DX214*1E3/(8.314*(DZ214+273.15)) * AQ214/DW214 * AP214) * DW214/(100*DK214) * 1000/(1000 - AO214)</f>
        <v>0</v>
      </c>
      <c r="AN214">
        <v>19.63483280917924</v>
      </c>
      <c r="AO214">
        <v>22.86981470588234</v>
      </c>
      <c r="AP214">
        <v>0.0001057247894797986</v>
      </c>
      <c r="AQ214">
        <v>108.691089205337</v>
      </c>
      <c r="AR214">
        <v>0</v>
      </c>
      <c r="AS214">
        <v>0</v>
      </c>
      <c r="AT214">
        <f>IF(AR214*$H$15&gt;=AV214,1.0,(AV214/(AV214-AR214*$H$15)))</f>
        <v>0</v>
      </c>
      <c r="AU214">
        <f>(AT214-1)*100</f>
        <v>0</v>
      </c>
      <c r="AV214">
        <f>MAX(0,($B$15+$C$15*EE214)/(1+$D$15*EE214)*DX214/(DZ214+273)*$E$15)</f>
        <v>0</v>
      </c>
      <c r="AW214" t="s">
        <v>429</v>
      </c>
      <c r="AX214" t="s">
        <v>429</v>
      </c>
      <c r="AY214">
        <v>0</v>
      </c>
      <c r="AZ214">
        <v>0</v>
      </c>
      <c r="BA214">
        <f>1-AY214/AZ214</f>
        <v>0</v>
      </c>
      <c r="BB214">
        <v>0</v>
      </c>
      <c r="BC214" t="s">
        <v>429</v>
      </c>
      <c r="BD214" t="s">
        <v>429</v>
      </c>
      <c r="BE214">
        <v>0</v>
      </c>
      <c r="BF214">
        <v>0</v>
      </c>
      <c r="BG214">
        <f>1-BE214/BF214</f>
        <v>0</v>
      </c>
      <c r="BH214">
        <v>0.5</v>
      </c>
      <c r="BI214">
        <f>DH214</f>
        <v>0</v>
      </c>
      <c r="BJ214">
        <f>K214</f>
        <v>0</v>
      </c>
      <c r="BK214">
        <f>BG214*BH214*BI214</f>
        <v>0</v>
      </c>
      <c r="BL214">
        <f>(BJ214-BB214)/BI214</f>
        <v>0</v>
      </c>
      <c r="BM214">
        <f>(AZ214-BF214)/BF214</f>
        <v>0</v>
      </c>
      <c r="BN214">
        <f>AY214/(BA214+AY214/BF214)</f>
        <v>0</v>
      </c>
      <c r="BO214" t="s">
        <v>429</v>
      </c>
      <c r="BP214">
        <v>0</v>
      </c>
      <c r="BQ214">
        <f>IF(BP214&lt;&gt;0, BP214, BN214)</f>
        <v>0</v>
      </c>
      <c r="BR214">
        <f>1-BQ214/BF214</f>
        <v>0</v>
      </c>
      <c r="BS214">
        <f>(BF214-BE214)/(BF214-BQ214)</f>
        <v>0</v>
      </c>
      <c r="BT214">
        <f>(AZ214-BF214)/(AZ214-BQ214)</f>
        <v>0</v>
      </c>
      <c r="BU214">
        <f>(BF214-BE214)/(BF214-AY214)</f>
        <v>0</v>
      </c>
      <c r="BV214">
        <f>(AZ214-BF214)/(AZ214-AY214)</f>
        <v>0</v>
      </c>
      <c r="BW214">
        <f>(BS214*BQ214/BE214)</f>
        <v>0</v>
      </c>
      <c r="BX214">
        <f>(1-BW214)</f>
        <v>0</v>
      </c>
      <c r="DG214">
        <f>$B$13*EF214+$C$13*EG214+$F$13*ER214*(1-EU214)</f>
        <v>0</v>
      </c>
      <c r="DH214">
        <f>DG214*DI214</f>
        <v>0</v>
      </c>
      <c r="DI214">
        <f>($B$13*$D$11+$C$13*$D$11+$F$13*((FE214+EW214)/MAX(FE214+EW214+FF214, 0.1)*$I$11+FF214/MAX(FE214+EW214+FF214, 0.1)*$J$11))/($B$13+$C$13+$F$13)</f>
        <v>0</v>
      </c>
      <c r="DJ214">
        <f>($B$13*$K$11+$C$13*$K$11+$F$13*((FE214+EW214)/MAX(FE214+EW214+FF214, 0.1)*$P$11+FF214/MAX(FE214+EW214+FF214, 0.1)*$Q$11))/($B$13+$C$13+$F$13)</f>
        <v>0</v>
      </c>
      <c r="DK214">
        <v>5.52</v>
      </c>
      <c r="DL214">
        <v>0.5</v>
      </c>
      <c r="DM214" t="s">
        <v>430</v>
      </c>
      <c r="DN214">
        <v>2</v>
      </c>
      <c r="DO214" t="b">
        <v>1</v>
      </c>
      <c r="DP214">
        <v>1685033025.255172</v>
      </c>
      <c r="DQ214">
        <v>410.7144137931035</v>
      </c>
      <c r="DR214">
        <v>419.9625517241379</v>
      </c>
      <c r="DS214">
        <v>22.84879310344828</v>
      </c>
      <c r="DT214">
        <v>19.62856206896552</v>
      </c>
      <c r="DU214">
        <v>410.4420000000001</v>
      </c>
      <c r="DV214">
        <v>22.79537241379311</v>
      </c>
      <c r="DW214">
        <v>499.9608620689655</v>
      </c>
      <c r="DX214">
        <v>99.49760689655173</v>
      </c>
      <c r="DY214">
        <v>0.09994552068965516</v>
      </c>
      <c r="DZ214">
        <v>31.29896206896552</v>
      </c>
      <c r="EA214">
        <v>31.93286551724138</v>
      </c>
      <c r="EB214">
        <v>999.9000000000002</v>
      </c>
      <c r="EC214">
        <v>0</v>
      </c>
      <c r="ED214">
        <v>0</v>
      </c>
      <c r="EE214">
        <v>10000.47068965517</v>
      </c>
      <c r="EF214">
        <v>0</v>
      </c>
      <c r="EG214">
        <v>109.0831379310345</v>
      </c>
      <c r="EH214">
        <v>-9.248062068965515</v>
      </c>
      <c r="EI214">
        <v>420.318275862069</v>
      </c>
      <c r="EJ214">
        <v>428.3708275862069</v>
      </c>
      <c r="EK214">
        <v>3.220223103448276</v>
      </c>
      <c r="EL214">
        <v>419.9625517241379</v>
      </c>
      <c r="EM214">
        <v>19.62856206896552</v>
      </c>
      <c r="EN214">
        <v>2.2734</v>
      </c>
      <c r="EO214">
        <v>1.952996206896552</v>
      </c>
      <c r="EP214">
        <v>19.48915517241379</v>
      </c>
      <c r="EQ214">
        <v>17.06830344827586</v>
      </c>
      <c r="ER214">
        <v>1999.984827586207</v>
      </c>
      <c r="ES214">
        <v>0.9800050689655171</v>
      </c>
      <c r="ET214">
        <v>0.01999515862068965</v>
      </c>
      <c r="EU214">
        <v>0</v>
      </c>
      <c r="EV214">
        <v>621.5059310344827</v>
      </c>
      <c r="EW214">
        <v>5.00078</v>
      </c>
      <c r="EX214">
        <v>30531.8</v>
      </c>
      <c r="EY214">
        <v>16379.53103448276</v>
      </c>
      <c r="EZ214">
        <v>42.75403448275861</v>
      </c>
      <c r="FA214">
        <v>43.76489655172413</v>
      </c>
      <c r="FB214">
        <v>42.86613793103448</v>
      </c>
      <c r="FC214">
        <v>43.49324137931034</v>
      </c>
      <c r="FD214">
        <v>44.06006896551723</v>
      </c>
      <c r="FE214">
        <v>1955.094827586207</v>
      </c>
      <c r="FF214">
        <v>39.89000000000001</v>
      </c>
      <c r="FG214">
        <v>0</v>
      </c>
      <c r="FH214">
        <v>1685033032.3</v>
      </c>
      <c r="FI214">
        <v>0</v>
      </c>
      <c r="FJ214">
        <v>621.501923076923</v>
      </c>
      <c r="FK214">
        <v>-2.083282044071762</v>
      </c>
      <c r="FL214">
        <v>-2892.553848752922</v>
      </c>
      <c r="FM214">
        <v>30507.05384615384</v>
      </c>
      <c r="FN214">
        <v>15</v>
      </c>
      <c r="FO214">
        <v>1685030927.1</v>
      </c>
      <c r="FP214" t="s">
        <v>824</v>
      </c>
      <c r="FQ214">
        <v>1685030918.1</v>
      </c>
      <c r="FR214">
        <v>1685030927.1</v>
      </c>
      <c r="FS214">
        <v>4</v>
      </c>
      <c r="FT214">
        <v>-0.116</v>
      </c>
      <c r="FU214">
        <v>-0.024</v>
      </c>
      <c r="FV214">
        <v>0.273</v>
      </c>
      <c r="FW214">
        <v>-0.08699999999999999</v>
      </c>
      <c r="FX214">
        <v>420</v>
      </c>
      <c r="FY214">
        <v>14</v>
      </c>
      <c r="FZ214">
        <v>0.3</v>
      </c>
      <c r="GA214">
        <v>0.01</v>
      </c>
      <c r="GB214">
        <v>-9.280074878048781</v>
      </c>
      <c r="GC214">
        <v>1.715066826664072</v>
      </c>
      <c r="GD214">
        <v>0.3782392384561812</v>
      </c>
      <c r="GE214">
        <v>0</v>
      </c>
      <c r="GF214">
        <v>3.217816097560975</v>
      </c>
      <c r="GG214">
        <v>0.05682532825645685</v>
      </c>
      <c r="GH214">
        <v>0.005733482693386299</v>
      </c>
      <c r="GI214">
        <v>1</v>
      </c>
      <c r="GJ214">
        <v>1</v>
      </c>
      <c r="GK214">
        <v>2</v>
      </c>
      <c r="GL214" t="s">
        <v>432</v>
      </c>
      <c r="GM214">
        <v>3.09953</v>
      </c>
      <c r="GN214">
        <v>2.75807</v>
      </c>
      <c r="GO214">
        <v>0.0940508</v>
      </c>
      <c r="GP214">
        <v>0.0952848</v>
      </c>
      <c r="GQ214">
        <v>0.114303</v>
      </c>
      <c r="GR214">
        <v>0.103309</v>
      </c>
      <c r="GS214">
        <v>23140.6</v>
      </c>
      <c r="GT214">
        <v>22833.3</v>
      </c>
      <c r="GU214">
        <v>26097.1</v>
      </c>
      <c r="GV214">
        <v>25589.4</v>
      </c>
      <c r="GW214">
        <v>37097</v>
      </c>
      <c r="GX214">
        <v>34958.6</v>
      </c>
      <c r="GY214">
        <v>45641.3</v>
      </c>
      <c r="GZ214">
        <v>42185.6</v>
      </c>
      <c r="HA214">
        <v>1.84673</v>
      </c>
      <c r="HB214">
        <v>1.87283</v>
      </c>
      <c r="HC214">
        <v>-0.0206605</v>
      </c>
      <c r="HD214">
        <v>0</v>
      </c>
      <c r="HE214">
        <v>32.3171</v>
      </c>
      <c r="HF214">
        <v>999.9</v>
      </c>
      <c r="HG214">
        <v>47.5</v>
      </c>
      <c r="HH214">
        <v>40.3</v>
      </c>
      <c r="HI214">
        <v>35.9644</v>
      </c>
      <c r="HJ214">
        <v>62.4177</v>
      </c>
      <c r="HK214">
        <v>24.8438</v>
      </c>
      <c r="HL214">
        <v>1</v>
      </c>
      <c r="HM214">
        <v>0.38936</v>
      </c>
      <c r="HN214">
        <v>2.00251</v>
      </c>
      <c r="HO214">
        <v>20.2926</v>
      </c>
      <c r="HP214">
        <v>5.20905</v>
      </c>
      <c r="HQ214">
        <v>11.98</v>
      </c>
      <c r="HR214">
        <v>4.9631</v>
      </c>
      <c r="HS214">
        <v>3.27385</v>
      </c>
      <c r="HT214">
        <v>9999</v>
      </c>
      <c r="HU214">
        <v>9999</v>
      </c>
      <c r="HV214">
        <v>9999</v>
      </c>
      <c r="HW214">
        <v>31.8</v>
      </c>
      <c r="HX214">
        <v>1.86401</v>
      </c>
      <c r="HY214">
        <v>1.8602</v>
      </c>
      <c r="HZ214">
        <v>1.85852</v>
      </c>
      <c r="IA214">
        <v>1.85989</v>
      </c>
      <c r="IB214">
        <v>1.85987</v>
      </c>
      <c r="IC214">
        <v>1.85838</v>
      </c>
      <c r="ID214">
        <v>1.85747</v>
      </c>
      <c r="IE214">
        <v>1.85242</v>
      </c>
      <c r="IF214">
        <v>0</v>
      </c>
      <c r="IG214">
        <v>0</v>
      </c>
      <c r="IH214">
        <v>0</v>
      </c>
      <c r="II214">
        <v>0</v>
      </c>
      <c r="IJ214" t="s">
        <v>433</v>
      </c>
      <c r="IK214" t="s">
        <v>434</v>
      </c>
      <c r="IL214" t="s">
        <v>435</v>
      </c>
      <c r="IM214" t="s">
        <v>435</v>
      </c>
      <c r="IN214" t="s">
        <v>435</v>
      </c>
      <c r="IO214" t="s">
        <v>435</v>
      </c>
      <c r="IP214">
        <v>0</v>
      </c>
      <c r="IQ214">
        <v>100</v>
      </c>
      <c r="IR214">
        <v>100</v>
      </c>
      <c r="IS214">
        <v>0.272</v>
      </c>
      <c r="IT214">
        <v>0.0538</v>
      </c>
      <c r="IU214">
        <v>0.193269492571207</v>
      </c>
      <c r="IV214">
        <v>0.0002756662941723101</v>
      </c>
      <c r="IW214">
        <v>-1.706736700235475E-07</v>
      </c>
      <c r="IX214">
        <v>-7.648352192670159E-11</v>
      </c>
      <c r="IY214">
        <v>-0.189574171831711</v>
      </c>
      <c r="IZ214">
        <v>0.001712106514585134</v>
      </c>
      <c r="JA214">
        <v>0.0004201690128959496</v>
      </c>
      <c r="JB214">
        <v>-1.212774764375344E-06</v>
      </c>
      <c r="JC214">
        <v>3</v>
      </c>
      <c r="JD214">
        <v>1949</v>
      </c>
      <c r="JE214">
        <v>1</v>
      </c>
      <c r="JF214">
        <v>28</v>
      </c>
      <c r="JG214">
        <v>35.2</v>
      </c>
      <c r="JH214">
        <v>35.1</v>
      </c>
      <c r="JI214">
        <v>1.09497</v>
      </c>
      <c r="JJ214">
        <v>2.64893</v>
      </c>
      <c r="JK214">
        <v>1.49658</v>
      </c>
      <c r="JL214">
        <v>2.34863</v>
      </c>
      <c r="JM214">
        <v>1.54907</v>
      </c>
      <c r="JN214">
        <v>2.39868</v>
      </c>
      <c r="JO214">
        <v>43.2633</v>
      </c>
      <c r="JP214">
        <v>13.1864</v>
      </c>
      <c r="JQ214">
        <v>18</v>
      </c>
      <c r="JR214">
        <v>491.754</v>
      </c>
      <c r="JS214">
        <v>525.175</v>
      </c>
      <c r="JT214">
        <v>28.0036</v>
      </c>
      <c r="JU214">
        <v>32.1889</v>
      </c>
      <c r="JV214">
        <v>30.0003</v>
      </c>
      <c r="JW214">
        <v>32.1904</v>
      </c>
      <c r="JX214">
        <v>32.1333</v>
      </c>
      <c r="JY214">
        <v>21.9842</v>
      </c>
      <c r="JZ214">
        <v>43.236</v>
      </c>
      <c r="KA214">
        <v>0</v>
      </c>
      <c r="KB214">
        <v>28</v>
      </c>
      <c r="KC214">
        <v>400.115</v>
      </c>
      <c r="KD214">
        <v>19.7753</v>
      </c>
      <c r="KE214">
        <v>99.7353</v>
      </c>
      <c r="KF214">
        <v>100.148</v>
      </c>
    </row>
    <row r="215" spans="1:292">
      <c r="A215">
        <v>195</v>
      </c>
      <c r="B215">
        <v>1685033038.1</v>
      </c>
      <c r="C215">
        <v>6439</v>
      </c>
      <c r="D215" t="s">
        <v>827</v>
      </c>
      <c r="E215" t="s">
        <v>828</v>
      </c>
      <c r="F215">
        <v>5</v>
      </c>
      <c r="G215" t="s">
        <v>823</v>
      </c>
      <c r="H215">
        <v>1685033030.332142</v>
      </c>
      <c r="I215">
        <f>(J215)/1000</f>
        <v>0</v>
      </c>
      <c r="J215">
        <f>IF(DO215, AM215, AG215)</f>
        <v>0</v>
      </c>
      <c r="K215">
        <f>IF(DO215, AH215, AF215)</f>
        <v>0</v>
      </c>
      <c r="L215">
        <f>DQ215 - IF(AT215&gt;1, K215*DK215*100.0/(AV215*EE215), 0)</f>
        <v>0</v>
      </c>
      <c r="M215">
        <f>((S215-I215/2)*L215-K215)/(S215+I215/2)</f>
        <v>0</v>
      </c>
      <c r="N215">
        <f>M215*(DX215+DY215)/1000.0</f>
        <v>0</v>
      </c>
      <c r="O215">
        <f>(DQ215 - IF(AT215&gt;1, K215*DK215*100.0/(AV215*EE215), 0))*(DX215+DY215)/1000.0</f>
        <v>0</v>
      </c>
      <c r="P215">
        <f>2.0/((1/R215-1/Q215)+SIGN(R215)*SQRT((1/R215-1/Q215)*(1/R215-1/Q215) + 4*DL215/((DL215+1)*(DL215+1))*(2*1/R215*1/Q215-1/Q215*1/Q215)))</f>
        <v>0</v>
      </c>
      <c r="Q215">
        <f>IF(LEFT(DM215,1)&lt;&gt;"0",IF(LEFT(DM215,1)="1",3.0,DN215),$D$5+$E$5*(EE215*DX215/($K$5*1000))+$F$5*(EE215*DX215/($K$5*1000))*MAX(MIN(DK215,$J$5),$I$5)*MAX(MIN(DK215,$J$5),$I$5)+$G$5*MAX(MIN(DK215,$J$5),$I$5)*(EE215*DX215/($K$5*1000))+$H$5*(EE215*DX215/($K$5*1000))*(EE215*DX215/($K$5*1000)))</f>
        <v>0</v>
      </c>
      <c r="R215">
        <f>I215*(1000-(1000*0.61365*exp(17.502*V215/(240.97+V215))/(DX215+DY215)+DS215)/2)/(1000*0.61365*exp(17.502*V215/(240.97+V215))/(DX215+DY215)-DS215)</f>
        <v>0</v>
      </c>
      <c r="S215">
        <f>1/((DL215+1)/(P215/1.6)+1/(Q215/1.37)) + DL215/((DL215+1)/(P215/1.6) + DL215/(Q215/1.37))</f>
        <v>0</v>
      </c>
      <c r="T215">
        <f>(DG215*DJ215)</f>
        <v>0</v>
      </c>
      <c r="U215">
        <f>(DZ215+(T215+2*0.95*5.67E-8*(((DZ215+$B$9)+273)^4-(DZ215+273)^4)-44100*I215)/(1.84*29.3*Q215+8*0.95*5.67E-8*(DZ215+273)^3))</f>
        <v>0</v>
      </c>
      <c r="V215">
        <f>($C$9*EA215+$D$9*EB215+$E$9*U215)</f>
        <v>0</v>
      </c>
      <c r="W215">
        <f>0.61365*exp(17.502*V215/(240.97+V215))</f>
        <v>0</v>
      </c>
      <c r="X215">
        <f>(Y215/Z215*100)</f>
        <v>0</v>
      </c>
      <c r="Y215">
        <f>DS215*(DX215+DY215)/1000</f>
        <v>0</v>
      </c>
      <c r="Z215">
        <f>0.61365*exp(17.502*DZ215/(240.97+DZ215))</f>
        <v>0</v>
      </c>
      <c r="AA215">
        <f>(W215-DS215*(DX215+DY215)/1000)</f>
        <v>0</v>
      </c>
      <c r="AB215">
        <f>(-I215*44100)</f>
        <v>0</v>
      </c>
      <c r="AC215">
        <f>2*29.3*Q215*0.92*(DZ215-V215)</f>
        <v>0</v>
      </c>
      <c r="AD215">
        <f>2*0.95*5.67E-8*(((DZ215+$B$9)+273)^4-(V215+273)^4)</f>
        <v>0</v>
      </c>
      <c r="AE215">
        <f>T215+AD215+AB215+AC215</f>
        <v>0</v>
      </c>
      <c r="AF215">
        <f>DW215*AT215*(DR215-DQ215*(1000-AT215*DT215)/(1000-AT215*DS215))/(100*DK215)</f>
        <v>0</v>
      </c>
      <c r="AG215">
        <f>1000*DW215*AT215*(DS215-DT215)/(100*DK215*(1000-AT215*DS215))</f>
        <v>0</v>
      </c>
      <c r="AH215">
        <f>(AI215 - AJ215 - DX215*1E3/(8.314*(DZ215+273.15)) * AL215/DW215 * AK215) * DW215/(100*DK215) * (1000 - DT215)/1000</f>
        <v>0</v>
      </c>
      <c r="AI215">
        <v>422.1018177101417</v>
      </c>
      <c r="AJ215">
        <v>417.3785575757577</v>
      </c>
      <c r="AK215">
        <v>-0.6433655250065342</v>
      </c>
      <c r="AL215">
        <v>66.78912068132936</v>
      </c>
      <c r="AM215">
        <f>(AO215 - AN215 + DX215*1E3/(8.314*(DZ215+273.15)) * AQ215/DW215 * AP215) * DW215/(100*DK215) * 1000/(1000 - AO215)</f>
        <v>0</v>
      </c>
      <c r="AN215">
        <v>19.64295386946171</v>
      </c>
      <c r="AO215">
        <v>22.88537764705882</v>
      </c>
      <c r="AP215">
        <v>5.579912757904791E-05</v>
      </c>
      <c r="AQ215">
        <v>108.691089205337</v>
      </c>
      <c r="AR215">
        <v>0</v>
      </c>
      <c r="AS215">
        <v>0</v>
      </c>
      <c r="AT215">
        <f>IF(AR215*$H$15&gt;=AV215,1.0,(AV215/(AV215-AR215*$H$15)))</f>
        <v>0</v>
      </c>
      <c r="AU215">
        <f>(AT215-1)*100</f>
        <v>0</v>
      </c>
      <c r="AV215">
        <f>MAX(0,($B$15+$C$15*EE215)/(1+$D$15*EE215)*DX215/(DZ215+273)*$E$15)</f>
        <v>0</v>
      </c>
      <c r="AW215" t="s">
        <v>429</v>
      </c>
      <c r="AX215" t="s">
        <v>429</v>
      </c>
      <c r="AY215">
        <v>0</v>
      </c>
      <c r="AZ215">
        <v>0</v>
      </c>
      <c r="BA215">
        <f>1-AY215/AZ215</f>
        <v>0</v>
      </c>
      <c r="BB215">
        <v>0</v>
      </c>
      <c r="BC215" t="s">
        <v>429</v>
      </c>
      <c r="BD215" t="s">
        <v>429</v>
      </c>
      <c r="BE215">
        <v>0</v>
      </c>
      <c r="BF215">
        <v>0</v>
      </c>
      <c r="BG215">
        <f>1-BE215/BF215</f>
        <v>0</v>
      </c>
      <c r="BH215">
        <v>0.5</v>
      </c>
      <c r="BI215">
        <f>DH215</f>
        <v>0</v>
      </c>
      <c r="BJ215">
        <f>K215</f>
        <v>0</v>
      </c>
      <c r="BK215">
        <f>BG215*BH215*BI215</f>
        <v>0</v>
      </c>
      <c r="BL215">
        <f>(BJ215-BB215)/BI215</f>
        <v>0</v>
      </c>
      <c r="BM215">
        <f>(AZ215-BF215)/BF215</f>
        <v>0</v>
      </c>
      <c r="BN215">
        <f>AY215/(BA215+AY215/BF215)</f>
        <v>0</v>
      </c>
      <c r="BO215" t="s">
        <v>429</v>
      </c>
      <c r="BP215">
        <v>0</v>
      </c>
      <c r="BQ215">
        <f>IF(BP215&lt;&gt;0, BP215, BN215)</f>
        <v>0</v>
      </c>
      <c r="BR215">
        <f>1-BQ215/BF215</f>
        <v>0</v>
      </c>
      <c r="BS215">
        <f>(BF215-BE215)/(BF215-BQ215)</f>
        <v>0</v>
      </c>
      <c r="BT215">
        <f>(AZ215-BF215)/(AZ215-BQ215)</f>
        <v>0</v>
      </c>
      <c r="BU215">
        <f>(BF215-BE215)/(BF215-AY215)</f>
        <v>0</v>
      </c>
      <c r="BV215">
        <f>(AZ215-BF215)/(AZ215-AY215)</f>
        <v>0</v>
      </c>
      <c r="BW215">
        <f>(BS215*BQ215/BE215)</f>
        <v>0</v>
      </c>
      <c r="BX215">
        <f>(1-BW215)</f>
        <v>0</v>
      </c>
      <c r="DG215">
        <f>$B$13*EF215+$C$13*EG215+$F$13*ER215*(1-EU215)</f>
        <v>0</v>
      </c>
      <c r="DH215">
        <f>DG215*DI215</f>
        <v>0</v>
      </c>
      <c r="DI215">
        <f>($B$13*$D$11+$C$13*$D$11+$F$13*((FE215+EW215)/MAX(FE215+EW215+FF215, 0.1)*$I$11+FF215/MAX(FE215+EW215+FF215, 0.1)*$J$11))/($B$13+$C$13+$F$13)</f>
        <v>0</v>
      </c>
      <c r="DJ215">
        <f>($B$13*$K$11+$C$13*$K$11+$F$13*((FE215+EW215)/MAX(FE215+EW215+FF215, 0.1)*$P$11+FF215/MAX(FE215+EW215+FF215, 0.1)*$Q$11))/($B$13+$C$13+$F$13)</f>
        <v>0</v>
      </c>
      <c r="DK215">
        <v>5.52</v>
      </c>
      <c r="DL215">
        <v>0.5</v>
      </c>
      <c r="DM215" t="s">
        <v>430</v>
      </c>
      <c r="DN215">
        <v>2</v>
      </c>
      <c r="DO215" t="b">
        <v>1</v>
      </c>
      <c r="DP215">
        <v>1685033030.332142</v>
      </c>
      <c r="DQ215">
        <v>410.2919285714286</v>
      </c>
      <c r="DR215">
        <v>417.1496071428572</v>
      </c>
      <c r="DS215">
        <v>22.86381785714286</v>
      </c>
      <c r="DT215">
        <v>19.63900714285714</v>
      </c>
      <c r="DU215">
        <v>410.0195714285715</v>
      </c>
      <c r="DV215">
        <v>22.81011785714286</v>
      </c>
      <c r="DW215">
        <v>499.9846428571428</v>
      </c>
      <c r="DX215">
        <v>99.49828571428573</v>
      </c>
      <c r="DY215">
        <v>0.09995320000000001</v>
      </c>
      <c r="DZ215">
        <v>31.330875</v>
      </c>
      <c r="EA215">
        <v>31.96763571428571</v>
      </c>
      <c r="EB215">
        <v>999.9000000000002</v>
      </c>
      <c r="EC215">
        <v>0</v>
      </c>
      <c r="ED215">
        <v>0</v>
      </c>
      <c r="EE215">
        <v>9999.282142857144</v>
      </c>
      <c r="EF215">
        <v>0</v>
      </c>
      <c r="EG215">
        <v>109.2799642857143</v>
      </c>
      <c r="EH215">
        <v>-6.857616789285714</v>
      </c>
      <c r="EI215">
        <v>419.8923214285714</v>
      </c>
      <c r="EJ215">
        <v>425.5060357142856</v>
      </c>
      <c r="EK215">
        <v>3.224802142857143</v>
      </c>
      <c r="EL215">
        <v>417.1496071428572</v>
      </c>
      <c r="EM215">
        <v>19.63900714285714</v>
      </c>
      <c r="EN215">
        <v>2.274911071428571</v>
      </c>
      <c r="EO215">
        <v>1.954048214285715</v>
      </c>
      <c r="EP215">
        <v>19.49983571428572</v>
      </c>
      <c r="EQ215">
        <v>17.07682142857143</v>
      </c>
      <c r="ER215">
        <v>1999.973571428571</v>
      </c>
      <c r="ES215">
        <v>0.980005357142857</v>
      </c>
      <c r="ET215">
        <v>0.01999486785714286</v>
      </c>
      <c r="EU215">
        <v>0</v>
      </c>
      <c r="EV215">
        <v>621.4148928571429</v>
      </c>
      <c r="EW215">
        <v>5.00078</v>
      </c>
      <c r="EX215">
        <v>30479.95357142857</v>
      </c>
      <c r="EY215">
        <v>16379.44642857143</v>
      </c>
      <c r="EZ215">
        <v>42.76092857142856</v>
      </c>
      <c r="FA215">
        <v>43.78542857142856</v>
      </c>
      <c r="FB215">
        <v>42.93060714285713</v>
      </c>
      <c r="FC215">
        <v>43.52871428571427</v>
      </c>
      <c r="FD215">
        <v>44.06667857142856</v>
      </c>
      <c r="FE215">
        <v>1955.083571428572</v>
      </c>
      <c r="FF215">
        <v>39.89000000000001</v>
      </c>
      <c r="FG215">
        <v>0</v>
      </c>
      <c r="FH215">
        <v>1685033037.1</v>
      </c>
      <c r="FI215">
        <v>0</v>
      </c>
      <c r="FJ215">
        <v>621.3732307692309</v>
      </c>
      <c r="FK215">
        <v>-2.624888869455687</v>
      </c>
      <c r="FL215">
        <v>-3647.292314356213</v>
      </c>
      <c r="FM215">
        <v>30491.04230769231</v>
      </c>
      <c r="FN215">
        <v>15</v>
      </c>
      <c r="FO215">
        <v>1685030927.1</v>
      </c>
      <c r="FP215" t="s">
        <v>824</v>
      </c>
      <c r="FQ215">
        <v>1685030918.1</v>
      </c>
      <c r="FR215">
        <v>1685030927.1</v>
      </c>
      <c r="FS215">
        <v>4</v>
      </c>
      <c r="FT215">
        <v>-0.116</v>
      </c>
      <c r="FU215">
        <v>-0.024</v>
      </c>
      <c r="FV215">
        <v>0.273</v>
      </c>
      <c r="FW215">
        <v>-0.08699999999999999</v>
      </c>
      <c r="FX215">
        <v>420</v>
      </c>
      <c r="FY215">
        <v>14</v>
      </c>
      <c r="FZ215">
        <v>0.3</v>
      </c>
      <c r="GA215">
        <v>0.01</v>
      </c>
      <c r="GB215">
        <v>-8.12079022195122</v>
      </c>
      <c r="GC215">
        <v>18.41894149128916</v>
      </c>
      <c r="GD215">
        <v>2.538794085813937</v>
      </c>
      <c r="GE215">
        <v>0</v>
      </c>
      <c r="GF215">
        <v>3.22168512195122</v>
      </c>
      <c r="GG215">
        <v>0.06191247386760432</v>
      </c>
      <c r="GH215">
        <v>0.00622590462501334</v>
      </c>
      <c r="GI215">
        <v>1</v>
      </c>
      <c r="GJ215">
        <v>1</v>
      </c>
      <c r="GK215">
        <v>2</v>
      </c>
      <c r="GL215" t="s">
        <v>432</v>
      </c>
      <c r="GM215">
        <v>3.09971</v>
      </c>
      <c r="GN215">
        <v>2.75818</v>
      </c>
      <c r="GO215">
        <v>0.0934635</v>
      </c>
      <c r="GP215">
        <v>0.0930797</v>
      </c>
      <c r="GQ215">
        <v>0.114357</v>
      </c>
      <c r="GR215">
        <v>0.103414</v>
      </c>
      <c r="GS215">
        <v>23155.4</v>
      </c>
      <c r="GT215">
        <v>22888.9</v>
      </c>
      <c r="GU215">
        <v>26096.9</v>
      </c>
      <c r="GV215">
        <v>25589.4</v>
      </c>
      <c r="GW215">
        <v>37094.1</v>
      </c>
      <c r="GX215">
        <v>34954.1</v>
      </c>
      <c r="GY215">
        <v>45640.7</v>
      </c>
      <c r="GZ215">
        <v>42185.6</v>
      </c>
      <c r="HA215">
        <v>1.84695</v>
      </c>
      <c r="HB215">
        <v>1.87265</v>
      </c>
      <c r="HC215">
        <v>-0.0221804</v>
      </c>
      <c r="HD215">
        <v>0</v>
      </c>
      <c r="HE215">
        <v>32.3859</v>
      </c>
      <c r="HF215">
        <v>999.9</v>
      </c>
      <c r="HG215">
        <v>47.5</v>
      </c>
      <c r="HH215">
        <v>40.3</v>
      </c>
      <c r="HI215">
        <v>35.964</v>
      </c>
      <c r="HJ215">
        <v>62.3977</v>
      </c>
      <c r="HK215">
        <v>25.008</v>
      </c>
      <c r="HL215">
        <v>1</v>
      </c>
      <c r="HM215">
        <v>0.389878</v>
      </c>
      <c r="HN215">
        <v>2.02084</v>
      </c>
      <c r="HO215">
        <v>20.2934</v>
      </c>
      <c r="HP215">
        <v>5.21115</v>
      </c>
      <c r="HQ215">
        <v>11.98</v>
      </c>
      <c r="HR215">
        <v>4.96345</v>
      </c>
      <c r="HS215">
        <v>3.2742</v>
      </c>
      <c r="HT215">
        <v>9999</v>
      </c>
      <c r="HU215">
        <v>9999</v>
      </c>
      <c r="HV215">
        <v>9999</v>
      </c>
      <c r="HW215">
        <v>31.8</v>
      </c>
      <c r="HX215">
        <v>1.86401</v>
      </c>
      <c r="HY215">
        <v>1.8602</v>
      </c>
      <c r="HZ215">
        <v>1.85852</v>
      </c>
      <c r="IA215">
        <v>1.85989</v>
      </c>
      <c r="IB215">
        <v>1.85989</v>
      </c>
      <c r="IC215">
        <v>1.85839</v>
      </c>
      <c r="ID215">
        <v>1.85746</v>
      </c>
      <c r="IE215">
        <v>1.85242</v>
      </c>
      <c r="IF215">
        <v>0</v>
      </c>
      <c r="IG215">
        <v>0</v>
      </c>
      <c r="IH215">
        <v>0</v>
      </c>
      <c r="II215">
        <v>0</v>
      </c>
      <c r="IJ215" t="s">
        <v>433</v>
      </c>
      <c r="IK215" t="s">
        <v>434</v>
      </c>
      <c r="IL215" t="s">
        <v>435</v>
      </c>
      <c r="IM215" t="s">
        <v>435</v>
      </c>
      <c r="IN215" t="s">
        <v>435</v>
      </c>
      <c r="IO215" t="s">
        <v>435</v>
      </c>
      <c r="IP215">
        <v>0</v>
      </c>
      <c r="IQ215">
        <v>100</v>
      </c>
      <c r="IR215">
        <v>100</v>
      </c>
      <c r="IS215">
        <v>0.272</v>
      </c>
      <c r="IT215">
        <v>0.0542</v>
      </c>
      <c r="IU215">
        <v>0.193269492571207</v>
      </c>
      <c r="IV215">
        <v>0.0002756662941723101</v>
      </c>
      <c r="IW215">
        <v>-1.706736700235475E-07</v>
      </c>
      <c r="IX215">
        <v>-7.648352192670159E-11</v>
      </c>
      <c r="IY215">
        <v>-0.189574171831711</v>
      </c>
      <c r="IZ215">
        <v>0.001712106514585134</v>
      </c>
      <c r="JA215">
        <v>0.0004201690128959496</v>
      </c>
      <c r="JB215">
        <v>-1.212774764375344E-06</v>
      </c>
      <c r="JC215">
        <v>3</v>
      </c>
      <c r="JD215">
        <v>1949</v>
      </c>
      <c r="JE215">
        <v>1</v>
      </c>
      <c r="JF215">
        <v>28</v>
      </c>
      <c r="JG215">
        <v>35.3</v>
      </c>
      <c r="JH215">
        <v>35.2</v>
      </c>
      <c r="JI215">
        <v>1.06323</v>
      </c>
      <c r="JJ215">
        <v>2.63794</v>
      </c>
      <c r="JK215">
        <v>1.49658</v>
      </c>
      <c r="JL215">
        <v>2.34985</v>
      </c>
      <c r="JM215">
        <v>1.54785</v>
      </c>
      <c r="JN215">
        <v>2.43286</v>
      </c>
      <c r="JO215">
        <v>43.2633</v>
      </c>
      <c r="JP215">
        <v>13.1952</v>
      </c>
      <c r="JQ215">
        <v>18</v>
      </c>
      <c r="JR215">
        <v>491.904</v>
      </c>
      <c r="JS215">
        <v>525.069</v>
      </c>
      <c r="JT215">
        <v>28.0038</v>
      </c>
      <c r="JU215">
        <v>32.1931</v>
      </c>
      <c r="JV215">
        <v>30.0006</v>
      </c>
      <c r="JW215">
        <v>32.1924</v>
      </c>
      <c r="JX215">
        <v>32.1355</v>
      </c>
      <c r="JY215">
        <v>21.2728</v>
      </c>
      <c r="JZ215">
        <v>42.9611</v>
      </c>
      <c r="KA215">
        <v>0</v>
      </c>
      <c r="KB215">
        <v>28</v>
      </c>
      <c r="KC215">
        <v>380.069</v>
      </c>
      <c r="KD215">
        <v>19.8206</v>
      </c>
      <c r="KE215">
        <v>99.7342</v>
      </c>
      <c r="KF215">
        <v>100.148</v>
      </c>
    </row>
    <row r="216" spans="1:292">
      <c r="A216">
        <v>196</v>
      </c>
      <c r="B216">
        <v>1685033043.1</v>
      </c>
      <c r="C216">
        <v>6444</v>
      </c>
      <c r="D216" t="s">
        <v>829</v>
      </c>
      <c r="E216" t="s">
        <v>830</v>
      </c>
      <c r="F216">
        <v>5</v>
      </c>
      <c r="G216" t="s">
        <v>823</v>
      </c>
      <c r="H216">
        <v>1685033035.6</v>
      </c>
      <c r="I216">
        <f>(J216)/1000</f>
        <v>0</v>
      </c>
      <c r="J216">
        <f>IF(DO216, AM216, AG216)</f>
        <v>0</v>
      </c>
      <c r="K216">
        <f>IF(DO216, AH216, AF216)</f>
        <v>0</v>
      </c>
      <c r="L216">
        <f>DQ216 - IF(AT216&gt;1, K216*DK216*100.0/(AV216*EE216), 0)</f>
        <v>0</v>
      </c>
      <c r="M216">
        <f>((S216-I216/2)*L216-K216)/(S216+I216/2)</f>
        <v>0</v>
      </c>
      <c r="N216">
        <f>M216*(DX216+DY216)/1000.0</f>
        <v>0</v>
      </c>
      <c r="O216">
        <f>(DQ216 - IF(AT216&gt;1, K216*DK216*100.0/(AV216*EE216), 0))*(DX216+DY216)/1000.0</f>
        <v>0</v>
      </c>
      <c r="P216">
        <f>2.0/((1/R216-1/Q216)+SIGN(R216)*SQRT((1/R216-1/Q216)*(1/R216-1/Q216) + 4*DL216/((DL216+1)*(DL216+1))*(2*1/R216*1/Q216-1/Q216*1/Q216)))</f>
        <v>0</v>
      </c>
      <c r="Q216">
        <f>IF(LEFT(DM216,1)&lt;&gt;"0",IF(LEFT(DM216,1)="1",3.0,DN216),$D$5+$E$5*(EE216*DX216/($K$5*1000))+$F$5*(EE216*DX216/($K$5*1000))*MAX(MIN(DK216,$J$5),$I$5)*MAX(MIN(DK216,$J$5),$I$5)+$G$5*MAX(MIN(DK216,$J$5),$I$5)*(EE216*DX216/($K$5*1000))+$H$5*(EE216*DX216/($K$5*1000))*(EE216*DX216/($K$5*1000)))</f>
        <v>0</v>
      </c>
      <c r="R216">
        <f>I216*(1000-(1000*0.61365*exp(17.502*V216/(240.97+V216))/(DX216+DY216)+DS216)/2)/(1000*0.61365*exp(17.502*V216/(240.97+V216))/(DX216+DY216)-DS216)</f>
        <v>0</v>
      </c>
      <c r="S216">
        <f>1/((DL216+1)/(P216/1.6)+1/(Q216/1.37)) + DL216/((DL216+1)/(P216/1.6) + DL216/(Q216/1.37))</f>
        <v>0</v>
      </c>
      <c r="T216">
        <f>(DG216*DJ216)</f>
        <v>0</v>
      </c>
      <c r="U216">
        <f>(DZ216+(T216+2*0.95*5.67E-8*(((DZ216+$B$9)+273)^4-(DZ216+273)^4)-44100*I216)/(1.84*29.3*Q216+8*0.95*5.67E-8*(DZ216+273)^3))</f>
        <v>0</v>
      </c>
      <c r="V216">
        <f>($C$9*EA216+$D$9*EB216+$E$9*U216)</f>
        <v>0</v>
      </c>
      <c r="W216">
        <f>0.61365*exp(17.502*V216/(240.97+V216))</f>
        <v>0</v>
      </c>
      <c r="X216">
        <f>(Y216/Z216*100)</f>
        <v>0</v>
      </c>
      <c r="Y216">
        <f>DS216*(DX216+DY216)/1000</f>
        <v>0</v>
      </c>
      <c r="Z216">
        <f>0.61365*exp(17.502*DZ216/(240.97+DZ216))</f>
        <v>0</v>
      </c>
      <c r="AA216">
        <f>(W216-DS216*(DX216+DY216)/1000)</f>
        <v>0</v>
      </c>
      <c r="AB216">
        <f>(-I216*44100)</f>
        <v>0</v>
      </c>
      <c r="AC216">
        <f>2*29.3*Q216*0.92*(DZ216-V216)</f>
        <v>0</v>
      </c>
      <c r="AD216">
        <f>2*0.95*5.67E-8*(((DZ216+$B$9)+273)^4-(V216+273)^4)</f>
        <v>0</v>
      </c>
      <c r="AE216">
        <f>T216+AD216+AB216+AC216</f>
        <v>0</v>
      </c>
      <c r="AF216">
        <f>DW216*AT216*(DR216-DQ216*(1000-AT216*DT216)/(1000-AT216*DS216))/(100*DK216)</f>
        <v>0</v>
      </c>
      <c r="AG216">
        <f>1000*DW216*AT216*(DS216-DT216)/(100*DK216*(1000-AT216*DS216))</f>
        <v>0</v>
      </c>
      <c r="AH216">
        <f>(AI216 - AJ216 - DX216*1E3/(8.314*(DZ216+273.15)) * AL216/DW216 * AK216) * DW216/(100*DK216) * (1000 - DT216)/1000</f>
        <v>0</v>
      </c>
      <c r="AI216">
        <v>407.8234231096766</v>
      </c>
      <c r="AJ216">
        <v>408.9920242424242</v>
      </c>
      <c r="AK216">
        <v>-1.751008853181628</v>
      </c>
      <c r="AL216">
        <v>66.78912068132936</v>
      </c>
      <c r="AM216">
        <f>(AO216 - AN216 + DX216*1E3/(8.314*(DZ216+273.15)) * AQ216/DW216 * AP216) * DW216/(100*DK216) * 1000/(1000 - AO216)</f>
        <v>0</v>
      </c>
      <c r="AN216">
        <v>19.66981819903041</v>
      </c>
      <c r="AO216">
        <v>22.91937558823529</v>
      </c>
      <c r="AP216">
        <v>3.211047828692924E-05</v>
      </c>
      <c r="AQ216">
        <v>108.691089205337</v>
      </c>
      <c r="AR216">
        <v>0</v>
      </c>
      <c r="AS216">
        <v>0</v>
      </c>
      <c r="AT216">
        <f>IF(AR216*$H$15&gt;=AV216,1.0,(AV216/(AV216-AR216*$H$15)))</f>
        <v>0</v>
      </c>
      <c r="AU216">
        <f>(AT216-1)*100</f>
        <v>0</v>
      </c>
      <c r="AV216">
        <f>MAX(0,($B$15+$C$15*EE216)/(1+$D$15*EE216)*DX216/(DZ216+273)*$E$15)</f>
        <v>0</v>
      </c>
      <c r="AW216" t="s">
        <v>429</v>
      </c>
      <c r="AX216" t="s">
        <v>429</v>
      </c>
      <c r="AY216">
        <v>0</v>
      </c>
      <c r="AZ216">
        <v>0</v>
      </c>
      <c r="BA216">
        <f>1-AY216/AZ216</f>
        <v>0</v>
      </c>
      <c r="BB216">
        <v>0</v>
      </c>
      <c r="BC216" t="s">
        <v>429</v>
      </c>
      <c r="BD216" t="s">
        <v>429</v>
      </c>
      <c r="BE216">
        <v>0</v>
      </c>
      <c r="BF216">
        <v>0</v>
      </c>
      <c r="BG216">
        <f>1-BE216/BF216</f>
        <v>0</v>
      </c>
      <c r="BH216">
        <v>0.5</v>
      </c>
      <c r="BI216">
        <f>DH216</f>
        <v>0</v>
      </c>
      <c r="BJ216">
        <f>K216</f>
        <v>0</v>
      </c>
      <c r="BK216">
        <f>BG216*BH216*BI216</f>
        <v>0</v>
      </c>
      <c r="BL216">
        <f>(BJ216-BB216)/BI216</f>
        <v>0</v>
      </c>
      <c r="BM216">
        <f>(AZ216-BF216)/BF216</f>
        <v>0</v>
      </c>
      <c r="BN216">
        <f>AY216/(BA216+AY216/BF216)</f>
        <v>0</v>
      </c>
      <c r="BO216" t="s">
        <v>429</v>
      </c>
      <c r="BP216">
        <v>0</v>
      </c>
      <c r="BQ216">
        <f>IF(BP216&lt;&gt;0, BP216, BN216)</f>
        <v>0</v>
      </c>
      <c r="BR216">
        <f>1-BQ216/BF216</f>
        <v>0</v>
      </c>
      <c r="BS216">
        <f>(BF216-BE216)/(BF216-BQ216)</f>
        <v>0</v>
      </c>
      <c r="BT216">
        <f>(AZ216-BF216)/(AZ216-BQ216)</f>
        <v>0</v>
      </c>
      <c r="BU216">
        <f>(BF216-BE216)/(BF216-AY216)</f>
        <v>0</v>
      </c>
      <c r="BV216">
        <f>(AZ216-BF216)/(AZ216-AY216)</f>
        <v>0</v>
      </c>
      <c r="BW216">
        <f>(BS216*BQ216/BE216)</f>
        <v>0</v>
      </c>
      <c r="BX216">
        <f>(1-BW216)</f>
        <v>0</v>
      </c>
      <c r="DG216">
        <f>$B$13*EF216+$C$13*EG216+$F$13*ER216*(1-EU216)</f>
        <v>0</v>
      </c>
      <c r="DH216">
        <f>DG216*DI216</f>
        <v>0</v>
      </c>
      <c r="DI216">
        <f>($B$13*$D$11+$C$13*$D$11+$F$13*((FE216+EW216)/MAX(FE216+EW216+FF216, 0.1)*$I$11+FF216/MAX(FE216+EW216+FF216, 0.1)*$J$11))/($B$13+$C$13+$F$13)</f>
        <v>0</v>
      </c>
      <c r="DJ216">
        <f>($B$13*$K$11+$C$13*$K$11+$F$13*((FE216+EW216)/MAX(FE216+EW216+FF216, 0.1)*$P$11+FF216/MAX(FE216+EW216+FF216, 0.1)*$Q$11))/($B$13+$C$13+$F$13)</f>
        <v>0</v>
      </c>
      <c r="DK216">
        <v>5.52</v>
      </c>
      <c r="DL216">
        <v>0.5</v>
      </c>
      <c r="DM216" t="s">
        <v>430</v>
      </c>
      <c r="DN216">
        <v>2</v>
      </c>
      <c r="DO216" t="b">
        <v>1</v>
      </c>
      <c r="DP216">
        <v>1685033035.6</v>
      </c>
      <c r="DQ216">
        <v>407.8088888888888</v>
      </c>
      <c r="DR216">
        <v>409.3114074074074</v>
      </c>
      <c r="DS216">
        <v>22.8823037037037</v>
      </c>
      <c r="DT216">
        <v>19.66714074074074</v>
      </c>
      <c r="DU216">
        <v>407.5368888888889</v>
      </c>
      <c r="DV216">
        <v>22.82825555555556</v>
      </c>
      <c r="DW216">
        <v>500.0020740740742</v>
      </c>
      <c r="DX216">
        <v>99.49895555555557</v>
      </c>
      <c r="DY216">
        <v>0.09994778888888887</v>
      </c>
      <c r="DZ216">
        <v>31.36468888888889</v>
      </c>
      <c r="EA216">
        <v>32.00321111111111</v>
      </c>
      <c r="EB216">
        <v>999.9000000000001</v>
      </c>
      <c r="EC216">
        <v>0</v>
      </c>
      <c r="ED216">
        <v>0</v>
      </c>
      <c r="EE216">
        <v>10004.95</v>
      </c>
      <c r="EF216">
        <v>0</v>
      </c>
      <c r="EG216">
        <v>108.9552592592593</v>
      </c>
      <c r="EH216">
        <v>-1.502350374074074</v>
      </c>
      <c r="EI216">
        <v>417.359037037037</v>
      </c>
      <c r="EJ216">
        <v>417.5224444444445</v>
      </c>
      <c r="EK216">
        <v>3.215151481481481</v>
      </c>
      <c r="EL216">
        <v>409.3114074074074</v>
      </c>
      <c r="EM216">
        <v>19.66714074074074</v>
      </c>
      <c r="EN216">
        <v>2.276764814814815</v>
      </c>
      <c r="EO216">
        <v>1.95686</v>
      </c>
      <c r="EP216">
        <v>19.51293333333334</v>
      </c>
      <c r="EQ216">
        <v>17.09951111111111</v>
      </c>
      <c r="ER216">
        <v>1999.986296296296</v>
      </c>
      <c r="ES216">
        <v>0.980005888888889</v>
      </c>
      <c r="ET216">
        <v>0.01999431851851852</v>
      </c>
      <c r="EU216">
        <v>0</v>
      </c>
      <c r="EV216">
        <v>621.1981481481481</v>
      </c>
      <c r="EW216">
        <v>5.00078</v>
      </c>
      <c r="EX216">
        <v>30460.68148148148</v>
      </c>
      <c r="EY216">
        <v>16379.55185185185</v>
      </c>
      <c r="EZ216">
        <v>42.7984074074074</v>
      </c>
      <c r="FA216">
        <v>43.80755555555555</v>
      </c>
      <c r="FB216">
        <v>43.0321111111111</v>
      </c>
      <c r="FC216">
        <v>43.58299999999999</v>
      </c>
      <c r="FD216">
        <v>44.11307407407406</v>
      </c>
      <c r="FE216">
        <v>1955.096296296296</v>
      </c>
      <c r="FF216">
        <v>39.89000000000001</v>
      </c>
      <c r="FG216">
        <v>0</v>
      </c>
      <c r="FH216">
        <v>1685033042.5</v>
      </c>
      <c r="FI216">
        <v>0</v>
      </c>
      <c r="FJ216">
        <v>621.0850800000001</v>
      </c>
      <c r="FK216">
        <v>-3.228461522097276</v>
      </c>
      <c r="FL216">
        <v>6446.399980695249</v>
      </c>
      <c r="FM216">
        <v>30482.368</v>
      </c>
      <c r="FN216">
        <v>15</v>
      </c>
      <c r="FO216">
        <v>1685030927.1</v>
      </c>
      <c r="FP216" t="s">
        <v>824</v>
      </c>
      <c r="FQ216">
        <v>1685030918.1</v>
      </c>
      <c r="FR216">
        <v>1685030927.1</v>
      </c>
      <c r="FS216">
        <v>4</v>
      </c>
      <c r="FT216">
        <v>-0.116</v>
      </c>
      <c r="FU216">
        <v>-0.024</v>
      </c>
      <c r="FV216">
        <v>0.273</v>
      </c>
      <c r="FW216">
        <v>-0.08699999999999999</v>
      </c>
      <c r="FX216">
        <v>420</v>
      </c>
      <c r="FY216">
        <v>14</v>
      </c>
      <c r="FZ216">
        <v>0.3</v>
      </c>
      <c r="GA216">
        <v>0.01</v>
      </c>
      <c r="GB216">
        <v>-4.1594130025</v>
      </c>
      <c r="GC216">
        <v>59.31171012720451</v>
      </c>
      <c r="GD216">
        <v>6.199818288336633</v>
      </c>
      <c r="GE216">
        <v>0</v>
      </c>
      <c r="GF216">
        <v>3.21744425</v>
      </c>
      <c r="GG216">
        <v>-0.07861564727955915</v>
      </c>
      <c r="GH216">
        <v>0.01493367836259708</v>
      </c>
      <c r="GI216">
        <v>1</v>
      </c>
      <c r="GJ216">
        <v>1</v>
      </c>
      <c r="GK216">
        <v>2</v>
      </c>
      <c r="GL216" t="s">
        <v>432</v>
      </c>
      <c r="GM216">
        <v>3.09973</v>
      </c>
      <c r="GN216">
        <v>2.75828</v>
      </c>
      <c r="GO216">
        <v>0.09194140000000001</v>
      </c>
      <c r="GP216">
        <v>0.0903144</v>
      </c>
      <c r="GQ216">
        <v>0.114483</v>
      </c>
      <c r="GR216">
        <v>0.103645</v>
      </c>
      <c r="GS216">
        <v>23193.8</v>
      </c>
      <c r="GT216">
        <v>22958.6</v>
      </c>
      <c r="GU216">
        <v>26096.4</v>
      </c>
      <c r="GV216">
        <v>25589.3</v>
      </c>
      <c r="GW216">
        <v>37088.2</v>
      </c>
      <c r="GX216">
        <v>34944.9</v>
      </c>
      <c r="GY216">
        <v>45640.1</v>
      </c>
      <c r="GZ216">
        <v>42185.7</v>
      </c>
      <c r="HA216">
        <v>1.84687</v>
      </c>
      <c r="HB216">
        <v>1.87265</v>
      </c>
      <c r="HC216">
        <v>-0.0250116</v>
      </c>
      <c r="HD216">
        <v>0</v>
      </c>
      <c r="HE216">
        <v>32.4568</v>
      </c>
      <c r="HF216">
        <v>999.9</v>
      </c>
      <c r="HG216">
        <v>47.5</v>
      </c>
      <c r="HH216">
        <v>40.3</v>
      </c>
      <c r="HI216">
        <v>35.9644</v>
      </c>
      <c r="HJ216">
        <v>62.4077</v>
      </c>
      <c r="HK216">
        <v>24.6554</v>
      </c>
      <c r="HL216">
        <v>1</v>
      </c>
      <c r="HM216">
        <v>0.390307</v>
      </c>
      <c r="HN216">
        <v>2.04392</v>
      </c>
      <c r="HO216">
        <v>20.2929</v>
      </c>
      <c r="HP216">
        <v>5.21145</v>
      </c>
      <c r="HQ216">
        <v>11.98</v>
      </c>
      <c r="HR216">
        <v>4.96355</v>
      </c>
      <c r="HS216">
        <v>3.2741</v>
      </c>
      <c r="HT216">
        <v>9999</v>
      </c>
      <c r="HU216">
        <v>9999</v>
      </c>
      <c r="HV216">
        <v>9999</v>
      </c>
      <c r="HW216">
        <v>31.8</v>
      </c>
      <c r="HX216">
        <v>1.86401</v>
      </c>
      <c r="HY216">
        <v>1.8602</v>
      </c>
      <c r="HZ216">
        <v>1.85851</v>
      </c>
      <c r="IA216">
        <v>1.85989</v>
      </c>
      <c r="IB216">
        <v>1.85988</v>
      </c>
      <c r="IC216">
        <v>1.85841</v>
      </c>
      <c r="ID216">
        <v>1.85745</v>
      </c>
      <c r="IE216">
        <v>1.85242</v>
      </c>
      <c r="IF216">
        <v>0</v>
      </c>
      <c r="IG216">
        <v>0</v>
      </c>
      <c r="IH216">
        <v>0</v>
      </c>
      <c r="II216">
        <v>0</v>
      </c>
      <c r="IJ216" t="s">
        <v>433</v>
      </c>
      <c r="IK216" t="s">
        <v>434</v>
      </c>
      <c r="IL216" t="s">
        <v>435</v>
      </c>
      <c r="IM216" t="s">
        <v>435</v>
      </c>
      <c r="IN216" t="s">
        <v>435</v>
      </c>
      <c r="IO216" t="s">
        <v>435</v>
      </c>
      <c r="IP216">
        <v>0</v>
      </c>
      <c r="IQ216">
        <v>100</v>
      </c>
      <c r="IR216">
        <v>100</v>
      </c>
      <c r="IS216">
        <v>0.271</v>
      </c>
      <c r="IT216">
        <v>0.0548</v>
      </c>
      <c r="IU216">
        <v>0.193269492571207</v>
      </c>
      <c r="IV216">
        <v>0.0002756662941723101</v>
      </c>
      <c r="IW216">
        <v>-1.706736700235475E-07</v>
      </c>
      <c r="IX216">
        <v>-7.648352192670159E-11</v>
      </c>
      <c r="IY216">
        <v>-0.189574171831711</v>
      </c>
      <c r="IZ216">
        <v>0.001712106514585134</v>
      </c>
      <c r="JA216">
        <v>0.0004201690128959496</v>
      </c>
      <c r="JB216">
        <v>-1.212774764375344E-06</v>
      </c>
      <c r="JC216">
        <v>3</v>
      </c>
      <c r="JD216">
        <v>1949</v>
      </c>
      <c r="JE216">
        <v>1</v>
      </c>
      <c r="JF216">
        <v>28</v>
      </c>
      <c r="JG216">
        <v>35.4</v>
      </c>
      <c r="JH216">
        <v>35.3</v>
      </c>
      <c r="JI216">
        <v>1.02661</v>
      </c>
      <c r="JJ216">
        <v>2.65259</v>
      </c>
      <c r="JK216">
        <v>1.49658</v>
      </c>
      <c r="JL216">
        <v>2.34863</v>
      </c>
      <c r="JM216">
        <v>1.54907</v>
      </c>
      <c r="JN216">
        <v>2.44507</v>
      </c>
      <c r="JO216">
        <v>43.2633</v>
      </c>
      <c r="JP216">
        <v>13.1864</v>
      </c>
      <c r="JQ216">
        <v>18</v>
      </c>
      <c r="JR216">
        <v>491.869</v>
      </c>
      <c r="JS216">
        <v>525.093</v>
      </c>
      <c r="JT216">
        <v>28.0046</v>
      </c>
      <c r="JU216">
        <v>32.1989</v>
      </c>
      <c r="JV216">
        <v>30.0005</v>
      </c>
      <c r="JW216">
        <v>32.1938</v>
      </c>
      <c r="JX216">
        <v>32.1383</v>
      </c>
      <c r="JY216">
        <v>20.5835</v>
      </c>
      <c r="JZ216">
        <v>42.9611</v>
      </c>
      <c r="KA216">
        <v>0</v>
      </c>
      <c r="KB216">
        <v>28</v>
      </c>
      <c r="KC216">
        <v>366.694</v>
      </c>
      <c r="KD216">
        <v>19.8364</v>
      </c>
      <c r="KE216">
        <v>99.73260000000001</v>
      </c>
      <c r="KF216">
        <v>100.148</v>
      </c>
    </row>
    <row r="217" spans="1:292">
      <c r="A217">
        <v>197</v>
      </c>
      <c r="B217">
        <v>1685033048.1</v>
      </c>
      <c r="C217">
        <v>6449</v>
      </c>
      <c r="D217" t="s">
        <v>831</v>
      </c>
      <c r="E217" t="s">
        <v>832</v>
      </c>
      <c r="F217">
        <v>5</v>
      </c>
      <c r="G217" t="s">
        <v>823</v>
      </c>
      <c r="H217">
        <v>1685033040.314285</v>
      </c>
      <c r="I217">
        <f>(J217)/1000</f>
        <v>0</v>
      </c>
      <c r="J217">
        <f>IF(DO217, AM217, AG217)</f>
        <v>0</v>
      </c>
      <c r="K217">
        <f>IF(DO217, AH217, AF217)</f>
        <v>0</v>
      </c>
      <c r="L217">
        <f>DQ217 - IF(AT217&gt;1, K217*DK217*100.0/(AV217*EE217), 0)</f>
        <v>0</v>
      </c>
      <c r="M217">
        <f>((S217-I217/2)*L217-K217)/(S217+I217/2)</f>
        <v>0</v>
      </c>
      <c r="N217">
        <f>M217*(DX217+DY217)/1000.0</f>
        <v>0</v>
      </c>
      <c r="O217">
        <f>(DQ217 - IF(AT217&gt;1, K217*DK217*100.0/(AV217*EE217), 0))*(DX217+DY217)/1000.0</f>
        <v>0</v>
      </c>
      <c r="P217">
        <f>2.0/((1/R217-1/Q217)+SIGN(R217)*SQRT((1/R217-1/Q217)*(1/R217-1/Q217) + 4*DL217/((DL217+1)*(DL217+1))*(2*1/R217*1/Q217-1/Q217*1/Q217)))</f>
        <v>0</v>
      </c>
      <c r="Q217">
        <f>IF(LEFT(DM217,1)&lt;&gt;"0",IF(LEFT(DM217,1)="1",3.0,DN217),$D$5+$E$5*(EE217*DX217/($K$5*1000))+$F$5*(EE217*DX217/($K$5*1000))*MAX(MIN(DK217,$J$5),$I$5)*MAX(MIN(DK217,$J$5),$I$5)+$G$5*MAX(MIN(DK217,$J$5),$I$5)*(EE217*DX217/($K$5*1000))+$H$5*(EE217*DX217/($K$5*1000))*(EE217*DX217/($K$5*1000)))</f>
        <v>0</v>
      </c>
      <c r="R217">
        <f>I217*(1000-(1000*0.61365*exp(17.502*V217/(240.97+V217))/(DX217+DY217)+DS217)/2)/(1000*0.61365*exp(17.502*V217/(240.97+V217))/(DX217+DY217)-DS217)</f>
        <v>0</v>
      </c>
      <c r="S217">
        <f>1/((DL217+1)/(P217/1.6)+1/(Q217/1.37)) + DL217/((DL217+1)/(P217/1.6) + DL217/(Q217/1.37))</f>
        <v>0</v>
      </c>
      <c r="T217">
        <f>(DG217*DJ217)</f>
        <v>0</v>
      </c>
      <c r="U217">
        <f>(DZ217+(T217+2*0.95*5.67E-8*(((DZ217+$B$9)+273)^4-(DZ217+273)^4)-44100*I217)/(1.84*29.3*Q217+8*0.95*5.67E-8*(DZ217+273)^3))</f>
        <v>0</v>
      </c>
      <c r="V217">
        <f>($C$9*EA217+$D$9*EB217+$E$9*U217)</f>
        <v>0</v>
      </c>
      <c r="W217">
        <f>0.61365*exp(17.502*V217/(240.97+V217))</f>
        <v>0</v>
      </c>
      <c r="X217">
        <f>(Y217/Z217*100)</f>
        <v>0</v>
      </c>
      <c r="Y217">
        <f>DS217*(DX217+DY217)/1000</f>
        <v>0</v>
      </c>
      <c r="Z217">
        <f>0.61365*exp(17.502*DZ217/(240.97+DZ217))</f>
        <v>0</v>
      </c>
      <c r="AA217">
        <f>(W217-DS217*(DX217+DY217)/1000)</f>
        <v>0</v>
      </c>
      <c r="AB217">
        <f>(-I217*44100)</f>
        <v>0</v>
      </c>
      <c r="AC217">
        <f>2*29.3*Q217*0.92*(DZ217-V217)</f>
        <v>0</v>
      </c>
      <c r="AD217">
        <f>2*0.95*5.67E-8*(((DZ217+$B$9)+273)^4-(V217+273)^4)</f>
        <v>0</v>
      </c>
      <c r="AE217">
        <f>T217+AD217+AB217+AC217</f>
        <v>0</v>
      </c>
      <c r="AF217">
        <f>DW217*AT217*(DR217-DQ217*(1000-AT217*DT217)/(1000-AT217*DS217))/(100*DK217)</f>
        <v>0</v>
      </c>
      <c r="AG217">
        <f>1000*DW217*AT217*(DS217-DT217)/(100*DK217*(1000-AT217*DS217))</f>
        <v>0</v>
      </c>
      <c r="AH217">
        <f>(AI217 - AJ217 - DX217*1E3/(8.314*(DZ217+273.15)) * AL217/DW217 * AK217) * DW217/(100*DK217) * (1000 - DT217)/1000</f>
        <v>0</v>
      </c>
      <c r="AI217">
        <v>391.5539477163823</v>
      </c>
      <c r="AJ217">
        <v>396.8362060606059</v>
      </c>
      <c r="AK217">
        <v>-2.478865306985599</v>
      </c>
      <c r="AL217">
        <v>66.78912068132936</v>
      </c>
      <c r="AM217">
        <f>(AO217 - AN217 + DX217*1E3/(8.314*(DZ217+273.15)) * AQ217/DW217 * AP217) * DW217/(100*DK217) * 1000/(1000 - AO217)</f>
        <v>0</v>
      </c>
      <c r="AN217">
        <v>19.73332297298289</v>
      </c>
      <c r="AO217">
        <v>22.95347117647059</v>
      </c>
      <c r="AP217">
        <v>0.009811285548754371</v>
      </c>
      <c r="AQ217">
        <v>108.691089205337</v>
      </c>
      <c r="AR217">
        <v>0</v>
      </c>
      <c r="AS217">
        <v>0</v>
      </c>
      <c r="AT217">
        <f>IF(AR217*$H$15&gt;=AV217,1.0,(AV217/(AV217-AR217*$H$15)))</f>
        <v>0</v>
      </c>
      <c r="AU217">
        <f>(AT217-1)*100</f>
        <v>0</v>
      </c>
      <c r="AV217">
        <f>MAX(0,($B$15+$C$15*EE217)/(1+$D$15*EE217)*DX217/(DZ217+273)*$E$15)</f>
        <v>0</v>
      </c>
      <c r="AW217" t="s">
        <v>429</v>
      </c>
      <c r="AX217" t="s">
        <v>429</v>
      </c>
      <c r="AY217">
        <v>0</v>
      </c>
      <c r="AZ217">
        <v>0</v>
      </c>
      <c r="BA217">
        <f>1-AY217/AZ217</f>
        <v>0</v>
      </c>
      <c r="BB217">
        <v>0</v>
      </c>
      <c r="BC217" t="s">
        <v>429</v>
      </c>
      <c r="BD217" t="s">
        <v>429</v>
      </c>
      <c r="BE217">
        <v>0</v>
      </c>
      <c r="BF217">
        <v>0</v>
      </c>
      <c r="BG217">
        <f>1-BE217/BF217</f>
        <v>0</v>
      </c>
      <c r="BH217">
        <v>0.5</v>
      </c>
      <c r="BI217">
        <f>DH217</f>
        <v>0</v>
      </c>
      <c r="BJ217">
        <f>K217</f>
        <v>0</v>
      </c>
      <c r="BK217">
        <f>BG217*BH217*BI217</f>
        <v>0</v>
      </c>
      <c r="BL217">
        <f>(BJ217-BB217)/BI217</f>
        <v>0</v>
      </c>
      <c r="BM217">
        <f>(AZ217-BF217)/BF217</f>
        <v>0</v>
      </c>
      <c r="BN217">
        <f>AY217/(BA217+AY217/BF217)</f>
        <v>0</v>
      </c>
      <c r="BO217" t="s">
        <v>429</v>
      </c>
      <c r="BP217">
        <v>0</v>
      </c>
      <c r="BQ217">
        <f>IF(BP217&lt;&gt;0, BP217, BN217)</f>
        <v>0</v>
      </c>
      <c r="BR217">
        <f>1-BQ217/BF217</f>
        <v>0</v>
      </c>
      <c r="BS217">
        <f>(BF217-BE217)/(BF217-BQ217)</f>
        <v>0</v>
      </c>
      <c r="BT217">
        <f>(AZ217-BF217)/(AZ217-BQ217)</f>
        <v>0</v>
      </c>
      <c r="BU217">
        <f>(BF217-BE217)/(BF217-AY217)</f>
        <v>0</v>
      </c>
      <c r="BV217">
        <f>(AZ217-BF217)/(AZ217-AY217)</f>
        <v>0</v>
      </c>
      <c r="BW217">
        <f>(BS217*BQ217/BE217)</f>
        <v>0</v>
      </c>
      <c r="BX217">
        <f>(1-BW217)</f>
        <v>0</v>
      </c>
      <c r="DG217">
        <f>$B$13*EF217+$C$13*EG217+$F$13*ER217*(1-EU217)</f>
        <v>0</v>
      </c>
      <c r="DH217">
        <f>DG217*DI217</f>
        <v>0</v>
      </c>
      <c r="DI217">
        <f>($B$13*$D$11+$C$13*$D$11+$F$13*((FE217+EW217)/MAX(FE217+EW217+FF217, 0.1)*$I$11+FF217/MAX(FE217+EW217+FF217, 0.1)*$J$11))/($B$13+$C$13+$F$13)</f>
        <v>0</v>
      </c>
      <c r="DJ217">
        <f>($B$13*$K$11+$C$13*$K$11+$F$13*((FE217+EW217)/MAX(FE217+EW217+FF217, 0.1)*$P$11+FF217/MAX(FE217+EW217+FF217, 0.1)*$Q$11))/($B$13+$C$13+$F$13)</f>
        <v>0</v>
      </c>
      <c r="DK217">
        <v>5.52</v>
      </c>
      <c r="DL217">
        <v>0.5</v>
      </c>
      <c r="DM217" t="s">
        <v>430</v>
      </c>
      <c r="DN217">
        <v>2</v>
      </c>
      <c r="DO217" t="b">
        <v>1</v>
      </c>
      <c r="DP217">
        <v>1685033040.314285</v>
      </c>
      <c r="DQ217">
        <v>402.1215</v>
      </c>
      <c r="DR217">
        <v>397.2379285714286</v>
      </c>
      <c r="DS217">
        <v>22.906325</v>
      </c>
      <c r="DT217">
        <v>19.70001785714286</v>
      </c>
      <c r="DU217">
        <v>401.8500714285714</v>
      </c>
      <c r="DV217">
        <v>22.85183571428572</v>
      </c>
      <c r="DW217">
        <v>499.9927857142857</v>
      </c>
      <c r="DX217">
        <v>99.49906785714288</v>
      </c>
      <c r="DY217">
        <v>0.09994082857142857</v>
      </c>
      <c r="DZ217">
        <v>31.3923</v>
      </c>
      <c r="EA217">
        <v>32.03368571428571</v>
      </c>
      <c r="EB217">
        <v>999.9000000000002</v>
      </c>
      <c r="EC217">
        <v>0</v>
      </c>
      <c r="ED217">
        <v>0</v>
      </c>
      <c r="EE217">
        <v>10007.29607142857</v>
      </c>
      <c r="EF217">
        <v>0</v>
      </c>
      <c r="EG217">
        <v>109.4855357142857</v>
      </c>
      <c r="EH217">
        <v>4.883649639285714</v>
      </c>
      <c r="EI217">
        <v>411.5483928571429</v>
      </c>
      <c r="EJ217">
        <v>405.2201071428571</v>
      </c>
      <c r="EK217">
        <v>3.206299285714285</v>
      </c>
      <c r="EL217">
        <v>397.2379285714286</v>
      </c>
      <c r="EM217">
        <v>19.70001785714286</v>
      </c>
      <c r="EN217">
        <v>2.279158571428572</v>
      </c>
      <c r="EO217">
        <v>1.9601325</v>
      </c>
      <c r="EP217">
        <v>19.52983571428571</v>
      </c>
      <c r="EQ217">
        <v>17.12590357142857</v>
      </c>
      <c r="ER217">
        <v>2000.011071428572</v>
      </c>
      <c r="ES217">
        <v>0.980006</v>
      </c>
      <c r="ET217">
        <v>0.0199942</v>
      </c>
      <c r="EU217">
        <v>0</v>
      </c>
      <c r="EV217">
        <v>620.7758928571429</v>
      </c>
      <c r="EW217">
        <v>5.00078</v>
      </c>
      <c r="EX217">
        <v>30813.91071428571</v>
      </c>
      <c r="EY217">
        <v>16379.75714285714</v>
      </c>
      <c r="EZ217">
        <v>42.81678571428571</v>
      </c>
      <c r="FA217">
        <v>43.82557142857141</v>
      </c>
      <c r="FB217">
        <v>43.08903571428571</v>
      </c>
      <c r="FC217">
        <v>43.62014285714285</v>
      </c>
      <c r="FD217">
        <v>44.11564285714284</v>
      </c>
      <c r="FE217">
        <v>1955.121071428571</v>
      </c>
      <c r="FF217">
        <v>39.89000000000001</v>
      </c>
      <c r="FG217">
        <v>0</v>
      </c>
      <c r="FH217">
        <v>1685033047.9</v>
      </c>
      <c r="FI217">
        <v>0</v>
      </c>
      <c r="FJ217">
        <v>620.6247307692306</v>
      </c>
      <c r="FK217">
        <v>-8.285846150054988</v>
      </c>
      <c r="FL217">
        <v>3727.716234126027</v>
      </c>
      <c r="FM217">
        <v>30882.08076923077</v>
      </c>
      <c r="FN217">
        <v>15</v>
      </c>
      <c r="FO217">
        <v>1685030927.1</v>
      </c>
      <c r="FP217" t="s">
        <v>824</v>
      </c>
      <c r="FQ217">
        <v>1685030918.1</v>
      </c>
      <c r="FR217">
        <v>1685030927.1</v>
      </c>
      <c r="FS217">
        <v>4</v>
      </c>
      <c r="FT217">
        <v>-0.116</v>
      </c>
      <c r="FU217">
        <v>-0.024</v>
      </c>
      <c r="FV217">
        <v>0.273</v>
      </c>
      <c r="FW217">
        <v>-0.08699999999999999</v>
      </c>
      <c r="FX217">
        <v>420</v>
      </c>
      <c r="FY217">
        <v>14</v>
      </c>
      <c r="FZ217">
        <v>0.3</v>
      </c>
      <c r="GA217">
        <v>0.01</v>
      </c>
      <c r="GB217">
        <v>-0.1417252524999998</v>
      </c>
      <c r="GC217">
        <v>80.13690830656662</v>
      </c>
      <c r="GD217">
        <v>7.834577556487699</v>
      </c>
      <c r="GE217">
        <v>0</v>
      </c>
      <c r="GF217">
        <v>3.21319775</v>
      </c>
      <c r="GG217">
        <v>-0.1320158724202705</v>
      </c>
      <c r="GH217">
        <v>0.01716558540911146</v>
      </c>
      <c r="GI217">
        <v>1</v>
      </c>
      <c r="GJ217">
        <v>1</v>
      </c>
      <c r="GK217">
        <v>2</v>
      </c>
      <c r="GL217" t="s">
        <v>432</v>
      </c>
      <c r="GM217">
        <v>3.09944</v>
      </c>
      <c r="GN217">
        <v>2.75787</v>
      </c>
      <c r="GO217">
        <v>0.08978120000000001</v>
      </c>
      <c r="GP217">
        <v>0.0875099</v>
      </c>
      <c r="GQ217">
        <v>0.114599</v>
      </c>
      <c r="GR217">
        <v>0.103803</v>
      </c>
      <c r="GS217">
        <v>23248.9</v>
      </c>
      <c r="GT217">
        <v>23029.1</v>
      </c>
      <c r="GU217">
        <v>26096.3</v>
      </c>
      <c r="GV217">
        <v>25589.1</v>
      </c>
      <c r="GW217">
        <v>37082.8</v>
      </c>
      <c r="GX217">
        <v>34937.9</v>
      </c>
      <c r="GY217">
        <v>45639.8</v>
      </c>
      <c r="GZ217">
        <v>42185</v>
      </c>
      <c r="HA217">
        <v>1.84603</v>
      </c>
      <c r="HB217">
        <v>1.87293</v>
      </c>
      <c r="HC217">
        <v>-0.0265278</v>
      </c>
      <c r="HD217">
        <v>0</v>
      </c>
      <c r="HE217">
        <v>32.5183</v>
      </c>
      <c r="HF217">
        <v>999.9</v>
      </c>
      <c r="HG217">
        <v>47.5</v>
      </c>
      <c r="HH217">
        <v>40.3</v>
      </c>
      <c r="HI217">
        <v>35.9648</v>
      </c>
      <c r="HJ217">
        <v>62.5377</v>
      </c>
      <c r="HK217">
        <v>24.7596</v>
      </c>
      <c r="HL217">
        <v>1</v>
      </c>
      <c r="HM217">
        <v>0.391054</v>
      </c>
      <c r="HN217">
        <v>2.06609</v>
      </c>
      <c r="HO217">
        <v>20.2912</v>
      </c>
      <c r="HP217">
        <v>5.20726</v>
      </c>
      <c r="HQ217">
        <v>11.98</v>
      </c>
      <c r="HR217">
        <v>4.9618</v>
      </c>
      <c r="HS217">
        <v>3.27333</v>
      </c>
      <c r="HT217">
        <v>9999</v>
      </c>
      <c r="HU217">
        <v>9999</v>
      </c>
      <c r="HV217">
        <v>9999</v>
      </c>
      <c r="HW217">
        <v>31.8</v>
      </c>
      <c r="HX217">
        <v>1.86401</v>
      </c>
      <c r="HY217">
        <v>1.8602</v>
      </c>
      <c r="HZ217">
        <v>1.85851</v>
      </c>
      <c r="IA217">
        <v>1.85989</v>
      </c>
      <c r="IB217">
        <v>1.85988</v>
      </c>
      <c r="IC217">
        <v>1.85842</v>
      </c>
      <c r="ID217">
        <v>1.85746</v>
      </c>
      <c r="IE217">
        <v>1.85242</v>
      </c>
      <c r="IF217">
        <v>0</v>
      </c>
      <c r="IG217">
        <v>0</v>
      </c>
      <c r="IH217">
        <v>0</v>
      </c>
      <c r="II217">
        <v>0</v>
      </c>
      <c r="IJ217" t="s">
        <v>433</v>
      </c>
      <c r="IK217" t="s">
        <v>434</v>
      </c>
      <c r="IL217" t="s">
        <v>435</v>
      </c>
      <c r="IM217" t="s">
        <v>435</v>
      </c>
      <c r="IN217" t="s">
        <v>435</v>
      </c>
      <c r="IO217" t="s">
        <v>435</v>
      </c>
      <c r="IP217">
        <v>0</v>
      </c>
      <c r="IQ217">
        <v>100</v>
      </c>
      <c r="IR217">
        <v>100</v>
      </c>
      <c r="IS217">
        <v>0.27</v>
      </c>
      <c r="IT217">
        <v>0.0555</v>
      </c>
      <c r="IU217">
        <v>0.193269492571207</v>
      </c>
      <c r="IV217">
        <v>0.0002756662941723101</v>
      </c>
      <c r="IW217">
        <v>-1.706736700235475E-07</v>
      </c>
      <c r="IX217">
        <v>-7.648352192670159E-11</v>
      </c>
      <c r="IY217">
        <v>-0.189574171831711</v>
      </c>
      <c r="IZ217">
        <v>0.001712106514585134</v>
      </c>
      <c r="JA217">
        <v>0.0004201690128959496</v>
      </c>
      <c r="JB217">
        <v>-1.212774764375344E-06</v>
      </c>
      <c r="JC217">
        <v>3</v>
      </c>
      <c r="JD217">
        <v>1949</v>
      </c>
      <c r="JE217">
        <v>1</v>
      </c>
      <c r="JF217">
        <v>28</v>
      </c>
      <c r="JG217">
        <v>35.5</v>
      </c>
      <c r="JH217">
        <v>35.4</v>
      </c>
      <c r="JI217">
        <v>0.98999</v>
      </c>
      <c r="JJ217">
        <v>2.65015</v>
      </c>
      <c r="JK217">
        <v>1.49658</v>
      </c>
      <c r="JL217">
        <v>2.34863</v>
      </c>
      <c r="JM217">
        <v>1.54907</v>
      </c>
      <c r="JN217">
        <v>2.35229</v>
      </c>
      <c r="JO217">
        <v>43.2904</v>
      </c>
      <c r="JP217">
        <v>13.1864</v>
      </c>
      <c r="JQ217">
        <v>18</v>
      </c>
      <c r="JR217">
        <v>491.378</v>
      </c>
      <c r="JS217">
        <v>525.311</v>
      </c>
      <c r="JT217">
        <v>28.0049</v>
      </c>
      <c r="JU217">
        <v>32.2038</v>
      </c>
      <c r="JV217">
        <v>30.0007</v>
      </c>
      <c r="JW217">
        <v>32.1968</v>
      </c>
      <c r="JX217">
        <v>32.1411</v>
      </c>
      <c r="JY217">
        <v>19.7887</v>
      </c>
      <c r="JZ217">
        <v>42.6891</v>
      </c>
      <c r="KA217">
        <v>0</v>
      </c>
      <c r="KB217">
        <v>28</v>
      </c>
      <c r="KC217">
        <v>346.65</v>
      </c>
      <c r="KD217">
        <v>19.8466</v>
      </c>
      <c r="KE217">
        <v>99.732</v>
      </c>
      <c r="KF217">
        <v>100.146</v>
      </c>
    </row>
    <row r="218" spans="1:292">
      <c r="A218">
        <v>198</v>
      </c>
      <c r="B218">
        <v>1685033053.1</v>
      </c>
      <c r="C218">
        <v>6454</v>
      </c>
      <c r="D218" t="s">
        <v>833</v>
      </c>
      <c r="E218" t="s">
        <v>834</v>
      </c>
      <c r="F218">
        <v>5</v>
      </c>
      <c r="G218" t="s">
        <v>823</v>
      </c>
      <c r="H218">
        <v>1685033045.6</v>
      </c>
      <c r="I218">
        <f>(J218)/1000</f>
        <v>0</v>
      </c>
      <c r="J218">
        <f>IF(DO218, AM218, AG218)</f>
        <v>0</v>
      </c>
      <c r="K218">
        <f>IF(DO218, AH218, AF218)</f>
        <v>0</v>
      </c>
      <c r="L218">
        <f>DQ218 - IF(AT218&gt;1, K218*DK218*100.0/(AV218*EE218), 0)</f>
        <v>0</v>
      </c>
      <c r="M218">
        <f>((S218-I218/2)*L218-K218)/(S218+I218/2)</f>
        <v>0</v>
      </c>
      <c r="N218">
        <f>M218*(DX218+DY218)/1000.0</f>
        <v>0</v>
      </c>
      <c r="O218">
        <f>(DQ218 - IF(AT218&gt;1, K218*DK218*100.0/(AV218*EE218), 0))*(DX218+DY218)/1000.0</f>
        <v>0</v>
      </c>
      <c r="P218">
        <f>2.0/((1/R218-1/Q218)+SIGN(R218)*SQRT((1/R218-1/Q218)*(1/R218-1/Q218) + 4*DL218/((DL218+1)*(DL218+1))*(2*1/R218*1/Q218-1/Q218*1/Q218)))</f>
        <v>0</v>
      </c>
      <c r="Q218">
        <f>IF(LEFT(DM218,1)&lt;&gt;"0",IF(LEFT(DM218,1)="1",3.0,DN218),$D$5+$E$5*(EE218*DX218/($K$5*1000))+$F$5*(EE218*DX218/($K$5*1000))*MAX(MIN(DK218,$J$5),$I$5)*MAX(MIN(DK218,$J$5),$I$5)+$G$5*MAX(MIN(DK218,$J$5),$I$5)*(EE218*DX218/($K$5*1000))+$H$5*(EE218*DX218/($K$5*1000))*(EE218*DX218/($K$5*1000)))</f>
        <v>0</v>
      </c>
      <c r="R218">
        <f>I218*(1000-(1000*0.61365*exp(17.502*V218/(240.97+V218))/(DX218+DY218)+DS218)/2)/(1000*0.61365*exp(17.502*V218/(240.97+V218))/(DX218+DY218)-DS218)</f>
        <v>0</v>
      </c>
      <c r="S218">
        <f>1/((DL218+1)/(P218/1.6)+1/(Q218/1.37)) + DL218/((DL218+1)/(P218/1.6) + DL218/(Q218/1.37))</f>
        <v>0</v>
      </c>
      <c r="T218">
        <f>(DG218*DJ218)</f>
        <v>0</v>
      </c>
      <c r="U218">
        <f>(DZ218+(T218+2*0.95*5.67E-8*(((DZ218+$B$9)+273)^4-(DZ218+273)^4)-44100*I218)/(1.84*29.3*Q218+8*0.95*5.67E-8*(DZ218+273)^3))</f>
        <v>0</v>
      </c>
      <c r="V218">
        <f>($C$9*EA218+$D$9*EB218+$E$9*U218)</f>
        <v>0</v>
      </c>
      <c r="W218">
        <f>0.61365*exp(17.502*V218/(240.97+V218))</f>
        <v>0</v>
      </c>
      <c r="X218">
        <f>(Y218/Z218*100)</f>
        <v>0</v>
      </c>
      <c r="Y218">
        <f>DS218*(DX218+DY218)/1000</f>
        <v>0</v>
      </c>
      <c r="Z218">
        <f>0.61365*exp(17.502*DZ218/(240.97+DZ218))</f>
        <v>0</v>
      </c>
      <c r="AA218">
        <f>(W218-DS218*(DX218+DY218)/1000)</f>
        <v>0</v>
      </c>
      <c r="AB218">
        <f>(-I218*44100)</f>
        <v>0</v>
      </c>
      <c r="AC218">
        <f>2*29.3*Q218*0.92*(DZ218-V218)</f>
        <v>0</v>
      </c>
      <c r="AD218">
        <f>2*0.95*5.67E-8*(((DZ218+$B$9)+273)^4-(V218+273)^4)</f>
        <v>0</v>
      </c>
      <c r="AE218">
        <f>T218+AD218+AB218+AC218</f>
        <v>0</v>
      </c>
      <c r="AF218">
        <f>DW218*AT218*(DR218-DQ218*(1000-AT218*DT218)/(1000-AT218*DS218))/(100*DK218)</f>
        <v>0</v>
      </c>
      <c r="AG218">
        <f>1000*DW218*AT218*(DS218-DT218)/(100*DK218*(1000-AT218*DS218))</f>
        <v>0</v>
      </c>
      <c r="AH218">
        <f>(AI218 - AJ218 - DX218*1E3/(8.314*(DZ218+273.15)) * AL218/DW218 * AK218) * DW218/(100*DK218) * (1000 - DT218)/1000</f>
        <v>0</v>
      </c>
      <c r="AI218">
        <v>376.0244540007471</v>
      </c>
      <c r="AJ218">
        <v>382.9433939393938</v>
      </c>
      <c r="AK218">
        <v>-2.79066137445351</v>
      </c>
      <c r="AL218">
        <v>66.78912068132936</v>
      </c>
      <c r="AM218">
        <f>(AO218 - AN218 + DX218*1E3/(8.314*(DZ218+273.15)) * AQ218/DW218 * AP218) * DW218/(100*DK218) * 1000/(1000 - AO218)</f>
        <v>0</v>
      </c>
      <c r="AN218">
        <v>19.77453519355188</v>
      </c>
      <c r="AO218">
        <v>22.99947058823529</v>
      </c>
      <c r="AP218">
        <v>0.00592682614153267</v>
      </c>
      <c r="AQ218">
        <v>108.691089205337</v>
      </c>
      <c r="AR218">
        <v>0</v>
      </c>
      <c r="AS218">
        <v>0</v>
      </c>
      <c r="AT218">
        <f>IF(AR218*$H$15&gt;=AV218,1.0,(AV218/(AV218-AR218*$H$15)))</f>
        <v>0</v>
      </c>
      <c r="AU218">
        <f>(AT218-1)*100</f>
        <v>0</v>
      </c>
      <c r="AV218">
        <f>MAX(0,($B$15+$C$15*EE218)/(1+$D$15*EE218)*DX218/(DZ218+273)*$E$15)</f>
        <v>0</v>
      </c>
      <c r="AW218" t="s">
        <v>429</v>
      </c>
      <c r="AX218" t="s">
        <v>429</v>
      </c>
      <c r="AY218">
        <v>0</v>
      </c>
      <c r="AZ218">
        <v>0</v>
      </c>
      <c r="BA218">
        <f>1-AY218/AZ218</f>
        <v>0</v>
      </c>
      <c r="BB218">
        <v>0</v>
      </c>
      <c r="BC218" t="s">
        <v>429</v>
      </c>
      <c r="BD218" t="s">
        <v>429</v>
      </c>
      <c r="BE218">
        <v>0</v>
      </c>
      <c r="BF218">
        <v>0</v>
      </c>
      <c r="BG218">
        <f>1-BE218/BF218</f>
        <v>0</v>
      </c>
      <c r="BH218">
        <v>0.5</v>
      </c>
      <c r="BI218">
        <f>DH218</f>
        <v>0</v>
      </c>
      <c r="BJ218">
        <f>K218</f>
        <v>0</v>
      </c>
      <c r="BK218">
        <f>BG218*BH218*BI218</f>
        <v>0</v>
      </c>
      <c r="BL218">
        <f>(BJ218-BB218)/BI218</f>
        <v>0</v>
      </c>
      <c r="BM218">
        <f>(AZ218-BF218)/BF218</f>
        <v>0</v>
      </c>
      <c r="BN218">
        <f>AY218/(BA218+AY218/BF218)</f>
        <v>0</v>
      </c>
      <c r="BO218" t="s">
        <v>429</v>
      </c>
      <c r="BP218">
        <v>0</v>
      </c>
      <c r="BQ218">
        <f>IF(BP218&lt;&gt;0, BP218, BN218)</f>
        <v>0</v>
      </c>
      <c r="BR218">
        <f>1-BQ218/BF218</f>
        <v>0</v>
      </c>
      <c r="BS218">
        <f>(BF218-BE218)/(BF218-BQ218)</f>
        <v>0</v>
      </c>
      <c r="BT218">
        <f>(AZ218-BF218)/(AZ218-BQ218)</f>
        <v>0</v>
      </c>
      <c r="BU218">
        <f>(BF218-BE218)/(BF218-AY218)</f>
        <v>0</v>
      </c>
      <c r="BV218">
        <f>(AZ218-BF218)/(AZ218-AY218)</f>
        <v>0</v>
      </c>
      <c r="BW218">
        <f>(BS218*BQ218/BE218)</f>
        <v>0</v>
      </c>
      <c r="BX218">
        <f>(1-BW218)</f>
        <v>0</v>
      </c>
      <c r="DG218">
        <f>$B$13*EF218+$C$13*EG218+$F$13*ER218*(1-EU218)</f>
        <v>0</v>
      </c>
      <c r="DH218">
        <f>DG218*DI218</f>
        <v>0</v>
      </c>
      <c r="DI218">
        <f>($B$13*$D$11+$C$13*$D$11+$F$13*((FE218+EW218)/MAX(FE218+EW218+FF218, 0.1)*$I$11+FF218/MAX(FE218+EW218+FF218, 0.1)*$J$11))/($B$13+$C$13+$F$13)</f>
        <v>0</v>
      </c>
      <c r="DJ218">
        <f>($B$13*$K$11+$C$13*$K$11+$F$13*((FE218+EW218)/MAX(FE218+EW218+FF218, 0.1)*$P$11+FF218/MAX(FE218+EW218+FF218, 0.1)*$Q$11))/($B$13+$C$13+$F$13)</f>
        <v>0</v>
      </c>
      <c r="DK218">
        <v>5.52</v>
      </c>
      <c r="DL218">
        <v>0.5</v>
      </c>
      <c r="DM218" t="s">
        <v>430</v>
      </c>
      <c r="DN218">
        <v>2</v>
      </c>
      <c r="DO218" t="b">
        <v>1</v>
      </c>
      <c r="DP218">
        <v>1685033045.6</v>
      </c>
      <c r="DQ218">
        <v>391.9042962962964</v>
      </c>
      <c r="DR218">
        <v>381.0905185185185</v>
      </c>
      <c r="DS218">
        <v>22.94131851851852</v>
      </c>
      <c r="DT218">
        <v>19.75446666666667</v>
      </c>
      <c r="DU218">
        <v>391.6340740740742</v>
      </c>
      <c r="DV218">
        <v>22.88617037037037</v>
      </c>
      <c r="DW218">
        <v>499.9976666666666</v>
      </c>
      <c r="DX218">
        <v>99.49907037037036</v>
      </c>
      <c r="DY218">
        <v>0.09995306666666667</v>
      </c>
      <c r="DZ218">
        <v>31.42325555555555</v>
      </c>
      <c r="EA218">
        <v>32.06737037037037</v>
      </c>
      <c r="EB218">
        <v>999.9000000000001</v>
      </c>
      <c r="EC218">
        <v>0</v>
      </c>
      <c r="ED218">
        <v>0</v>
      </c>
      <c r="EE218">
        <v>10008.77740740741</v>
      </c>
      <c r="EF218">
        <v>0</v>
      </c>
      <c r="EG218">
        <v>110.9301851851852</v>
      </c>
      <c r="EH218">
        <v>10.8138337037037</v>
      </c>
      <c r="EI218">
        <v>401.1059259259259</v>
      </c>
      <c r="EJ218">
        <v>388.769925925926</v>
      </c>
      <c r="EK218">
        <v>3.186839259259259</v>
      </c>
      <c r="EL218">
        <v>381.0905185185185</v>
      </c>
      <c r="EM218">
        <v>19.75446666666667</v>
      </c>
      <c r="EN218">
        <v>2.28263962962963</v>
      </c>
      <c r="EO218">
        <v>1.965551481481482</v>
      </c>
      <c r="EP218">
        <v>19.5543925925926</v>
      </c>
      <c r="EQ218">
        <v>17.16951481481481</v>
      </c>
      <c r="ER218">
        <v>1999.990370370371</v>
      </c>
      <c r="ES218">
        <v>0.980006</v>
      </c>
      <c r="ET218">
        <v>0.0199942</v>
      </c>
      <c r="EU218">
        <v>0</v>
      </c>
      <c r="EV218">
        <v>619.9199629629628</v>
      </c>
      <c r="EW218">
        <v>5.00078</v>
      </c>
      <c r="EX218">
        <v>31082.40370370369</v>
      </c>
      <c r="EY218">
        <v>16379.58888888889</v>
      </c>
      <c r="EZ218">
        <v>42.84466666666665</v>
      </c>
      <c r="FA218">
        <v>43.85855555555555</v>
      </c>
      <c r="FB218">
        <v>43.06922222222222</v>
      </c>
      <c r="FC218">
        <v>43.64781481481482</v>
      </c>
      <c r="FD218">
        <v>44.1408888888889</v>
      </c>
      <c r="FE218">
        <v>1955.10037037037</v>
      </c>
      <c r="FF218">
        <v>39.89000000000001</v>
      </c>
      <c r="FG218">
        <v>0</v>
      </c>
      <c r="FH218">
        <v>1685033052.1</v>
      </c>
      <c r="FI218">
        <v>0</v>
      </c>
      <c r="FJ218">
        <v>619.86868</v>
      </c>
      <c r="FK218">
        <v>-13.77038463018648</v>
      </c>
      <c r="FL218">
        <v>164.4538461974553</v>
      </c>
      <c r="FM218">
        <v>31079.624</v>
      </c>
      <c r="FN218">
        <v>15</v>
      </c>
      <c r="FO218">
        <v>1685030927.1</v>
      </c>
      <c r="FP218" t="s">
        <v>824</v>
      </c>
      <c r="FQ218">
        <v>1685030918.1</v>
      </c>
      <c r="FR218">
        <v>1685030927.1</v>
      </c>
      <c r="FS218">
        <v>4</v>
      </c>
      <c r="FT218">
        <v>-0.116</v>
      </c>
      <c r="FU218">
        <v>-0.024</v>
      </c>
      <c r="FV218">
        <v>0.273</v>
      </c>
      <c r="FW218">
        <v>-0.08699999999999999</v>
      </c>
      <c r="FX218">
        <v>420</v>
      </c>
      <c r="FY218">
        <v>14</v>
      </c>
      <c r="FZ218">
        <v>0.3</v>
      </c>
      <c r="GA218">
        <v>0.01</v>
      </c>
      <c r="GB218">
        <v>5.770145607317073</v>
      </c>
      <c r="GC218">
        <v>72.90272592334495</v>
      </c>
      <c r="GD218">
        <v>7.376480486109322</v>
      </c>
      <c r="GE218">
        <v>0</v>
      </c>
      <c r="GF218">
        <v>3.201120487804878</v>
      </c>
      <c r="GG218">
        <v>-0.1930250174216023</v>
      </c>
      <c r="GH218">
        <v>0.02164575381682589</v>
      </c>
      <c r="GI218">
        <v>1</v>
      </c>
      <c r="GJ218">
        <v>1</v>
      </c>
      <c r="GK218">
        <v>2</v>
      </c>
      <c r="GL218" t="s">
        <v>432</v>
      </c>
      <c r="GM218">
        <v>3.09998</v>
      </c>
      <c r="GN218">
        <v>2.7585</v>
      </c>
      <c r="GO218">
        <v>0.08729530000000001</v>
      </c>
      <c r="GP218">
        <v>0.0843209</v>
      </c>
      <c r="GQ218">
        <v>0.114757</v>
      </c>
      <c r="GR218">
        <v>0.103963</v>
      </c>
      <c r="GS218">
        <v>23312.1</v>
      </c>
      <c r="GT218">
        <v>23109.2</v>
      </c>
      <c r="GU218">
        <v>26096</v>
      </c>
      <c r="GV218">
        <v>25588.8</v>
      </c>
      <c r="GW218">
        <v>37075.5</v>
      </c>
      <c r="GX218">
        <v>34930.7</v>
      </c>
      <c r="GY218">
        <v>45639.3</v>
      </c>
      <c r="GZ218">
        <v>42184.3</v>
      </c>
      <c r="HA218">
        <v>1.84705</v>
      </c>
      <c r="HB218">
        <v>1.87235</v>
      </c>
      <c r="HC218">
        <v>-0.0302047</v>
      </c>
      <c r="HD218">
        <v>0</v>
      </c>
      <c r="HE218">
        <v>32.6005</v>
      </c>
      <c r="HF218">
        <v>999.9</v>
      </c>
      <c r="HG218">
        <v>47.6</v>
      </c>
      <c r="HH218">
        <v>40.3</v>
      </c>
      <c r="HI218">
        <v>36.0375</v>
      </c>
      <c r="HJ218">
        <v>62.2777</v>
      </c>
      <c r="HK218">
        <v>24.8558</v>
      </c>
      <c r="HL218">
        <v>1</v>
      </c>
      <c r="HM218">
        <v>0.391677</v>
      </c>
      <c r="HN218">
        <v>2.09731</v>
      </c>
      <c r="HO218">
        <v>20.2915</v>
      </c>
      <c r="HP218">
        <v>5.20816</v>
      </c>
      <c r="HQ218">
        <v>11.98</v>
      </c>
      <c r="HR218">
        <v>4.9626</v>
      </c>
      <c r="HS218">
        <v>3.27358</v>
      </c>
      <c r="HT218">
        <v>9999</v>
      </c>
      <c r="HU218">
        <v>9999</v>
      </c>
      <c r="HV218">
        <v>9999</v>
      </c>
      <c r="HW218">
        <v>31.8</v>
      </c>
      <c r="HX218">
        <v>1.86401</v>
      </c>
      <c r="HY218">
        <v>1.8602</v>
      </c>
      <c r="HZ218">
        <v>1.85852</v>
      </c>
      <c r="IA218">
        <v>1.85989</v>
      </c>
      <c r="IB218">
        <v>1.85988</v>
      </c>
      <c r="IC218">
        <v>1.85841</v>
      </c>
      <c r="ID218">
        <v>1.85746</v>
      </c>
      <c r="IE218">
        <v>1.85242</v>
      </c>
      <c r="IF218">
        <v>0</v>
      </c>
      <c r="IG218">
        <v>0</v>
      </c>
      <c r="IH218">
        <v>0</v>
      </c>
      <c r="II218">
        <v>0</v>
      </c>
      <c r="IJ218" t="s">
        <v>433</v>
      </c>
      <c r="IK218" t="s">
        <v>434</v>
      </c>
      <c r="IL218" t="s">
        <v>435</v>
      </c>
      <c r="IM218" t="s">
        <v>435</v>
      </c>
      <c r="IN218" t="s">
        <v>435</v>
      </c>
      <c r="IO218" t="s">
        <v>435</v>
      </c>
      <c r="IP218">
        <v>0</v>
      </c>
      <c r="IQ218">
        <v>100</v>
      </c>
      <c r="IR218">
        <v>100</v>
      </c>
      <c r="IS218">
        <v>0.268</v>
      </c>
      <c r="IT218">
        <v>0.0563</v>
      </c>
      <c r="IU218">
        <v>0.193269492571207</v>
      </c>
      <c r="IV218">
        <v>0.0002756662941723101</v>
      </c>
      <c r="IW218">
        <v>-1.706736700235475E-07</v>
      </c>
      <c r="IX218">
        <v>-7.648352192670159E-11</v>
      </c>
      <c r="IY218">
        <v>-0.189574171831711</v>
      </c>
      <c r="IZ218">
        <v>0.001712106514585134</v>
      </c>
      <c r="JA218">
        <v>0.0004201690128959496</v>
      </c>
      <c r="JB218">
        <v>-1.212774764375344E-06</v>
      </c>
      <c r="JC218">
        <v>3</v>
      </c>
      <c r="JD218">
        <v>1949</v>
      </c>
      <c r="JE218">
        <v>1</v>
      </c>
      <c r="JF218">
        <v>28</v>
      </c>
      <c r="JG218">
        <v>35.6</v>
      </c>
      <c r="JH218">
        <v>35.4</v>
      </c>
      <c r="JI218">
        <v>0.950928</v>
      </c>
      <c r="JJ218">
        <v>2.64404</v>
      </c>
      <c r="JK218">
        <v>1.49658</v>
      </c>
      <c r="JL218">
        <v>2.34863</v>
      </c>
      <c r="JM218">
        <v>1.54907</v>
      </c>
      <c r="JN218">
        <v>2.4585</v>
      </c>
      <c r="JO218">
        <v>43.2904</v>
      </c>
      <c r="JP218">
        <v>13.1864</v>
      </c>
      <c r="JQ218">
        <v>18</v>
      </c>
      <c r="JR218">
        <v>492.022</v>
      </c>
      <c r="JS218">
        <v>524.938</v>
      </c>
      <c r="JT218">
        <v>28.0059</v>
      </c>
      <c r="JU218">
        <v>32.2122</v>
      </c>
      <c r="JV218">
        <v>30.0007</v>
      </c>
      <c r="JW218">
        <v>32.2005</v>
      </c>
      <c r="JX218">
        <v>32.1449</v>
      </c>
      <c r="JY218">
        <v>19.0753</v>
      </c>
      <c r="JZ218">
        <v>42.4003</v>
      </c>
      <c r="KA218">
        <v>0</v>
      </c>
      <c r="KB218">
        <v>28</v>
      </c>
      <c r="KC218">
        <v>333.292</v>
      </c>
      <c r="KD218">
        <v>19.9727</v>
      </c>
      <c r="KE218">
        <v>99.73099999999999</v>
      </c>
      <c r="KF218">
        <v>100.145</v>
      </c>
    </row>
    <row r="219" spans="1:292">
      <c r="A219">
        <v>199</v>
      </c>
      <c r="B219">
        <v>1685033058.1</v>
      </c>
      <c r="C219">
        <v>6459</v>
      </c>
      <c r="D219" t="s">
        <v>835</v>
      </c>
      <c r="E219" t="s">
        <v>836</v>
      </c>
      <c r="F219">
        <v>5</v>
      </c>
      <c r="G219" t="s">
        <v>823</v>
      </c>
      <c r="H219">
        <v>1685033050.314285</v>
      </c>
      <c r="I219">
        <f>(J219)/1000</f>
        <v>0</v>
      </c>
      <c r="J219">
        <f>IF(DO219, AM219, AG219)</f>
        <v>0</v>
      </c>
      <c r="K219">
        <f>IF(DO219, AH219, AF219)</f>
        <v>0</v>
      </c>
      <c r="L219">
        <f>DQ219 - IF(AT219&gt;1, K219*DK219*100.0/(AV219*EE219), 0)</f>
        <v>0</v>
      </c>
      <c r="M219">
        <f>((S219-I219/2)*L219-K219)/(S219+I219/2)</f>
        <v>0</v>
      </c>
      <c r="N219">
        <f>M219*(DX219+DY219)/1000.0</f>
        <v>0</v>
      </c>
      <c r="O219">
        <f>(DQ219 - IF(AT219&gt;1, K219*DK219*100.0/(AV219*EE219), 0))*(DX219+DY219)/1000.0</f>
        <v>0</v>
      </c>
      <c r="P219">
        <f>2.0/((1/R219-1/Q219)+SIGN(R219)*SQRT((1/R219-1/Q219)*(1/R219-1/Q219) + 4*DL219/((DL219+1)*(DL219+1))*(2*1/R219*1/Q219-1/Q219*1/Q219)))</f>
        <v>0</v>
      </c>
      <c r="Q219">
        <f>IF(LEFT(DM219,1)&lt;&gt;"0",IF(LEFT(DM219,1)="1",3.0,DN219),$D$5+$E$5*(EE219*DX219/($K$5*1000))+$F$5*(EE219*DX219/($K$5*1000))*MAX(MIN(DK219,$J$5),$I$5)*MAX(MIN(DK219,$J$5),$I$5)+$G$5*MAX(MIN(DK219,$J$5),$I$5)*(EE219*DX219/($K$5*1000))+$H$5*(EE219*DX219/($K$5*1000))*(EE219*DX219/($K$5*1000)))</f>
        <v>0</v>
      </c>
      <c r="R219">
        <f>I219*(1000-(1000*0.61365*exp(17.502*V219/(240.97+V219))/(DX219+DY219)+DS219)/2)/(1000*0.61365*exp(17.502*V219/(240.97+V219))/(DX219+DY219)-DS219)</f>
        <v>0</v>
      </c>
      <c r="S219">
        <f>1/((DL219+1)/(P219/1.6)+1/(Q219/1.37)) + DL219/((DL219+1)/(P219/1.6) + DL219/(Q219/1.37))</f>
        <v>0</v>
      </c>
      <c r="T219">
        <f>(DG219*DJ219)</f>
        <v>0</v>
      </c>
      <c r="U219">
        <f>(DZ219+(T219+2*0.95*5.67E-8*(((DZ219+$B$9)+273)^4-(DZ219+273)^4)-44100*I219)/(1.84*29.3*Q219+8*0.95*5.67E-8*(DZ219+273)^3))</f>
        <v>0</v>
      </c>
      <c r="V219">
        <f>($C$9*EA219+$D$9*EB219+$E$9*U219)</f>
        <v>0</v>
      </c>
      <c r="W219">
        <f>0.61365*exp(17.502*V219/(240.97+V219))</f>
        <v>0</v>
      </c>
      <c r="X219">
        <f>(Y219/Z219*100)</f>
        <v>0</v>
      </c>
      <c r="Y219">
        <f>DS219*(DX219+DY219)/1000</f>
        <v>0</v>
      </c>
      <c r="Z219">
        <f>0.61365*exp(17.502*DZ219/(240.97+DZ219))</f>
        <v>0</v>
      </c>
      <c r="AA219">
        <f>(W219-DS219*(DX219+DY219)/1000)</f>
        <v>0</v>
      </c>
      <c r="AB219">
        <f>(-I219*44100)</f>
        <v>0</v>
      </c>
      <c r="AC219">
        <f>2*29.3*Q219*0.92*(DZ219-V219)</f>
        <v>0</v>
      </c>
      <c r="AD219">
        <f>2*0.95*5.67E-8*(((DZ219+$B$9)+273)^4-(V219+273)^4)</f>
        <v>0</v>
      </c>
      <c r="AE219">
        <f>T219+AD219+AB219+AC219</f>
        <v>0</v>
      </c>
      <c r="AF219">
        <f>DW219*AT219*(DR219-DQ219*(1000-AT219*DT219)/(1000-AT219*DS219))/(100*DK219)</f>
        <v>0</v>
      </c>
      <c r="AG219">
        <f>1000*DW219*AT219*(DS219-DT219)/(100*DK219*(1000-AT219*DS219))</f>
        <v>0</v>
      </c>
      <c r="AH219">
        <f>(AI219 - AJ219 - DX219*1E3/(8.314*(DZ219+273.15)) * AL219/DW219 * AK219) * DW219/(100*DK219) * (1000 - DT219)/1000</f>
        <v>0</v>
      </c>
      <c r="AI219">
        <v>357.3438009216021</v>
      </c>
      <c r="AJ219">
        <v>367.0192303030302</v>
      </c>
      <c r="AK219">
        <v>-3.215087149823685</v>
      </c>
      <c r="AL219">
        <v>66.78912068132936</v>
      </c>
      <c r="AM219">
        <f>(AO219 - AN219 + DX219*1E3/(8.314*(DZ219+273.15)) * AQ219/DW219 * AP219) * DW219/(100*DK219) * 1000/(1000 - AO219)</f>
        <v>0</v>
      </c>
      <c r="AN219">
        <v>19.81642279620057</v>
      </c>
      <c r="AO219">
        <v>23.03816323529412</v>
      </c>
      <c r="AP219">
        <v>0.008490669462828719</v>
      </c>
      <c r="AQ219">
        <v>108.691089205337</v>
      </c>
      <c r="AR219">
        <v>0</v>
      </c>
      <c r="AS219">
        <v>0</v>
      </c>
      <c r="AT219">
        <f>IF(AR219*$H$15&gt;=AV219,1.0,(AV219/(AV219-AR219*$H$15)))</f>
        <v>0</v>
      </c>
      <c r="AU219">
        <f>(AT219-1)*100</f>
        <v>0</v>
      </c>
      <c r="AV219">
        <f>MAX(0,($B$15+$C$15*EE219)/(1+$D$15*EE219)*DX219/(DZ219+273)*$E$15)</f>
        <v>0</v>
      </c>
      <c r="AW219" t="s">
        <v>429</v>
      </c>
      <c r="AX219" t="s">
        <v>429</v>
      </c>
      <c r="AY219">
        <v>0</v>
      </c>
      <c r="AZ219">
        <v>0</v>
      </c>
      <c r="BA219">
        <f>1-AY219/AZ219</f>
        <v>0</v>
      </c>
      <c r="BB219">
        <v>0</v>
      </c>
      <c r="BC219" t="s">
        <v>429</v>
      </c>
      <c r="BD219" t="s">
        <v>429</v>
      </c>
      <c r="BE219">
        <v>0</v>
      </c>
      <c r="BF219">
        <v>0</v>
      </c>
      <c r="BG219">
        <f>1-BE219/BF219</f>
        <v>0</v>
      </c>
      <c r="BH219">
        <v>0.5</v>
      </c>
      <c r="BI219">
        <f>DH219</f>
        <v>0</v>
      </c>
      <c r="BJ219">
        <f>K219</f>
        <v>0</v>
      </c>
      <c r="BK219">
        <f>BG219*BH219*BI219</f>
        <v>0</v>
      </c>
      <c r="BL219">
        <f>(BJ219-BB219)/BI219</f>
        <v>0</v>
      </c>
      <c r="BM219">
        <f>(AZ219-BF219)/BF219</f>
        <v>0</v>
      </c>
      <c r="BN219">
        <f>AY219/(BA219+AY219/BF219)</f>
        <v>0</v>
      </c>
      <c r="BO219" t="s">
        <v>429</v>
      </c>
      <c r="BP219">
        <v>0</v>
      </c>
      <c r="BQ219">
        <f>IF(BP219&lt;&gt;0, BP219, BN219)</f>
        <v>0</v>
      </c>
      <c r="BR219">
        <f>1-BQ219/BF219</f>
        <v>0</v>
      </c>
      <c r="BS219">
        <f>(BF219-BE219)/(BF219-BQ219)</f>
        <v>0</v>
      </c>
      <c r="BT219">
        <f>(AZ219-BF219)/(AZ219-BQ219)</f>
        <v>0</v>
      </c>
      <c r="BU219">
        <f>(BF219-BE219)/(BF219-AY219)</f>
        <v>0</v>
      </c>
      <c r="BV219">
        <f>(AZ219-BF219)/(AZ219-AY219)</f>
        <v>0</v>
      </c>
      <c r="BW219">
        <f>(BS219*BQ219/BE219)</f>
        <v>0</v>
      </c>
      <c r="BX219">
        <f>(1-BW219)</f>
        <v>0</v>
      </c>
      <c r="DG219">
        <f>$B$13*EF219+$C$13*EG219+$F$13*ER219*(1-EU219)</f>
        <v>0</v>
      </c>
      <c r="DH219">
        <f>DG219*DI219</f>
        <v>0</v>
      </c>
      <c r="DI219">
        <f>($B$13*$D$11+$C$13*$D$11+$F$13*((FE219+EW219)/MAX(FE219+EW219+FF219, 0.1)*$I$11+FF219/MAX(FE219+EW219+FF219, 0.1)*$J$11))/($B$13+$C$13+$F$13)</f>
        <v>0</v>
      </c>
      <c r="DJ219">
        <f>($B$13*$K$11+$C$13*$K$11+$F$13*((FE219+EW219)/MAX(FE219+EW219+FF219, 0.1)*$P$11+FF219/MAX(FE219+EW219+FF219, 0.1)*$Q$11))/($B$13+$C$13+$F$13)</f>
        <v>0</v>
      </c>
      <c r="DK219">
        <v>5.52</v>
      </c>
      <c r="DL219">
        <v>0.5</v>
      </c>
      <c r="DM219" t="s">
        <v>430</v>
      </c>
      <c r="DN219">
        <v>2</v>
      </c>
      <c r="DO219" t="b">
        <v>1</v>
      </c>
      <c r="DP219">
        <v>1685033050.314285</v>
      </c>
      <c r="DQ219">
        <v>379.8314999999999</v>
      </c>
      <c r="DR219">
        <v>365.4658571428571</v>
      </c>
      <c r="DS219">
        <v>22.97896071428572</v>
      </c>
      <c r="DT219">
        <v>19.80017142857143</v>
      </c>
      <c r="DU219">
        <v>379.5625357142857</v>
      </c>
      <c r="DV219">
        <v>22.92311428571429</v>
      </c>
      <c r="DW219">
        <v>500.0512142857143</v>
      </c>
      <c r="DX219">
        <v>99.49965357142855</v>
      </c>
      <c r="DY219">
        <v>0.1000334</v>
      </c>
      <c r="DZ219">
        <v>31.45001785714286</v>
      </c>
      <c r="EA219">
        <v>32.09547857142856</v>
      </c>
      <c r="EB219">
        <v>999.9000000000002</v>
      </c>
      <c r="EC219">
        <v>0</v>
      </c>
      <c r="ED219">
        <v>0</v>
      </c>
      <c r="EE219">
        <v>10007.23892857143</v>
      </c>
      <c r="EF219">
        <v>0</v>
      </c>
      <c r="EG219">
        <v>110.6888214285714</v>
      </c>
      <c r="EH219">
        <v>14.36558892857142</v>
      </c>
      <c r="EI219">
        <v>388.7644642857143</v>
      </c>
      <c r="EJ219">
        <v>372.8476071428571</v>
      </c>
      <c r="EK219">
        <v>3.178781071428571</v>
      </c>
      <c r="EL219">
        <v>365.4658571428571</v>
      </c>
      <c r="EM219">
        <v>19.80017142857143</v>
      </c>
      <c r="EN219">
        <v>2.286399285714286</v>
      </c>
      <c r="EO219">
        <v>1.970111428571429</v>
      </c>
      <c r="EP219">
        <v>19.58088214285714</v>
      </c>
      <c r="EQ219">
        <v>17.20611071428572</v>
      </c>
      <c r="ER219">
        <v>1999.9375</v>
      </c>
      <c r="ES219">
        <v>0.9800055357142856</v>
      </c>
      <c r="ET219">
        <v>0.01999464285714286</v>
      </c>
      <c r="EU219">
        <v>0</v>
      </c>
      <c r="EV219">
        <v>618.8249999999999</v>
      </c>
      <c r="EW219">
        <v>5.00078</v>
      </c>
      <c r="EX219">
        <v>30368.81428571428</v>
      </c>
      <c r="EY219">
        <v>16379.15357142857</v>
      </c>
      <c r="EZ219">
        <v>42.85235714285712</v>
      </c>
      <c r="FA219">
        <v>43.87925</v>
      </c>
      <c r="FB219">
        <v>42.99982142857142</v>
      </c>
      <c r="FC219">
        <v>43.66492857142857</v>
      </c>
      <c r="FD219">
        <v>44.15603571428572</v>
      </c>
      <c r="FE219">
        <v>1955.047857142857</v>
      </c>
      <c r="FF219">
        <v>39.88964285714286</v>
      </c>
      <c r="FG219">
        <v>0</v>
      </c>
      <c r="FH219">
        <v>1685033057.5</v>
      </c>
      <c r="FI219">
        <v>0</v>
      </c>
      <c r="FJ219">
        <v>618.6908076923077</v>
      </c>
      <c r="FK219">
        <v>-15.32160680115484</v>
      </c>
      <c r="FL219">
        <v>-22225.14528996938</v>
      </c>
      <c r="FM219">
        <v>29969.00384615384</v>
      </c>
      <c r="FN219">
        <v>15</v>
      </c>
      <c r="FO219">
        <v>1685030927.1</v>
      </c>
      <c r="FP219" t="s">
        <v>824</v>
      </c>
      <c r="FQ219">
        <v>1685030918.1</v>
      </c>
      <c r="FR219">
        <v>1685030927.1</v>
      </c>
      <c r="FS219">
        <v>4</v>
      </c>
      <c r="FT219">
        <v>-0.116</v>
      </c>
      <c r="FU219">
        <v>-0.024</v>
      </c>
      <c r="FV219">
        <v>0.273</v>
      </c>
      <c r="FW219">
        <v>-0.08699999999999999</v>
      </c>
      <c r="FX219">
        <v>420</v>
      </c>
      <c r="FY219">
        <v>14</v>
      </c>
      <c r="FZ219">
        <v>0.3</v>
      </c>
      <c r="GA219">
        <v>0.01</v>
      </c>
      <c r="GB219">
        <v>12.05523878048781</v>
      </c>
      <c r="GC219">
        <v>46.19839923344947</v>
      </c>
      <c r="GD219">
        <v>4.658244776380275</v>
      </c>
      <c r="GE219">
        <v>0</v>
      </c>
      <c r="GF219">
        <v>3.183390243902439</v>
      </c>
      <c r="GG219">
        <v>-0.1400972822299706</v>
      </c>
      <c r="GH219">
        <v>0.01965449945231371</v>
      </c>
      <c r="GI219">
        <v>1</v>
      </c>
      <c r="GJ219">
        <v>1</v>
      </c>
      <c r="GK219">
        <v>2</v>
      </c>
      <c r="GL219" t="s">
        <v>432</v>
      </c>
      <c r="GM219">
        <v>3.0998</v>
      </c>
      <c r="GN219">
        <v>2.75831</v>
      </c>
      <c r="GO219">
        <v>0.08441709999999999</v>
      </c>
      <c r="GP219">
        <v>0.0811432</v>
      </c>
      <c r="GQ219">
        <v>0.114906</v>
      </c>
      <c r="GR219">
        <v>0.104415</v>
      </c>
      <c r="GS219">
        <v>23385.1</v>
      </c>
      <c r="GT219">
        <v>23189</v>
      </c>
      <c r="GU219">
        <v>26095.5</v>
      </c>
      <c r="GV219">
        <v>25588.3</v>
      </c>
      <c r="GW219">
        <v>37068.1</v>
      </c>
      <c r="GX219">
        <v>34912.5</v>
      </c>
      <c r="GY219">
        <v>45638.4</v>
      </c>
      <c r="GZ219">
        <v>42184</v>
      </c>
      <c r="HA219">
        <v>1.84675</v>
      </c>
      <c r="HB219">
        <v>1.87252</v>
      </c>
      <c r="HC219">
        <v>-0.0321418</v>
      </c>
      <c r="HD219">
        <v>0</v>
      </c>
      <c r="HE219">
        <v>32.6679</v>
      </c>
      <c r="HF219">
        <v>999.9</v>
      </c>
      <c r="HG219">
        <v>47.6</v>
      </c>
      <c r="HH219">
        <v>40.3</v>
      </c>
      <c r="HI219">
        <v>36.0389</v>
      </c>
      <c r="HJ219">
        <v>62.6177</v>
      </c>
      <c r="HK219">
        <v>24.6795</v>
      </c>
      <c r="HL219">
        <v>1</v>
      </c>
      <c r="HM219">
        <v>0.392472</v>
      </c>
      <c r="HN219">
        <v>2.12847</v>
      </c>
      <c r="HO219">
        <v>20.2914</v>
      </c>
      <c r="HP219">
        <v>5.2122</v>
      </c>
      <c r="HQ219">
        <v>11.98</v>
      </c>
      <c r="HR219">
        <v>4.9637</v>
      </c>
      <c r="HS219">
        <v>3.27435</v>
      </c>
      <c r="HT219">
        <v>9999</v>
      </c>
      <c r="HU219">
        <v>9999</v>
      </c>
      <c r="HV219">
        <v>9999</v>
      </c>
      <c r="HW219">
        <v>31.8</v>
      </c>
      <c r="HX219">
        <v>1.86401</v>
      </c>
      <c r="HY219">
        <v>1.8602</v>
      </c>
      <c r="HZ219">
        <v>1.85851</v>
      </c>
      <c r="IA219">
        <v>1.85989</v>
      </c>
      <c r="IB219">
        <v>1.85989</v>
      </c>
      <c r="IC219">
        <v>1.85841</v>
      </c>
      <c r="ID219">
        <v>1.85747</v>
      </c>
      <c r="IE219">
        <v>1.85242</v>
      </c>
      <c r="IF219">
        <v>0</v>
      </c>
      <c r="IG219">
        <v>0</v>
      </c>
      <c r="IH219">
        <v>0</v>
      </c>
      <c r="II219">
        <v>0</v>
      </c>
      <c r="IJ219" t="s">
        <v>433</v>
      </c>
      <c r="IK219" t="s">
        <v>434</v>
      </c>
      <c r="IL219" t="s">
        <v>435</v>
      </c>
      <c r="IM219" t="s">
        <v>435</v>
      </c>
      <c r="IN219" t="s">
        <v>435</v>
      </c>
      <c r="IO219" t="s">
        <v>435</v>
      </c>
      <c r="IP219">
        <v>0</v>
      </c>
      <c r="IQ219">
        <v>100</v>
      </c>
      <c r="IR219">
        <v>100</v>
      </c>
      <c r="IS219">
        <v>0.266</v>
      </c>
      <c r="IT219">
        <v>0.0571</v>
      </c>
      <c r="IU219">
        <v>0.193269492571207</v>
      </c>
      <c r="IV219">
        <v>0.0002756662941723101</v>
      </c>
      <c r="IW219">
        <v>-1.706736700235475E-07</v>
      </c>
      <c r="IX219">
        <v>-7.648352192670159E-11</v>
      </c>
      <c r="IY219">
        <v>-0.189574171831711</v>
      </c>
      <c r="IZ219">
        <v>0.001712106514585134</v>
      </c>
      <c r="JA219">
        <v>0.0004201690128959496</v>
      </c>
      <c r="JB219">
        <v>-1.212774764375344E-06</v>
      </c>
      <c r="JC219">
        <v>3</v>
      </c>
      <c r="JD219">
        <v>1949</v>
      </c>
      <c r="JE219">
        <v>1</v>
      </c>
      <c r="JF219">
        <v>28</v>
      </c>
      <c r="JG219">
        <v>35.7</v>
      </c>
      <c r="JH219">
        <v>35.5</v>
      </c>
      <c r="JI219">
        <v>0.916748</v>
      </c>
      <c r="JJ219">
        <v>2.65381</v>
      </c>
      <c r="JK219">
        <v>1.49658</v>
      </c>
      <c r="JL219">
        <v>2.34863</v>
      </c>
      <c r="JM219">
        <v>1.54907</v>
      </c>
      <c r="JN219">
        <v>2.3999</v>
      </c>
      <c r="JO219">
        <v>43.2904</v>
      </c>
      <c r="JP219">
        <v>13.1776</v>
      </c>
      <c r="JQ219">
        <v>18</v>
      </c>
      <c r="JR219">
        <v>491.868</v>
      </c>
      <c r="JS219">
        <v>525.096</v>
      </c>
      <c r="JT219">
        <v>28.0063</v>
      </c>
      <c r="JU219">
        <v>32.22</v>
      </c>
      <c r="JV219">
        <v>30.0008</v>
      </c>
      <c r="JW219">
        <v>32.2042</v>
      </c>
      <c r="JX219">
        <v>32.1491</v>
      </c>
      <c r="JY219">
        <v>18.321</v>
      </c>
      <c r="JZ219">
        <v>42.4003</v>
      </c>
      <c r="KA219">
        <v>0</v>
      </c>
      <c r="KB219">
        <v>28</v>
      </c>
      <c r="KC219">
        <v>313.258</v>
      </c>
      <c r="KD219">
        <v>19.9832</v>
      </c>
      <c r="KE219">
        <v>99.729</v>
      </c>
      <c r="KF219">
        <v>100.144</v>
      </c>
    </row>
    <row r="220" spans="1:292">
      <c r="A220">
        <v>200</v>
      </c>
      <c r="B220">
        <v>1685033063.1</v>
      </c>
      <c r="C220">
        <v>6464</v>
      </c>
      <c r="D220" t="s">
        <v>837</v>
      </c>
      <c r="E220" t="s">
        <v>838</v>
      </c>
      <c r="F220">
        <v>5</v>
      </c>
      <c r="G220" t="s">
        <v>823</v>
      </c>
      <c r="H220">
        <v>1685033055.6</v>
      </c>
      <c r="I220">
        <f>(J220)/1000</f>
        <v>0</v>
      </c>
      <c r="J220">
        <f>IF(DO220, AM220, AG220)</f>
        <v>0</v>
      </c>
      <c r="K220">
        <f>IF(DO220, AH220, AF220)</f>
        <v>0</v>
      </c>
      <c r="L220">
        <f>DQ220 - IF(AT220&gt;1, K220*DK220*100.0/(AV220*EE220), 0)</f>
        <v>0</v>
      </c>
      <c r="M220">
        <f>((S220-I220/2)*L220-K220)/(S220+I220/2)</f>
        <v>0</v>
      </c>
      <c r="N220">
        <f>M220*(DX220+DY220)/1000.0</f>
        <v>0</v>
      </c>
      <c r="O220">
        <f>(DQ220 - IF(AT220&gt;1, K220*DK220*100.0/(AV220*EE220), 0))*(DX220+DY220)/1000.0</f>
        <v>0</v>
      </c>
      <c r="P220">
        <f>2.0/((1/R220-1/Q220)+SIGN(R220)*SQRT((1/R220-1/Q220)*(1/R220-1/Q220) + 4*DL220/((DL220+1)*(DL220+1))*(2*1/R220*1/Q220-1/Q220*1/Q220)))</f>
        <v>0</v>
      </c>
      <c r="Q220">
        <f>IF(LEFT(DM220,1)&lt;&gt;"0",IF(LEFT(DM220,1)="1",3.0,DN220),$D$5+$E$5*(EE220*DX220/($K$5*1000))+$F$5*(EE220*DX220/($K$5*1000))*MAX(MIN(DK220,$J$5),$I$5)*MAX(MIN(DK220,$J$5),$I$5)+$G$5*MAX(MIN(DK220,$J$5),$I$5)*(EE220*DX220/($K$5*1000))+$H$5*(EE220*DX220/($K$5*1000))*(EE220*DX220/($K$5*1000)))</f>
        <v>0</v>
      </c>
      <c r="R220">
        <f>I220*(1000-(1000*0.61365*exp(17.502*V220/(240.97+V220))/(DX220+DY220)+DS220)/2)/(1000*0.61365*exp(17.502*V220/(240.97+V220))/(DX220+DY220)-DS220)</f>
        <v>0</v>
      </c>
      <c r="S220">
        <f>1/((DL220+1)/(P220/1.6)+1/(Q220/1.37)) + DL220/((DL220+1)/(P220/1.6) + DL220/(Q220/1.37))</f>
        <v>0</v>
      </c>
      <c r="T220">
        <f>(DG220*DJ220)</f>
        <v>0</v>
      </c>
      <c r="U220">
        <f>(DZ220+(T220+2*0.95*5.67E-8*(((DZ220+$B$9)+273)^4-(DZ220+273)^4)-44100*I220)/(1.84*29.3*Q220+8*0.95*5.67E-8*(DZ220+273)^3))</f>
        <v>0</v>
      </c>
      <c r="V220">
        <f>($C$9*EA220+$D$9*EB220+$E$9*U220)</f>
        <v>0</v>
      </c>
      <c r="W220">
        <f>0.61365*exp(17.502*V220/(240.97+V220))</f>
        <v>0</v>
      </c>
      <c r="X220">
        <f>(Y220/Z220*100)</f>
        <v>0</v>
      </c>
      <c r="Y220">
        <f>DS220*(DX220+DY220)/1000</f>
        <v>0</v>
      </c>
      <c r="Z220">
        <f>0.61365*exp(17.502*DZ220/(240.97+DZ220))</f>
        <v>0</v>
      </c>
      <c r="AA220">
        <f>(W220-DS220*(DX220+DY220)/1000)</f>
        <v>0</v>
      </c>
      <c r="AB220">
        <f>(-I220*44100)</f>
        <v>0</v>
      </c>
      <c r="AC220">
        <f>2*29.3*Q220*0.92*(DZ220-V220)</f>
        <v>0</v>
      </c>
      <c r="AD220">
        <f>2*0.95*5.67E-8*(((DZ220+$B$9)+273)^4-(V220+273)^4)</f>
        <v>0</v>
      </c>
      <c r="AE220">
        <f>T220+AD220+AB220+AC220</f>
        <v>0</v>
      </c>
      <c r="AF220">
        <f>DW220*AT220*(DR220-DQ220*(1000-AT220*DT220)/(1000-AT220*DS220))/(100*DK220)</f>
        <v>0</v>
      </c>
      <c r="AG220">
        <f>1000*DW220*AT220*(DS220-DT220)/(100*DK220*(1000-AT220*DS220))</f>
        <v>0</v>
      </c>
      <c r="AH220">
        <f>(AI220 - AJ220 - DX220*1E3/(8.314*(DZ220+273.15)) * AL220/DW220 * AK220) * DW220/(100*DK220) * (1000 - DT220)/1000</f>
        <v>0</v>
      </c>
      <c r="AI220">
        <v>340.7388276205988</v>
      </c>
      <c r="AJ220">
        <v>350.8367454545453</v>
      </c>
      <c r="AK220">
        <v>-3.240062529010459</v>
      </c>
      <c r="AL220">
        <v>66.78912068132936</v>
      </c>
      <c r="AM220">
        <f>(AO220 - AN220 + DX220*1E3/(8.314*(DZ220+273.15)) * AQ220/DW220 * AP220) * DW220/(100*DK220) * 1000/(1000 - AO220)</f>
        <v>0</v>
      </c>
      <c r="AN220">
        <v>19.93769691161185</v>
      </c>
      <c r="AO220">
        <v>23.11477647058823</v>
      </c>
      <c r="AP220">
        <v>0.01082695046761004</v>
      </c>
      <c r="AQ220">
        <v>108.691089205337</v>
      </c>
      <c r="AR220">
        <v>0</v>
      </c>
      <c r="AS220">
        <v>0</v>
      </c>
      <c r="AT220">
        <f>IF(AR220*$H$15&gt;=AV220,1.0,(AV220/(AV220-AR220*$H$15)))</f>
        <v>0</v>
      </c>
      <c r="AU220">
        <f>(AT220-1)*100</f>
        <v>0</v>
      </c>
      <c r="AV220">
        <f>MAX(0,($B$15+$C$15*EE220)/(1+$D$15*EE220)*DX220/(DZ220+273)*$E$15)</f>
        <v>0</v>
      </c>
      <c r="AW220" t="s">
        <v>429</v>
      </c>
      <c r="AX220" t="s">
        <v>429</v>
      </c>
      <c r="AY220">
        <v>0</v>
      </c>
      <c r="AZ220">
        <v>0</v>
      </c>
      <c r="BA220">
        <f>1-AY220/AZ220</f>
        <v>0</v>
      </c>
      <c r="BB220">
        <v>0</v>
      </c>
      <c r="BC220" t="s">
        <v>429</v>
      </c>
      <c r="BD220" t="s">
        <v>429</v>
      </c>
      <c r="BE220">
        <v>0</v>
      </c>
      <c r="BF220">
        <v>0</v>
      </c>
      <c r="BG220">
        <f>1-BE220/BF220</f>
        <v>0</v>
      </c>
      <c r="BH220">
        <v>0.5</v>
      </c>
      <c r="BI220">
        <f>DH220</f>
        <v>0</v>
      </c>
      <c r="BJ220">
        <f>K220</f>
        <v>0</v>
      </c>
      <c r="BK220">
        <f>BG220*BH220*BI220</f>
        <v>0</v>
      </c>
      <c r="BL220">
        <f>(BJ220-BB220)/BI220</f>
        <v>0</v>
      </c>
      <c r="BM220">
        <f>(AZ220-BF220)/BF220</f>
        <v>0</v>
      </c>
      <c r="BN220">
        <f>AY220/(BA220+AY220/BF220)</f>
        <v>0</v>
      </c>
      <c r="BO220" t="s">
        <v>429</v>
      </c>
      <c r="BP220">
        <v>0</v>
      </c>
      <c r="BQ220">
        <f>IF(BP220&lt;&gt;0, BP220, BN220)</f>
        <v>0</v>
      </c>
      <c r="BR220">
        <f>1-BQ220/BF220</f>
        <v>0</v>
      </c>
      <c r="BS220">
        <f>(BF220-BE220)/(BF220-BQ220)</f>
        <v>0</v>
      </c>
      <c r="BT220">
        <f>(AZ220-BF220)/(AZ220-BQ220)</f>
        <v>0</v>
      </c>
      <c r="BU220">
        <f>(BF220-BE220)/(BF220-AY220)</f>
        <v>0</v>
      </c>
      <c r="BV220">
        <f>(AZ220-BF220)/(AZ220-AY220)</f>
        <v>0</v>
      </c>
      <c r="BW220">
        <f>(BS220*BQ220/BE220)</f>
        <v>0</v>
      </c>
      <c r="BX220">
        <f>(1-BW220)</f>
        <v>0</v>
      </c>
      <c r="DG220">
        <f>$B$13*EF220+$C$13*EG220+$F$13*ER220*(1-EU220)</f>
        <v>0</v>
      </c>
      <c r="DH220">
        <f>DG220*DI220</f>
        <v>0</v>
      </c>
      <c r="DI220">
        <f>($B$13*$D$11+$C$13*$D$11+$F$13*((FE220+EW220)/MAX(FE220+EW220+FF220, 0.1)*$I$11+FF220/MAX(FE220+EW220+FF220, 0.1)*$J$11))/($B$13+$C$13+$F$13)</f>
        <v>0</v>
      </c>
      <c r="DJ220">
        <f>($B$13*$K$11+$C$13*$K$11+$F$13*((FE220+EW220)/MAX(FE220+EW220+FF220, 0.1)*$P$11+FF220/MAX(FE220+EW220+FF220, 0.1)*$Q$11))/($B$13+$C$13+$F$13)</f>
        <v>0</v>
      </c>
      <c r="DK220">
        <v>5.52</v>
      </c>
      <c r="DL220">
        <v>0.5</v>
      </c>
      <c r="DM220" t="s">
        <v>430</v>
      </c>
      <c r="DN220">
        <v>2</v>
      </c>
      <c r="DO220" t="b">
        <v>1</v>
      </c>
      <c r="DP220">
        <v>1685033055.6</v>
      </c>
      <c r="DQ220">
        <v>364.551925925926</v>
      </c>
      <c r="DR220">
        <v>347.8544444444444</v>
      </c>
      <c r="DS220">
        <v>23.02871851851852</v>
      </c>
      <c r="DT220">
        <v>19.88048518518519</v>
      </c>
      <c r="DU220">
        <v>364.2847407407408</v>
      </c>
      <c r="DV220">
        <v>22.97193333333334</v>
      </c>
      <c r="DW220">
        <v>500.0738518518519</v>
      </c>
      <c r="DX220">
        <v>99.50004074074074</v>
      </c>
      <c r="DY220">
        <v>0.1001011111111111</v>
      </c>
      <c r="DZ220">
        <v>31.47761111111111</v>
      </c>
      <c r="EA220">
        <v>32.1282037037037</v>
      </c>
      <c r="EB220">
        <v>999.9000000000001</v>
      </c>
      <c r="EC220">
        <v>0</v>
      </c>
      <c r="ED220">
        <v>0</v>
      </c>
      <c r="EE220">
        <v>10006.41851851852</v>
      </c>
      <c r="EF220">
        <v>0</v>
      </c>
      <c r="EG220">
        <v>100.9586037037037</v>
      </c>
      <c r="EH220">
        <v>16.69745925925926</v>
      </c>
      <c r="EI220">
        <v>373.1443703703703</v>
      </c>
      <c r="EJ220">
        <v>354.9092592592593</v>
      </c>
      <c r="EK220">
        <v>3.148228518518518</v>
      </c>
      <c r="EL220">
        <v>347.8544444444444</v>
      </c>
      <c r="EM220">
        <v>19.88048518518519</v>
      </c>
      <c r="EN220">
        <v>2.291357777777778</v>
      </c>
      <c r="EO220">
        <v>1.978110740740741</v>
      </c>
      <c r="EP220">
        <v>19.61575185185185</v>
      </c>
      <c r="EQ220">
        <v>17.27010370370371</v>
      </c>
      <c r="ER220">
        <v>1999.85962962963</v>
      </c>
      <c r="ES220">
        <v>0.9800041851851852</v>
      </c>
      <c r="ET220">
        <v>0.01999582962962963</v>
      </c>
      <c r="EU220">
        <v>0</v>
      </c>
      <c r="EV220">
        <v>617.413851851852</v>
      </c>
      <c r="EW220">
        <v>5.00078</v>
      </c>
      <c r="EX220">
        <v>26523.47777777777</v>
      </c>
      <c r="EY220">
        <v>16378.5037037037</v>
      </c>
      <c r="EZ220">
        <v>42.8654074074074</v>
      </c>
      <c r="FA220">
        <v>43.90255555555554</v>
      </c>
      <c r="FB220">
        <v>42.98355555555555</v>
      </c>
      <c r="FC220">
        <v>43.69648148148148</v>
      </c>
      <c r="FD220">
        <v>44.18277777777777</v>
      </c>
      <c r="FE220">
        <v>1954.96962962963</v>
      </c>
      <c r="FF220">
        <v>39.89000000000001</v>
      </c>
      <c r="FG220">
        <v>0</v>
      </c>
      <c r="FH220">
        <v>1685033062.3</v>
      </c>
      <c r="FI220">
        <v>0</v>
      </c>
      <c r="FJ220">
        <v>617.3887307692307</v>
      </c>
      <c r="FK220">
        <v>-16.87415384163216</v>
      </c>
      <c r="FL220">
        <v>-62970.51286322375</v>
      </c>
      <c r="FM220">
        <v>26396.25</v>
      </c>
      <c r="FN220">
        <v>15</v>
      </c>
      <c r="FO220">
        <v>1685030927.1</v>
      </c>
      <c r="FP220" t="s">
        <v>824</v>
      </c>
      <c r="FQ220">
        <v>1685030918.1</v>
      </c>
      <c r="FR220">
        <v>1685030927.1</v>
      </c>
      <c r="FS220">
        <v>4</v>
      </c>
      <c r="FT220">
        <v>-0.116</v>
      </c>
      <c r="FU220">
        <v>-0.024</v>
      </c>
      <c r="FV220">
        <v>0.273</v>
      </c>
      <c r="FW220">
        <v>-0.08699999999999999</v>
      </c>
      <c r="FX220">
        <v>420</v>
      </c>
      <c r="FY220">
        <v>14</v>
      </c>
      <c r="FZ220">
        <v>0.3</v>
      </c>
      <c r="GA220">
        <v>0.01</v>
      </c>
      <c r="GB220">
        <v>15.091659</v>
      </c>
      <c r="GC220">
        <v>29.01717410881797</v>
      </c>
      <c r="GD220">
        <v>2.902449451419267</v>
      </c>
      <c r="GE220">
        <v>0</v>
      </c>
      <c r="GF220">
        <v>3.162547</v>
      </c>
      <c r="GG220">
        <v>-0.3164129831144537</v>
      </c>
      <c r="GH220">
        <v>0.03594208739069</v>
      </c>
      <c r="GI220">
        <v>1</v>
      </c>
      <c r="GJ220">
        <v>1</v>
      </c>
      <c r="GK220">
        <v>2</v>
      </c>
      <c r="GL220" t="s">
        <v>432</v>
      </c>
      <c r="GM220">
        <v>3.09962</v>
      </c>
      <c r="GN220">
        <v>2.75807</v>
      </c>
      <c r="GO220">
        <v>0.0814559</v>
      </c>
      <c r="GP220">
        <v>0.0780621</v>
      </c>
      <c r="GQ220">
        <v>0.115152</v>
      </c>
      <c r="GR220">
        <v>0.104587</v>
      </c>
      <c r="GS220">
        <v>23460.3</v>
      </c>
      <c r="GT220">
        <v>23266.5</v>
      </c>
      <c r="GU220">
        <v>26095.1</v>
      </c>
      <c r="GV220">
        <v>25588.1</v>
      </c>
      <c r="GW220">
        <v>37056.9</v>
      </c>
      <c r="GX220">
        <v>34904.8</v>
      </c>
      <c r="GY220">
        <v>45637.6</v>
      </c>
      <c r="GZ220">
        <v>42183.3</v>
      </c>
      <c r="HA220">
        <v>1.84615</v>
      </c>
      <c r="HB220">
        <v>1.87248</v>
      </c>
      <c r="HC220">
        <v>-0.0352859</v>
      </c>
      <c r="HD220">
        <v>0</v>
      </c>
      <c r="HE220">
        <v>32.7348</v>
      </c>
      <c r="HF220">
        <v>999.9</v>
      </c>
      <c r="HG220">
        <v>47.6</v>
      </c>
      <c r="HH220">
        <v>40.3</v>
      </c>
      <c r="HI220">
        <v>36.037</v>
      </c>
      <c r="HJ220">
        <v>62.4777</v>
      </c>
      <c r="HK220">
        <v>25.028</v>
      </c>
      <c r="HL220">
        <v>1</v>
      </c>
      <c r="HM220">
        <v>0.393351</v>
      </c>
      <c r="HN220">
        <v>2.15882</v>
      </c>
      <c r="HO220">
        <v>20.2906</v>
      </c>
      <c r="HP220">
        <v>5.21115</v>
      </c>
      <c r="HQ220">
        <v>11.98</v>
      </c>
      <c r="HR220">
        <v>4.96335</v>
      </c>
      <c r="HS220">
        <v>3.27413</v>
      </c>
      <c r="HT220">
        <v>9999</v>
      </c>
      <c r="HU220">
        <v>9999</v>
      </c>
      <c r="HV220">
        <v>9999</v>
      </c>
      <c r="HW220">
        <v>31.8</v>
      </c>
      <c r="HX220">
        <v>1.86401</v>
      </c>
      <c r="HY220">
        <v>1.8602</v>
      </c>
      <c r="HZ220">
        <v>1.85852</v>
      </c>
      <c r="IA220">
        <v>1.85989</v>
      </c>
      <c r="IB220">
        <v>1.85989</v>
      </c>
      <c r="IC220">
        <v>1.85839</v>
      </c>
      <c r="ID220">
        <v>1.85747</v>
      </c>
      <c r="IE220">
        <v>1.85242</v>
      </c>
      <c r="IF220">
        <v>0</v>
      </c>
      <c r="IG220">
        <v>0</v>
      </c>
      <c r="IH220">
        <v>0</v>
      </c>
      <c r="II220">
        <v>0</v>
      </c>
      <c r="IJ220" t="s">
        <v>433</v>
      </c>
      <c r="IK220" t="s">
        <v>434</v>
      </c>
      <c r="IL220" t="s">
        <v>435</v>
      </c>
      <c r="IM220" t="s">
        <v>435</v>
      </c>
      <c r="IN220" t="s">
        <v>435</v>
      </c>
      <c r="IO220" t="s">
        <v>435</v>
      </c>
      <c r="IP220">
        <v>0</v>
      </c>
      <c r="IQ220">
        <v>100</v>
      </c>
      <c r="IR220">
        <v>100</v>
      </c>
      <c r="IS220">
        <v>0.265</v>
      </c>
      <c r="IT220">
        <v>0.0585</v>
      </c>
      <c r="IU220">
        <v>0.193269492571207</v>
      </c>
      <c r="IV220">
        <v>0.0002756662941723101</v>
      </c>
      <c r="IW220">
        <v>-1.706736700235475E-07</v>
      </c>
      <c r="IX220">
        <v>-7.648352192670159E-11</v>
      </c>
      <c r="IY220">
        <v>-0.189574171831711</v>
      </c>
      <c r="IZ220">
        <v>0.001712106514585134</v>
      </c>
      <c r="JA220">
        <v>0.0004201690128959496</v>
      </c>
      <c r="JB220">
        <v>-1.212774764375344E-06</v>
      </c>
      <c r="JC220">
        <v>3</v>
      </c>
      <c r="JD220">
        <v>1949</v>
      </c>
      <c r="JE220">
        <v>1</v>
      </c>
      <c r="JF220">
        <v>28</v>
      </c>
      <c r="JG220">
        <v>35.8</v>
      </c>
      <c r="JH220">
        <v>35.6</v>
      </c>
      <c r="JI220">
        <v>0.877686</v>
      </c>
      <c r="JJ220">
        <v>2.65259</v>
      </c>
      <c r="JK220">
        <v>1.49658</v>
      </c>
      <c r="JL220">
        <v>2.34863</v>
      </c>
      <c r="JM220">
        <v>1.54907</v>
      </c>
      <c r="JN220">
        <v>2.37305</v>
      </c>
      <c r="JO220">
        <v>43.2904</v>
      </c>
      <c r="JP220">
        <v>13.1776</v>
      </c>
      <c r="JQ220">
        <v>18</v>
      </c>
      <c r="JR220">
        <v>491.547</v>
      </c>
      <c r="JS220">
        <v>525.12</v>
      </c>
      <c r="JT220">
        <v>28.0064</v>
      </c>
      <c r="JU220">
        <v>32.2293</v>
      </c>
      <c r="JV220">
        <v>30.0009</v>
      </c>
      <c r="JW220">
        <v>32.2098</v>
      </c>
      <c r="JX220">
        <v>32.1561</v>
      </c>
      <c r="JY220">
        <v>17.5998</v>
      </c>
      <c r="JZ220">
        <v>42.4003</v>
      </c>
      <c r="KA220">
        <v>0</v>
      </c>
      <c r="KB220">
        <v>28</v>
      </c>
      <c r="KC220">
        <v>299.833</v>
      </c>
      <c r="KD220">
        <v>19.9637</v>
      </c>
      <c r="KE220">
        <v>99.7273</v>
      </c>
      <c r="KF220">
        <v>100.142</v>
      </c>
    </row>
    <row r="221" spans="1:292">
      <c r="A221">
        <v>201</v>
      </c>
      <c r="B221">
        <v>1685033068.1</v>
      </c>
      <c r="C221">
        <v>6469</v>
      </c>
      <c r="D221" t="s">
        <v>839</v>
      </c>
      <c r="E221" t="s">
        <v>840</v>
      </c>
      <c r="F221">
        <v>5</v>
      </c>
      <c r="G221" t="s">
        <v>823</v>
      </c>
      <c r="H221">
        <v>1685033060.314285</v>
      </c>
      <c r="I221">
        <f>(J221)/1000</f>
        <v>0</v>
      </c>
      <c r="J221">
        <f>IF(DO221, AM221, AG221)</f>
        <v>0</v>
      </c>
      <c r="K221">
        <f>IF(DO221, AH221, AF221)</f>
        <v>0</v>
      </c>
      <c r="L221">
        <f>DQ221 - IF(AT221&gt;1, K221*DK221*100.0/(AV221*EE221), 0)</f>
        <v>0</v>
      </c>
      <c r="M221">
        <f>((S221-I221/2)*L221-K221)/(S221+I221/2)</f>
        <v>0</v>
      </c>
      <c r="N221">
        <f>M221*(DX221+DY221)/1000.0</f>
        <v>0</v>
      </c>
      <c r="O221">
        <f>(DQ221 - IF(AT221&gt;1, K221*DK221*100.0/(AV221*EE221), 0))*(DX221+DY221)/1000.0</f>
        <v>0</v>
      </c>
      <c r="P221">
        <f>2.0/((1/R221-1/Q221)+SIGN(R221)*SQRT((1/R221-1/Q221)*(1/R221-1/Q221) + 4*DL221/((DL221+1)*(DL221+1))*(2*1/R221*1/Q221-1/Q221*1/Q221)))</f>
        <v>0</v>
      </c>
      <c r="Q221">
        <f>IF(LEFT(DM221,1)&lt;&gt;"0",IF(LEFT(DM221,1)="1",3.0,DN221),$D$5+$E$5*(EE221*DX221/($K$5*1000))+$F$5*(EE221*DX221/($K$5*1000))*MAX(MIN(DK221,$J$5),$I$5)*MAX(MIN(DK221,$J$5),$I$5)+$G$5*MAX(MIN(DK221,$J$5),$I$5)*(EE221*DX221/($K$5*1000))+$H$5*(EE221*DX221/($K$5*1000))*(EE221*DX221/($K$5*1000)))</f>
        <v>0</v>
      </c>
      <c r="R221">
        <f>I221*(1000-(1000*0.61365*exp(17.502*V221/(240.97+V221))/(DX221+DY221)+DS221)/2)/(1000*0.61365*exp(17.502*V221/(240.97+V221))/(DX221+DY221)-DS221)</f>
        <v>0</v>
      </c>
      <c r="S221">
        <f>1/((DL221+1)/(P221/1.6)+1/(Q221/1.37)) + DL221/((DL221+1)/(P221/1.6) + DL221/(Q221/1.37))</f>
        <v>0</v>
      </c>
      <c r="T221">
        <f>(DG221*DJ221)</f>
        <v>0</v>
      </c>
      <c r="U221">
        <f>(DZ221+(T221+2*0.95*5.67E-8*(((DZ221+$B$9)+273)^4-(DZ221+273)^4)-44100*I221)/(1.84*29.3*Q221+8*0.95*5.67E-8*(DZ221+273)^3))</f>
        <v>0</v>
      </c>
      <c r="V221">
        <f>($C$9*EA221+$D$9*EB221+$E$9*U221)</f>
        <v>0</v>
      </c>
      <c r="W221">
        <f>0.61365*exp(17.502*V221/(240.97+V221))</f>
        <v>0</v>
      </c>
      <c r="X221">
        <f>(Y221/Z221*100)</f>
        <v>0</v>
      </c>
      <c r="Y221">
        <f>DS221*(DX221+DY221)/1000</f>
        <v>0</v>
      </c>
      <c r="Z221">
        <f>0.61365*exp(17.502*DZ221/(240.97+DZ221))</f>
        <v>0</v>
      </c>
      <c r="AA221">
        <f>(W221-DS221*(DX221+DY221)/1000)</f>
        <v>0</v>
      </c>
      <c r="AB221">
        <f>(-I221*44100)</f>
        <v>0</v>
      </c>
      <c r="AC221">
        <f>2*29.3*Q221*0.92*(DZ221-V221)</f>
        <v>0</v>
      </c>
      <c r="AD221">
        <f>2*0.95*5.67E-8*(((DZ221+$B$9)+273)^4-(V221+273)^4)</f>
        <v>0</v>
      </c>
      <c r="AE221">
        <f>T221+AD221+AB221+AC221</f>
        <v>0</v>
      </c>
      <c r="AF221">
        <f>DW221*AT221*(DR221-DQ221*(1000-AT221*DT221)/(1000-AT221*DS221))/(100*DK221)</f>
        <v>0</v>
      </c>
      <c r="AG221">
        <f>1000*DW221*AT221*(DS221-DT221)/(100*DK221*(1000-AT221*DS221))</f>
        <v>0</v>
      </c>
      <c r="AH221">
        <f>(AI221 - AJ221 - DX221*1E3/(8.314*(DZ221+273.15)) * AL221/DW221 * AK221) * DW221/(100*DK221) * (1000 - DT221)/1000</f>
        <v>0</v>
      </c>
      <c r="AI221">
        <v>324.2100409222992</v>
      </c>
      <c r="AJ221">
        <v>334.5919999999998</v>
      </c>
      <c r="AK221">
        <v>-3.248593243782002</v>
      </c>
      <c r="AL221">
        <v>66.78912068132936</v>
      </c>
      <c r="AM221">
        <f>(AO221 - AN221 + DX221*1E3/(8.314*(DZ221+273.15)) * AQ221/DW221 * AP221) * DW221/(100*DK221) * 1000/(1000 - AO221)</f>
        <v>0</v>
      </c>
      <c r="AN221">
        <v>19.98698104574382</v>
      </c>
      <c r="AO221">
        <v>23.15481323529412</v>
      </c>
      <c r="AP221">
        <v>0.01476301593265818</v>
      </c>
      <c r="AQ221">
        <v>108.691089205337</v>
      </c>
      <c r="AR221">
        <v>0</v>
      </c>
      <c r="AS221">
        <v>0</v>
      </c>
      <c r="AT221">
        <f>IF(AR221*$H$15&gt;=AV221,1.0,(AV221/(AV221-AR221*$H$15)))</f>
        <v>0</v>
      </c>
      <c r="AU221">
        <f>(AT221-1)*100</f>
        <v>0</v>
      </c>
      <c r="AV221">
        <f>MAX(0,($B$15+$C$15*EE221)/(1+$D$15*EE221)*DX221/(DZ221+273)*$E$15)</f>
        <v>0</v>
      </c>
      <c r="AW221" t="s">
        <v>429</v>
      </c>
      <c r="AX221" t="s">
        <v>429</v>
      </c>
      <c r="AY221">
        <v>0</v>
      </c>
      <c r="AZ221">
        <v>0</v>
      </c>
      <c r="BA221">
        <f>1-AY221/AZ221</f>
        <v>0</v>
      </c>
      <c r="BB221">
        <v>0</v>
      </c>
      <c r="BC221" t="s">
        <v>429</v>
      </c>
      <c r="BD221" t="s">
        <v>429</v>
      </c>
      <c r="BE221">
        <v>0</v>
      </c>
      <c r="BF221">
        <v>0</v>
      </c>
      <c r="BG221">
        <f>1-BE221/BF221</f>
        <v>0</v>
      </c>
      <c r="BH221">
        <v>0.5</v>
      </c>
      <c r="BI221">
        <f>DH221</f>
        <v>0</v>
      </c>
      <c r="BJ221">
        <f>K221</f>
        <v>0</v>
      </c>
      <c r="BK221">
        <f>BG221*BH221*BI221</f>
        <v>0</v>
      </c>
      <c r="BL221">
        <f>(BJ221-BB221)/BI221</f>
        <v>0</v>
      </c>
      <c r="BM221">
        <f>(AZ221-BF221)/BF221</f>
        <v>0</v>
      </c>
      <c r="BN221">
        <f>AY221/(BA221+AY221/BF221)</f>
        <v>0</v>
      </c>
      <c r="BO221" t="s">
        <v>429</v>
      </c>
      <c r="BP221">
        <v>0</v>
      </c>
      <c r="BQ221">
        <f>IF(BP221&lt;&gt;0, BP221, BN221)</f>
        <v>0</v>
      </c>
      <c r="BR221">
        <f>1-BQ221/BF221</f>
        <v>0</v>
      </c>
      <c r="BS221">
        <f>(BF221-BE221)/(BF221-BQ221)</f>
        <v>0</v>
      </c>
      <c r="BT221">
        <f>(AZ221-BF221)/(AZ221-BQ221)</f>
        <v>0</v>
      </c>
      <c r="BU221">
        <f>(BF221-BE221)/(BF221-AY221)</f>
        <v>0</v>
      </c>
      <c r="BV221">
        <f>(AZ221-BF221)/(AZ221-AY221)</f>
        <v>0</v>
      </c>
      <c r="BW221">
        <f>(BS221*BQ221/BE221)</f>
        <v>0</v>
      </c>
      <c r="BX221">
        <f>(1-BW221)</f>
        <v>0</v>
      </c>
      <c r="DG221">
        <f>$B$13*EF221+$C$13*EG221+$F$13*ER221*(1-EU221)</f>
        <v>0</v>
      </c>
      <c r="DH221">
        <f>DG221*DI221</f>
        <v>0</v>
      </c>
      <c r="DI221">
        <f>($B$13*$D$11+$C$13*$D$11+$F$13*((FE221+EW221)/MAX(FE221+EW221+FF221, 0.1)*$I$11+FF221/MAX(FE221+EW221+FF221, 0.1)*$J$11))/($B$13+$C$13+$F$13)</f>
        <v>0</v>
      </c>
      <c r="DJ221">
        <f>($B$13*$K$11+$C$13*$K$11+$F$13*((FE221+EW221)/MAX(FE221+EW221+FF221, 0.1)*$P$11+FF221/MAX(FE221+EW221+FF221, 0.1)*$Q$11))/($B$13+$C$13+$F$13)</f>
        <v>0</v>
      </c>
      <c r="DK221">
        <v>5.52</v>
      </c>
      <c r="DL221">
        <v>0.5</v>
      </c>
      <c r="DM221" t="s">
        <v>430</v>
      </c>
      <c r="DN221">
        <v>2</v>
      </c>
      <c r="DO221" t="b">
        <v>1</v>
      </c>
      <c r="DP221">
        <v>1685033060.314285</v>
      </c>
      <c r="DQ221">
        <v>349.9494642857143</v>
      </c>
      <c r="DR221">
        <v>331.9570714285715</v>
      </c>
      <c r="DS221">
        <v>23.07933214285714</v>
      </c>
      <c r="DT221">
        <v>19.93747857142857</v>
      </c>
      <c r="DU221">
        <v>349.6839642857143</v>
      </c>
      <c r="DV221">
        <v>23.02160357142857</v>
      </c>
      <c r="DW221">
        <v>500.0845357142858</v>
      </c>
      <c r="DX221">
        <v>99.50071071428572</v>
      </c>
      <c r="DY221">
        <v>0.100062975</v>
      </c>
      <c r="DZ221">
        <v>31.49106428571429</v>
      </c>
      <c r="EA221">
        <v>32.14686785714285</v>
      </c>
      <c r="EB221">
        <v>999.9000000000002</v>
      </c>
      <c r="EC221">
        <v>0</v>
      </c>
      <c r="ED221">
        <v>0</v>
      </c>
      <c r="EE221">
        <v>10003.435</v>
      </c>
      <c r="EF221">
        <v>0</v>
      </c>
      <c r="EG221">
        <v>89.41273928571431</v>
      </c>
      <c r="EH221">
        <v>17.992375</v>
      </c>
      <c r="EI221">
        <v>358.2161071428571</v>
      </c>
      <c r="EJ221">
        <v>338.7092857142857</v>
      </c>
      <c r="EK221">
        <v>3.141849642857142</v>
      </c>
      <c r="EL221">
        <v>331.9570714285715</v>
      </c>
      <c r="EM221">
        <v>19.93747857142857</v>
      </c>
      <c r="EN221">
        <v>2.296409642857142</v>
      </c>
      <c r="EO221">
        <v>1.983794642857143</v>
      </c>
      <c r="EP221">
        <v>19.65121428571429</v>
      </c>
      <c r="EQ221">
        <v>17.3155</v>
      </c>
      <c r="ER221">
        <v>1999.935357142857</v>
      </c>
      <c r="ES221">
        <v>0.9800029642857143</v>
      </c>
      <c r="ET221">
        <v>0.01999689642857143</v>
      </c>
      <c r="EU221">
        <v>0</v>
      </c>
      <c r="EV221">
        <v>616.120607142857</v>
      </c>
      <c r="EW221">
        <v>5.00078</v>
      </c>
      <c r="EX221">
        <v>23864.01071428571</v>
      </c>
      <c r="EY221">
        <v>16379.11428571429</v>
      </c>
      <c r="EZ221">
        <v>42.88817857142858</v>
      </c>
      <c r="FA221">
        <v>43.92607142857143</v>
      </c>
      <c r="FB221">
        <v>42.96628571428571</v>
      </c>
      <c r="FC221">
        <v>43.71621428571427</v>
      </c>
      <c r="FD221">
        <v>44.18735714285715</v>
      </c>
      <c r="FE221">
        <v>1955.0425</v>
      </c>
      <c r="FF221">
        <v>39.89250000000001</v>
      </c>
      <c r="FG221">
        <v>0</v>
      </c>
      <c r="FH221">
        <v>1685033067.1</v>
      </c>
      <c r="FI221">
        <v>0</v>
      </c>
      <c r="FJ221">
        <v>616.0826153846155</v>
      </c>
      <c r="FK221">
        <v>-16.67986323691376</v>
      </c>
      <c r="FL221">
        <v>-34604.60860515042</v>
      </c>
      <c r="FM221">
        <v>23837.97692307692</v>
      </c>
      <c r="FN221">
        <v>15</v>
      </c>
      <c r="FO221">
        <v>1685030927.1</v>
      </c>
      <c r="FP221" t="s">
        <v>824</v>
      </c>
      <c r="FQ221">
        <v>1685030918.1</v>
      </c>
      <c r="FR221">
        <v>1685030927.1</v>
      </c>
      <c r="FS221">
        <v>4</v>
      </c>
      <c r="FT221">
        <v>-0.116</v>
      </c>
      <c r="FU221">
        <v>-0.024</v>
      </c>
      <c r="FV221">
        <v>0.273</v>
      </c>
      <c r="FW221">
        <v>-0.08699999999999999</v>
      </c>
      <c r="FX221">
        <v>420</v>
      </c>
      <c r="FY221">
        <v>14</v>
      </c>
      <c r="FZ221">
        <v>0.3</v>
      </c>
      <c r="GA221">
        <v>0.01</v>
      </c>
      <c r="GB221">
        <v>16.66242926829268</v>
      </c>
      <c r="GC221">
        <v>18.57986759581884</v>
      </c>
      <c r="GD221">
        <v>2.043355661202366</v>
      </c>
      <c r="GE221">
        <v>0</v>
      </c>
      <c r="GF221">
        <v>3.151426097560976</v>
      </c>
      <c r="GG221">
        <v>-0.210004808362367</v>
      </c>
      <c r="GH221">
        <v>0.03172870216174195</v>
      </c>
      <c r="GI221">
        <v>1</v>
      </c>
      <c r="GJ221">
        <v>1</v>
      </c>
      <c r="GK221">
        <v>2</v>
      </c>
      <c r="GL221" t="s">
        <v>432</v>
      </c>
      <c r="GM221">
        <v>3.09975</v>
      </c>
      <c r="GN221">
        <v>2.75784</v>
      </c>
      <c r="GO221">
        <v>0.0784281</v>
      </c>
      <c r="GP221">
        <v>0.07482850000000001</v>
      </c>
      <c r="GQ221">
        <v>0.115291</v>
      </c>
      <c r="GR221">
        <v>0.104608</v>
      </c>
      <c r="GS221">
        <v>23537.2</v>
      </c>
      <c r="GT221">
        <v>23347.6</v>
      </c>
      <c r="GU221">
        <v>26094.7</v>
      </c>
      <c r="GV221">
        <v>25587.7</v>
      </c>
      <c r="GW221">
        <v>37050.2</v>
      </c>
      <c r="GX221">
        <v>34903.1</v>
      </c>
      <c r="GY221">
        <v>45637</v>
      </c>
      <c r="GZ221">
        <v>42182.6</v>
      </c>
      <c r="HA221">
        <v>1.84608</v>
      </c>
      <c r="HB221">
        <v>1.87213</v>
      </c>
      <c r="HC221">
        <v>-0.0391155</v>
      </c>
      <c r="HD221">
        <v>0</v>
      </c>
      <c r="HE221">
        <v>32.7904</v>
      </c>
      <c r="HF221">
        <v>999.9</v>
      </c>
      <c r="HG221">
        <v>47.6</v>
      </c>
      <c r="HH221">
        <v>40.3</v>
      </c>
      <c r="HI221">
        <v>36.0407</v>
      </c>
      <c r="HJ221">
        <v>62.3077</v>
      </c>
      <c r="HK221">
        <v>24.7636</v>
      </c>
      <c r="HL221">
        <v>1</v>
      </c>
      <c r="HM221">
        <v>0.394324</v>
      </c>
      <c r="HN221">
        <v>2.18297</v>
      </c>
      <c r="HO221">
        <v>20.291</v>
      </c>
      <c r="HP221">
        <v>5.2116</v>
      </c>
      <c r="HQ221">
        <v>11.98</v>
      </c>
      <c r="HR221">
        <v>4.9637</v>
      </c>
      <c r="HS221">
        <v>3.27435</v>
      </c>
      <c r="HT221">
        <v>9999</v>
      </c>
      <c r="HU221">
        <v>9999</v>
      </c>
      <c r="HV221">
        <v>9999</v>
      </c>
      <c r="HW221">
        <v>31.8</v>
      </c>
      <c r="HX221">
        <v>1.86401</v>
      </c>
      <c r="HY221">
        <v>1.8602</v>
      </c>
      <c r="HZ221">
        <v>1.85852</v>
      </c>
      <c r="IA221">
        <v>1.85989</v>
      </c>
      <c r="IB221">
        <v>1.85987</v>
      </c>
      <c r="IC221">
        <v>1.8584</v>
      </c>
      <c r="ID221">
        <v>1.85747</v>
      </c>
      <c r="IE221">
        <v>1.85242</v>
      </c>
      <c r="IF221">
        <v>0</v>
      </c>
      <c r="IG221">
        <v>0</v>
      </c>
      <c r="IH221">
        <v>0</v>
      </c>
      <c r="II221">
        <v>0</v>
      </c>
      <c r="IJ221" t="s">
        <v>433</v>
      </c>
      <c r="IK221" t="s">
        <v>434</v>
      </c>
      <c r="IL221" t="s">
        <v>435</v>
      </c>
      <c r="IM221" t="s">
        <v>435</v>
      </c>
      <c r="IN221" t="s">
        <v>435</v>
      </c>
      <c r="IO221" t="s">
        <v>435</v>
      </c>
      <c r="IP221">
        <v>0</v>
      </c>
      <c r="IQ221">
        <v>100</v>
      </c>
      <c r="IR221">
        <v>100</v>
      </c>
      <c r="IS221">
        <v>0.263</v>
      </c>
      <c r="IT221">
        <v>0.0592</v>
      </c>
      <c r="IU221">
        <v>0.193269492571207</v>
      </c>
      <c r="IV221">
        <v>0.0002756662941723101</v>
      </c>
      <c r="IW221">
        <v>-1.706736700235475E-07</v>
      </c>
      <c r="IX221">
        <v>-7.648352192670159E-11</v>
      </c>
      <c r="IY221">
        <v>-0.189574171831711</v>
      </c>
      <c r="IZ221">
        <v>0.001712106514585134</v>
      </c>
      <c r="JA221">
        <v>0.0004201690128959496</v>
      </c>
      <c r="JB221">
        <v>-1.212774764375344E-06</v>
      </c>
      <c r="JC221">
        <v>3</v>
      </c>
      <c r="JD221">
        <v>1949</v>
      </c>
      <c r="JE221">
        <v>1</v>
      </c>
      <c r="JF221">
        <v>28</v>
      </c>
      <c r="JG221">
        <v>35.8</v>
      </c>
      <c r="JH221">
        <v>35.7</v>
      </c>
      <c r="JI221">
        <v>0.842285</v>
      </c>
      <c r="JJ221">
        <v>2.65503</v>
      </c>
      <c r="JK221">
        <v>1.49658</v>
      </c>
      <c r="JL221">
        <v>2.34863</v>
      </c>
      <c r="JM221">
        <v>1.54907</v>
      </c>
      <c r="JN221">
        <v>2.48657</v>
      </c>
      <c r="JO221">
        <v>43.3176</v>
      </c>
      <c r="JP221">
        <v>13.1776</v>
      </c>
      <c r="JQ221">
        <v>18</v>
      </c>
      <c r="JR221">
        <v>491.546</v>
      </c>
      <c r="JS221">
        <v>524.919</v>
      </c>
      <c r="JT221">
        <v>28.0057</v>
      </c>
      <c r="JU221">
        <v>32.2374</v>
      </c>
      <c r="JV221">
        <v>30.001</v>
      </c>
      <c r="JW221">
        <v>32.2159</v>
      </c>
      <c r="JX221">
        <v>32.1615</v>
      </c>
      <c r="JY221">
        <v>16.8124</v>
      </c>
      <c r="JZ221">
        <v>42.4003</v>
      </c>
      <c r="KA221">
        <v>0</v>
      </c>
      <c r="KB221">
        <v>28</v>
      </c>
      <c r="KC221">
        <v>279.792</v>
      </c>
      <c r="KD221">
        <v>19.9555</v>
      </c>
      <c r="KE221">
        <v>99.726</v>
      </c>
      <c r="KF221">
        <v>100.141</v>
      </c>
    </row>
    <row r="222" spans="1:292">
      <c r="A222">
        <v>202</v>
      </c>
      <c r="B222">
        <v>1685033073.1</v>
      </c>
      <c r="C222">
        <v>6474</v>
      </c>
      <c r="D222" t="s">
        <v>841</v>
      </c>
      <c r="E222" t="s">
        <v>842</v>
      </c>
      <c r="F222">
        <v>5</v>
      </c>
      <c r="G222" t="s">
        <v>823</v>
      </c>
      <c r="H222">
        <v>1685033065.6</v>
      </c>
      <c r="I222">
        <f>(J222)/1000</f>
        <v>0</v>
      </c>
      <c r="J222">
        <f>IF(DO222, AM222, AG222)</f>
        <v>0</v>
      </c>
      <c r="K222">
        <f>IF(DO222, AH222, AF222)</f>
        <v>0</v>
      </c>
      <c r="L222">
        <f>DQ222 - IF(AT222&gt;1, K222*DK222*100.0/(AV222*EE222), 0)</f>
        <v>0</v>
      </c>
      <c r="M222">
        <f>((S222-I222/2)*L222-K222)/(S222+I222/2)</f>
        <v>0</v>
      </c>
      <c r="N222">
        <f>M222*(DX222+DY222)/1000.0</f>
        <v>0</v>
      </c>
      <c r="O222">
        <f>(DQ222 - IF(AT222&gt;1, K222*DK222*100.0/(AV222*EE222), 0))*(DX222+DY222)/1000.0</f>
        <v>0</v>
      </c>
      <c r="P222">
        <f>2.0/((1/R222-1/Q222)+SIGN(R222)*SQRT((1/R222-1/Q222)*(1/R222-1/Q222) + 4*DL222/((DL222+1)*(DL222+1))*(2*1/R222*1/Q222-1/Q222*1/Q222)))</f>
        <v>0</v>
      </c>
      <c r="Q222">
        <f>IF(LEFT(DM222,1)&lt;&gt;"0",IF(LEFT(DM222,1)="1",3.0,DN222),$D$5+$E$5*(EE222*DX222/($K$5*1000))+$F$5*(EE222*DX222/($K$5*1000))*MAX(MIN(DK222,$J$5),$I$5)*MAX(MIN(DK222,$J$5),$I$5)+$G$5*MAX(MIN(DK222,$J$5),$I$5)*(EE222*DX222/($K$5*1000))+$H$5*(EE222*DX222/($K$5*1000))*(EE222*DX222/($K$5*1000)))</f>
        <v>0</v>
      </c>
      <c r="R222">
        <f>I222*(1000-(1000*0.61365*exp(17.502*V222/(240.97+V222))/(DX222+DY222)+DS222)/2)/(1000*0.61365*exp(17.502*V222/(240.97+V222))/(DX222+DY222)-DS222)</f>
        <v>0</v>
      </c>
      <c r="S222">
        <f>1/((DL222+1)/(P222/1.6)+1/(Q222/1.37)) + DL222/((DL222+1)/(P222/1.6) + DL222/(Q222/1.37))</f>
        <v>0</v>
      </c>
      <c r="T222">
        <f>(DG222*DJ222)</f>
        <v>0</v>
      </c>
      <c r="U222">
        <f>(DZ222+(T222+2*0.95*5.67E-8*(((DZ222+$B$9)+273)^4-(DZ222+273)^4)-44100*I222)/(1.84*29.3*Q222+8*0.95*5.67E-8*(DZ222+273)^3))</f>
        <v>0</v>
      </c>
      <c r="V222">
        <f>($C$9*EA222+$D$9*EB222+$E$9*U222)</f>
        <v>0</v>
      </c>
      <c r="W222">
        <f>0.61365*exp(17.502*V222/(240.97+V222))</f>
        <v>0</v>
      </c>
      <c r="X222">
        <f>(Y222/Z222*100)</f>
        <v>0</v>
      </c>
      <c r="Y222">
        <f>DS222*(DX222+DY222)/1000</f>
        <v>0</v>
      </c>
      <c r="Z222">
        <f>0.61365*exp(17.502*DZ222/(240.97+DZ222))</f>
        <v>0</v>
      </c>
      <c r="AA222">
        <f>(W222-DS222*(DX222+DY222)/1000)</f>
        <v>0</v>
      </c>
      <c r="AB222">
        <f>(-I222*44100)</f>
        <v>0</v>
      </c>
      <c r="AC222">
        <f>2*29.3*Q222*0.92*(DZ222-V222)</f>
        <v>0</v>
      </c>
      <c r="AD222">
        <f>2*0.95*5.67E-8*(((DZ222+$B$9)+273)^4-(V222+273)^4)</f>
        <v>0</v>
      </c>
      <c r="AE222">
        <f>T222+AD222+AB222+AC222</f>
        <v>0</v>
      </c>
      <c r="AF222">
        <f>DW222*AT222*(DR222-DQ222*(1000-AT222*DT222)/(1000-AT222*DS222))/(100*DK222)</f>
        <v>0</v>
      </c>
      <c r="AG222">
        <f>1000*DW222*AT222*(DS222-DT222)/(100*DK222*(1000-AT222*DS222))</f>
        <v>0</v>
      </c>
      <c r="AH222">
        <f>(AI222 - AJ222 - DX222*1E3/(8.314*(DZ222+273.15)) * AL222/DW222 * AK222) * DW222/(100*DK222) * (1000 - DT222)/1000</f>
        <v>0</v>
      </c>
      <c r="AI222">
        <v>307.2634225608991</v>
      </c>
      <c r="AJ222">
        <v>318.2038909090908</v>
      </c>
      <c r="AK222">
        <v>-3.281566758093792</v>
      </c>
      <c r="AL222">
        <v>66.78912068132936</v>
      </c>
      <c r="AM222">
        <f>(AO222 - AN222 + DX222*1E3/(8.314*(DZ222+273.15)) * AQ222/DW222 * AP222) * DW222/(100*DK222) * 1000/(1000 - AO222)</f>
        <v>0</v>
      </c>
      <c r="AN222">
        <v>19.99283663557496</v>
      </c>
      <c r="AO222">
        <v>23.18009294117647</v>
      </c>
      <c r="AP222">
        <v>0.006407347426559863</v>
      </c>
      <c r="AQ222">
        <v>108.691089205337</v>
      </c>
      <c r="AR222">
        <v>0</v>
      </c>
      <c r="AS222">
        <v>0</v>
      </c>
      <c r="AT222">
        <f>IF(AR222*$H$15&gt;=AV222,1.0,(AV222/(AV222-AR222*$H$15)))</f>
        <v>0</v>
      </c>
      <c r="AU222">
        <f>(AT222-1)*100</f>
        <v>0</v>
      </c>
      <c r="AV222">
        <f>MAX(0,($B$15+$C$15*EE222)/(1+$D$15*EE222)*DX222/(DZ222+273)*$E$15)</f>
        <v>0</v>
      </c>
      <c r="AW222" t="s">
        <v>429</v>
      </c>
      <c r="AX222" t="s">
        <v>429</v>
      </c>
      <c r="AY222">
        <v>0</v>
      </c>
      <c r="AZ222">
        <v>0</v>
      </c>
      <c r="BA222">
        <f>1-AY222/AZ222</f>
        <v>0</v>
      </c>
      <c r="BB222">
        <v>0</v>
      </c>
      <c r="BC222" t="s">
        <v>429</v>
      </c>
      <c r="BD222" t="s">
        <v>429</v>
      </c>
      <c r="BE222">
        <v>0</v>
      </c>
      <c r="BF222">
        <v>0</v>
      </c>
      <c r="BG222">
        <f>1-BE222/BF222</f>
        <v>0</v>
      </c>
      <c r="BH222">
        <v>0.5</v>
      </c>
      <c r="BI222">
        <f>DH222</f>
        <v>0</v>
      </c>
      <c r="BJ222">
        <f>K222</f>
        <v>0</v>
      </c>
      <c r="BK222">
        <f>BG222*BH222*BI222</f>
        <v>0</v>
      </c>
      <c r="BL222">
        <f>(BJ222-BB222)/BI222</f>
        <v>0</v>
      </c>
      <c r="BM222">
        <f>(AZ222-BF222)/BF222</f>
        <v>0</v>
      </c>
      <c r="BN222">
        <f>AY222/(BA222+AY222/BF222)</f>
        <v>0</v>
      </c>
      <c r="BO222" t="s">
        <v>429</v>
      </c>
      <c r="BP222">
        <v>0</v>
      </c>
      <c r="BQ222">
        <f>IF(BP222&lt;&gt;0, BP222, BN222)</f>
        <v>0</v>
      </c>
      <c r="BR222">
        <f>1-BQ222/BF222</f>
        <v>0</v>
      </c>
      <c r="BS222">
        <f>(BF222-BE222)/(BF222-BQ222)</f>
        <v>0</v>
      </c>
      <c r="BT222">
        <f>(AZ222-BF222)/(AZ222-BQ222)</f>
        <v>0</v>
      </c>
      <c r="BU222">
        <f>(BF222-BE222)/(BF222-AY222)</f>
        <v>0</v>
      </c>
      <c r="BV222">
        <f>(AZ222-BF222)/(AZ222-AY222)</f>
        <v>0</v>
      </c>
      <c r="BW222">
        <f>(BS222*BQ222/BE222)</f>
        <v>0</v>
      </c>
      <c r="BX222">
        <f>(1-BW222)</f>
        <v>0</v>
      </c>
      <c r="DG222">
        <f>$B$13*EF222+$C$13*EG222+$F$13*ER222*(1-EU222)</f>
        <v>0</v>
      </c>
      <c r="DH222">
        <f>DG222*DI222</f>
        <v>0</v>
      </c>
      <c r="DI222">
        <f>($B$13*$D$11+$C$13*$D$11+$F$13*((FE222+EW222)/MAX(FE222+EW222+FF222, 0.1)*$I$11+FF222/MAX(FE222+EW222+FF222, 0.1)*$J$11))/($B$13+$C$13+$F$13)</f>
        <v>0</v>
      </c>
      <c r="DJ222">
        <f>($B$13*$K$11+$C$13*$K$11+$F$13*((FE222+EW222)/MAX(FE222+EW222+FF222, 0.1)*$P$11+FF222/MAX(FE222+EW222+FF222, 0.1)*$Q$11))/($B$13+$C$13+$F$13)</f>
        <v>0</v>
      </c>
      <c r="DK222">
        <v>5.52</v>
      </c>
      <c r="DL222">
        <v>0.5</v>
      </c>
      <c r="DM222" t="s">
        <v>430</v>
      </c>
      <c r="DN222">
        <v>2</v>
      </c>
      <c r="DO222" t="b">
        <v>1</v>
      </c>
      <c r="DP222">
        <v>1685033065.6</v>
      </c>
      <c r="DQ222">
        <v>333.1738148148148</v>
      </c>
      <c r="DR222">
        <v>314.6036666666667</v>
      </c>
      <c r="DS222">
        <v>23.13188148148148</v>
      </c>
      <c r="DT222">
        <v>19.98764814814815</v>
      </c>
      <c r="DU222">
        <v>332.9104074074075</v>
      </c>
      <c r="DV222">
        <v>23.07316296296296</v>
      </c>
      <c r="DW222">
        <v>499.9956666666666</v>
      </c>
      <c r="DX222">
        <v>99.50065555555557</v>
      </c>
      <c r="DY222">
        <v>0.0999627962962963</v>
      </c>
      <c r="DZ222">
        <v>31.49567037037037</v>
      </c>
      <c r="EA222">
        <v>32.1576037037037</v>
      </c>
      <c r="EB222">
        <v>999.9000000000001</v>
      </c>
      <c r="EC222">
        <v>0</v>
      </c>
      <c r="ED222">
        <v>0</v>
      </c>
      <c r="EE222">
        <v>9996.336296296296</v>
      </c>
      <c r="EF222">
        <v>0</v>
      </c>
      <c r="EG222">
        <v>83.75024074074074</v>
      </c>
      <c r="EH222">
        <v>18.5702</v>
      </c>
      <c r="EI222">
        <v>341.0627037037037</v>
      </c>
      <c r="EJ222">
        <v>321.02</v>
      </c>
      <c r="EK222">
        <v>3.144224074074074</v>
      </c>
      <c r="EL222">
        <v>314.6036666666667</v>
      </c>
      <c r="EM222">
        <v>19.98764814814815</v>
      </c>
      <c r="EN222">
        <v>2.301635925925926</v>
      </c>
      <c r="EO222">
        <v>1.988785555555556</v>
      </c>
      <c r="EP222">
        <v>19.68784814814815</v>
      </c>
      <c r="EQ222">
        <v>17.35532592592592</v>
      </c>
      <c r="ER222">
        <v>2000.018518518518</v>
      </c>
      <c r="ES222">
        <v>0.9799997777777777</v>
      </c>
      <c r="ET222">
        <v>0.01999995555555556</v>
      </c>
      <c r="EU222">
        <v>0</v>
      </c>
      <c r="EV222">
        <v>614.727</v>
      </c>
      <c r="EW222">
        <v>5.00078</v>
      </c>
      <c r="EX222">
        <v>23023.15185185186</v>
      </c>
      <c r="EY222">
        <v>16379.77777777778</v>
      </c>
      <c r="EZ222">
        <v>42.92118518518519</v>
      </c>
      <c r="FA222">
        <v>43.94881481481481</v>
      </c>
      <c r="FB222">
        <v>43.02059259259259</v>
      </c>
      <c r="FC222">
        <v>43.74499999999999</v>
      </c>
      <c r="FD222">
        <v>44.229</v>
      </c>
      <c r="FE222">
        <v>1955.118148148148</v>
      </c>
      <c r="FF222">
        <v>39.89962962962963</v>
      </c>
      <c r="FG222">
        <v>0</v>
      </c>
      <c r="FH222">
        <v>1685033072.5</v>
      </c>
      <c r="FI222">
        <v>0</v>
      </c>
      <c r="FJ222">
        <v>614.56548</v>
      </c>
      <c r="FK222">
        <v>-14.72238459196739</v>
      </c>
      <c r="FL222">
        <v>42840.09221911706</v>
      </c>
      <c r="FM222">
        <v>23266.22</v>
      </c>
      <c r="FN222">
        <v>15</v>
      </c>
      <c r="FO222">
        <v>1685030927.1</v>
      </c>
      <c r="FP222" t="s">
        <v>824</v>
      </c>
      <c r="FQ222">
        <v>1685030918.1</v>
      </c>
      <c r="FR222">
        <v>1685030927.1</v>
      </c>
      <c r="FS222">
        <v>4</v>
      </c>
      <c r="FT222">
        <v>-0.116</v>
      </c>
      <c r="FU222">
        <v>-0.024</v>
      </c>
      <c r="FV222">
        <v>0.273</v>
      </c>
      <c r="FW222">
        <v>-0.08699999999999999</v>
      </c>
      <c r="FX222">
        <v>420</v>
      </c>
      <c r="FY222">
        <v>14</v>
      </c>
      <c r="FZ222">
        <v>0.3</v>
      </c>
      <c r="GA222">
        <v>0.01</v>
      </c>
      <c r="GB222">
        <v>18.20838</v>
      </c>
      <c r="GC222">
        <v>6.859868667917431</v>
      </c>
      <c r="GD222">
        <v>0.696557107924397</v>
      </c>
      <c r="GE222">
        <v>0</v>
      </c>
      <c r="GF222">
        <v>3.1489635</v>
      </c>
      <c r="GG222">
        <v>0.04624818011257317</v>
      </c>
      <c r="GH222">
        <v>0.0301615276925755</v>
      </c>
      <c r="GI222">
        <v>1</v>
      </c>
      <c r="GJ222">
        <v>1</v>
      </c>
      <c r="GK222">
        <v>2</v>
      </c>
      <c r="GL222" t="s">
        <v>432</v>
      </c>
      <c r="GM222">
        <v>3.09971</v>
      </c>
      <c r="GN222">
        <v>2.75794</v>
      </c>
      <c r="GO222">
        <v>0.0753117</v>
      </c>
      <c r="GP222">
        <v>0.0715073</v>
      </c>
      <c r="GQ222">
        <v>0.115372</v>
      </c>
      <c r="GR222">
        <v>0.10462</v>
      </c>
      <c r="GS222">
        <v>23616.1</v>
      </c>
      <c r="GT222">
        <v>23431</v>
      </c>
      <c r="GU222">
        <v>26094</v>
      </c>
      <c r="GV222">
        <v>25587.3</v>
      </c>
      <c r="GW222">
        <v>37045.7</v>
      </c>
      <c r="GX222">
        <v>34901.6</v>
      </c>
      <c r="GY222">
        <v>45636.1</v>
      </c>
      <c r="GZ222">
        <v>42181.9</v>
      </c>
      <c r="HA222">
        <v>1.84613</v>
      </c>
      <c r="HB222">
        <v>1.87195</v>
      </c>
      <c r="HC222">
        <v>-0.0410452</v>
      </c>
      <c r="HD222">
        <v>0</v>
      </c>
      <c r="HE222">
        <v>32.8318</v>
      </c>
      <c r="HF222">
        <v>999.9</v>
      </c>
      <c r="HG222">
        <v>47.6</v>
      </c>
      <c r="HH222">
        <v>40.3</v>
      </c>
      <c r="HI222">
        <v>36.0418</v>
      </c>
      <c r="HJ222">
        <v>62.3177</v>
      </c>
      <c r="HK222">
        <v>24.7756</v>
      </c>
      <c r="HL222">
        <v>1</v>
      </c>
      <c r="HM222">
        <v>0.395379</v>
      </c>
      <c r="HN222">
        <v>2.20016</v>
      </c>
      <c r="HO222">
        <v>20.2908</v>
      </c>
      <c r="HP222">
        <v>5.2107</v>
      </c>
      <c r="HQ222">
        <v>11.98</v>
      </c>
      <c r="HR222">
        <v>4.96305</v>
      </c>
      <c r="HS222">
        <v>3.27428</v>
      </c>
      <c r="HT222">
        <v>9999</v>
      </c>
      <c r="HU222">
        <v>9999</v>
      </c>
      <c r="HV222">
        <v>9999</v>
      </c>
      <c r="HW222">
        <v>31.8</v>
      </c>
      <c r="HX222">
        <v>1.86401</v>
      </c>
      <c r="HY222">
        <v>1.8602</v>
      </c>
      <c r="HZ222">
        <v>1.85852</v>
      </c>
      <c r="IA222">
        <v>1.85989</v>
      </c>
      <c r="IB222">
        <v>1.85989</v>
      </c>
      <c r="IC222">
        <v>1.85841</v>
      </c>
      <c r="ID222">
        <v>1.85747</v>
      </c>
      <c r="IE222">
        <v>1.85242</v>
      </c>
      <c r="IF222">
        <v>0</v>
      </c>
      <c r="IG222">
        <v>0</v>
      </c>
      <c r="IH222">
        <v>0</v>
      </c>
      <c r="II222">
        <v>0</v>
      </c>
      <c r="IJ222" t="s">
        <v>433</v>
      </c>
      <c r="IK222" t="s">
        <v>434</v>
      </c>
      <c r="IL222" t="s">
        <v>435</v>
      </c>
      <c r="IM222" t="s">
        <v>435</v>
      </c>
      <c r="IN222" t="s">
        <v>435</v>
      </c>
      <c r="IO222" t="s">
        <v>435</v>
      </c>
      <c r="IP222">
        <v>0</v>
      </c>
      <c r="IQ222">
        <v>100</v>
      </c>
      <c r="IR222">
        <v>100</v>
      </c>
      <c r="IS222">
        <v>0.26</v>
      </c>
      <c r="IT222">
        <v>0.0597</v>
      </c>
      <c r="IU222">
        <v>0.193269492571207</v>
      </c>
      <c r="IV222">
        <v>0.0002756662941723101</v>
      </c>
      <c r="IW222">
        <v>-1.706736700235475E-07</v>
      </c>
      <c r="IX222">
        <v>-7.648352192670159E-11</v>
      </c>
      <c r="IY222">
        <v>-0.189574171831711</v>
      </c>
      <c r="IZ222">
        <v>0.001712106514585134</v>
      </c>
      <c r="JA222">
        <v>0.0004201690128959496</v>
      </c>
      <c r="JB222">
        <v>-1.212774764375344E-06</v>
      </c>
      <c r="JC222">
        <v>3</v>
      </c>
      <c r="JD222">
        <v>1949</v>
      </c>
      <c r="JE222">
        <v>1</v>
      </c>
      <c r="JF222">
        <v>28</v>
      </c>
      <c r="JG222">
        <v>35.9</v>
      </c>
      <c r="JH222">
        <v>35.8</v>
      </c>
      <c r="JI222">
        <v>0.802002</v>
      </c>
      <c r="JJ222">
        <v>2.66357</v>
      </c>
      <c r="JK222">
        <v>1.49658</v>
      </c>
      <c r="JL222">
        <v>2.34863</v>
      </c>
      <c r="JM222">
        <v>1.54907</v>
      </c>
      <c r="JN222">
        <v>2.38892</v>
      </c>
      <c r="JO222">
        <v>43.3176</v>
      </c>
      <c r="JP222">
        <v>13.1689</v>
      </c>
      <c r="JQ222">
        <v>18</v>
      </c>
      <c r="JR222">
        <v>491.619</v>
      </c>
      <c r="JS222">
        <v>524.851</v>
      </c>
      <c r="JT222">
        <v>28.0042</v>
      </c>
      <c r="JU222">
        <v>32.2485</v>
      </c>
      <c r="JV222">
        <v>30.001</v>
      </c>
      <c r="JW222">
        <v>32.2218</v>
      </c>
      <c r="JX222">
        <v>32.1681</v>
      </c>
      <c r="JY222">
        <v>16.0844</v>
      </c>
      <c r="JZ222">
        <v>42.4003</v>
      </c>
      <c r="KA222">
        <v>0</v>
      </c>
      <c r="KB222">
        <v>28</v>
      </c>
      <c r="KC222">
        <v>266.391</v>
      </c>
      <c r="KD222">
        <v>19.9482</v>
      </c>
      <c r="KE222">
        <v>99.7238</v>
      </c>
      <c r="KF222">
        <v>100.139</v>
      </c>
    </row>
    <row r="223" spans="1:292">
      <c r="A223">
        <v>203</v>
      </c>
      <c r="B223">
        <v>1685033078.1</v>
      </c>
      <c r="C223">
        <v>6479</v>
      </c>
      <c r="D223" t="s">
        <v>843</v>
      </c>
      <c r="E223" t="s">
        <v>844</v>
      </c>
      <c r="F223">
        <v>5</v>
      </c>
      <c r="G223" t="s">
        <v>823</v>
      </c>
      <c r="H223">
        <v>1685033070.314285</v>
      </c>
      <c r="I223">
        <f>(J223)/1000</f>
        <v>0</v>
      </c>
      <c r="J223">
        <f>IF(DO223, AM223, AG223)</f>
        <v>0</v>
      </c>
      <c r="K223">
        <f>IF(DO223, AH223, AF223)</f>
        <v>0</v>
      </c>
      <c r="L223">
        <f>DQ223 - IF(AT223&gt;1, K223*DK223*100.0/(AV223*EE223), 0)</f>
        <v>0</v>
      </c>
      <c r="M223">
        <f>((S223-I223/2)*L223-K223)/(S223+I223/2)</f>
        <v>0</v>
      </c>
      <c r="N223">
        <f>M223*(DX223+DY223)/1000.0</f>
        <v>0</v>
      </c>
      <c r="O223">
        <f>(DQ223 - IF(AT223&gt;1, K223*DK223*100.0/(AV223*EE223), 0))*(DX223+DY223)/1000.0</f>
        <v>0</v>
      </c>
      <c r="P223">
        <f>2.0/((1/R223-1/Q223)+SIGN(R223)*SQRT((1/R223-1/Q223)*(1/R223-1/Q223) + 4*DL223/((DL223+1)*(DL223+1))*(2*1/R223*1/Q223-1/Q223*1/Q223)))</f>
        <v>0</v>
      </c>
      <c r="Q223">
        <f>IF(LEFT(DM223,1)&lt;&gt;"0",IF(LEFT(DM223,1)="1",3.0,DN223),$D$5+$E$5*(EE223*DX223/($K$5*1000))+$F$5*(EE223*DX223/($K$5*1000))*MAX(MIN(DK223,$J$5),$I$5)*MAX(MIN(DK223,$J$5),$I$5)+$G$5*MAX(MIN(DK223,$J$5),$I$5)*(EE223*DX223/($K$5*1000))+$H$5*(EE223*DX223/($K$5*1000))*(EE223*DX223/($K$5*1000)))</f>
        <v>0</v>
      </c>
      <c r="R223">
        <f>I223*(1000-(1000*0.61365*exp(17.502*V223/(240.97+V223))/(DX223+DY223)+DS223)/2)/(1000*0.61365*exp(17.502*V223/(240.97+V223))/(DX223+DY223)-DS223)</f>
        <v>0</v>
      </c>
      <c r="S223">
        <f>1/((DL223+1)/(P223/1.6)+1/(Q223/1.37)) + DL223/((DL223+1)/(P223/1.6) + DL223/(Q223/1.37))</f>
        <v>0</v>
      </c>
      <c r="T223">
        <f>(DG223*DJ223)</f>
        <v>0</v>
      </c>
      <c r="U223">
        <f>(DZ223+(T223+2*0.95*5.67E-8*(((DZ223+$B$9)+273)^4-(DZ223+273)^4)-44100*I223)/(1.84*29.3*Q223+8*0.95*5.67E-8*(DZ223+273)^3))</f>
        <v>0</v>
      </c>
      <c r="V223">
        <f>($C$9*EA223+$D$9*EB223+$E$9*U223)</f>
        <v>0</v>
      </c>
      <c r="W223">
        <f>0.61365*exp(17.502*V223/(240.97+V223))</f>
        <v>0</v>
      </c>
      <c r="X223">
        <f>(Y223/Z223*100)</f>
        <v>0</v>
      </c>
      <c r="Y223">
        <f>DS223*(DX223+DY223)/1000</f>
        <v>0</v>
      </c>
      <c r="Z223">
        <f>0.61365*exp(17.502*DZ223/(240.97+DZ223))</f>
        <v>0</v>
      </c>
      <c r="AA223">
        <f>(W223-DS223*(DX223+DY223)/1000)</f>
        <v>0</v>
      </c>
      <c r="AB223">
        <f>(-I223*44100)</f>
        <v>0</v>
      </c>
      <c r="AC223">
        <f>2*29.3*Q223*0.92*(DZ223-V223)</f>
        <v>0</v>
      </c>
      <c r="AD223">
        <f>2*0.95*5.67E-8*(((DZ223+$B$9)+273)^4-(V223+273)^4)</f>
        <v>0</v>
      </c>
      <c r="AE223">
        <f>T223+AD223+AB223+AC223</f>
        <v>0</v>
      </c>
      <c r="AF223">
        <f>DW223*AT223*(DR223-DQ223*(1000-AT223*DT223)/(1000-AT223*DS223))/(100*DK223)</f>
        <v>0</v>
      </c>
      <c r="AG223">
        <f>1000*DW223*AT223*(DS223-DT223)/(100*DK223*(1000-AT223*DS223))</f>
        <v>0</v>
      </c>
      <c r="AH223">
        <f>(AI223 - AJ223 - DX223*1E3/(8.314*(DZ223+273.15)) * AL223/DW223 * AK223) * DW223/(100*DK223) * (1000 - DT223)/1000</f>
        <v>0</v>
      </c>
      <c r="AI223">
        <v>290.1731792731617</v>
      </c>
      <c r="AJ223">
        <v>301.8039999999999</v>
      </c>
      <c r="AK223">
        <v>-3.27709030756981</v>
      </c>
      <c r="AL223">
        <v>66.78912068132936</v>
      </c>
      <c r="AM223">
        <f>(AO223 - AN223 + DX223*1E3/(8.314*(DZ223+273.15)) * AQ223/DW223 * AP223) * DW223/(100*DK223) * 1000/(1000 - AO223)</f>
        <v>0</v>
      </c>
      <c r="AN223">
        <v>19.9968619671082</v>
      </c>
      <c r="AO223">
        <v>23.19784088235294</v>
      </c>
      <c r="AP223">
        <v>0.003777888095706332</v>
      </c>
      <c r="AQ223">
        <v>108.691089205337</v>
      </c>
      <c r="AR223">
        <v>0</v>
      </c>
      <c r="AS223">
        <v>0</v>
      </c>
      <c r="AT223">
        <f>IF(AR223*$H$15&gt;=AV223,1.0,(AV223/(AV223-AR223*$H$15)))</f>
        <v>0</v>
      </c>
      <c r="AU223">
        <f>(AT223-1)*100</f>
        <v>0</v>
      </c>
      <c r="AV223">
        <f>MAX(0,($B$15+$C$15*EE223)/(1+$D$15*EE223)*DX223/(DZ223+273)*$E$15)</f>
        <v>0</v>
      </c>
      <c r="AW223" t="s">
        <v>429</v>
      </c>
      <c r="AX223" t="s">
        <v>429</v>
      </c>
      <c r="AY223">
        <v>0</v>
      </c>
      <c r="AZ223">
        <v>0</v>
      </c>
      <c r="BA223">
        <f>1-AY223/AZ223</f>
        <v>0</v>
      </c>
      <c r="BB223">
        <v>0</v>
      </c>
      <c r="BC223" t="s">
        <v>429</v>
      </c>
      <c r="BD223" t="s">
        <v>429</v>
      </c>
      <c r="BE223">
        <v>0</v>
      </c>
      <c r="BF223">
        <v>0</v>
      </c>
      <c r="BG223">
        <f>1-BE223/BF223</f>
        <v>0</v>
      </c>
      <c r="BH223">
        <v>0.5</v>
      </c>
      <c r="BI223">
        <f>DH223</f>
        <v>0</v>
      </c>
      <c r="BJ223">
        <f>K223</f>
        <v>0</v>
      </c>
      <c r="BK223">
        <f>BG223*BH223*BI223</f>
        <v>0</v>
      </c>
      <c r="BL223">
        <f>(BJ223-BB223)/BI223</f>
        <v>0</v>
      </c>
      <c r="BM223">
        <f>(AZ223-BF223)/BF223</f>
        <v>0</v>
      </c>
      <c r="BN223">
        <f>AY223/(BA223+AY223/BF223)</f>
        <v>0</v>
      </c>
      <c r="BO223" t="s">
        <v>429</v>
      </c>
      <c r="BP223">
        <v>0</v>
      </c>
      <c r="BQ223">
        <f>IF(BP223&lt;&gt;0, BP223, BN223)</f>
        <v>0</v>
      </c>
      <c r="BR223">
        <f>1-BQ223/BF223</f>
        <v>0</v>
      </c>
      <c r="BS223">
        <f>(BF223-BE223)/(BF223-BQ223)</f>
        <v>0</v>
      </c>
      <c r="BT223">
        <f>(AZ223-BF223)/(AZ223-BQ223)</f>
        <v>0</v>
      </c>
      <c r="BU223">
        <f>(BF223-BE223)/(BF223-AY223)</f>
        <v>0</v>
      </c>
      <c r="BV223">
        <f>(AZ223-BF223)/(AZ223-AY223)</f>
        <v>0</v>
      </c>
      <c r="BW223">
        <f>(BS223*BQ223/BE223)</f>
        <v>0</v>
      </c>
      <c r="BX223">
        <f>(1-BW223)</f>
        <v>0</v>
      </c>
      <c r="DG223">
        <f>$B$13*EF223+$C$13*EG223+$F$13*ER223*(1-EU223)</f>
        <v>0</v>
      </c>
      <c r="DH223">
        <f>DG223*DI223</f>
        <v>0</v>
      </c>
      <c r="DI223">
        <f>($B$13*$D$11+$C$13*$D$11+$F$13*((FE223+EW223)/MAX(FE223+EW223+FF223, 0.1)*$I$11+FF223/MAX(FE223+EW223+FF223, 0.1)*$J$11))/($B$13+$C$13+$F$13)</f>
        <v>0</v>
      </c>
      <c r="DJ223">
        <f>($B$13*$K$11+$C$13*$K$11+$F$13*((FE223+EW223)/MAX(FE223+EW223+FF223, 0.1)*$P$11+FF223/MAX(FE223+EW223+FF223, 0.1)*$Q$11))/($B$13+$C$13+$F$13)</f>
        <v>0</v>
      </c>
      <c r="DK223">
        <v>5.52</v>
      </c>
      <c r="DL223">
        <v>0.5</v>
      </c>
      <c r="DM223" t="s">
        <v>430</v>
      </c>
      <c r="DN223">
        <v>2</v>
      </c>
      <c r="DO223" t="b">
        <v>1</v>
      </c>
      <c r="DP223">
        <v>1685033070.314285</v>
      </c>
      <c r="DQ223">
        <v>318.1332499999999</v>
      </c>
      <c r="DR223">
        <v>299.0066428571428</v>
      </c>
      <c r="DS223">
        <v>23.16566785714286</v>
      </c>
      <c r="DT223">
        <v>19.99503571428571</v>
      </c>
      <c r="DU223">
        <v>317.872</v>
      </c>
      <c r="DV223">
        <v>23.10631428571429</v>
      </c>
      <c r="DW223">
        <v>499.9935357142857</v>
      </c>
      <c r="DX223">
        <v>99.50090357142858</v>
      </c>
      <c r="DY223">
        <v>0.09998791071428569</v>
      </c>
      <c r="DZ223">
        <v>31.49758214285714</v>
      </c>
      <c r="EA223">
        <v>32.16545</v>
      </c>
      <c r="EB223">
        <v>999.9000000000002</v>
      </c>
      <c r="EC223">
        <v>0</v>
      </c>
      <c r="ED223">
        <v>0</v>
      </c>
      <c r="EE223">
        <v>9993.318928571429</v>
      </c>
      <c r="EF223">
        <v>0</v>
      </c>
      <c r="EG223">
        <v>88.12762499999999</v>
      </c>
      <c r="EH223">
        <v>19.12671428571429</v>
      </c>
      <c r="EI223">
        <v>325.6774642857143</v>
      </c>
      <c r="EJ223">
        <v>305.1071428571428</v>
      </c>
      <c r="EK223">
        <v>3.170631428571429</v>
      </c>
      <c r="EL223">
        <v>299.0066428571428</v>
      </c>
      <c r="EM223">
        <v>19.99503571428571</v>
      </c>
      <c r="EN223">
        <v>2.305004642857143</v>
      </c>
      <c r="EO223">
        <v>1.989524642857143</v>
      </c>
      <c r="EP223">
        <v>19.71141428571428</v>
      </c>
      <c r="EQ223">
        <v>17.36121071428571</v>
      </c>
      <c r="ER223">
        <v>2000.0925</v>
      </c>
      <c r="ES223">
        <v>0.9799974642857141</v>
      </c>
      <c r="ET223">
        <v>0.02000229285714286</v>
      </c>
      <c r="EU223">
        <v>0</v>
      </c>
      <c r="EV223">
        <v>613.6375357142857</v>
      </c>
      <c r="EW223">
        <v>5.00078</v>
      </c>
      <c r="EX223">
        <v>25314.78928571428</v>
      </c>
      <c r="EY223">
        <v>16380.375</v>
      </c>
      <c r="EZ223">
        <v>42.93742857142858</v>
      </c>
      <c r="FA223">
        <v>43.9685</v>
      </c>
      <c r="FB223">
        <v>43.0065</v>
      </c>
      <c r="FC223">
        <v>43.76092857142857</v>
      </c>
      <c r="FD223">
        <v>44.23639285714285</v>
      </c>
      <c r="FE223">
        <v>1955.186428571428</v>
      </c>
      <c r="FF223">
        <v>39.90535714285715</v>
      </c>
      <c r="FG223">
        <v>0</v>
      </c>
      <c r="FH223">
        <v>1685033077.3</v>
      </c>
      <c r="FI223">
        <v>0</v>
      </c>
      <c r="FJ223">
        <v>613.48896</v>
      </c>
      <c r="FK223">
        <v>-12.93523079735085</v>
      </c>
      <c r="FL223">
        <v>26392.13080246484</v>
      </c>
      <c r="FM223">
        <v>25755.596</v>
      </c>
      <c r="FN223">
        <v>15</v>
      </c>
      <c r="FO223">
        <v>1685030927.1</v>
      </c>
      <c r="FP223" t="s">
        <v>824</v>
      </c>
      <c r="FQ223">
        <v>1685030918.1</v>
      </c>
      <c r="FR223">
        <v>1685030927.1</v>
      </c>
      <c r="FS223">
        <v>4</v>
      </c>
      <c r="FT223">
        <v>-0.116</v>
      </c>
      <c r="FU223">
        <v>-0.024</v>
      </c>
      <c r="FV223">
        <v>0.273</v>
      </c>
      <c r="FW223">
        <v>-0.08699999999999999</v>
      </c>
      <c r="FX223">
        <v>420</v>
      </c>
      <c r="FY223">
        <v>14</v>
      </c>
      <c r="FZ223">
        <v>0.3</v>
      </c>
      <c r="GA223">
        <v>0.01</v>
      </c>
      <c r="GB223">
        <v>18.83388292682927</v>
      </c>
      <c r="GC223">
        <v>6.9872404181184</v>
      </c>
      <c r="GD223">
        <v>0.6948717895085743</v>
      </c>
      <c r="GE223">
        <v>0</v>
      </c>
      <c r="GF223">
        <v>3.154094878048781</v>
      </c>
      <c r="GG223">
        <v>0.3233669686411184</v>
      </c>
      <c r="GH223">
        <v>0.03289513946763081</v>
      </c>
      <c r="GI223">
        <v>1</v>
      </c>
      <c r="GJ223">
        <v>1</v>
      </c>
      <c r="GK223">
        <v>2</v>
      </c>
      <c r="GL223" t="s">
        <v>432</v>
      </c>
      <c r="GM223">
        <v>3.09976</v>
      </c>
      <c r="GN223">
        <v>2.75815</v>
      </c>
      <c r="GO223">
        <v>0.0721286</v>
      </c>
      <c r="GP223">
        <v>0.06812260000000001</v>
      </c>
      <c r="GQ223">
        <v>0.115426</v>
      </c>
      <c r="GR223">
        <v>0.104637</v>
      </c>
      <c r="GS223">
        <v>23697.2</v>
      </c>
      <c r="GT223">
        <v>23515.5</v>
      </c>
      <c r="GU223">
        <v>26093.8</v>
      </c>
      <c r="GV223">
        <v>25586.5</v>
      </c>
      <c r="GW223">
        <v>37042.4</v>
      </c>
      <c r="GX223">
        <v>34899.5</v>
      </c>
      <c r="GY223">
        <v>45635.2</v>
      </c>
      <c r="GZ223">
        <v>42180.5</v>
      </c>
      <c r="HA223">
        <v>1.84613</v>
      </c>
      <c r="HB223">
        <v>1.87188</v>
      </c>
      <c r="HC223">
        <v>-0.0417233</v>
      </c>
      <c r="HD223">
        <v>0</v>
      </c>
      <c r="HE223">
        <v>32.8649</v>
      </c>
      <c r="HF223">
        <v>999.9</v>
      </c>
      <c r="HG223">
        <v>47.6</v>
      </c>
      <c r="HH223">
        <v>40.3</v>
      </c>
      <c r="HI223">
        <v>36.037</v>
      </c>
      <c r="HJ223">
        <v>62.4477</v>
      </c>
      <c r="HK223">
        <v>24.6955</v>
      </c>
      <c r="HL223">
        <v>1</v>
      </c>
      <c r="HM223">
        <v>0.396357</v>
      </c>
      <c r="HN223">
        <v>2.21364</v>
      </c>
      <c r="HO223">
        <v>20.2905</v>
      </c>
      <c r="HP223">
        <v>5.2107</v>
      </c>
      <c r="HQ223">
        <v>11.98</v>
      </c>
      <c r="HR223">
        <v>4.96345</v>
      </c>
      <c r="HS223">
        <v>3.27408</v>
      </c>
      <c r="HT223">
        <v>9999</v>
      </c>
      <c r="HU223">
        <v>9999</v>
      </c>
      <c r="HV223">
        <v>9999</v>
      </c>
      <c r="HW223">
        <v>31.8</v>
      </c>
      <c r="HX223">
        <v>1.86401</v>
      </c>
      <c r="HY223">
        <v>1.8602</v>
      </c>
      <c r="HZ223">
        <v>1.85852</v>
      </c>
      <c r="IA223">
        <v>1.85989</v>
      </c>
      <c r="IB223">
        <v>1.85988</v>
      </c>
      <c r="IC223">
        <v>1.85843</v>
      </c>
      <c r="ID223">
        <v>1.85746</v>
      </c>
      <c r="IE223">
        <v>1.85242</v>
      </c>
      <c r="IF223">
        <v>0</v>
      </c>
      <c r="IG223">
        <v>0</v>
      </c>
      <c r="IH223">
        <v>0</v>
      </c>
      <c r="II223">
        <v>0</v>
      </c>
      <c r="IJ223" t="s">
        <v>433</v>
      </c>
      <c r="IK223" t="s">
        <v>434</v>
      </c>
      <c r="IL223" t="s">
        <v>435</v>
      </c>
      <c r="IM223" t="s">
        <v>435</v>
      </c>
      <c r="IN223" t="s">
        <v>435</v>
      </c>
      <c r="IO223" t="s">
        <v>435</v>
      </c>
      <c r="IP223">
        <v>0</v>
      </c>
      <c r="IQ223">
        <v>100</v>
      </c>
      <c r="IR223">
        <v>100</v>
      </c>
      <c r="IS223">
        <v>0.257</v>
      </c>
      <c r="IT223">
        <v>0.06</v>
      </c>
      <c r="IU223">
        <v>0.193269492571207</v>
      </c>
      <c r="IV223">
        <v>0.0002756662941723101</v>
      </c>
      <c r="IW223">
        <v>-1.706736700235475E-07</v>
      </c>
      <c r="IX223">
        <v>-7.648352192670159E-11</v>
      </c>
      <c r="IY223">
        <v>-0.189574171831711</v>
      </c>
      <c r="IZ223">
        <v>0.001712106514585134</v>
      </c>
      <c r="JA223">
        <v>0.0004201690128959496</v>
      </c>
      <c r="JB223">
        <v>-1.212774764375344E-06</v>
      </c>
      <c r="JC223">
        <v>3</v>
      </c>
      <c r="JD223">
        <v>1949</v>
      </c>
      <c r="JE223">
        <v>1</v>
      </c>
      <c r="JF223">
        <v>28</v>
      </c>
      <c r="JG223">
        <v>36</v>
      </c>
      <c r="JH223">
        <v>35.9</v>
      </c>
      <c r="JI223">
        <v>0.765381</v>
      </c>
      <c r="JJ223">
        <v>2.65259</v>
      </c>
      <c r="JK223">
        <v>1.49658</v>
      </c>
      <c r="JL223">
        <v>2.34863</v>
      </c>
      <c r="JM223">
        <v>1.54785</v>
      </c>
      <c r="JN223">
        <v>2.40479</v>
      </c>
      <c r="JO223">
        <v>43.3176</v>
      </c>
      <c r="JP223">
        <v>13.1776</v>
      </c>
      <c r="JQ223">
        <v>18</v>
      </c>
      <c r="JR223">
        <v>491.669</v>
      </c>
      <c r="JS223">
        <v>524.843</v>
      </c>
      <c r="JT223">
        <v>28.0035</v>
      </c>
      <c r="JU223">
        <v>32.2581</v>
      </c>
      <c r="JV223">
        <v>30.0011</v>
      </c>
      <c r="JW223">
        <v>32.2287</v>
      </c>
      <c r="JX223">
        <v>32.1734</v>
      </c>
      <c r="JY223">
        <v>15.2906</v>
      </c>
      <c r="JZ223">
        <v>42.4003</v>
      </c>
      <c r="KA223">
        <v>0</v>
      </c>
      <c r="KB223">
        <v>28</v>
      </c>
      <c r="KC223">
        <v>246.355</v>
      </c>
      <c r="KD223">
        <v>19.9429</v>
      </c>
      <c r="KE223">
        <v>99.7223</v>
      </c>
      <c r="KF223">
        <v>100.136</v>
      </c>
    </row>
    <row r="224" spans="1:292">
      <c r="A224">
        <v>204</v>
      </c>
      <c r="B224">
        <v>1685033083.1</v>
      </c>
      <c r="C224">
        <v>6484</v>
      </c>
      <c r="D224" t="s">
        <v>845</v>
      </c>
      <c r="E224" t="s">
        <v>846</v>
      </c>
      <c r="F224">
        <v>5</v>
      </c>
      <c r="G224" t="s">
        <v>823</v>
      </c>
      <c r="H224">
        <v>1685033075.6</v>
      </c>
      <c r="I224">
        <f>(J224)/1000</f>
        <v>0</v>
      </c>
      <c r="J224">
        <f>IF(DO224, AM224, AG224)</f>
        <v>0</v>
      </c>
      <c r="K224">
        <f>IF(DO224, AH224, AF224)</f>
        <v>0</v>
      </c>
      <c r="L224">
        <f>DQ224 - IF(AT224&gt;1, K224*DK224*100.0/(AV224*EE224), 0)</f>
        <v>0</v>
      </c>
      <c r="M224">
        <f>((S224-I224/2)*L224-K224)/(S224+I224/2)</f>
        <v>0</v>
      </c>
      <c r="N224">
        <f>M224*(DX224+DY224)/1000.0</f>
        <v>0</v>
      </c>
      <c r="O224">
        <f>(DQ224 - IF(AT224&gt;1, K224*DK224*100.0/(AV224*EE224), 0))*(DX224+DY224)/1000.0</f>
        <v>0</v>
      </c>
      <c r="P224">
        <f>2.0/((1/R224-1/Q224)+SIGN(R224)*SQRT((1/R224-1/Q224)*(1/R224-1/Q224) + 4*DL224/((DL224+1)*(DL224+1))*(2*1/R224*1/Q224-1/Q224*1/Q224)))</f>
        <v>0</v>
      </c>
      <c r="Q224">
        <f>IF(LEFT(DM224,1)&lt;&gt;"0",IF(LEFT(DM224,1)="1",3.0,DN224),$D$5+$E$5*(EE224*DX224/($K$5*1000))+$F$5*(EE224*DX224/($K$5*1000))*MAX(MIN(DK224,$J$5),$I$5)*MAX(MIN(DK224,$J$5),$I$5)+$G$5*MAX(MIN(DK224,$J$5),$I$5)*(EE224*DX224/($K$5*1000))+$H$5*(EE224*DX224/($K$5*1000))*(EE224*DX224/($K$5*1000)))</f>
        <v>0</v>
      </c>
      <c r="R224">
        <f>I224*(1000-(1000*0.61365*exp(17.502*V224/(240.97+V224))/(DX224+DY224)+DS224)/2)/(1000*0.61365*exp(17.502*V224/(240.97+V224))/(DX224+DY224)-DS224)</f>
        <v>0</v>
      </c>
      <c r="S224">
        <f>1/((DL224+1)/(P224/1.6)+1/(Q224/1.37)) + DL224/((DL224+1)/(P224/1.6) + DL224/(Q224/1.37))</f>
        <v>0</v>
      </c>
      <c r="T224">
        <f>(DG224*DJ224)</f>
        <v>0</v>
      </c>
      <c r="U224">
        <f>(DZ224+(T224+2*0.95*5.67E-8*(((DZ224+$B$9)+273)^4-(DZ224+273)^4)-44100*I224)/(1.84*29.3*Q224+8*0.95*5.67E-8*(DZ224+273)^3))</f>
        <v>0</v>
      </c>
      <c r="V224">
        <f>($C$9*EA224+$D$9*EB224+$E$9*U224)</f>
        <v>0</v>
      </c>
      <c r="W224">
        <f>0.61365*exp(17.502*V224/(240.97+V224))</f>
        <v>0</v>
      </c>
      <c r="X224">
        <f>(Y224/Z224*100)</f>
        <v>0</v>
      </c>
      <c r="Y224">
        <f>DS224*(DX224+DY224)/1000</f>
        <v>0</v>
      </c>
      <c r="Z224">
        <f>0.61365*exp(17.502*DZ224/(240.97+DZ224))</f>
        <v>0</v>
      </c>
      <c r="AA224">
        <f>(W224-DS224*(DX224+DY224)/1000)</f>
        <v>0</v>
      </c>
      <c r="AB224">
        <f>(-I224*44100)</f>
        <v>0</v>
      </c>
      <c r="AC224">
        <f>2*29.3*Q224*0.92*(DZ224-V224)</f>
        <v>0</v>
      </c>
      <c r="AD224">
        <f>2*0.95*5.67E-8*(((DZ224+$B$9)+273)^4-(V224+273)^4)</f>
        <v>0</v>
      </c>
      <c r="AE224">
        <f>T224+AD224+AB224+AC224</f>
        <v>0</v>
      </c>
      <c r="AF224">
        <f>DW224*AT224*(DR224-DQ224*(1000-AT224*DT224)/(1000-AT224*DS224))/(100*DK224)</f>
        <v>0</v>
      </c>
      <c r="AG224">
        <f>1000*DW224*AT224*(DS224-DT224)/(100*DK224*(1000-AT224*DS224))</f>
        <v>0</v>
      </c>
      <c r="AH224">
        <f>(AI224 - AJ224 - DX224*1E3/(8.314*(DZ224+273.15)) * AL224/DW224 * AK224) * DW224/(100*DK224) * (1000 - DT224)/1000</f>
        <v>0</v>
      </c>
      <c r="AI224">
        <v>273.2210162865986</v>
      </c>
      <c r="AJ224">
        <v>285.2021212121213</v>
      </c>
      <c r="AK224">
        <v>-3.32444760531665</v>
      </c>
      <c r="AL224">
        <v>66.78912068132936</v>
      </c>
      <c r="AM224">
        <f>(AO224 - AN224 + DX224*1E3/(8.314*(DZ224+273.15)) * AQ224/DW224 * AP224) * DW224/(100*DK224) * 1000/(1000 - AO224)</f>
        <v>0</v>
      </c>
      <c r="AN224">
        <v>20.00199703782963</v>
      </c>
      <c r="AO224">
        <v>23.21101823529411</v>
      </c>
      <c r="AP224">
        <v>0.0009226341326558825</v>
      </c>
      <c r="AQ224">
        <v>108.691089205337</v>
      </c>
      <c r="AR224">
        <v>0</v>
      </c>
      <c r="AS224">
        <v>0</v>
      </c>
      <c r="AT224">
        <f>IF(AR224*$H$15&gt;=AV224,1.0,(AV224/(AV224-AR224*$H$15)))</f>
        <v>0</v>
      </c>
      <c r="AU224">
        <f>(AT224-1)*100</f>
        <v>0</v>
      </c>
      <c r="AV224">
        <f>MAX(0,($B$15+$C$15*EE224)/(1+$D$15*EE224)*DX224/(DZ224+273)*$E$15)</f>
        <v>0</v>
      </c>
      <c r="AW224" t="s">
        <v>429</v>
      </c>
      <c r="AX224" t="s">
        <v>429</v>
      </c>
      <c r="AY224">
        <v>0</v>
      </c>
      <c r="AZ224">
        <v>0</v>
      </c>
      <c r="BA224">
        <f>1-AY224/AZ224</f>
        <v>0</v>
      </c>
      <c r="BB224">
        <v>0</v>
      </c>
      <c r="BC224" t="s">
        <v>429</v>
      </c>
      <c r="BD224" t="s">
        <v>429</v>
      </c>
      <c r="BE224">
        <v>0</v>
      </c>
      <c r="BF224">
        <v>0</v>
      </c>
      <c r="BG224">
        <f>1-BE224/BF224</f>
        <v>0</v>
      </c>
      <c r="BH224">
        <v>0.5</v>
      </c>
      <c r="BI224">
        <f>DH224</f>
        <v>0</v>
      </c>
      <c r="BJ224">
        <f>K224</f>
        <v>0</v>
      </c>
      <c r="BK224">
        <f>BG224*BH224*BI224</f>
        <v>0</v>
      </c>
      <c r="BL224">
        <f>(BJ224-BB224)/BI224</f>
        <v>0</v>
      </c>
      <c r="BM224">
        <f>(AZ224-BF224)/BF224</f>
        <v>0</v>
      </c>
      <c r="BN224">
        <f>AY224/(BA224+AY224/BF224)</f>
        <v>0</v>
      </c>
      <c r="BO224" t="s">
        <v>429</v>
      </c>
      <c r="BP224">
        <v>0</v>
      </c>
      <c r="BQ224">
        <f>IF(BP224&lt;&gt;0, BP224, BN224)</f>
        <v>0</v>
      </c>
      <c r="BR224">
        <f>1-BQ224/BF224</f>
        <v>0</v>
      </c>
      <c r="BS224">
        <f>(BF224-BE224)/(BF224-BQ224)</f>
        <v>0</v>
      </c>
      <c r="BT224">
        <f>(AZ224-BF224)/(AZ224-BQ224)</f>
        <v>0</v>
      </c>
      <c r="BU224">
        <f>(BF224-BE224)/(BF224-AY224)</f>
        <v>0</v>
      </c>
      <c r="BV224">
        <f>(AZ224-BF224)/(AZ224-AY224)</f>
        <v>0</v>
      </c>
      <c r="BW224">
        <f>(BS224*BQ224/BE224)</f>
        <v>0</v>
      </c>
      <c r="BX224">
        <f>(1-BW224)</f>
        <v>0</v>
      </c>
      <c r="DG224">
        <f>$B$13*EF224+$C$13*EG224+$F$13*ER224*(1-EU224)</f>
        <v>0</v>
      </c>
      <c r="DH224">
        <f>DG224*DI224</f>
        <v>0</v>
      </c>
      <c r="DI224">
        <f>($B$13*$D$11+$C$13*$D$11+$F$13*((FE224+EW224)/MAX(FE224+EW224+FF224, 0.1)*$I$11+FF224/MAX(FE224+EW224+FF224, 0.1)*$J$11))/($B$13+$C$13+$F$13)</f>
        <v>0</v>
      </c>
      <c r="DJ224">
        <f>($B$13*$K$11+$C$13*$K$11+$F$13*((FE224+EW224)/MAX(FE224+EW224+FF224, 0.1)*$P$11+FF224/MAX(FE224+EW224+FF224, 0.1)*$Q$11))/($B$13+$C$13+$F$13)</f>
        <v>0</v>
      </c>
      <c r="DK224">
        <v>5.52</v>
      </c>
      <c r="DL224">
        <v>0.5</v>
      </c>
      <c r="DM224" t="s">
        <v>430</v>
      </c>
      <c r="DN224">
        <v>2</v>
      </c>
      <c r="DO224" t="b">
        <v>1</v>
      </c>
      <c r="DP224">
        <v>1685033075.6</v>
      </c>
      <c r="DQ224">
        <v>301.1778888888888</v>
      </c>
      <c r="DR224">
        <v>281.409925925926</v>
      </c>
      <c r="DS224">
        <v>23.18938148148149</v>
      </c>
      <c r="DT224">
        <v>19.99963333333333</v>
      </c>
      <c r="DU224">
        <v>300.9191851851852</v>
      </c>
      <c r="DV224">
        <v>23.12957777777778</v>
      </c>
      <c r="DW224">
        <v>500.0024074074074</v>
      </c>
      <c r="DX224">
        <v>99.50059629629631</v>
      </c>
      <c r="DY224">
        <v>0.09996782962962962</v>
      </c>
      <c r="DZ224">
        <v>31.50567407407407</v>
      </c>
      <c r="EA224">
        <v>32.17901481481482</v>
      </c>
      <c r="EB224">
        <v>999.9000000000001</v>
      </c>
      <c r="EC224">
        <v>0</v>
      </c>
      <c r="ED224">
        <v>0</v>
      </c>
      <c r="EE224">
        <v>9995.372222222222</v>
      </c>
      <c r="EF224">
        <v>0</v>
      </c>
      <c r="EG224">
        <v>96.84138148148149</v>
      </c>
      <c r="EH224">
        <v>19.76813333333333</v>
      </c>
      <c r="EI224">
        <v>308.3277037037037</v>
      </c>
      <c r="EJ224">
        <v>287.1526666666667</v>
      </c>
      <c r="EK224">
        <v>3.189744074074074</v>
      </c>
      <c r="EL224">
        <v>281.409925925926</v>
      </c>
      <c r="EM224">
        <v>19.99963333333333</v>
      </c>
      <c r="EN224">
        <v>2.307357407407407</v>
      </c>
      <c r="EO224">
        <v>1.989975555555556</v>
      </c>
      <c r="EP224">
        <v>19.72785185185185</v>
      </c>
      <c r="EQ224">
        <v>17.36479629629629</v>
      </c>
      <c r="ER224">
        <v>1999.978148148149</v>
      </c>
      <c r="ES224">
        <v>0.9799946666666666</v>
      </c>
      <c r="ET224">
        <v>0.02000512592592593</v>
      </c>
      <c r="EU224">
        <v>0</v>
      </c>
      <c r="EV224">
        <v>612.5117777777778</v>
      </c>
      <c r="EW224">
        <v>5.00078</v>
      </c>
      <c r="EX224">
        <v>26683.64814814815</v>
      </c>
      <c r="EY224">
        <v>16379.42962962963</v>
      </c>
      <c r="EZ224">
        <v>42.94437037037037</v>
      </c>
      <c r="FA224">
        <v>43.98592592592592</v>
      </c>
      <c r="FB224">
        <v>42.99981481481482</v>
      </c>
      <c r="FC224">
        <v>43.77522222222223</v>
      </c>
      <c r="FD224">
        <v>44.259</v>
      </c>
      <c r="FE224">
        <v>1955.068888888889</v>
      </c>
      <c r="FF224">
        <v>39.90851851851852</v>
      </c>
      <c r="FG224">
        <v>0</v>
      </c>
      <c r="FH224">
        <v>1685033082.1</v>
      </c>
      <c r="FI224">
        <v>0</v>
      </c>
      <c r="FJ224">
        <v>612.50004</v>
      </c>
      <c r="FK224">
        <v>-11.86492309533914</v>
      </c>
      <c r="FL224">
        <v>-11240.19231745822</v>
      </c>
      <c r="FM224">
        <v>26666.272</v>
      </c>
      <c r="FN224">
        <v>15</v>
      </c>
      <c r="FO224">
        <v>1685030927.1</v>
      </c>
      <c r="FP224" t="s">
        <v>824</v>
      </c>
      <c r="FQ224">
        <v>1685030918.1</v>
      </c>
      <c r="FR224">
        <v>1685030927.1</v>
      </c>
      <c r="FS224">
        <v>4</v>
      </c>
      <c r="FT224">
        <v>-0.116</v>
      </c>
      <c r="FU224">
        <v>-0.024</v>
      </c>
      <c r="FV224">
        <v>0.273</v>
      </c>
      <c r="FW224">
        <v>-0.08699999999999999</v>
      </c>
      <c r="FX224">
        <v>420</v>
      </c>
      <c r="FY224">
        <v>14</v>
      </c>
      <c r="FZ224">
        <v>0.3</v>
      </c>
      <c r="GA224">
        <v>0.01</v>
      </c>
      <c r="GB224">
        <v>19.27762682926829</v>
      </c>
      <c r="GC224">
        <v>7.43708780487806</v>
      </c>
      <c r="GD224">
        <v>0.7350180157156228</v>
      </c>
      <c r="GE224">
        <v>0</v>
      </c>
      <c r="GF224">
        <v>3.173249268292683</v>
      </c>
      <c r="GG224">
        <v>0.2433041811846736</v>
      </c>
      <c r="GH224">
        <v>0.02482587658563324</v>
      </c>
      <c r="GI224">
        <v>1</v>
      </c>
      <c r="GJ224">
        <v>1</v>
      </c>
      <c r="GK224">
        <v>2</v>
      </c>
      <c r="GL224" t="s">
        <v>432</v>
      </c>
      <c r="GM224">
        <v>3.09979</v>
      </c>
      <c r="GN224">
        <v>2.75791</v>
      </c>
      <c r="GO224">
        <v>0.06884419999999999</v>
      </c>
      <c r="GP224">
        <v>0.06467349999999999</v>
      </c>
      <c r="GQ224">
        <v>0.115473</v>
      </c>
      <c r="GR224">
        <v>0.104654</v>
      </c>
      <c r="GS224">
        <v>23780.1</v>
      </c>
      <c r="GT224">
        <v>23601.9</v>
      </c>
      <c r="GU224">
        <v>26092.9</v>
      </c>
      <c r="GV224">
        <v>25585.9</v>
      </c>
      <c r="GW224">
        <v>37039.2</v>
      </c>
      <c r="GX224">
        <v>34898</v>
      </c>
      <c r="GY224">
        <v>45634.2</v>
      </c>
      <c r="GZ224">
        <v>42180</v>
      </c>
      <c r="HA224">
        <v>1.84578</v>
      </c>
      <c r="HB224">
        <v>1.87153</v>
      </c>
      <c r="HC224">
        <v>-0.0424758</v>
      </c>
      <c r="HD224">
        <v>0</v>
      </c>
      <c r="HE224">
        <v>32.9007</v>
      </c>
      <c r="HF224">
        <v>999.9</v>
      </c>
      <c r="HG224">
        <v>47.6</v>
      </c>
      <c r="HH224">
        <v>40.3</v>
      </c>
      <c r="HI224">
        <v>36.0377</v>
      </c>
      <c r="HJ224">
        <v>62.2777</v>
      </c>
      <c r="HK224">
        <v>24.6835</v>
      </c>
      <c r="HL224">
        <v>1</v>
      </c>
      <c r="HM224">
        <v>0.397525</v>
      </c>
      <c r="HN224">
        <v>2.23136</v>
      </c>
      <c r="HO224">
        <v>20.2906</v>
      </c>
      <c r="HP224">
        <v>5.2113</v>
      </c>
      <c r="HQ224">
        <v>11.98</v>
      </c>
      <c r="HR224">
        <v>4.9636</v>
      </c>
      <c r="HS224">
        <v>3.27425</v>
      </c>
      <c r="HT224">
        <v>9999</v>
      </c>
      <c r="HU224">
        <v>9999</v>
      </c>
      <c r="HV224">
        <v>9999</v>
      </c>
      <c r="HW224">
        <v>31.8</v>
      </c>
      <c r="HX224">
        <v>1.86401</v>
      </c>
      <c r="HY224">
        <v>1.8602</v>
      </c>
      <c r="HZ224">
        <v>1.85852</v>
      </c>
      <c r="IA224">
        <v>1.85989</v>
      </c>
      <c r="IB224">
        <v>1.85987</v>
      </c>
      <c r="IC224">
        <v>1.85844</v>
      </c>
      <c r="ID224">
        <v>1.85745</v>
      </c>
      <c r="IE224">
        <v>1.85241</v>
      </c>
      <c r="IF224">
        <v>0</v>
      </c>
      <c r="IG224">
        <v>0</v>
      </c>
      <c r="IH224">
        <v>0</v>
      </c>
      <c r="II224">
        <v>0</v>
      </c>
      <c r="IJ224" t="s">
        <v>433</v>
      </c>
      <c r="IK224" t="s">
        <v>434</v>
      </c>
      <c r="IL224" t="s">
        <v>435</v>
      </c>
      <c r="IM224" t="s">
        <v>435</v>
      </c>
      <c r="IN224" t="s">
        <v>435</v>
      </c>
      <c r="IO224" t="s">
        <v>435</v>
      </c>
      <c r="IP224">
        <v>0</v>
      </c>
      <c r="IQ224">
        <v>100</v>
      </c>
      <c r="IR224">
        <v>100</v>
      </c>
      <c r="IS224">
        <v>0.255</v>
      </c>
      <c r="IT224">
        <v>0.0602</v>
      </c>
      <c r="IU224">
        <v>0.193269492571207</v>
      </c>
      <c r="IV224">
        <v>0.0002756662941723101</v>
      </c>
      <c r="IW224">
        <v>-1.706736700235475E-07</v>
      </c>
      <c r="IX224">
        <v>-7.648352192670159E-11</v>
      </c>
      <c r="IY224">
        <v>-0.189574171831711</v>
      </c>
      <c r="IZ224">
        <v>0.001712106514585134</v>
      </c>
      <c r="JA224">
        <v>0.0004201690128959496</v>
      </c>
      <c r="JB224">
        <v>-1.212774764375344E-06</v>
      </c>
      <c r="JC224">
        <v>3</v>
      </c>
      <c r="JD224">
        <v>1949</v>
      </c>
      <c r="JE224">
        <v>1</v>
      </c>
      <c r="JF224">
        <v>28</v>
      </c>
      <c r="JG224">
        <v>36.1</v>
      </c>
      <c r="JH224">
        <v>35.9</v>
      </c>
      <c r="JI224">
        <v>0.72876</v>
      </c>
      <c r="JJ224">
        <v>2.65747</v>
      </c>
      <c r="JK224">
        <v>1.49658</v>
      </c>
      <c r="JL224">
        <v>2.34863</v>
      </c>
      <c r="JM224">
        <v>1.54907</v>
      </c>
      <c r="JN224">
        <v>2.47803</v>
      </c>
      <c r="JO224">
        <v>43.3176</v>
      </c>
      <c r="JP224">
        <v>13.1776</v>
      </c>
      <c r="JQ224">
        <v>18</v>
      </c>
      <c r="JR224">
        <v>491.502</v>
      </c>
      <c r="JS224">
        <v>524.653</v>
      </c>
      <c r="JT224">
        <v>28.0036</v>
      </c>
      <c r="JU224">
        <v>32.2692</v>
      </c>
      <c r="JV224">
        <v>30.0011</v>
      </c>
      <c r="JW224">
        <v>32.2346</v>
      </c>
      <c r="JX224">
        <v>32.18</v>
      </c>
      <c r="JY224">
        <v>14.6036</v>
      </c>
      <c r="JZ224">
        <v>42.4003</v>
      </c>
      <c r="KA224">
        <v>0</v>
      </c>
      <c r="KB224">
        <v>28</v>
      </c>
      <c r="KC224">
        <v>232.963</v>
      </c>
      <c r="KD224">
        <v>19.9429</v>
      </c>
      <c r="KE224">
        <v>99.7196</v>
      </c>
      <c r="KF224">
        <v>100.134</v>
      </c>
    </row>
    <row r="225" spans="1:292">
      <c r="A225">
        <v>205</v>
      </c>
      <c r="B225">
        <v>1685033088.1</v>
      </c>
      <c r="C225">
        <v>6489</v>
      </c>
      <c r="D225" t="s">
        <v>847</v>
      </c>
      <c r="E225" t="s">
        <v>848</v>
      </c>
      <c r="F225">
        <v>5</v>
      </c>
      <c r="G225" t="s">
        <v>823</v>
      </c>
      <c r="H225">
        <v>1685033080.314285</v>
      </c>
      <c r="I225">
        <f>(J225)/1000</f>
        <v>0</v>
      </c>
      <c r="J225">
        <f>IF(DO225, AM225, AG225)</f>
        <v>0</v>
      </c>
      <c r="K225">
        <f>IF(DO225, AH225, AF225)</f>
        <v>0</v>
      </c>
      <c r="L225">
        <f>DQ225 - IF(AT225&gt;1, K225*DK225*100.0/(AV225*EE225), 0)</f>
        <v>0</v>
      </c>
      <c r="M225">
        <f>((S225-I225/2)*L225-K225)/(S225+I225/2)</f>
        <v>0</v>
      </c>
      <c r="N225">
        <f>M225*(DX225+DY225)/1000.0</f>
        <v>0</v>
      </c>
      <c r="O225">
        <f>(DQ225 - IF(AT225&gt;1, K225*DK225*100.0/(AV225*EE225), 0))*(DX225+DY225)/1000.0</f>
        <v>0</v>
      </c>
      <c r="P225">
        <f>2.0/((1/R225-1/Q225)+SIGN(R225)*SQRT((1/R225-1/Q225)*(1/R225-1/Q225) + 4*DL225/((DL225+1)*(DL225+1))*(2*1/R225*1/Q225-1/Q225*1/Q225)))</f>
        <v>0</v>
      </c>
      <c r="Q225">
        <f>IF(LEFT(DM225,1)&lt;&gt;"0",IF(LEFT(DM225,1)="1",3.0,DN225),$D$5+$E$5*(EE225*DX225/($K$5*1000))+$F$5*(EE225*DX225/($K$5*1000))*MAX(MIN(DK225,$J$5),$I$5)*MAX(MIN(DK225,$J$5),$I$5)+$G$5*MAX(MIN(DK225,$J$5),$I$5)*(EE225*DX225/($K$5*1000))+$H$5*(EE225*DX225/($K$5*1000))*(EE225*DX225/($K$5*1000)))</f>
        <v>0</v>
      </c>
      <c r="R225">
        <f>I225*(1000-(1000*0.61365*exp(17.502*V225/(240.97+V225))/(DX225+DY225)+DS225)/2)/(1000*0.61365*exp(17.502*V225/(240.97+V225))/(DX225+DY225)-DS225)</f>
        <v>0</v>
      </c>
      <c r="S225">
        <f>1/((DL225+1)/(P225/1.6)+1/(Q225/1.37)) + DL225/((DL225+1)/(P225/1.6) + DL225/(Q225/1.37))</f>
        <v>0</v>
      </c>
      <c r="T225">
        <f>(DG225*DJ225)</f>
        <v>0</v>
      </c>
      <c r="U225">
        <f>(DZ225+(T225+2*0.95*5.67E-8*(((DZ225+$B$9)+273)^4-(DZ225+273)^4)-44100*I225)/(1.84*29.3*Q225+8*0.95*5.67E-8*(DZ225+273)^3))</f>
        <v>0</v>
      </c>
      <c r="V225">
        <f>($C$9*EA225+$D$9*EB225+$E$9*U225)</f>
        <v>0</v>
      </c>
      <c r="W225">
        <f>0.61365*exp(17.502*V225/(240.97+V225))</f>
        <v>0</v>
      </c>
      <c r="X225">
        <f>(Y225/Z225*100)</f>
        <v>0</v>
      </c>
      <c r="Y225">
        <f>DS225*(DX225+DY225)/1000</f>
        <v>0</v>
      </c>
      <c r="Z225">
        <f>0.61365*exp(17.502*DZ225/(240.97+DZ225))</f>
        <v>0</v>
      </c>
      <c r="AA225">
        <f>(W225-DS225*(DX225+DY225)/1000)</f>
        <v>0</v>
      </c>
      <c r="AB225">
        <f>(-I225*44100)</f>
        <v>0</v>
      </c>
      <c r="AC225">
        <f>2*29.3*Q225*0.92*(DZ225-V225)</f>
        <v>0</v>
      </c>
      <c r="AD225">
        <f>2*0.95*5.67E-8*(((DZ225+$B$9)+273)^4-(V225+273)^4)</f>
        <v>0</v>
      </c>
      <c r="AE225">
        <f>T225+AD225+AB225+AC225</f>
        <v>0</v>
      </c>
      <c r="AF225">
        <f>DW225*AT225*(DR225-DQ225*(1000-AT225*DT225)/(1000-AT225*DS225))/(100*DK225)</f>
        <v>0</v>
      </c>
      <c r="AG225">
        <f>1000*DW225*AT225*(DS225-DT225)/(100*DK225*(1000-AT225*DS225))</f>
        <v>0</v>
      </c>
      <c r="AH225">
        <f>(AI225 - AJ225 - DX225*1E3/(8.314*(DZ225+273.15)) * AL225/DW225 * AK225) * DW225/(100*DK225) * (1000 - DT225)/1000</f>
        <v>0</v>
      </c>
      <c r="AI225">
        <v>256.7254808955576</v>
      </c>
      <c r="AJ225">
        <v>268.9098242424241</v>
      </c>
      <c r="AK225">
        <v>-3.256086148814567</v>
      </c>
      <c r="AL225">
        <v>66.78912068132936</v>
      </c>
      <c r="AM225">
        <f>(AO225 - AN225 + DX225*1E3/(8.314*(DZ225+273.15)) * AQ225/DW225 * AP225) * DW225/(100*DK225) * 1000/(1000 - AO225)</f>
        <v>0</v>
      </c>
      <c r="AN225">
        <v>20.00690799540488</v>
      </c>
      <c r="AO225">
        <v>23.21806029411764</v>
      </c>
      <c r="AP225">
        <v>0.0005015385554263917</v>
      </c>
      <c r="AQ225">
        <v>108.691089205337</v>
      </c>
      <c r="AR225">
        <v>0</v>
      </c>
      <c r="AS225">
        <v>0</v>
      </c>
      <c r="AT225">
        <f>IF(AR225*$H$15&gt;=AV225,1.0,(AV225/(AV225-AR225*$H$15)))</f>
        <v>0</v>
      </c>
      <c r="AU225">
        <f>(AT225-1)*100</f>
        <v>0</v>
      </c>
      <c r="AV225">
        <f>MAX(0,($B$15+$C$15*EE225)/(1+$D$15*EE225)*DX225/(DZ225+273)*$E$15)</f>
        <v>0</v>
      </c>
      <c r="AW225" t="s">
        <v>429</v>
      </c>
      <c r="AX225" t="s">
        <v>429</v>
      </c>
      <c r="AY225">
        <v>0</v>
      </c>
      <c r="AZ225">
        <v>0</v>
      </c>
      <c r="BA225">
        <f>1-AY225/AZ225</f>
        <v>0</v>
      </c>
      <c r="BB225">
        <v>0</v>
      </c>
      <c r="BC225" t="s">
        <v>429</v>
      </c>
      <c r="BD225" t="s">
        <v>429</v>
      </c>
      <c r="BE225">
        <v>0</v>
      </c>
      <c r="BF225">
        <v>0</v>
      </c>
      <c r="BG225">
        <f>1-BE225/BF225</f>
        <v>0</v>
      </c>
      <c r="BH225">
        <v>0.5</v>
      </c>
      <c r="BI225">
        <f>DH225</f>
        <v>0</v>
      </c>
      <c r="BJ225">
        <f>K225</f>
        <v>0</v>
      </c>
      <c r="BK225">
        <f>BG225*BH225*BI225</f>
        <v>0</v>
      </c>
      <c r="BL225">
        <f>(BJ225-BB225)/BI225</f>
        <v>0</v>
      </c>
      <c r="BM225">
        <f>(AZ225-BF225)/BF225</f>
        <v>0</v>
      </c>
      <c r="BN225">
        <f>AY225/(BA225+AY225/BF225)</f>
        <v>0</v>
      </c>
      <c r="BO225" t="s">
        <v>429</v>
      </c>
      <c r="BP225">
        <v>0</v>
      </c>
      <c r="BQ225">
        <f>IF(BP225&lt;&gt;0, BP225, BN225)</f>
        <v>0</v>
      </c>
      <c r="BR225">
        <f>1-BQ225/BF225</f>
        <v>0</v>
      </c>
      <c r="BS225">
        <f>(BF225-BE225)/(BF225-BQ225)</f>
        <v>0</v>
      </c>
      <c r="BT225">
        <f>(AZ225-BF225)/(AZ225-BQ225)</f>
        <v>0</v>
      </c>
      <c r="BU225">
        <f>(BF225-BE225)/(BF225-AY225)</f>
        <v>0</v>
      </c>
      <c r="BV225">
        <f>(AZ225-BF225)/(AZ225-AY225)</f>
        <v>0</v>
      </c>
      <c r="BW225">
        <f>(BS225*BQ225/BE225)</f>
        <v>0</v>
      </c>
      <c r="BX225">
        <f>(1-BW225)</f>
        <v>0</v>
      </c>
      <c r="DG225">
        <f>$B$13*EF225+$C$13*EG225+$F$13*ER225*(1-EU225)</f>
        <v>0</v>
      </c>
      <c r="DH225">
        <f>DG225*DI225</f>
        <v>0</v>
      </c>
      <c r="DI225">
        <f>($B$13*$D$11+$C$13*$D$11+$F$13*((FE225+EW225)/MAX(FE225+EW225+FF225, 0.1)*$I$11+FF225/MAX(FE225+EW225+FF225, 0.1)*$J$11))/($B$13+$C$13+$F$13)</f>
        <v>0</v>
      </c>
      <c r="DJ225">
        <f>($B$13*$K$11+$C$13*$K$11+$F$13*((FE225+EW225)/MAX(FE225+EW225+FF225, 0.1)*$P$11+FF225/MAX(FE225+EW225+FF225, 0.1)*$Q$11))/($B$13+$C$13+$F$13)</f>
        <v>0</v>
      </c>
      <c r="DK225">
        <v>5.52</v>
      </c>
      <c r="DL225">
        <v>0.5</v>
      </c>
      <c r="DM225" t="s">
        <v>430</v>
      </c>
      <c r="DN225">
        <v>2</v>
      </c>
      <c r="DO225" t="b">
        <v>1</v>
      </c>
      <c r="DP225">
        <v>1685033080.314285</v>
      </c>
      <c r="DQ225">
        <v>286.0127857142858</v>
      </c>
      <c r="DR225">
        <v>265.92325</v>
      </c>
      <c r="DS225">
        <v>23.20373214285714</v>
      </c>
      <c r="DT225">
        <v>20.00392857142858</v>
      </c>
      <c r="DU225">
        <v>285.7565714285714</v>
      </c>
      <c r="DV225">
        <v>23.14365357142857</v>
      </c>
      <c r="DW225">
        <v>499.9982142857143</v>
      </c>
      <c r="DX225">
        <v>99.50104285714288</v>
      </c>
      <c r="DY225">
        <v>0.09997664642857142</v>
      </c>
      <c r="DZ225">
        <v>31.51782857142857</v>
      </c>
      <c r="EA225">
        <v>32.19943571428571</v>
      </c>
      <c r="EB225">
        <v>999.9000000000002</v>
      </c>
      <c r="EC225">
        <v>0</v>
      </c>
      <c r="ED225">
        <v>0</v>
      </c>
      <c r="EE225">
        <v>9996.880714285715</v>
      </c>
      <c r="EF225">
        <v>0</v>
      </c>
      <c r="EG225">
        <v>92.46586785714287</v>
      </c>
      <c r="EH225">
        <v>20.0897</v>
      </c>
      <c r="EI225">
        <v>292.8070357142857</v>
      </c>
      <c r="EJ225">
        <v>271.3511785714286</v>
      </c>
      <c r="EK225">
        <v>3.199803571428571</v>
      </c>
      <c r="EL225">
        <v>265.92325</v>
      </c>
      <c r="EM225">
        <v>20.00392857142858</v>
      </c>
      <c r="EN225">
        <v>2.308795714285715</v>
      </c>
      <c r="EO225">
        <v>1.990411071428571</v>
      </c>
      <c r="EP225">
        <v>19.73789642857143</v>
      </c>
      <c r="EQ225">
        <v>17.36826428571429</v>
      </c>
      <c r="ER225">
        <v>1999.884642857143</v>
      </c>
      <c r="ES225">
        <v>0.9799968214285716</v>
      </c>
      <c r="ET225">
        <v>0.02000294285714285</v>
      </c>
      <c r="EU225">
        <v>0</v>
      </c>
      <c r="EV225">
        <v>611.6419285714286</v>
      </c>
      <c r="EW225">
        <v>5.00078</v>
      </c>
      <c r="EX225">
        <v>24296.16428571428</v>
      </c>
      <c r="EY225">
        <v>16378.675</v>
      </c>
      <c r="EZ225">
        <v>42.95739285714285</v>
      </c>
      <c r="FA225">
        <v>44.00428571428571</v>
      </c>
      <c r="FB225">
        <v>42.95967857142857</v>
      </c>
      <c r="FC225">
        <v>43.78332142857143</v>
      </c>
      <c r="FD225">
        <v>44.25425</v>
      </c>
      <c r="FE225">
        <v>1954.981428571429</v>
      </c>
      <c r="FF225">
        <v>39.90250000000001</v>
      </c>
      <c r="FG225">
        <v>0</v>
      </c>
      <c r="FH225">
        <v>1685033087.5</v>
      </c>
      <c r="FI225">
        <v>0</v>
      </c>
      <c r="FJ225">
        <v>611.5733076923078</v>
      </c>
      <c r="FK225">
        <v>-10.00793161118259</v>
      </c>
      <c r="FL225">
        <v>-42039.8700262192</v>
      </c>
      <c r="FM225">
        <v>24167.61538461538</v>
      </c>
      <c r="FN225">
        <v>15</v>
      </c>
      <c r="FO225">
        <v>1685030927.1</v>
      </c>
      <c r="FP225" t="s">
        <v>824</v>
      </c>
      <c r="FQ225">
        <v>1685030918.1</v>
      </c>
      <c r="FR225">
        <v>1685030927.1</v>
      </c>
      <c r="FS225">
        <v>4</v>
      </c>
      <c r="FT225">
        <v>-0.116</v>
      </c>
      <c r="FU225">
        <v>-0.024</v>
      </c>
      <c r="FV225">
        <v>0.273</v>
      </c>
      <c r="FW225">
        <v>-0.08699999999999999</v>
      </c>
      <c r="FX225">
        <v>420</v>
      </c>
      <c r="FY225">
        <v>14</v>
      </c>
      <c r="FZ225">
        <v>0.3</v>
      </c>
      <c r="GA225">
        <v>0.01</v>
      </c>
      <c r="GB225">
        <v>19.83429756097561</v>
      </c>
      <c r="GC225">
        <v>4.555243902439048</v>
      </c>
      <c r="GD225">
        <v>0.5063020700052607</v>
      </c>
      <c r="GE225">
        <v>0</v>
      </c>
      <c r="GF225">
        <v>3.192966341463415</v>
      </c>
      <c r="GG225">
        <v>0.1351534494773494</v>
      </c>
      <c r="GH225">
        <v>0.01371596999692593</v>
      </c>
      <c r="GI225">
        <v>1</v>
      </c>
      <c r="GJ225">
        <v>1</v>
      </c>
      <c r="GK225">
        <v>2</v>
      </c>
      <c r="GL225" t="s">
        <v>432</v>
      </c>
      <c r="GM225">
        <v>3.09973</v>
      </c>
      <c r="GN225">
        <v>2.75814</v>
      </c>
      <c r="GO225">
        <v>0.0655627</v>
      </c>
      <c r="GP225">
        <v>0.0613758</v>
      </c>
      <c r="GQ225">
        <v>0.115495</v>
      </c>
      <c r="GR225">
        <v>0.104664</v>
      </c>
      <c r="GS225">
        <v>23863.4</v>
      </c>
      <c r="GT225">
        <v>23684.8</v>
      </c>
      <c r="GU225">
        <v>26092.4</v>
      </c>
      <c r="GV225">
        <v>25585.7</v>
      </c>
      <c r="GW225">
        <v>37037</v>
      </c>
      <c r="GX225">
        <v>34896.8</v>
      </c>
      <c r="GY225">
        <v>45633</v>
      </c>
      <c r="GZ225">
        <v>42179.4</v>
      </c>
      <c r="HA225">
        <v>1.84573</v>
      </c>
      <c r="HB225">
        <v>1.8713</v>
      </c>
      <c r="HC225">
        <v>-0.0438839</v>
      </c>
      <c r="HD225">
        <v>0</v>
      </c>
      <c r="HE225">
        <v>32.9352</v>
      </c>
      <c r="HF225">
        <v>999.9</v>
      </c>
      <c r="HG225">
        <v>47.6</v>
      </c>
      <c r="HH225">
        <v>40.3</v>
      </c>
      <c r="HI225">
        <v>36.0371</v>
      </c>
      <c r="HJ225">
        <v>62.1377</v>
      </c>
      <c r="HK225">
        <v>24.7596</v>
      </c>
      <c r="HL225">
        <v>1</v>
      </c>
      <c r="HM225">
        <v>0.398557</v>
      </c>
      <c r="HN225">
        <v>2.24889</v>
      </c>
      <c r="HO225">
        <v>20.2896</v>
      </c>
      <c r="HP225">
        <v>5.20965</v>
      </c>
      <c r="HQ225">
        <v>11.98</v>
      </c>
      <c r="HR225">
        <v>4.96315</v>
      </c>
      <c r="HS225">
        <v>3.27393</v>
      </c>
      <c r="HT225">
        <v>9999</v>
      </c>
      <c r="HU225">
        <v>9999</v>
      </c>
      <c r="HV225">
        <v>9999</v>
      </c>
      <c r="HW225">
        <v>31.8</v>
      </c>
      <c r="HX225">
        <v>1.86401</v>
      </c>
      <c r="HY225">
        <v>1.8602</v>
      </c>
      <c r="HZ225">
        <v>1.85852</v>
      </c>
      <c r="IA225">
        <v>1.85989</v>
      </c>
      <c r="IB225">
        <v>1.85987</v>
      </c>
      <c r="IC225">
        <v>1.85842</v>
      </c>
      <c r="ID225">
        <v>1.85747</v>
      </c>
      <c r="IE225">
        <v>1.85241</v>
      </c>
      <c r="IF225">
        <v>0</v>
      </c>
      <c r="IG225">
        <v>0</v>
      </c>
      <c r="IH225">
        <v>0</v>
      </c>
      <c r="II225">
        <v>0</v>
      </c>
      <c r="IJ225" t="s">
        <v>433</v>
      </c>
      <c r="IK225" t="s">
        <v>434</v>
      </c>
      <c r="IL225" t="s">
        <v>435</v>
      </c>
      <c r="IM225" t="s">
        <v>435</v>
      </c>
      <c r="IN225" t="s">
        <v>435</v>
      </c>
      <c r="IO225" t="s">
        <v>435</v>
      </c>
      <c r="IP225">
        <v>0</v>
      </c>
      <c r="IQ225">
        <v>100</v>
      </c>
      <c r="IR225">
        <v>100</v>
      </c>
      <c r="IS225">
        <v>0.252</v>
      </c>
      <c r="IT225">
        <v>0.0603</v>
      </c>
      <c r="IU225">
        <v>0.193269492571207</v>
      </c>
      <c r="IV225">
        <v>0.0002756662941723101</v>
      </c>
      <c r="IW225">
        <v>-1.706736700235475E-07</v>
      </c>
      <c r="IX225">
        <v>-7.648352192670159E-11</v>
      </c>
      <c r="IY225">
        <v>-0.189574171831711</v>
      </c>
      <c r="IZ225">
        <v>0.001712106514585134</v>
      </c>
      <c r="JA225">
        <v>0.0004201690128959496</v>
      </c>
      <c r="JB225">
        <v>-1.212774764375344E-06</v>
      </c>
      <c r="JC225">
        <v>3</v>
      </c>
      <c r="JD225">
        <v>1949</v>
      </c>
      <c r="JE225">
        <v>1</v>
      </c>
      <c r="JF225">
        <v>28</v>
      </c>
      <c r="JG225">
        <v>36.2</v>
      </c>
      <c r="JH225">
        <v>36</v>
      </c>
      <c r="JI225">
        <v>0.6921389999999999</v>
      </c>
      <c r="JJ225">
        <v>2.66968</v>
      </c>
      <c r="JK225">
        <v>1.49658</v>
      </c>
      <c r="JL225">
        <v>2.34863</v>
      </c>
      <c r="JM225">
        <v>1.54785</v>
      </c>
      <c r="JN225">
        <v>2.33765</v>
      </c>
      <c r="JO225">
        <v>43.3176</v>
      </c>
      <c r="JP225">
        <v>13.1601</v>
      </c>
      <c r="JQ225">
        <v>18</v>
      </c>
      <c r="JR225">
        <v>491.52</v>
      </c>
      <c r="JS225">
        <v>524.547</v>
      </c>
      <c r="JT225">
        <v>28.0037</v>
      </c>
      <c r="JU225">
        <v>32.2794</v>
      </c>
      <c r="JV225">
        <v>30.0011</v>
      </c>
      <c r="JW225">
        <v>32.2414</v>
      </c>
      <c r="JX225">
        <v>32.1862</v>
      </c>
      <c r="JY225">
        <v>13.8881</v>
      </c>
      <c r="JZ225">
        <v>42.4003</v>
      </c>
      <c r="KA225">
        <v>0</v>
      </c>
      <c r="KB225">
        <v>28</v>
      </c>
      <c r="KC225">
        <v>212.928</v>
      </c>
      <c r="KD225">
        <v>20.0236</v>
      </c>
      <c r="KE225">
        <v>99.71720000000001</v>
      </c>
      <c r="KF225">
        <v>100.133</v>
      </c>
    </row>
    <row r="226" spans="1:292">
      <c r="A226">
        <v>206</v>
      </c>
      <c r="B226">
        <v>1685033093.1</v>
      </c>
      <c r="C226">
        <v>6494</v>
      </c>
      <c r="D226" t="s">
        <v>849</v>
      </c>
      <c r="E226" t="s">
        <v>850</v>
      </c>
      <c r="F226">
        <v>5</v>
      </c>
      <c r="G226" t="s">
        <v>823</v>
      </c>
      <c r="H226">
        <v>1685033085.6</v>
      </c>
      <c r="I226">
        <f>(J226)/1000</f>
        <v>0</v>
      </c>
      <c r="J226">
        <f>IF(DO226, AM226, AG226)</f>
        <v>0</v>
      </c>
      <c r="K226">
        <f>IF(DO226, AH226, AF226)</f>
        <v>0</v>
      </c>
      <c r="L226">
        <f>DQ226 - IF(AT226&gt;1, K226*DK226*100.0/(AV226*EE226), 0)</f>
        <v>0</v>
      </c>
      <c r="M226">
        <f>((S226-I226/2)*L226-K226)/(S226+I226/2)</f>
        <v>0</v>
      </c>
      <c r="N226">
        <f>M226*(DX226+DY226)/1000.0</f>
        <v>0</v>
      </c>
      <c r="O226">
        <f>(DQ226 - IF(AT226&gt;1, K226*DK226*100.0/(AV226*EE226), 0))*(DX226+DY226)/1000.0</f>
        <v>0</v>
      </c>
      <c r="P226">
        <f>2.0/((1/R226-1/Q226)+SIGN(R226)*SQRT((1/R226-1/Q226)*(1/R226-1/Q226) + 4*DL226/((DL226+1)*(DL226+1))*(2*1/R226*1/Q226-1/Q226*1/Q226)))</f>
        <v>0</v>
      </c>
      <c r="Q226">
        <f>IF(LEFT(DM226,1)&lt;&gt;"0",IF(LEFT(DM226,1)="1",3.0,DN226),$D$5+$E$5*(EE226*DX226/($K$5*1000))+$F$5*(EE226*DX226/($K$5*1000))*MAX(MIN(DK226,$J$5),$I$5)*MAX(MIN(DK226,$J$5),$I$5)+$G$5*MAX(MIN(DK226,$J$5),$I$5)*(EE226*DX226/($K$5*1000))+$H$5*(EE226*DX226/($K$5*1000))*(EE226*DX226/($K$5*1000)))</f>
        <v>0</v>
      </c>
      <c r="R226">
        <f>I226*(1000-(1000*0.61365*exp(17.502*V226/(240.97+V226))/(DX226+DY226)+DS226)/2)/(1000*0.61365*exp(17.502*V226/(240.97+V226))/(DX226+DY226)-DS226)</f>
        <v>0</v>
      </c>
      <c r="S226">
        <f>1/((DL226+1)/(P226/1.6)+1/(Q226/1.37)) + DL226/((DL226+1)/(P226/1.6) + DL226/(Q226/1.37))</f>
        <v>0</v>
      </c>
      <c r="T226">
        <f>(DG226*DJ226)</f>
        <v>0</v>
      </c>
      <c r="U226">
        <f>(DZ226+(T226+2*0.95*5.67E-8*(((DZ226+$B$9)+273)^4-(DZ226+273)^4)-44100*I226)/(1.84*29.3*Q226+8*0.95*5.67E-8*(DZ226+273)^3))</f>
        <v>0</v>
      </c>
      <c r="V226">
        <f>($C$9*EA226+$D$9*EB226+$E$9*U226)</f>
        <v>0</v>
      </c>
      <c r="W226">
        <f>0.61365*exp(17.502*V226/(240.97+V226))</f>
        <v>0</v>
      </c>
      <c r="X226">
        <f>(Y226/Z226*100)</f>
        <v>0</v>
      </c>
      <c r="Y226">
        <f>DS226*(DX226+DY226)/1000</f>
        <v>0</v>
      </c>
      <c r="Z226">
        <f>0.61365*exp(17.502*DZ226/(240.97+DZ226))</f>
        <v>0</v>
      </c>
      <c r="AA226">
        <f>(W226-DS226*(DX226+DY226)/1000)</f>
        <v>0</v>
      </c>
      <c r="AB226">
        <f>(-I226*44100)</f>
        <v>0</v>
      </c>
      <c r="AC226">
        <f>2*29.3*Q226*0.92*(DZ226-V226)</f>
        <v>0</v>
      </c>
      <c r="AD226">
        <f>2*0.95*5.67E-8*(((DZ226+$B$9)+273)^4-(V226+273)^4)</f>
        <v>0</v>
      </c>
      <c r="AE226">
        <f>T226+AD226+AB226+AC226</f>
        <v>0</v>
      </c>
      <c r="AF226">
        <f>DW226*AT226*(DR226-DQ226*(1000-AT226*DT226)/(1000-AT226*DS226))/(100*DK226)</f>
        <v>0</v>
      </c>
      <c r="AG226">
        <f>1000*DW226*AT226*(DS226-DT226)/(100*DK226*(1000-AT226*DS226))</f>
        <v>0</v>
      </c>
      <c r="AH226">
        <f>(AI226 - AJ226 - DX226*1E3/(8.314*(DZ226+273.15)) * AL226/DW226 * AK226) * DW226/(100*DK226) * (1000 - DT226)/1000</f>
        <v>0</v>
      </c>
      <c r="AI226">
        <v>240.7471938480475</v>
      </c>
      <c r="AJ226">
        <v>252.9935333333334</v>
      </c>
      <c r="AK226">
        <v>-3.181723786248651</v>
      </c>
      <c r="AL226">
        <v>66.78912068132936</v>
      </c>
      <c r="AM226">
        <f>(AO226 - AN226 + DX226*1E3/(8.314*(DZ226+273.15)) * AQ226/DW226 * AP226) * DW226/(100*DK226) * 1000/(1000 - AO226)</f>
        <v>0</v>
      </c>
      <c r="AN226">
        <v>20.00988536511726</v>
      </c>
      <c r="AO226">
        <v>23.2220094117647</v>
      </c>
      <c r="AP226">
        <v>0.0001361981138943875</v>
      </c>
      <c r="AQ226">
        <v>108.691089205337</v>
      </c>
      <c r="AR226">
        <v>0</v>
      </c>
      <c r="AS226">
        <v>0</v>
      </c>
      <c r="AT226">
        <f>IF(AR226*$H$15&gt;=AV226,1.0,(AV226/(AV226-AR226*$H$15)))</f>
        <v>0</v>
      </c>
      <c r="AU226">
        <f>(AT226-1)*100</f>
        <v>0</v>
      </c>
      <c r="AV226">
        <f>MAX(0,($B$15+$C$15*EE226)/(1+$D$15*EE226)*DX226/(DZ226+273)*$E$15)</f>
        <v>0</v>
      </c>
      <c r="AW226" t="s">
        <v>429</v>
      </c>
      <c r="AX226" t="s">
        <v>429</v>
      </c>
      <c r="AY226">
        <v>0</v>
      </c>
      <c r="AZ226">
        <v>0</v>
      </c>
      <c r="BA226">
        <f>1-AY226/AZ226</f>
        <v>0</v>
      </c>
      <c r="BB226">
        <v>0</v>
      </c>
      <c r="BC226" t="s">
        <v>429</v>
      </c>
      <c r="BD226" t="s">
        <v>429</v>
      </c>
      <c r="BE226">
        <v>0</v>
      </c>
      <c r="BF226">
        <v>0</v>
      </c>
      <c r="BG226">
        <f>1-BE226/BF226</f>
        <v>0</v>
      </c>
      <c r="BH226">
        <v>0.5</v>
      </c>
      <c r="BI226">
        <f>DH226</f>
        <v>0</v>
      </c>
      <c r="BJ226">
        <f>K226</f>
        <v>0</v>
      </c>
      <c r="BK226">
        <f>BG226*BH226*BI226</f>
        <v>0</v>
      </c>
      <c r="BL226">
        <f>(BJ226-BB226)/BI226</f>
        <v>0</v>
      </c>
      <c r="BM226">
        <f>(AZ226-BF226)/BF226</f>
        <v>0</v>
      </c>
      <c r="BN226">
        <f>AY226/(BA226+AY226/BF226)</f>
        <v>0</v>
      </c>
      <c r="BO226" t="s">
        <v>429</v>
      </c>
      <c r="BP226">
        <v>0</v>
      </c>
      <c r="BQ226">
        <f>IF(BP226&lt;&gt;0, BP226, BN226)</f>
        <v>0</v>
      </c>
      <c r="BR226">
        <f>1-BQ226/BF226</f>
        <v>0</v>
      </c>
      <c r="BS226">
        <f>(BF226-BE226)/(BF226-BQ226)</f>
        <v>0</v>
      </c>
      <c r="BT226">
        <f>(AZ226-BF226)/(AZ226-BQ226)</f>
        <v>0</v>
      </c>
      <c r="BU226">
        <f>(BF226-BE226)/(BF226-AY226)</f>
        <v>0</v>
      </c>
      <c r="BV226">
        <f>(AZ226-BF226)/(AZ226-AY226)</f>
        <v>0</v>
      </c>
      <c r="BW226">
        <f>(BS226*BQ226/BE226)</f>
        <v>0</v>
      </c>
      <c r="BX226">
        <f>(1-BW226)</f>
        <v>0</v>
      </c>
      <c r="DG226">
        <f>$B$13*EF226+$C$13*EG226+$F$13*ER226*(1-EU226)</f>
        <v>0</v>
      </c>
      <c r="DH226">
        <f>DG226*DI226</f>
        <v>0</v>
      </c>
      <c r="DI226">
        <f>($B$13*$D$11+$C$13*$D$11+$F$13*((FE226+EW226)/MAX(FE226+EW226+FF226, 0.1)*$I$11+FF226/MAX(FE226+EW226+FF226, 0.1)*$J$11))/($B$13+$C$13+$F$13)</f>
        <v>0</v>
      </c>
      <c r="DJ226">
        <f>($B$13*$K$11+$C$13*$K$11+$F$13*((FE226+EW226)/MAX(FE226+EW226+FF226, 0.1)*$P$11+FF226/MAX(FE226+EW226+FF226, 0.1)*$Q$11))/($B$13+$C$13+$F$13)</f>
        <v>0</v>
      </c>
      <c r="DK226">
        <v>5.52</v>
      </c>
      <c r="DL226">
        <v>0.5</v>
      </c>
      <c r="DM226" t="s">
        <v>430</v>
      </c>
      <c r="DN226">
        <v>2</v>
      </c>
      <c r="DO226" t="b">
        <v>1</v>
      </c>
      <c r="DP226">
        <v>1685033085.6</v>
      </c>
      <c r="DQ226">
        <v>269.1386296296296</v>
      </c>
      <c r="DR226">
        <v>248.8442592592592</v>
      </c>
      <c r="DS226">
        <v>23.21448518518518</v>
      </c>
      <c r="DT226">
        <v>20.00715185185185</v>
      </c>
      <c r="DU226">
        <v>268.8851481481481</v>
      </c>
      <c r="DV226">
        <v>23.1541962962963</v>
      </c>
      <c r="DW226">
        <v>499.9977777777777</v>
      </c>
      <c r="DX226">
        <v>99.50118518518518</v>
      </c>
      <c r="DY226">
        <v>0.1000079148148148</v>
      </c>
      <c r="DZ226">
        <v>31.52773703703704</v>
      </c>
      <c r="EA226">
        <v>32.2129</v>
      </c>
      <c r="EB226">
        <v>999.9000000000001</v>
      </c>
      <c r="EC226">
        <v>0</v>
      </c>
      <c r="ED226">
        <v>0</v>
      </c>
      <c r="EE226">
        <v>9992.554074074073</v>
      </c>
      <c r="EF226">
        <v>0</v>
      </c>
      <c r="EG226">
        <v>85.32486666666671</v>
      </c>
      <c r="EH226">
        <v>20.2944962962963</v>
      </c>
      <c r="EI226">
        <v>275.5350370370371</v>
      </c>
      <c r="EJ226">
        <v>253.9244814814815</v>
      </c>
      <c r="EK226">
        <v>3.207333333333333</v>
      </c>
      <c r="EL226">
        <v>248.8442592592592</v>
      </c>
      <c r="EM226">
        <v>20.00715185185185</v>
      </c>
      <c r="EN226">
        <v>2.309868518518519</v>
      </c>
      <c r="EO226">
        <v>1.990735185185185</v>
      </c>
      <c r="EP226">
        <v>19.74538888888889</v>
      </c>
      <c r="EQ226">
        <v>17.37083703703703</v>
      </c>
      <c r="ER226">
        <v>1999.933703703704</v>
      </c>
      <c r="ES226">
        <v>0.9799994444444445</v>
      </c>
      <c r="ET226">
        <v>0.02000028888888889</v>
      </c>
      <c r="EU226">
        <v>0</v>
      </c>
      <c r="EV226">
        <v>610.8771481481482</v>
      </c>
      <c r="EW226">
        <v>5.00078</v>
      </c>
      <c r="EX226">
        <v>22674.55185185185</v>
      </c>
      <c r="EY226">
        <v>16379.09259259259</v>
      </c>
      <c r="EZ226">
        <v>42.965</v>
      </c>
      <c r="FA226">
        <v>44.02525925925925</v>
      </c>
      <c r="FB226">
        <v>42.99066666666667</v>
      </c>
      <c r="FC226">
        <v>43.80307407407408</v>
      </c>
      <c r="FD226">
        <v>44.2682962962963</v>
      </c>
      <c r="FE226">
        <v>1955.034444444444</v>
      </c>
      <c r="FF226">
        <v>39.89851851851852</v>
      </c>
      <c r="FG226">
        <v>0</v>
      </c>
      <c r="FH226">
        <v>1685033092.3</v>
      </c>
      <c r="FI226">
        <v>0</v>
      </c>
      <c r="FJ226">
        <v>610.8976153846154</v>
      </c>
      <c r="FK226">
        <v>-7.557606838804932</v>
      </c>
      <c r="FL226">
        <v>-18759.77782957877</v>
      </c>
      <c r="FM226">
        <v>22872.48846153846</v>
      </c>
      <c r="FN226">
        <v>15</v>
      </c>
      <c r="FO226">
        <v>1685030927.1</v>
      </c>
      <c r="FP226" t="s">
        <v>824</v>
      </c>
      <c r="FQ226">
        <v>1685030918.1</v>
      </c>
      <c r="FR226">
        <v>1685030927.1</v>
      </c>
      <c r="FS226">
        <v>4</v>
      </c>
      <c r="FT226">
        <v>-0.116</v>
      </c>
      <c r="FU226">
        <v>-0.024</v>
      </c>
      <c r="FV226">
        <v>0.273</v>
      </c>
      <c r="FW226">
        <v>-0.08699999999999999</v>
      </c>
      <c r="FX226">
        <v>420</v>
      </c>
      <c r="FY226">
        <v>14</v>
      </c>
      <c r="FZ226">
        <v>0.3</v>
      </c>
      <c r="GA226">
        <v>0.01</v>
      </c>
      <c r="GB226">
        <v>20.14415365853658</v>
      </c>
      <c r="GC226">
        <v>2.136997212543568</v>
      </c>
      <c r="GD226">
        <v>0.2887608598718535</v>
      </c>
      <c r="GE226">
        <v>0</v>
      </c>
      <c r="GF226">
        <v>3.202400731707318</v>
      </c>
      <c r="GG226">
        <v>0.08552383275262257</v>
      </c>
      <c r="GH226">
        <v>0.008736311213031811</v>
      </c>
      <c r="GI226">
        <v>1</v>
      </c>
      <c r="GJ226">
        <v>1</v>
      </c>
      <c r="GK226">
        <v>2</v>
      </c>
      <c r="GL226" t="s">
        <v>432</v>
      </c>
      <c r="GM226">
        <v>3.09976</v>
      </c>
      <c r="GN226">
        <v>2.75811</v>
      </c>
      <c r="GO226">
        <v>0.0622696</v>
      </c>
      <c r="GP226">
        <v>0.0578458</v>
      </c>
      <c r="GQ226">
        <v>0.115502</v>
      </c>
      <c r="GR226">
        <v>0.104662</v>
      </c>
      <c r="GS226">
        <v>23946.7</v>
      </c>
      <c r="GT226">
        <v>23773.2</v>
      </c>
      <c r="GU226">
        <v>26091.7</v>
      </c>
      <c r="GV226">
        <v>25585</v>
      </c>
      <c r="GW226">
        <v>37035.5</v>
      </c>
      <c r="GX226">
        <v>34895.4</v>
      </c>
      <c r="GY226">
        <v>45632</v>
      </c>
      <c r="GZ226">
        <v>42178.1</v>
      </c>
      <c r="HA226">
        <v>1.84578</v>
      </c>
      <c r="HB226">
        <v>1.87105</v>
      </c>
      <c r="HC226">
        <v>-0.0458956</v>
      </c>
      <c r="HD226">
        <v>0</v>
      </c>
      <c r="HE226">
        <v>32.9675</v>
      </c>
      <c r="HF226">
        <v>999.9</v>
      </c>
      <c r="HG226">
        <v>47.6</v>
      </c>
      <c r="HH226">
        <v>40.3</v>
      </c>
      <c r="HI226">
        <v>36.0345</v>
      </c>
      <c r="HJ226">
        <v>62.4477</v>
      </c>
      <c r="HK226">
        <v>24.9479</v>
      </c>
      <c r="HL226">
        <v>1</v>
      </c>
      <c r="HM226">
        <v>0.399792</v>
      </c>
      <c r="HN226">
        <v>2.26556</v>
      </c>
      <c r="HO226">
        <v>20.2899</v>
      </c>
      <c r="HP226">
        <v>5.2125</v>
      </c>
      <c r="HQ226">
        <v>11.98</v>
      </c>
      <c r="HR226">
        <v>4.9637</v>
      </c>
      <c r="HS226">
        <v>3.27423</v>
      </c>
      <c r="HT226">
        <v>9999</v>
      </c>
      <c r="HU226">
        <v>9999</v>
      </c>
      <c r="HV226">
        <v>9999</v>
      </c>
      <c r="HW226">
        <v>31.8</v>
      </c>
      <c r="HX226">
        <v>1.86401</v>
      </c>
      <c r="HY226">
        <v>1.8602</v>
      </c>
      <c r="HZ226">
        <v>1.85851</v>
      </c>
      <c r="IA226">
        <v>1.85989</v>
      </c>
      <c r="IB226">
        <v>1.85986</v>
      </c>
      <c r="IC226">
        <v>1.85842</v>
      </c>
      <c r="ID226">
        <v>1.85745</v>
      </c>
      <c r="IE226">
        <v>1.8524</v>
      </c>
      <c r="IF226">
        <v>0</v>
      </c>
      <c r="IG226">
        <v>0</v>
      </c>
      <c r="IH226">
        <v>0</v>
      </c>
      <c r="II226">
        <v>0</v>
      </c>
      <c r="IJ226" t="s">
        <v>433</v>
      </c>
      <c r="IK226" t="s">
        <v>434</v>
      </c>
      <c r="IL226" t="s">
        <v>435</v>
      </c>
      <c r="IM226" t="s">
        <v>435</v>
      </c>
      <c r="IN226" t="s">
        <v>435</v>
      </c>
      <c r="IO226" t="s">
        <v>435</v>
      </c>
      <c r="IP226">
        <v>0</v>
      </c>
      <c r="IQ226">
        <v>100</v>
      </c>
      <c r="IR226">
        <v>100</v>
      </c>
      <c r="IS226">
        <v>0.25</v>
      </c>
      <c r="IT226">
        <v>0.0604</v>
      </c>
      <c r="IU226">
        <v>0.193269492571207</v>
      </c>
      <c r="IV226">
        <v>0.0002756662941723101</v>
      </c>
      <c r="IW226">
        <v>-1.706736700235475E-07</v>
      </c>
      <c r="IX226">
        <v>-7.648352192670159E-11</v>
      </c>
      <c r="IY226">
        <v>-0.189574171831711</v>
      </c>
      <c r="IZ226">
        <v>0.001712106514585134</v>
      </c>
      <c r="JA226">
        <v>0.0004201690128959496</v>
      </c>
      <c r="JB226">
        <v>-1.212774764375344E-06</v>
      </c>
      <c r="JC226">
        <v>3</v>
      </c>
      <c r="JD226">
        <v>1949</v>
      </c>
      <c r="JE226">
        <v>1</v>
      </c>
      <c r="JF226">
        <v>28</v>
      </c>
      <c r="JG226">
        <v>36.2</v>
      </c>
      <c r="JH226">
        <v>36.1</v>
      </c>
      <c r="JI226">
        <v>0.651855</v>
      </c>
      <c r="JJ226">
        <v>2.65991</v>
      </c>
      <c r="JK226">
        <v>1.49658</v>
      </c>
      <c r="JL226">
        <v>2.34863</v>
      </c>
      <c r="JM226">
        <v>1.54907</v>
      </c>
      <c r="JN226">
        <v>2.46338</v>
      </c>
      <c r="JO226">
        <v>43.3448</v>
      </c>
      <c r="JP226">
        <v>13.1776</v>
      </c>
      <c r="JQ226">
        <v>18</v>
      </c>
      <c r="JR226">
        <v>491.604</v>
      </c>
      <c r="JS226">
        <v>524.425</v>
      </c>
      <c r="JT226">
        <v>28.0036</v>
      </c>
      <c r="JU226">
        <v>32.2913</v>
      </c>
      <c r="JV226">
        <v>30.0012</v>
      </c>
      <c r="JW226">
        <v>32.2488</v>
      </c>
      <c r="JX226">
        <v>32.1927</v>
      </c>
      <c r="JY226">
        <v>13.0774</v>
      </c>
      <c r="JZ226">
        <v>42.4003</v>
      </c>
      <c r="KA226">
        <v>0</v>
      </c>
      <c r="KB226">
        <v>28</v>
      </c>
      <c r="KC226">
        <v>199.568</v>
      </c>
      <c r="KD226">
        <v>20.0558</v>
      </c>
      <c r="KE226">
        <v>99.7148</v>
      </c>
      <c r="KF226">
        <v>100.13</v>
      </c>
    </row>
    <row r="227" spans="1:292">
      <c r="A227">
        <v>207</v>
      </c>
      <c r="B227">
        <v>1685033098.1</v>
      </c>
      <c r="C227">
        <v>6499</v>
      </c>
      <c r="D227" t="s">
        <v>851</v>
      </c>
      <c r="E227" t="s">
        <v>852</v>
      </c>
      <c r="F227">
        <v>5</v>
      </c>
      <c r="G227" t="s">
        <v>823</v>
      </c>
      <c r="H227">
        <v>1685033090.314285</v>
      </c>
      <c r="I227">
        <f>(J227)/1000</f>
        <v>0</v>
      </c>
      <c r="J227">
        <f>IF(DO227, AM227, AG227)</f>
        <v>0</v>
      </c>
      <c r="K227">
        <f>IF(DO227, AH227, AF227)</f>
        <v>0</v>
      </c>
      <c r="L227">
        <f>DQ227 - IF(AT227&gt;1, K227*DK227*100.0/(AV227*EE227), 0)</f>
        <v>0</v>
      </c>
      <c r="M227">
        <f>((S227-I227/2)*L227-K227)/(S227+I227/2)</f>
        <v>0</v>
      </c>
      <c r="N227">
        <f>M227*(DX227+DY227)/1000.0</f>
        <v>0</v>
      </c>
      <c r="O227">
        <f>(DQ227 - IF(AT227&gt;1, K227*DK227*100.0/(AV227*EE227), 0))*(DX227+DY227)/1000.0</f>
        <v>0</v>
      </c>
      <c r="P227">
        <f>2.0/((1/R227-1/Q227)+SIGN(R227)*SQRT((1/R227-1/Q227)*(1/R227-1/Q227) + 4*DL227/((DL227+1)*(DL227+1))*(2*1/R227*1/Q227-1/Q227*1/Q227)))</f>
        <v>0</v>
      </c>
      <c r="Q227">
        <f>IF(LEFT(DM227,1)&lt;&gt;"0",IF(LEFT(DM227,1)="1",3.0,DN227),$D$5+$E$5*(EE227*DX227/($K$5*1000))+$F$5*(EE227*DX227/($K$5*1000))*MAX(MIN(DK227,$J$5),$I$5)*MAX(MIN(DK227,$J$5),$I$5)+$G$5*MAX(MIN(DK227,$J$5),$I$5)*(EE227*DX227/($K$5*1000))+$H$5*(EE227*DX227/($K$5*1000))*(EE227*DX227/($K$5*1000)))</f>
        <v>0</v>
      </c>
      <c r="R227">
        <f>I227*(1000-(1000*0.61365*exp(17.502*V227/(240.97+V227))/(DX227+DY227)+DS227)/2)/(1000*0.61365*exp(17.502*V227/(240.97+V227))/(DX227+DY227)-DS227)</f>
        <v>0</v>
      </c>
      <c r="S227">
        <f>1/((DL227+1)/(P227/1.6)+1/(Q227/1.37)) + DL227/((DL227+1)/(P227/1.6) + DL227/(Q227/1.37))</f>
        <v>0</v>
      </c>
      <c r="T227">
        <f>(DG227*DJ227)</f>
        <v>0</v>
      </c>
      <c r="U227">
        <f>(DZ227+(T227+2*0.95*5.67E-8*(((DZ227+$B$9)+273)^4-(DZ227+273)^4)-44100*I227)/(1.84*29.3*Q227+8*0.95*5.67E-8*(DZ227+273)^3))</f>
        <v>0</v>
      </c>
      <c r="V227">
        <f>($C$9*EA227+$D$9*EB227+$E$9*U227)</f>
        <v>0</v>
      </c>
      <c r="W227">
        <f>0.61365*exp(17.502*V227/(240.97+V227))</f>
        <v>0</v>
      </c>
      <c r="X227">
        <f>(Y227/Z227*100)</f>
        <v>0</v>
      </c>
      <c r="Y227">
        <f>DS227*(DX227+DY227)/1000</f>
        <v>0</v>
      </c>
      <c r="Z227">
        <f>0.61365*exp(17.502*DZ227/(240.97+DZ227))</f>
        <v>0</v>
      </c>
      <c r="AA227">
        <f>(W227-DS227*(DX227+DY227)/1000)</f>
        <v>0</v>
      </c>
      <c r="AB227">
        <f>(-I227*44100)</f>
        <v>0</v>
      </c>
      <c r="AC227">
        <f>2*29.3*Q227*0.92*(DZ227-V227)</f>
        <v>0</v>
      </c>
      <c r="AD227">
        <f>2*0.95*5.67E-8*(((DZ227+$B$9)+273)^4-(V227+273)^4)</f>
        <v>0</v>
      </c>
      <c r="AE227">
        <f>T227+AD227+AB227+AC227</f>
        <v>0</v>
      </c>
      <c r="AF227">
        <f>DW227*AT227*(DR227-DQ227*(1000-AT227*DT227)/(1000-AT227*DS227))/(100*DK227)</f>
        <v>0</v>
      </c>
      <c r="AG227">
        <f>1000*DW227*AT227*(DS227-DT227)/(100*DK227*(1000-AT227*DS227))</f>
        <v>0</v>
      </c>
      <c r="AH227">
        <f>(AI227 - AJ227 - DX227*1E3/(8.314*(DZ227+273.15)) * AL227/DW227 * AK227) * DW227/(100*DK227) * (1000 - DT227)/1000</f>
        <v>0</v>
      </c>
      <c r="AI227">
        <v>224.0761383934333</v>
      </c>
      <c r="AJ227">
        <v>236.9224909090908</v>
      </c>
      <c r="AK227">
        <v>-3.215908464026934</v>
      </c>
      <c r="AL227">
        <v>66.78912068132936</v>
      </c>
      <c r="AM227">
        <f>(AO227 - AN227 + DX227*1E3/(8.314*(DZ227+273.15)) * AQ227/DW227 * AP227) * DW227/(100*DK227) * 1000/(1000 - AO227)</f>
        <v>0</v>
      </c>
      <c r="AN227">
        <v>20.00895050859246</v>
      </c>
      <c r="AO227">
        <v>23.22137235294118</v>
      </c>
      <c r="AP227">
        <v>3.687455853901352E-05</v>
      </c>
      <c r="AQ227">
        <v>108.691089205337</v>
      </c>
      <c r="AR227">
        <v>0</v>
      </c>
      <c r="AS227">
        <v>0</v>
      </c>
      <c r="AT227">
        <f>IF(AR227*$H$15&gt;=AV227,1.0,(AV227/(AV227-AR227*$H$15)))</f>
        <v>0</v>
      </c>
      <c r="AU227">
        <f>(AT227-1)*100</f>
        <v>0</v>
      </c>
      <c r="AV227">
        <f>MAX(0,($B$15+$C$15*EE227)/(1+$D$15*EE227)*DX227/(DZ227+273)*$E$15)</f>
        <v>0</v>
      </c>
      <c r="AW227" t="s">
        <v>429</v>
      </c>
      <c r="AX227" t="s">
        <v>429</v>
      </c>
      <c r="AY227">
        <v>0</v>
      </c>
      <c r="AZ227">
        <v>0</v>
      </c>
      <c r="BA227">
        <f>1-AY227/AZ227</f>
        <v>0</v>
      </c>
      <c r="BB227">
        <v>0</v>
      </c>
      <c r="BC227" t="s">
        <v>429</v>
      </c>
      <c r="BD227" t="s">
        <v>429</v>
      </c>
      <c r="BE227">
        <v>0</v>
      </c>
      <c r="BF227">
        <v>0</v>
      </c>
      <c r="BG227">
        <f>1-BE227/BF227</f>
        <v>0</v>
      </c>
      <c r="BH227">
        <v>0.5</v>
      </c>
      <c r="BI227">
        <f>DH227</f>
        <v>0</v>
      </c>
      <c r="BJ227">
        <f>K227</f>
        <v>0</v>
      </c>
      <c r="BK227">
        <f>BG227*BH227*BI227</f>
        <v>0</v>
      </c>
      <c r="BL227">
        <f>(BJ227-BB227)/BI227</f>
        <v>0</v>
      </c>
      <c r="BM227">
        <f>(AZ227-BF227)/BF227</f>
        <v>0</v>
      </c>
      <c r="BN227">
        <f>AY227/(BA227+AY227/BF227)</f>
        <v>0</v>
      </c>
      <c r="BO227" t="s">
        <v>429</v>
      </c>
      <c r="BP227">
        <v>0</v>
      </c>
      <c r="BQ227">
        <f>IF(BP227&lt;&gt;0, BP227, BN227)</f>
        <v>0</v>
      </c>
      <c r="BR227">
        <f>1-BQ227/BF227</f>
        <v>0</v>
      </c>
      <c r="BS227">
        <f>(BF227-BE227)/(BF227-BQ227)</f>
        <v>0</v>
      </c>
      <c r="BT227">
        <f>(AZ227-BF227)/(AZ227-BQ227)</f>
        <v>0</v>
      </c>
      <c r="BU227">
        <f>(BF227-BE227)/(BF227-AY227)</f>
        <v>0</v>
      </c>
      <c r="BV227">
        <f>(AZ227-BF227)/(AZ227-AY227)</f>
        <v>0</v>
      </c>
      <c r="BW227">
        <f>(BS227*BQ227/BE227)</f>
        <v>0</v>
      </c>
      <c r="BX227">
        <f>(1-BW227)</f>
        <v>0</v>
      </c>
      <c r="DG227">
        <f>$B$13*EF227+$C$13*EG227+$F$13*ER227*(1-EU227)</f>
        <v>0</v>
      </c>
      <c r="DH227">
        <f>DG227*DI227</f>
        <v>0</v>
      </c>
      <c r="DI227">
        <f>($B$13*$D$11+$C$13*$D$11+$F$13*((FE227+EW227)/MAX(FE227+EW227+FF227, 0.1)*$I$11+FF227/MAX(FE227+EW227+FF227, 0.1)*$J$11))/($B$13+$C$13+$F$13)</f>
        <v>0</v>
      </c>
      <c r="DJ227">
        <f>($B$13*$K$11+$C$13*$K$11+$F$13*((FE227+EW227)/MAX(FE227+EW227+FF227, 0.1)*$P$11+FF227/MAX(FE227+EW227+FF227, 0.1)*$Q$11))/($B$13+$C$13+$F$13)</f>
        <v>0</v>
      </c>
      <c r="DK227">
        <v>5.52</v>
      </c>
      <c r="DL227">
        <v>0.5</v>
      </c>
      <c r="DM227" t="s">
        <v>430</v>
      </c>
      <c r="DN227">
        <v>2</v>
      </c>
      <c r="DO227" t="b">
        <v>1</v>
      </c>
      <c r="DP227">
        <v>1685033090.314285</v>
      </c>
      <c r="DQ227">
        <v>254.2498928571428</v>
      </c>
      <c r="DR227">
        <v>233.697</v>
      </c>
      <c r="DS227">
        <v>23.21944285714286</v>
      </c>
      <c r="DT227">
        <v>20.00841071428572</v>
      </c>
      <c r="DU227">
        <v>253.999</v>
      </c>
      <c r="DV227">
        <v>23.15906428571429</v>
      </c>
      <c r="DW227">
        <v>500.0159285714286</v>
      </c>
      <c r="DX227">
        <v>99.50133214285714</v>
      </c>
      <c r="DY227">
        <v>0.09997492142857144</v>
      </c>
      <c r="DZ227">
        <v>31.53242857142857</v>
      </c>
      <c r="EA227">
        <v>32.22151071428571</v>
      </c>
      <c r="EB227">
        <v>999.9000000000002</v>
      </c>
      <c r="EC227">
        <v>0</v>
      </c>
      <c r="ED227">
        <v>0</v>
      </c>
      <c r="EE227">
        <v>10000.27</v>
      </c>
      <c r="EF227">
        <v>0</v>
      </c>
      <c r="EG227">
        <v>82.63191428571429</v>
      </c>
      <c r="EH227">
        <v>20.55303928571428</v>
      </c>
      <c r="EI227">
        <v>260.2938571428571</v>
      </c>
      <c r="EJ227">
        <v>238.4683214285714</v>
      </c>
      <c r="EK227">
        <v>3.211038214285714</v>
      </c>
      <c r="EL227">
        <v>233.697</v>
      </c>
      <c r="EM227">
        <v>20.00841071428572</v>
      </c>
      <c r="EN227">
        <v>2.310365714285715</v>
      </c>
      <c r="EO227">
        <v>1.9908625</v>
      </c>
      <c r="EP227">
        <v>19.74885714285714</v>
      </c>
      <c r="EQ227">
        <v>17.37186071428571</v>
      </c>
      <c r="ER227">
        <v>1999.994642857142</v>
      </c>
      <c r="ES227">
        <v>0.9800004642857141</v>
      </c>
      <c r="ET227">
        <v>0.01999923928571429</v>
      </c>
      <c r="EU227">
        <v>0</v>
      </c>
      <c r="EV227">
        <v>610.3238214285715</v>
      </c>
      <c r="EW227">
        <v>5.00078</v>
      </c>
      <c r="EX227">
        <v>22270.86785714286</v>
      </c>
      <c r="EY227">
        <v>16379.58928571429</v>
      </c>
      <c r="EZ227">
        <v>42.96842857142857</v>
      </c>
      <c r="FA227">
        <v>44.04207142857141</v>
      </c>
      <c r="FB227">
        <v>42.99092857142856</v>
      </c>
      <c r="FC227">
        <v>43.81910714285714</v>
      </c>
      <c r="FD227">
        <v>44.261</v>
      </c>
      <c r="FE227">
        <v>1955.096071428572</v>
      </c>
      <c r="FF227">
        <v>39.89785714285715</v>
      </c>
      <c r="FG227">
        <v>0</v>
      </c>
      <c r="FH227">
        <v>1685033097.1</v>
      </c>
      <c r="FI227">
        <v>0</v>
      </c>
      <c r="FJ227">
        <v>610.2988846153846</v>
      </c>
      <c r="FK227">
        <v>-6.668547012400837</v>
      </c>
      <c r="FL227">
        <v>20918.36237301426</v>
      </c>
      <c r="FM227">
        <v>22307.67307692308</v>
      </c>
      <c r="FN227">
        <v>15</v>
      </c>
      <c r="FO227">
        <v>1685030927.1</v>
      </c>
      <c r="FP227" t="s">
        <v>824</v>
      </c>
      <c r="FQ227">
        <v>1685030918.1</v>
      </c>
      <c r="FR227">
        <v>1685030927.1</v>
      </c>
      <c r="FS227">
        <v>4</v>
      </c>
      <c r="FT227">
        <v>-0.116</v>
      </c>
      <c r="FU227">
        <v>-0.024</v>
      </c>
      <c r="FV227">
        <v>0.273</v>
      </c>
      <c r="FW227">
        <v>-0.08699999999999999</v>
      </c>
      <c r="FX227">
        <v>420</v>
      </c>
      <c r="FY227">
        <v>14</v>
      </c>
      <c r="FZ227">
        <v>0.3</v>
      </c>
      <c r="GA227">
        <v>0.01</v>
      </c>
      <c r="GB227">
        <v>20.444</v>
      </c>
      <c r="GC227">
        <v>2.768438273921113</v>
      </c>
      <c r="GD227">
        <v>0.3613027871467368</v>
      </c>
      <c r="GE227">
        <v>0</v>
      </c>
      <c r="GF227">
        <v>3.20820375</v>
      </c>
      <c r="GG227">
        <v>0.05098750469043722</v>
      </c>
      <c r="GH227">
        <v>0.005117311153086167</v>
      </c>
      <c r="GI227">
        <v>1</v>
      </c>
      <c r="GJ227">
        <v>1</v>
      </c>
      <c r="GK227">
        <v>2</v>
      </c>
      <c r="GL227" t="s">
        <v>432</v>
      </c>
      <c r="GM227">
        <v>3.09966</v>
      </c>
      <c r="GN227">
        <v>2.75822</v>
      </c>
      <c r="GO227">
        <v>0.0588795</v>
      </c>
      <c r="GP227">
        <v>0.054171</v>
      </c>
      <c r="GQ227">
        <v>0.115497</v>
      </c>
      <c r="GR227">
        <v>0.104643</v>
      </c>
      <c r="GS227">
        <v>24032.8</v>
      </c>
      <c r="GT227">
        <v>23865.2</v>
      </c>
      <c r="GU227">
        <v>26091.3</v>
      </c>
      <c r="GV227">
        <v>25584.4</v>
      </c>
      <c r="GW227">
        <v>37034.4</v>
      </c>
      <c r="GX227">
        <v>34895</v>
      </c>
      <c r="GY227">
        <v>45630.9</v>
      </c>
      <c r="GZ227">
        <v>42177.1</v>
      </c>
      <c r="HA227">
        <v>1.84565</v>
      </c>
      <c r="HB227">
        <v>1.87065</v>
      </c>
      <c r="HC227">
        <v>-0.0472367</v>
      </c>
      <c r="HD227">
        <v>0</v>
      </c>
      <c r="HE227">
        <v>32.9894</v>
      </c>
      <c r="HF227">
        <v>999.9</v>
      </c>
      <c r="HG227">
        <v>47.6</v>
      </c>
      <c r="HH227">
        <v>40.3</v>
      </c>
      <c r="HI227">
        <v>36.0355</v>
      </c>
      <c r="HJ227">
        <v>61.9177</v>
      </c>
      <c r="HK227">
        <v>24.988</v>
      </c>
      <c r="HL227">
        <v>1</v>
      </c>
      <c r="HM227">
        <v>0.400706</v>
      </c>
      <c r="HN227">
        <v>2.27836</v>
      </c>
      <c r="HO227">
        <v>20.2898</v>
      </c>
      <c r="HP227">
        <v>5.2128</v>
      </c>
      <c r="HQ227">
        <v>11.98</v>
      </c>
      <c r="HR227">
        <v>4.96365</v>
      </c>
      <c r="HS227">
        <v>3.27433</v>
      </c>
      <c r="HT227">
        <v>9999</v>
      </c>
      <c r="HU227">
        <v>9999</v>
      </c>
      <c r="HV227">
        <v>9999</v>
      </c>
      <c r="HW227">
        <v>31.8</v>
      </c>
      <c r="HX227">
        <v>1.86401</v>
      </c>
      <c r="HY227">
        <v>1.8602</v>
      </c>
      <c r="HZ227">
        <v>1.85851</v>
      </c>
      <c r="IA227">
        <v>1.85989</v>
      </c>
      <c r="IB227">
        <v>1.85986</v>
      </c>
      <c r="IC227">
        <v>1.85844</v>
      </c>
      <c r="ID227">
        <v>1.85745</v>
      </c>
      <c r="IE227">
        <v>1.85241</v>
      </c>
      <c r="IF227">
        <v>0</v>
      </c>
      <c r="IG227">
        <v>0</v>
      </c>
      <c r="IH227">
        <v>0</v>
      </c>
      <c r="II227">
        <v>0</v>
      </c>
      <c r="IJ227" t="s">
        <v>433</v>
      </c>
      <c r="IK227" t="s">
        <v>434</v>
      </c>
      <c r="IL227" t="s">
        <v>435</v>
      </c>
      <c r="IM227" t="s">
        <v>435</v>
      </c>
      <c r="IN227" t="s">
        <v>435</v>
      </c>
      <c r="IO227" t="s">
        <v>435</v>
      </c>
      <c r="IP227">
        <v>0</v>
      </c>
      <c r="IQ227">
        <v>100</v>
      </c>
      <c r="IR227">
        <v>100</v>
      </c>
      <c r="IS227">
        <v>0.247</v>
      </c>
      <c r="IT227">
        <v>0.0604</v>
      </c>
      <c r="IU227">
        <v>0.193269492571207</v>
      </c>
      <c r="IV227">
        <v>0.0002756662941723101</v>
      </c>
      <c r="IW227">
        <v>-1.706736700235475E-07</v>
      </c>
      <c r="IX227">
        <v>-7.648352192670159E-11</v>
      </c>
      <c r="IY227">
        <v>-0.189574171831711</v>
      </c>
      <c r="IZ227">
        <v>0.001712106514585134</v>
      </c>
      <c r="JA227">
        <v>0.0004201690128959496</v>
      </c>
      <c r="JB227">
        <v>-1.212774764375344E-06</v>
      </c>
      <c r="JC227">
        <v>3</v>
      </c>
      <c r="JD227">
        <v>1949</v>
      </c>
      <c r="JE227">
        <v>1</v>
      </c>
      <c r="JF227">
        <v>28</v>
      </c>
      <c r="JG227">
        <v>36.3</v>
      </c>
      <c r="JH227">
        <v>36.2</v>
      </c>
      <c r="JI227">
        <v>0.6152339999999999</v>
      </c>
      <c r="JJ227">
        <v>2.67212</v>
      </c>
      <c r="JK227">
        <v>1.49658</v>
      </c>
      <c r="JL227">
        <v>2.34863</v>
      </c>
      <c r="JM227">
        <v>1.54785</v>
      </c>
      <c r="JN227">
        <v>2.41943</v>
      </c>
      <c r="JO227">
        <v>43.3448</v>
      </c>
      <c r="JP227">
        <v>13.1689</v>
      </c>
      <c r="JQ227">
        <v>18</v>
      </c>
      <c r="JR227">
        <v>491.578</v>
      </c>
      <c r="JS227">
        <v>524.2</v>
      </c>
      <c r="JT227">
        <v>28.003</v>
      </c>
      <c r="JU227">
        <v>32.303</v>
      </c>
      <c r="JV227">
        <v>30.001</v>
      </c>
      <c r="JW227">
        <v>32.2556</v>
      </c>
      <c r="JX227">
        <v>32.1994</v>
      </c>
      <c r="JY227">
        <v>12.3376</v>
      </c>
      <c r="JZ227">
        <v>42.4003</v>
      </c>
      <c r="KA227">
        <v>0</v>
      </c>
      <c r="KB227">
        <v>28</v>
      </c>
      <c r="KC227">
        <v>179.532</v>
      </c>
      <c r="KD227">
        <v>20.0865</v>
      </c>
      <c r="KE227">
        <v>99.7127</v>
      </c>
      <c r="KF227">
        <v>100.128</v>
      </c>
    </row>
    <row r="228" spans="1:292">
      <c r="A228">
        <v>208</v>
      </c>
      <c r="B228">
        <v>1685033103.1</v>
      </c>
      <c r="C228">
        <v>6504</v>
      </c>
      <c r="D228" t="s">
        <v>853</v>
      </c>
      <c r="E228" t="s">
        <v>854</v>
      </c>
      <c r="F228">
        <v>5</v>
      </c>
      <c r="G228" t="s">
        <v>823</v>
      </c>
      <c r="H228">
        <v>1685033095.6</v>
      </c>
      <c r="I228">
        <f>(J228)/1000</f>
        <v>0</v>
      </c>
      <c r="J228">
        <f>IF(DO228, AM228, AG228)</f>
        <v>0</v>
      </c>
      <c r="K228">
        <f>IF(DO228, AH228, AF228)</f>
        <v>0</v>
      </c>
      <c r="L228">
        <f>DQ228 - IF(AT228&gt;1, K228*DK228*100.0/(AV228*EE228), 0)</f>
        <v>0</v>
      </c>
      <c r="M228">
        <f>((S228-I228/2)*L228-K228)/(S228+I228/2)</f>
        <v>0</v>
      </c>
      <c r="N228">
        <f>M228*(DX228+DY228)/1000.0</f>
        <v>0</v>
      </c>
      <c r="O228">
        <f>(DQ228 - IF(AT228&gt;1, K228*DK228*100.0/(AV228*EE228), 0))*(DX228+DY228)/1000.0</f>
        <v>0</v>
      </c>
      <c r="P228">
        <f>2.0/((1/R228-1/Q228)+SIGN(R228)*SQRT((1/R228-1/Q228)*(1/R228-1/Q228) + 4*DL228/((DL228+1)*(DL228+1))*(2*1/R228*1/Q228-1/Q228*1/Q228)))</f>
        <v>0</v>
      </c>
      <c r="Q228">
        <f>IF(LEFT(DM228,1)&lt;&gt;"0",IF(LEFT(DM228,1)="1",3.0,DN228),$D$5+$E$5*(EE228*DX228/($K$5*1000))+$F$5*(EE228*DX228/($K$5*1000))*MAX(MIN(DK228,$J$5),$I$5)*MAX(MIN(DK228,$J$5),$I$5)+$G$5*MAX(MIN(DK228,$J$5),$I$5)*(EE228*DX228/($K$5*1000))+$H$5*(EE228*DX228/($K$5*1000))*(EE228*DX228/($K$5*1000)))</f>
        <v>0</v>
      </c>
      <c r="R228">
        <f>I228*(1000-(1000*0.61365*exp(17.502*V228/(240.97+V228))/(DX228+DY228)+DS228)/2)/(1000*0.61365*exp(17.502*V228/(240.97+V228))/(DX228+DY228)-DS228)</f>
        <v>0</v>
      </c>
      <c r="S228">
        <f>1/((DL228+1)/(P228/1.6)+1/(Q228/1.37)) + DL228/((DL228+1)/(P228/1.6) + DL228/(Q228/1.37))</f>
        <v>0</v>
      </c>
      <c r="T228">
        <f>(DG228*DJ228)</f>
        <v>0</v>
      </c>
      <c r="U228">
        <f>(DZ228+(T228+2*0.95*5.67E-8*(((DZ228+$B$9)+273)^4-(DZ228+273)^4)-44100*I228)/(1.84*29.3*Q228+8*0.95*5.67E-8*(DZ228+273)^3))</f>
        <v>0</v>
      </c>
      <c r="V228">
        <f>($C$9*EA228+$D$9*EB228+$E$9*U228)</f>
        <v>0</v>
      </c>
      <c r="W228">
        <f>0.61365*exp(17.502*V228/(240.97+V228))</f>
        <v>0</v>
      </c>
      <c r="X228">
        <f>(Y228/Z228*100)</f>
        <v>0</v>
      </c>
      <c r="Y228">
        <f>DS228*(DX228+DY228)/1000</f>
        <v>0</v>
      </c>
      <c r="Z228">
        <f>0.61365*exp(17.502*DZ228/(240.97+DZ228))</f>
        <v>0</v>
      </c>
      <c r="AA228">
        <f>(W228-DS228*(DX228+DY228)/1000)</f>
        <v>0</v>
      </c>
      <c r="AB228">
        <f>(-I228*44100)</f>
        <v>0</v>
      </c>
      <c r="AC228">
        <f>2*29.3*Q228*0.92*(DZ228-V228)</f>
        <v>0</v>
      </c>
      <c r="AD228">
        <f>2*0.95*5.67E-8*(((DZ228+$B$9)+273)^4-(V228+273)^4)</f>
        <v>0</v>
      </c>
      <c r="AE228">
        <f>T228+AD228+AB228+AC228</f>
        <v>0</v>
      </c>
      <c r="AF228">
        <f>DW228*AT228*(DR228-DQ228*(1000-AT228*DT228)/(1000-AT228*DS228))/(100*DK228)</f>
        <v>0</v>
      </c>
      <c r="AG228">
        <f>1000*DW228*AT228*(DS228-DT228)/(100*DK228*(1000-AT228*DS228))</f>
        <v>0</v>
      </c>
      <c r="AH228">
        <f>(AI228 - AJ228 - DX228*1E3/(8.314*(DZ228+273.15)) * AL228/DW228 * AK228) * DW228/(100*DK228) * (1000 - DT228)/1000</f>
        <v>0</v>
      </c>
      <c r="AI228">
        <v>207.2325345140396</v>
      </c>
      <c r="AJ228">
        <v>220.7021393939395</v>
      </c>
      <c r="AK228">
        <v>-3.245213641371955</v>
      </c>
      <c r="AL228">
        <v>66.78912068132936</v>
      </c>
      <c r="AM228">
        <f>(AO228 - AN228 + DX228*1E3/(8.314*(DZ228+273.15)) * AQ228/DW228 * AP228) * DW228/(100*DK228) * 1000/(1000 - AO228)</f>
        <v>0</v>
      </c>
      <c r="AN228">
        <v>20.00470602274665</v>
      </c>
      <c r="AO228">
        <v>23.22567794117646</v>
      </c>
      <c r="AP228">
        <v>-1.77280383629004E-05</v>
      </c>
      <c r="AQ228">
        <v>108.691089205337</v>
      </c>
      <c r="AR228">
        <v>0</v>
      </c>
      <c r="AS228">
        <v>0</v>
      </c>
      <c r="AT228">
        <f>IF(AR228*$H$15&gt;=AV228,1.0,(AV228/(AV228-AR228*$H$15)))</f>
        <v>0</v>
      </c>
      <c r="AU228">
        <f>(AT228-1)*100</f>
        <v>0</v>
      </c>
      <c r="AV228">
        <f>MAX(0,($B$15+$C$15*EE228)/(1+$D$15*EE228)*DX228/(DZ228+273)*$E$15)</f>
        <v>0</v>
      </c>
      <c r="AW228" t="s">
        <v>429</v>
      </c>
      <c r="AX228" t="s">
        <v>429</v>
      </c>
      <c r="AY228">
        <v>0</v>
      </c>
      <c r="AZ228">
        <v>0</v>
      </c>
      <c r="BA228">
        <f>1-AY228/AZ228</f>
        <v>0</v>
      </c>
      <c r="BB228">
        <v>0</v>
      </c>
      <c r="BC228" t="s">
        <v>429</v>
      </c>
      <c r="BD228" t="s">
        <v>429</v>
      </c>
      <c r="BE228">
        <v>0</v>
      </c>
      <c r="BF228">
        <v>0</v>
      </c>
      <c r="BG228">
        <f>1-BE228/BF228</f>
        <v>0</v>
      </c>
      <c r="BH228">
        <v>0.5</v>
      </c>
      <c r="BI228">
        <f>DH228</f>
        <v>0</v>
      </c>
      <c r="BJ228">
        <f>K228</f>
        <v>0</v>
      </c>
      <c r="BK228">
        <f>BG228*BH228*BI228</f>
        <v>0</v>
      </c>
      <c r="BL228">
        <f>(BJ228-BB228)/BI228</f>
        <v>0</v>
      </c>
      <c r="BM228">
        <f>(AZ228-BF228)/BF228</f>
        <v>0</v>
      </c>
      <c r="BN228">
        <f>AY228/(BA228+AY228/BF228)</f>
        <v>0</v>
      </c>
      <c r="BO228" t="s">
        <v>429</v>
      </c>
      <c r="BP228">
        <v>0</v>
      </c>
      <c r="BQ228">
        <f>IF(BP228&lt;&gt;0, BP228, BN228)</f>
        <v>0</v>
      </c>
      <c r="BR228">
        <f>1-BQ228/BF228</f>
        <v>0</v>
      </c>
      <c r="BS228">
        <f>(BF228-BE228)/(BF228-BQ228)</f>
        <v>0</v>
      </c>
      <c r="BT228">
        <f>(AZ228-BF228)/(AZ228-BQ228)</f>
        <v>0</v>
      </c>
      <c r="BU228">
        <f>(BF228-BE228)/(BF228-AY228)</f>
        <v>0</v>
      </c>
      <c r="BV228">
        <f>(AZ228-BF228)/(AZ228-AY228)</f>
        <v>0</v>
      </c>
      <c r="BW228">
        <f>(BS228*BQ228/BE228)</f>
        <v>0</v>
      </c>
      <c r="BX228">
        <f>(1-BW228)</f>
        <v>0</v>
      </c>
      <c r="DG228">
        <f>$B$13*EF228+$C$13*EG228+$F$13*ER228*(1-EU228)</f>
        <v>0</v>
      </c>
      <c r="DH228">
        <f>DG228*DI228</f>
        <v>0</v>
      </c>
      <c r="DI228">
        <f>($B$13*$D$11+$C$13*$D$11+$F$13*((FE228+EW228)/MAX(FE228+EW228+FF228, 0.1)*$I$11+FF228/MAX(FE228+EW228+FF228, 0.1)*$J$11))/($B$13+$C$13+$F$13)</f>
        <v>0</v>
      </c>
      <c r="DJ228">
        <f>($B$13*$K$11+$C$13*$K$11+$F$13*((FE228+EW228)/MAX(FE228+EW228+FF228, 0.1)*$P$11+FF228/MAX(FE228+EW228+FF228, 0.1)*$Q$11))/($B$13+$C$13+$F$13)</f>
        <v>0</v>
      </c>
      <c r="DK228">
        <v>5.52</v>
      </c>
      <c r="DL228">
        <v>0.5</v>
      </c>
      <c r="DM228" t="s">
        <v>430</v>
      </c>
      <c r="DN228">
        <v>2</v>
      </c>
      <c r="DO228" t="b">
        <v>1</v>
      </c>
      <c r="DP228">
        <v>1685033095.6</v>
      </c>
      <c r="DQ228">
        <v>237.6572592592593</v>
      </c>
      <c r="DR228">
        <v>216.5515925925926</v>
      </c>
      <c r="DS228">
        <v>23.22208518518519</v>
      </c>
      <c r="DT228">
        <v>20.0079037037037</v>
      </c>
      <c r="DU228">
        <v>237.4092222222222</v>
      </c>
      <c r="DV228">
        <v>23.16166666666667</v>
      </c>
      <c r="DW228">
        <v>500.0188518518519</v>
      </c>
      <c r="DX228">
        <v>99.50095555555555</v>
      </c>
      <c r="DY228">
        <v>0.100048962962963</v>
      </c>
      <c r="DZ228">
        <v>31.53555925925926</v>
      </c>
      <c r="EA228">
        <v>32.22502592592593</v>
      </c>
      <c r="EB228">
        <v>999.9000000000001</v>
      </c>
      <c r="EC228">
        <v>0</v>
      </c>
      <c r="ED228">
        <v>0</v>
      </c>
      <c r="EE228">
        <v>9998.491481481482</v>
      </c>
      <c r="EF228">
        <v>0</v>
      </c>
      <c r="EG228">
        <v>85.43055555555557</v>
      </c>
      <c r="EH228">
        <v>21.10569259259259</v>
      </c>
      <c r="EI228">
        <v>243.3073703703704</v>
      </c>
      <c r="EJ228">
        <v>220.9728518518519</v>
      </c>
      <c r="EK228">
        <v>3.214192592592592</v>
      </c>
      <c r="EL228">
        <v>216.5515925925926</v>
      </c>
      <c r="EM228">
        <v>20.0079037037037</v>
      </c>
      <c r="EN228">
        <v>2.31062037037037</v>
      </c>
      <c r="EO228">
        <v>1.990804074074074</v>
      </c>
      <c r="EP228">
        <v>19.75063333333333</v>
      </c>
      <c r="EQ228">
        <v>17.37138888888889</v>
      </c>
      <c r="ER228">
        <v>2000.077777777778</v>
      </c>
      <c r="ES228">
        <v>0.9799991111111109</v>
      </c>
      <c r="ET228">
        <v>0.02000059259259259</v>
      </c>
      <c r="EU228">
        <v>0</v>
      </c>
      <c r="EV228">
        <v>609.8094444444445</v>
      </c>
      <c r="EW228">
        <v>5.00078</v>
      </c>
      <c r="EX228">
        <v>23944.7925925926</v>
      </c>
      <c r="EY228">
        <v>16380.27037037037</v>
      </c>
      <c r="EZ228">
        <v>42.98355555555555</v>
      </c>
      <c r="FA228">
        <v>44.06214814814815</v>
      </c>
      <c r="FB228">
        <v>43.02988888888888</v>
      </c>
      <c r="FC228">
        <v>43.83551851851852</v>
      </c>
      <c r="FD228">
        <v>44.29377777777777</v>
      </c>
      <c r="FE228">
        <v>1955.174074074074</v>
      </c>
      <c r="FF228">
        <v>39.90296296296297</v>
      </c>
      <c r="FG228">
        <v>0</v>
      </c>
      <c r="FH228">
        <v>1685033102.5</v>
      </c>
      <c r="FI228">
        <v>0</v>
      </c>
      <c r="FJ228">
        <v>609.7194</v>
      </c>
      <c r="FK228">
        <v>-6.290999990730036</v>
      </c>
      <c r="FL228">
        <v>8308.246145616118</v>
      </c>
      <c r="FM228">
        <v>23990.228</v>
      </c>
      <c r="FN228">
        <v>15</v>
      </c>
      <c r="FO228">
        <v>1685030927.1</v>
      </c>
      <c r="FP228" t="s">
        <v>824</v>
      </c>
      <c r="FQ228">
        <v>1685030918.1</v>
      </c>
      <c r="FR228">
        <v>1685030927.1</v>
      </c>
      <c r="FS228">
        <v>4</v>
      </c>
      <c r="FT228">
        <v>-0.116</v>
      </c>
      <c r="FU228">
        <v>-0.024</v>
      </c>
      <c r="FV228">
        <v>0.273</v>
      </c>
      <c r="FW228">
        <v>-0.08699999999999999</v>
      </c>
      <c r="FX228">
        <v>420</v>
      </c>
      <c r="FY228">
        <v>14</v>
      </c>
      <c r="FZ228">
        <v>0.3</v>
      </c>
      <c r="GA228">
        <v>0.01</v>
      </c>
      <c r="GB228">
        <v>20.8161875</v>
      </c>
      <c r="GC228">
        <v>6.095102814258836</v>
      </c>
      <c r="GD228">
        <v>0.637902254733239</v>
      </c>
      <c r="GE228">
        <v>0</v>
      </c>
      <c r="GF228">
        <v>3.212185499999999</v>
      </c>
      <c r="GG228">
        <v>0.03615827392119718</v>
      </c>
      <c r="GH228">
        <v>0.003574897865673958</v>
      </c>
      <c r="GI228">
        <v>1</v>
      </c>
      <c r="GJ228">
        <v>1</v>
      </c>
      <c r="GK228">
        <v>2</v>
      </c>
      <c r="GL228" t="s">
        <v>432</v>
      </c>
      <c r="GM228">
        <v>3.09964</v>
      </c>
      <c r="GN228">
        <v>2.75795</v>
      </c>
      <c r="GO228">
        <v>0.0553789</v>
      </c>
      <c r="GP228">
        <v>0.050394</v>
      </c>
      <c r="GQ228">
        <v>0.115511</v>
      </c>
      <c r="GR228">
        <v>0.104653</v>
      </c>
      <c r="GS228">
        <v>24121.6</v>
      </c>
      <c r="GT228">
        <v>23960.3</v>
      </c>
      <c r="GU228">
        <v>26090.7</v>
      </c>
      <c r="GV228">
        <v>25584.3</v>
      </c>
      <c r="GW228">
        <v>37033</v>
      </c>
      <c r="GX228">
        <v>34894</v>
      </c>
      <c r="GY228">
        <v>45630.3</v>
      </c>
      <c r="GZ228">
        <v>42177</v>
      </c>
      <c r="HA228">
        <v>1.84545</v>
      </c>
      <c r="HB228">
        <v>1.87053</v>
      </c>
      <c r="HC228">
        <v>-0.0469685</v>
      </c>
      <c r="HD228">
        <v>0</v>
      </c>
      <c r="HE228">
        <v>33.0087</v>
      </c>
      <c r="HF228">
        <v>999.9</v>
      </c>
      <c r="HG228">
        <v>47.6</v>
      </c>
      <c r="HH228">
        <v>40.3</v>
      </c>
      <c r="HI228">
        <v>36.0378</v>
      </c>
      <c r="HJ228">
        <v>62.1677</v>
      </c>
      <c r="HK228">
        <v>25.008</v>
      </c>
      <c r="HL228">
        <v>1</v>
      </c>
      <c r="HM228">
        <v>0.401926</v>
      </c>
      <c r="HN228">
        <v>2.28664</v>
      </c>
      <c r="HO228">
        <v>20.2896</v>
      </c>
      <c r="HP228">
        <v>5.2107</v>
      </c>
      <c r="HQ228">
        <v>11.98</v>
      </c>
      <c r="HR228">
        <v>4.96375</v>
      </c>
      <c r="HS228">
        <v>3.2741</v>
      </c>
      <c r="HT228">
        <v>9999</v>
      </c>
      <c r="HU228">
        <v>9999</v>
      </c>
      <c r="HV228">
        <v>9999</v>
      </c>
      <c r="HW228">
        <v>31.8</v>
      </c>
      <c r="HX228">
        <v>1.86401</v>
      </c>
      <c r="HY228">
        <v>1.8602</v>
      </c>
      <c r="HZ228">
        <v>1.85852</v>
      </c>
      <c r="IA228">
        <v>1.85989</v>
      </c>
      <c r="IB228">
        <v>1.85986</v>
      </c>
      <c r="IC228">
        <v>1.85842</v>
      </c>
      <c r="ID228">
        <v>1.85746</v>
      </c>
      <c r="IE228">
        <v>1.85241</v>
      </c>
      <c r="IF228">
        <v>0</v>
      </c>
      <c r="IG228">
        <v>0</v>
      </c>
      <c r="IH228">
        <v>0</v>
      </c>
      <c r="II228">
        <v>0</v>
      </c>
      <c r="IJ228" t="s">
        <v>433</v>
      </c>
      <c r="IK228" t="s">
        <v>434</v>
      </c>
      <c r="IL228" t="s">
        <v>435</v>
      </c>
      <c r="IM228" t="s">
        <v>435</v>
      </c>
      <c r="IN228" t="s">
        <v>435</v>
      </c>
      <c r="IO228" t="s">
        <v>435</v>
      </c>
      <c r="IP228">
        <v>0</v>
      </c>
      <c r="IQ228">
        <v>100</v>
      </c>
      <c r="IR228">
        <v>100</v>
      </c>
      <c r="IS228">
        <v>0.244</v>
      </c>
      <c r="IT228">
        <v>0.0605</v>
      </c>
      <c r="IU228">
        <v>0.193269492571207</v>
      </c>
      <c r="IV228">
        <v>0.0002756662941723101</v>
      </c>
      <c r="IW228">
        <v>-1.706736700235475E-07</v>
      </c>
      <c r="IX228">
        <v>-7.648352192670159E-11</v>
      </c>
      <c r="IY228">
        <v>-0.189574171831711</v>
      </c>
      <c r="IZ228">
        <v>0.001712106514585134</v>
      </c>
      <c r="JA228">
        <v>0.0004201690128959496</v>
      </c>
      <c r="JB228">
        <v>-1.212774764375344E-06</v>
      </c>
      <c r="JC228">
        <v>3</v>
      </c>
      <c r="JD228">
        <v>1949</v>
      </c>
      <c r="JE228">
        <v>1</v>
      </c>
      <c r="JF228">
        <v>28</v>
      </c>
      <c r="JG228">
        <v>36.4</v>
      </c>
      <c r="JH228">
        <v>36.3</v>
      </c>
      <c r="JI228">
        <v>0.57373</v>
      </c>
      <c r="JJ228">
        <v>2.6709</v>
      </c>
      <c r="JK228">
        <v>1.49658</v>
      </c>
      <c r="JL228">
        <v>2.34741</v>
      </c>
      <c r="JM228">
        <v>1.54907</v>
      </c>
      <c r="JN228">
        <v>2.3645</v>
      </c>
      <c r="JO228">
        <v>43.3448</v>
      </c>
      <c r="JP228">
        <v>13.1601</v>
      </c>
      <c r="JQ228">
        <v>18</v>
      </c>
      <c r="JR228">
        <v>491.516</v>
      </c>
      <c r="JS228">
        <v>524.162</v>
      </c>
      <c r="JT228">
        <v>28.0021</v>
      </c>
      <c r="JU228">
        <v>32.3148</v>
      </c>
      <c r="JV228">
        <v>30.0011</v>
      </c>
      <c r="JW228">
        <v>32.2637</v>
      </c>
      <c r="JX228">
        <v>32.2054</v>
      </c>
      <c r="JY228">
        <v>11.515</v>
      </c>
      <c r="JZ228">
        <v>42.4003</v>
      </c>
      <c r="KA228">
        <v>0</v>
      </c>
      <c r="KB228">
        <v>28</v>
      </c>
      <c r="KC228">
        <v>166.119</v>
      </c>
      <c r="KD228">
        <v>20.1111</v>
      </c>
      <c r="KE228">
        <v>99.7111</v>
      </c>
      <c r="KF228">
        <v>100.128</v>
      </c>
    </row>
    <row r="229" spans="1:292">
      <c r="A229">
        <v>209</v>
      </c>
      <c r="B229">
        <v>1685033108.1</v>
      </c>
      <c r="C229">
        <v>6509</v>
      </c>
      <c r="D229" t="s">
        <v>855</v>
      </c>
      <c r="E229" t="s">
        <v>856</v>
      </c>
      <c r="F229">
        <v>5</v>
      </c>
      <c r="G229" t="s">
        <v>823</v>
      </c>
      <c r="H229">
        <v>1685033100.314285</v>
      </c>
      <c r="I229">
        <f>(J229)/1000</f>
        <v>0</v>
      </c>
      <c r="J229">
        <f>IF(DO229, AM229, AG229)</f>
        <v>0</v>
      </c>
      <c r="K229">
        <f>IF(DO229, AH229, AF229)</f>
        <v>0</v>
      </c>
      <c r="L229">
        <f>DQ229 - IF(AT229&gt;1, K229*DK229*100.0/(AV229*EE229), 0)</f>
        <v>0</v>
      </c>
      <c r="M229">
        <f>((S229-I229/2)*L229-K229)/(S229+I229/2)</f>
        <v>0</v>
      </c>
      <c r="N229">
        <f>M229*(DX229+DY229)/1000.0</f>
        <v>0</v>
      </c>
      <c r="O229">
        <f>(DQ229 - IF(AT229&gt;1, K229*DK229*100.0/(AV229*EE229), 0))*(DX229+DY229)/1000.0</f>
        <v>0</v>
      </c>
      <c r="P229">
        <f>2.0/((1/R229-1/Q229)+SIGN(R229)*SQRT((1/R229-1/Q229)*(1/R229-1/Q229) + 4*DL229/((DL229+1)*(DL229+1))*(2*1/R229*1/Q229-1/Q229*1/Q229)))</f>
        <v>0</v>
      </c>
      <c r="Q229">
        <f>IF(LEFT(DM229,1)&lt;&gt;"0",IF(LEFT(DM229,1)="1",3.0,DN229),$D$5+$E$5*(EE229*DX229/($K$5*1000))+$F$5*(EE229*DX229/($K$5*1000))*MAX(MIN(DK229,$J$5),$I$5)*MAX(MIN(DK229,$J$5),$I$5)+$G$5*MAX(MIN(DK229,$J$5),$I$5)*(EE229*DX229/($K$5*1000))+$H$5*(EE229*DX229/($K$5*1000))*(EE229*DX229/($K$5*1000)))</f>
        <v>0</v>
      </c>
      <c r="R229">
        <f>I229*(1000-(1000*0.61365*exp(17.502*V229/(240.97+V229))/(DX229+DY229)+DS229)/2)/(1000*0.61365*exp(17.502*V229/(240.97+V229))/(DX229+DY229)-DS229)</f>
        <v>0</v>
      </c>
      <c r="S229">
        <f>1/((DL229+1)/(P229/1.6)+1/(Q229/1.37)) + DL229/((DL229+1)/(P229/1.6) + DL229/(Q229/1.37))</f>
        <v>0</v>
      </c>
      <c r="T229">
        <f>(DG229*DJ229)</f>
        <v>0</v>
      </c>
      <c r="U229">
        <f>(DZ229+(T229+2*0.95*5.67E-8*(((DZ229+$B$9)+273)^4-(DZ229+273)^4)-44100*I229)/(1.84*29.3*Q229+8*0.95*5.67E-8*(DZ229+273)^3))</f>
        <v>0</v>
      </c>
      <c r="V229">
        <f>($C$9*EA229+$D$9*EB229+$E$9*U229)</f>
        <v>0</v>
      </c>
      <c r="W229">
        <f>0.61365*exp(17.502*V229/(240.97+V229))</f>
        <v>0</v>
      </c>
      <c r="X229">
        <f>(Y229/Z229*100)</f>
        <v>0</v>
      </c>
      <c r="Y229">
        <f>DS229*(DX229+DY229)/1000</f>
        <v>0</v>
      </c>
      <c r="Z229">
        <f>0.61365*exp(17.502*DZ229/(240.97+DZ229))</f>
        <v>0</v>
      </c>
      <c r="AA229">
        <f>(W229-DS229*(DX229+DY229)/1000)</f>
        <v>0</v>
      </c>
      <c r="AB229">
        <f>(-I229*44100)</f>
        <v>0</v>
      </c>
      <c r="AC229">
        <f>2*29.3*Q229*0.92*(DZ229-V229)</f>
        <v>0</v>
      </c>
      <c r="AD229">
        <f>2*0.95*5.67E-8*(((DZ229+$B$9)+273)^4-(V229+273)^4)</f>
        <v>0</v>
      </c>
      <c r="AE229">
        <f>T229+AD229+AB229+AC229</f>
        <v>0</v>
      </c>
      <c r="AF229">
        <f>DW229*AT229*(DR229-DQ229*(1000-AT229*DT229)/(1000-AT229*DS229))/(100*DK229)</f>
        <v>0</v>
      </c>
      <c r="AG229">
        <f>1000*DW229*AT229*(DS229-DT229)/(100*DK229*(1000-AT229*DS229))</f>
        <v>0</v>
      </c>
      <c r="AH229">
        <f>(AI229 - AJ229 - DX229*1E3/(8.314*(DZ229+273.15)) * AL229/DW229 * AK229) * DW229/(100*DK229) * (1000 - DT229)/1000</f>
        <v>0</v>
      </c>
      <c r="AI229">
        <v>190.2239169749665</v>
      </c>
      <c r="AJ229">
        <v>204.2465333333332</v>
      </c>
      <c r="AK229">
        <v>-3.296025547975946</v>
      </c>
      <c r="AL229">
        <v>66.78912068132936</v>
      </c>
      <c r="AM229">
        <f>(AO229 - AN229 + DX229*1E3/(8.314*(DZ229+273.15)) * AQ229/DW229 * AP229) * DW229/(100*DK229) * 1000/(1000 - AO229)</f>
        <v>0</v>
      </c>
      <c r="AN229">
        <v>20.00770735292413</v>
      </c>
      <c r="AO229">
        <v>23.22759823529412</v>
      </c>
      <c r="AP229">
        <v>2.695885723781918E-05</v>
      </c>
      <c r="AQ229">
        <v>108.691089205337</v>
      </c>
      <c r="AR229">
        <v>0</v>
      </c>
      <c r="AS229">
        <v>0</v>
      </c>
      <c r="AT229">
        <f>IF(AR229*$H$15&gt;=AV229,1.0,(AV229/(AV229-AR229*$H$15)))</f>
        <v>0</v>
      </c>
      <c r="AU229">
        <f>(AT229-1)*100</f>
        <v>0</v>
      </c>
      <c r="AV229">
        <f>MAX(0,($B$15+$C$15*EE229)/(1+$D$15*EE229)*DX229/(DZ229+273)*$E$15)</f>
        <v>0</v>
      </c>
      <c r="AW229" t="s">
        <v>429</v>
      </c>
      <c r="AX229" t="s">
        <v>429</v>
      </c>
      <c r="AY229">
        <v>0</v>
      </c>
      <c r="AZ229">
        <v>0</v>
      </c>
      <c r="BA229">
        <f>1-AY229/AZ229</f>
        <v>0</v>
      </c>
      <c r="BB229">
        <v>0</v>
      </c>
      <c r="BC229" t="s">
        <v>429</v>
      </c>
      <c r="BD229" t="s">
        <v>429</v>
      </c>
      <c r="BE229">
        <v>0</v>
      </c>
      <c r="BF229">
        <v>0</v>
      </c>
      <c r="BG229">
        <f>1-BE229/BF229</f>
        <v>0</v>
      </c>
      <c r="BH229">
        <v>0.5</v>
      </c>
      <c r="BI229">
        <f>DH229</f>
        <v>0</v>
      </c>
      <c r="BJ229">
        <f>K229</f>
        <v>0</v>
      </c>
      <c r="BK229">
        <f>BG229*BH229*BI229</f>
        <v>0</v>
      </c>
      <c r="BL229">
        <f>(BJ229-BB229)/BI229</f>
        <v>0</v>
      </c>
      <c r="BM229">
        <f>(AZ229-BF229)/BF229</f>
        <v>0</v>
      </c>
      <c r="BN229">
        <f>AY229/(BA229+AY229/BF229)</f>
        <v>0</v>
      </c>
      <c r="BO229" t="s">
        <v>429</v>
      </c>
      <c r="BP229">
        <v>0</v>
      </c>
      <c r="BQ229">
        <f>IF(BP229&lt;&gt;0, BP229, BN229)</f>
        <v>0</v>
      </c>
      <c r="BR229">
        <f>1-BQ229/BF229</f>
        <v>0</v>
      </c>
      <c r="BS229">
        <f>(BF229-BE229)/(BF229-BQ229)</f>
        <v>0</v>
      </c>
      <c r="BT229">
        <f>(AZ229-BF229)/(AZ229-BQ229)</f>
        <v>0</v>
      </c>
      <c r="BU229">
        <f>(BF229-BE229)/(BF229-AY229)</f>
        <v>0</v>
      </c>
      <c r="BV229">
        <f>(AZ229-BF229)/(AZ229-AY229)</f>
        <v>0</v>
      </c>
      <c r="BW229">
        <f>(BS229*BQ229/BE229)</f>
        <v>0</v>
      </c>
      <c r="BX229">
        <f>(1-BW229)</f>
        <v>0</v>
      </c>
      <c r="DG229">
        <f>$B$13*EF229+$C$13*EG229+$F$13*ER229*(1-EU229)</f>
        <v>0</v>
      </c>
      <c r="DH229">
        <f>DG229*DI229</f>
        <v>0</v>
      </c>
      <c r="DI229">
        <f>($B$13*$D$11+$C$13*$D$11+$F$13*((FE229+EW229)/MAX(FE229+EW229+FF229, 0.1)*$I$11+FF229/MAX(FE229+EW229+FF229, 0.1)*$J$11))/($B$13+$C$13+$F$13)</f>
        <v>0</v>
      </c>
      <c r="DJ229">
        <f>($B$13*$K$11+$C$13*$K$11+$F$13*((FE229+EW229)/MAX(FE229+EW229+FF229, 0.1)*$P$11+FF229/MAX(FE229+EW229+FF229, 0.1)*$Q$11))/($B$13+$C$13+$F$13)</f>
        <v>0</v>
      </c>
      <c r="DK229">
        <v>5.52</v>
      </c>
      <c r="DL229">
        <v>0.5</v>
      </c>
      <c r="DM229" t="s">
        <v>430</v>
      </c>
      <c r="DN229">
        <v>2</v>
      </c>
      <c r="DO229" t="b">
        <v>1</v>
      </c>
      <c r="DP229">
        <v>1685033100.314285</v>
      </c>
      <c r="DQ229">
        <v>222.762</v>
      </c>
      <c r="DR229">
        <v>200.9775</v>
      </c>
      <c r="DS229">
        <v>23.22377857142857</v>
      </c>
      <c r="DT229">
        <v>20.00765714285714</v>
      </c>
      <c r="DU229">
        <v>222.5166785714286</v>
      </c>
      <c r="DV229">
        <v>23.16333571428571</v>
      </c>
      <c r="DW229">
        <v>500.03275</v>
      </c>
      <c r="DX229">
        <v>99.50158928571429</v>
      </c>
      <c r="DY229">
        <v>0.1000380357142857</v>
      </c>
      <c r="DZ229">
        <v>31.54101071428571</v>
      </c>
      <c r="EA229">
        <v>32.23703928571428</v>
      </c>
      <c r="EB229">
        <v>999.9000000000002</v>
      </c>
      <c r="EC229">
        <v>0</v>
      </c>
      <c r="ED229">
        <v>0</v>
      </c>
      <c r="EE229">
        <v>9999.215</v>
      </c>
      <c r="EF229">
        <v>0</v>
      </c>
      <c r="EG229">
        <v>88.67113214285713</v>
      </c>
      <c r="EH229">
        <v>21.78448214285714</v>
      </c>
      <c r="EI229">
        <v>228.0583214285714</v>
      </c>
      <c r="EJ229">
        <v>205.08075</v>
      </c>
      <c r="EK229">
        <v>3.216130357142857</v>
      </c>
      <c r="EL229">
        <v>200.9775</v>
      </c>
      <c r="EM229">
        <v>20.00765714285714</v>
      </c>
      <c r="EN229">
        <v>2.310803928571428</v>
      </c>
      <c r="EO229">
        <v>1.990792857142857</v>
      </c>
      <c r="EP229">
        <v>19.75191785714285</v>
      </c>
      <c r="EQ229">
        <v>17.37129642857143</v>
      </c>
      <c r="ER229">
        <v>1999.995</v>
      </c>
      <c r="ES229">
        <v>0.9799984285714288</v>
      </c>
      <c r="ET229">
        <v>0.02000128214285715</v>
      </c>
      <c r="EU229">
        <v>0</v>
      </c>
      <c r="EV229">
        <v>609.4630357142859</v>
      </c>
      <c r="EW229">
        <v>5.00078</v>
      </c>
      <c r="EX229">
        <v>23780</v>
      </c>
      <c r="EY229">
        <v>16379.58571428571</v>
      </c>
      <c r="EZ229">
        <v>43.01092857142857</v>
      </c>
      <c r="FA229">
        <v>44.08224999999999</v>
      </c>
      <c r="FB229">
        <v>43.05099999999999</v>
      </c>
      <c r="FC229">
        <v>43.85025</v>
      </c>
      <c r="FD229">
        <v>44.31903571428571</v>
      </c>
      <c r="FE229">
        <v>1955.091071428571</v>
      </c>
      <c r="FF229">
        <v>39.90321428571429</v>
      </c>
      <c r="FG229">
        <v>0</v>
      </c>
      <c r="FH229">
        <v>1685033107.3</v>
      </c>
      <c r="FI229">
        <v>0</v>
      </c>
      <c r="FJ229">
        <v>609.34684</v>
      </c>
      <c r="FK229">
        <v>-3.548846157828601</v>
      </c>
      <c r="FL229">
        <v>-13278.10772813564</v>
      </c>
      <c r="FM229">
        <v>23699.908</v>
      </c>
      <c r="FN229">
        <v>15</v>
      </c>
      <c r="FO229">
        <v>1685030927.1</v>
      </c>
      <c r="FP229" t="s">
        <v>824</v>
      </c>
      <c r="FQ229">
        <v>1685030918.1</v>
      </c>
      <c r="FR229">
        <v>1685030927.1</v>
      </c>
      <c r="FS229">
        <v>4</v>
      </c>
      <c r="FT229">
        <v>-0.116</v>
      </c>
      <c r="FU229">
        <v>-0.024</v>
      </c>
      <c r="FV229">
        <v>0.273</v>
      </c>
      <c r="FW229">
        <v>-0.08699999999999999</v>
      </c>
      <c r="FX229">
        <v>420</v>
      </c>
      <c r="FY229">
        <v>14</v>
      </c>
      <c r="FZ229">
        <v>0.3</v>
      </c>
      <c r="GA229">
        <v>0.01</v>
      </c>
      <c r="GB229">
        <v>21.362725</v>
      </c>
      <c r="GC229">
        <v>8.674358724202598</v>
      </c>
      <c r="GD229">
        <v>0.8351855936706524</v>
      </c>
      <c r="GE229">
        <v>0</v>
      </c>
      <c r="GF229">
        <v>3.21478425</v>
      </c>
      <c r="GG229">
        <v>0.02852769230768411</v>
      </c>
      <c r="GH229">
        <v>0.002883408475658676</v>
      </c>
      <c r="GI229">
        <v>1</v>
      </c>
      <c r="GJ229">
        <v>1</v>
      </c>
      <c r="GK229">
        <v>2</v>
      </c>
      <c r="GL229" t="s">
        <v>432</v>
      </c>
      <c r="GM229">
        <v>3.09981</v>
      </c>
      <c r="GN229">
        <v>2.75814</v>
      </c>
      <c r="GO229">
        <v>0.0517439</v>
      </c>
      <c r="GP229">
        <v>0.0465182</v>
      </c>
      <c r="GQ229">
        <v>0.115516</v>
      </c>
      <c r="GR229">
        <v>0.104677</v>
      </c>
      <c r="GS229">
        <v>24214</v>
      </c>
      <c r="GT229">
        <v>24057.3</v>
      </c>
      <c r="GU229">
        <v>26090.4</v>
      </c>
      <c r="GV229">
        <v>25583.7</v>
      </c>
      <c r="GW229">
        <v>37031.7</v>
      </c>
      <c r="GX229">
        <v>34891.9</v>
      </c>
      <c r="GY229">
        <v>45629.4</v>
      </c>
      <c r="GZ229">
        <v>42176.1</v>
      </c>
      <c r="HA229">
        <v>1.84535</v>
      </c>
      <c r="HB229">
        <v>1.87022</v>
      </c>
      <c r="HC229">
        <v>-0.0478216</v>
      </c>
      <c r="HD229">
        <v>0</v>
      </c>
      <c r="HE229">
        <v>33.0282</v>
      </c>
      <c r="HF229">
        <v>999.9</v>
      </c>
      <c r="HG229">
        <v>47.6</v>
      </c>
      <c r="HH229">
        <v>40.3</v>
      </c>
      <c r="HI229">
        <v>36.0402</v>
      </c>
      <c r="HJ229">
        <v>62.5077</v>
      </c>
      <c r="HK229">
        <v>24.5873</v>
      </c>
      <c r="HL229">
        <v>1</v>
      </c>
      <c r="HM229">
        <v>0.402937</v>
      </c>
      <c r="HN229">
        <v>2.29452</v>
      </c>
      <c r="HO229">
        <v>20.2896</v>
      </c>
      <c r="HP229">
        <v>5.21115</v>
      </c>
      <c r="HQ229">
        <v>11.98</v>
      </c>
      <c r="HR229">
        <v>4.96365</v>
      </c>
      <c r="HS229">
        <v>3.27415</v>
      </c>
      <c r="HT229">
        <v>9999</v>
      </c>
      <c r="HU229">
        <v>9999</v>
      </c>
      <c r="HV229">
        <v>9999</v>
      </c>
      <c r="HW229">
        <v>31.8</v>
      </c>
      <c r="HX229">
        <v>1.86401</v>
      </c>
      <c r="HY229">
        <v>1.8602</v>
      </c>
      <c r="HZ229">
        <v>1.85852</v>
      </c>
      <c r="IA229">
        <v>1.85989</v>
      </c>
      <c r="IB229">
        <v>1.85987</v>
      </c>
      <c r="IC229">
        <v>1.85842</v>
      </c>
      <c r="ID229">
        <v>1.85745</v>
      </c>
      <c r="IE229">
        <v>1.85241</v>
      </c>
      <c r="IF229">
        <v>0</v>
      </c>
      <c r="IG229">
        <v>0</v>
      </c>
      <c r="IH229">
        <v>0</v>
      </c>
      <c r="II229">
        <v>0</v>
      </c>
      <c r="IJ229" t="s">
        <v>433</v>
      </c>
      <c r="IK229" t="s">
        <v>434</v>
      </c>
      <c r="IL229" t="s">
        <v>435</v>
      </c>
      <c r="IM229" t="s">
        <v>435</v>
      </c>
      <c r="IN229" t="s">
        <v>435</v>
      </c>
      <c r="IO229" t="s">
        <v>435</v>
      </c>
      <c r="IP229">
        <v>0</v>
      </c>
      <c r="IQ229">
        <v>100</v>
      </c>
      <c r="IR229">
        <v>100</v>
      </c>
      <c r="IS229">
        <v>0.241</v>
      </c>
      <c r="IT229">
        <v>0.0605</v>
      </c>
      <c r="IU229">
        <v>0.193269492571207</v>
      </c>
      <c r="IV229">
        <v>0.0002756662941723101</v>
      </c>
      <c r="IW229">
        <v>-1.706736700235475E-07</v>
      </c>
      <c r="IX229">
        <v>-7.648352192670159E-11</v>
      </c>
      <c r="IY229">
        <v>-0.189574171831711</v>
      </c>
      <c r="IZ229">
        <v>0.001712106514585134</v>
      </c>
      <c r="JA229">
        <v>0.0004201690128959496</v>
      </c>
      <c r="JB229">
        <v>-1.212774764375344E-06</v>
      </c>
      <c r="JC229">
        <v>3</v>
      </c>
      <c r="JD229">
        <v>1949</v>
      </c>
      <c r="JE229">
        <v>1</v>
      </c>
      <c r="JF229">
        <v>28</v>
      </c>
      <c r="JG229">
        <v>36.5</v>
      </c>
      <c r="JH229">
        <v>36.4</v>
      </c>
      <c r="JI229">
        <v>0.5358889999999999</v>
      </c>
      <c r="JJ229">
        <v>2.66235</v>
      </c>
      <c r="JK229">
        <v>1.49658</v>
      </c>
      <c r="JL229">
        <v>2.34863</v>
      </c>
      <c r="JM229">
        <v>1.54907</v>
      </c>
      <c r="JN229">
        <v>2.47192</v>
      </c>
      <c r="JO229">
        <v>43.3448</v>
      </c>
      <c r="JP229">
        <v>13.1776</v>
      </c>
      <c r="JQ229">
        <v>18</v>
      </c>
      <c r="JR229">
        <v>491.511</v>
      </c>
      <c r="JS229">
        <v>524.009</v>
      </c>
      <c r="JT229">
        <v>28.0018</v>
      </c>
      <c r="JU229">
        <v>32.3261</v>
      </c>
      <c r="JV229">
        <v>30.0011</v>
      </c>
      <c r="JW229">
        <v>32.2713</v>
      </c>
      <c r="JX229">
        <v>32.2123</v>
      </c>
      <c r="JY229">
        <v>10.764</v>
      </c>
      <c r="JZ229">
        <v>42.1275</v>
      </c>
      <c r="KA229">
        <v>0</v>
      </c>
      <c r="KB229">
        <v>28</v>
      </c>
      <c r="KC229">
        <v>146.08</v>
      </c>
      <c r="KD229">
        <v>20.1387</v>
      </c>
      <c r="KE229">
        <v>99.7094</v>
      </c>
      <c r="KF229">
        <v>100.125</v>
      </c>
    </row>
    <row r="230" spans="1:292">
      <c r="A230">
        <v>210</v>
      </c>
      <c r="B230">
        <v>1685033113.1</v>
      </c>
      <c r="C230">
        <v>6514</v>
      </c>
      <c r="D230" t="s">
        <v>857</v>
      </c>
      <c r="E230" t="s">
        <v>858</v>
      </c>
      <c r="F230">
        <v>5</v>
      </c>
      <c r="G230" t="s">
        <v>823</v>
      </c>
      <c r="H230">
        <v>1685033105.6</v>
      </c>
      <c r="I230">
        <f>(J230)/1000</f>
        <v>0</v>
      </c>
      <c r="J230">
        <f>IF(DO230, AM230, AG230)</f>
        <v>0</v>
      </c>
      <c r="K230">
        <f>IF(DO230, AH230, AF230)</f>
        <v>0</v>
      </c>
      <c r="L230">
        <f>DQ230 - IF(AT230&gt;1, K230*DK230*100.0/(AV230*EE230), 0)</f>
        <v>0</v>
      </c>
      <c r="M230">
        <f>((S230-I230/2)*L230-K230)/(S230+I230/2)</f>
        <v>0</v>
      </c>
      <c r="N230">
        <f>M230*(DX230+DY230)/1000.0</f>
        <v>0</v>
      </c>
      <c r="O230">
        <f>(DQ230 - IF(AT230&gt;1, K230*DK230*100.0/(AV230*EE230), 0))*(DX230+DY230)/1000.0</f>
        <v>0</v>
      </c>
      <c r="P230">
        <f>2.0/((1/R230-1/Q230)+SIGN(R230)*SQRT((1/R230-1/Q230)*(1/R230-1/Q230) + 4*DL230/((DL230+1)*(DL230+1))*(2*1/R230*1/Q230-1/Q230*1/Q230)))</f>
        <v>0</v>
      </c>
      <c r="Q230">
        <f>IF(LEFT(DM230,1)&lt;&gt;"0",IF(LEFT(DM230,1)="1",3.0,DN230),$D$5+$E$5*(EE230*DX230/($K$5*1000))+$F$5*(EE230*DX230/($K$5*1000))*MAX(MIN(DK230,$J$5),$I$5)*MAX(MIN(DK230,$J$5),$I$5)+$G$5*MAX(MIN(DK230,$J$5),$I$5)*(EE230*DX230/($K$5*1000))+$H$5*(EE230*DX230/($K$5*1000))*(EE230*DX230/($K$5*1000)))</f>
        <v>0</v>
      </c>
      <c r="R230">
        <f>I230*(1000-(1000*0.61365*exp(17.502*V230/(240.97+V230))/(DX230+DY230)+DS230)/2)/(1000*0.61365*exp(17.502*V230/(240.97+V230))/(DX230+DY230)-DS230)</f>
        <v>0</v>
      </c>
      <c r="S230">
        <f>1/((DL230+1)/(P230/1.6)+1/(Q230/1.37)) + DL230/((DL230+1)/(P230/1.6) + DL230/(Q230/1.37))</f>
        <v>0</v>
      </c>
      <c r="T230">
        <f>(DG230*DJ230)</f>
        <v>0</v>
      </c>
      <c r="U230">
        <f>(DZ230+(T230+2*0.95*5.67E-8*(((DZ230+$B$9)+273)^4-(DZ230+273)^4)-44100*I230)/(1.84*29.3*Q230+8*0.95*5.67E-8*(DZ230+273)^3))</f>
        <v>0</v>
      </c>
      <c r="V230">
        <f>($C$9*EA230+$D$9*EB230+$E$9*U230)</f>
        <v>0</v>
      </c>
      <c r="W230">
        <f>0.61365*exp(17.502*V230/(240.97+V230))</f>
        <v>0</v>
      </c>
      <c r="X230">
        <f>(Y230/Z230*100)</f>
        <v>0</v>
      </c>
      <c r="Y230">
        <f>DS230*(DX230+DY230)/1000</f>
        <v>0</v>
      </c>
      <c r="Z230">
        <f>0.61365*exp(17.502*DZ230/(240.97+DZ230))</f>
        <v>0</v>
      </c>
      <c r="AA230">
        <f>(W230-DS230*(DX230+DY230)/1000)</f>
        <v>0</v>
      </c>
      <c r="AB230">
        <f>(-I230*44100)</f>
        <v>0</v>
      </c>
      <c r="AC230">
        <f>2*29.3*Q230*0.92*(DZ230-V230)</f>
        <v>0</v>
      </c>
      <c r="AD230">
        <f>2*0.95*5.67E-8*(((DZ230+$B$9)+273)^4-(V230+273)^4)</f>
        <v>0</v>
      </c>
      <c r="AE230">
        <f>T230+AD230+AB230+AC230</f>
        <v>0</v>
      </c>
      <c r="AF230">
        <f>DW230*AT230*(DR230-DQ230*(1000-AT230*DT230)/(1000-AT230*DS230))/(100*DK230)</f>
        <v>0</v>
      </c>
      <c r="AG230">
        <f>1000*DW230*AT230*(DS230-DT230)/(100*DK230*(1000-AT230*DS230))</f>
        <v>0</v>
      </c>
      <c r="AH230">
        <f>(AI230 - AJ230 - DX230*1E3/(8.314*(DZ230+273.15)) * AL230/DW230 * AK230) * DW230/(100*DK230) * (1000 - DT230)/1000</f>
        <v>0</v>
      </c>
      <c r="AI230">
        <v>173.4068296826144</v>
      </c>
      <c r="AJ230">
        <v>187.8192121212121</v>
      </c>
      <c r="AK230">
        <v>-3.28581597979224</v>
      </c>
      <c r="AL230">
        <v>66.78912068132936</v>
      </c>
      <c r="AM230">
        <f>(AO230 - AN230 + DX230*1E3/(8.314*(DZ230+273.15)) * AQ230/DW230 * AP230) * DW230/(100*DK230) * 1000/(1000 - AO230)</f>
        <v>0</v>
      </c>
      <c r="AN230">
        <v>20.01390946409102</v>
      </c>
      <c r="AO230">
        <v>23.23791617647059</v>
      </c>
      <c r="AP230">
        <v>-3.457719974992432E-05</v>
      </c>
      <c r="AQ230">
        <v>108.691089205337</v>
      </c>
      <c r="AR230">
        <v>0</v>
      </c>
      <c r="AS230">
        <v>0</v>
      </c>
      <c r="AT230">
        <f>IF(AR230*$H$15&gt;=AV230,1.0,(AV230/(AV230-AR230*$H$15)))</f>
        <v>0</v>
      </c>
      <c r="AU230">
        <f>(AT230-1)*100</f>
        <v>0</v>
      </c>
      <c r="AV230">
        <f>MAX(0,($B$15+$C$15*EE230)/(1+$D$15*EE230)*DX230/(DZ230+273)*$E$15)</f>
        <v>0</v>
      </c>
      <c r="AW230" t="s">
        <v>429</v>
      </c>
      <c r="AX230" t="s">
        <v>429</v>
      </c>
      <c r="AY230">
        <v>0</v>
      </c>
      <c r="AZ230">
        <v>0</v>
      </c>
      <c r="BA230">
        <f>1-AY230/AZ230</f>
        <v>0</v>
      </c>
      <c r="BB230">
        <v>0</v>
      </c>
      <c r="BC230" t="s">
        <v>429</v>
      </c>
      <c r="BD230" t="s">
        <v>429</v>
      </c>
      <c r="BE230">
        <v>0</v>
      </c>
      <c r="BF230">
        <v>0</v>
      </c>
      <c r="BG230">
        <f>1-BE230/BF230</f>
        <v>0</v>
      </c>
      <c r="BH230">
        <v>0.5</v>
      </c>
      <c r="BI230">
        <f>DH230</f>
        <v>0</v>
      </c>
      <c r="BJ230">
        <f>K230</f>
        <v>0</v>
      </c>
      <c r="BK230">
        <f>BG230*BH230*BI230</f>
        <v>0</v>
      </c>
      <c r="BL230">
        <f>(BJ230-BB230)/BI230</f>
        <v>0</v>
      </c>
      <c r="BM230">
        <f>(AZ230-BF230)/BF230</f>
        <v>0</v>
      </c>
      <c r="BN230">
        <f>AY230/(BA230+AY230/BF230)</f>
        <v>0</v>
      </c>
      <c r="BO230" t="s">
        <v>429</v>
      </c>
      <c r="BP230">
        <v>0</v>
      </c>
      <c r="BQ230">
        <f>IF(BP230&lt;&gt;0, BP230, BN230)</f>
        <v>0</v>
      </c>
      <c r="BR230">
        <f>1-BQ230/BF230</f>
        <v>0</v>
      </c>
      <c r="BS230">
        <f>(BF230-BE230)/(BF230-BQ230)</f>
        <v>0</v>
      </c>
      <c r="BT230">
        <f>(AZ230-BF230)/(AZ230-BQ230)</f>
        <v>0</v>
      </c>
      <c r="BU230">
        <f>(BF230-BE230)/(BF230-AY230)</f>
        <v>0</v>
      </c>
      <c r="BV230">
        <f>(AZ230-BF230)/(AZ230-AY230)</f>
        <v>0</v>
      </c>
      <c r="BW230">
        <f>(BS230*BQ230/BE230)</f>
        <v>0</v>
      </c>
      <c r="BX230">
        <f>(1-BW230)</f>
        <v>0</v>
      </c>
      <c r="DG230">
        <f>$B$13*EF230+$C$13*EG230+$F$13*ER230*(1-EU230)</f>
        <v>0</v>
      </c>
      <c r="DH230">
        <f>DG230*DI230</f>
        <v>0</v>
      </c>
      <c r="DI230">
        <f>($B$13*$D$11+$C$13*$D$11+$F$13*((FE230+EW230)/MAX(FE230+EW230+FF230, 0.1)*$I$11+FF230/MAX(FE230+EW230+FF230, 0.1)*$J$11))/($B$13+$C$13+$F$13)</f>
        <v>0</v>
      </c>
      <c r="DJ230">
        <f>($B$13*$K$11+$C$13*$K$11+$F$13*((FE230+EW230)/MAX(FE230+EW230+FF230, 0.1)*$P$11+FF230/MAX(FE230+EW230+FF230, 0.1)*$Q$11))/($B$13+$C$13+$F$13)</f>
        <v>0</v>
      </c>
      <c r="DK230">
        <v>5.52</v>
      </c>
      <c r="DL230">
        <v>0.5</v>
      </c>
      <c r="DM230" t="s">
        <v>430</v>
      </c>
      <c r="DN230">
        <v>2</v>
      </c>
      <c r="DO230" t="b">
        <v>1</v>
      </c>
      <c r="DP230">
        <v>1685033105.6</v>
      </c>
      <c r="DQ230">
        <v>205.9174444444445</v>
      </c>
      <c r="DR230">
        <v>183.4800370370371</v>
      </c>
      <c r="DS230">
        <v>23.22720740740741</v>
      </c>
      <c r="DT230">
        <v>20.02258148148148</v>
      </c>
      <c r="DU230">
        <v>205.6754074074074</v>
      </c>
      <c r="DV230">
        <v>23.1667</v>
      </c>
      <c r="DW230">
        <v>500.0138518518518</v>
      </c>
      <c r="DX230">
        <v>99.50186666666666</v>
      </c>
      <c r="DY230">
        <v>0.100108437037037</v>
      </c>
      <c r="DZ230">
        <v>31.54876296296296</v>
      </c>
      <c r="EA230">
        <v>32.24727777777778</v>
      </c>
      <c r="EB230">
        <v>999.9000000000001</v>
      </c>
      <c r="EC230">
        <v>0</v>
      </c>
      <c r="ED230">
        <v>0</v>
      </c>
      <c r="EE230">
        <v>9990.413703703705</v>
      </c>
      <c r="EF230">
        <v>0</v>
      </c>
      <c r="EG230">
        <v>87.76147777777777</v>
      </c>
      <c r="EH230">
        <v>22.43734074074074</v>
      </c>
      <c r="EI230">
        <v>210.813962962963</v>
      </c>
      <c r="EJ230">
        <v>187.2286296296296</v>
      </c>
      <c r="EK230">
        <v>3.204634814814815</v>
      </c>
      <c r="EL230">
        <v>183.4800370370371</v>
      </c>
      <c r="EM230">
        <v>20.02258148148148</v>
      </c>
      <c r="EN230">
        <v>2.311151481481482</v>
      </c>
      <c r="EO230">
        <v>1.992284444444445</v>
      </c>
      <c r="EP230">
        <v>19.75434074074074</v>
      </c>
      <c r="EQ230">
        <v>17.38312592592593</v>
      </c>
      <c r="ER230">
        <v>2000.041481481481</v>
      </c>
      <c r="ES230">
        <v>0.9799986666666665</v>
      </c>
      <c r="ET230">
        <v>0.02000104444444445</v>
      </c>
      <c r="EU230">
        <v>0</v>
      </c>
      <c r="EV230">
        <v>609.1134814814816</v>
      </c>
      <c r="EW230">
        <v>5.00078</v>
      </c>
      <c r="EX230">
        <v>23970.94444444445</v>
      </c>
      <c r="EY230">
        <v>16379.97407407408</v>
      </c>
      <c r="EZ230">
        <v>43.02759259259259</v>
      </c>
      <c r="FA230">
        <v>44.104</v>
      </c>
      <c r="FB230">
        <v>43.03444444444444</v>
      </c>
      <c r="FC230">
        <v>43.8608148148148</v>
      </c>
      <c r="FD230">
        <v>44.36785185185185</v>
      </c>
      <c r="FE230">
        <v>1955.137037037037</v>
      </c>
      <c r="FF230">
        <v>39.90370370370371</v>
      </c>
      <c r="FG230">
        <v>0</v>
      </c>
      <c r="FH230">
        <v>1685033112.1</v>
      </c>
      <c r="FI230">
        <v>0</v>
      </c>
      <c r="FJ230">
        <v>609.05824</v>
      </c>
      <c r="FK230">
        <v>-3.109461550791438</v>
      </c>
      <c r="FL230">
        <v>4696.553822041035</v>
      </c>
      <c r="FM230">
        <v>24011.236</v>
      </c>
      <c r="FN230">
        <v>15</v>
      </c>
      <c r="FO230">
        <v>1685030927.1</v>
      </c>
      <c r="FP230" t="s">
        <v>824</v>
      </c>
      <c r="FQ230">
        <v>1685030918.1</v>
      </c>
      <c r="FR230">
        <v>1685030927.1</v>
      </c>
      <c r="FS230">
        <v>4</v>
      </c>
      <c r="FT230">
        <v>-0.116</v>
      </c>
      <c r="FU230">
        <v>-0.024</v>
      </c>
      <c r="FV230">
        <v>0.273</v>
      </c>
      <c r="FW230">
        <v>-0.08699999999999999</v>
      </c>
      <c r="FX230">
        <v>420</v>
      </c>
      <c r="FY230">
        <v>14</v>
      </c>
      <c r="FZ230">
        <v>0.3</v>
      </c>
      <c r="GA230">
        <v>0.01</v>
      </c>
      <c r="GB230">
        <v>22.0122875</v>
      </c>
      <c r="GC230">
        <v>7.629409756097485</v>
      </c>
      <c r="GD230">
        <v>0.7400313031174763</v>
      </c>
      <c r="GE230">
        <v>0</v>
      </c>
      <c r="GF230">
        <v>3.20906775</v>
      </c>
      <c r="GG230">
        <v>-0.09547868667918244</v>
      </c>
      <c r="GH230">
        <v>0.01549997782054868</v>
      </c>
      <c r="GI230">
        <v>1</v>
      </c>
      <c r="GJ230">
        <v>1</v>
      </c>
      <c r="GK230">
        <v>2</v>
      </c>
      <c r="GL230" t="s">
        <v>432</v>
      </c>
      <c r="GM230">
        <v>3.09978</v>
      </c>
      <c r="GN230">
        <v>2.75824</v>
      </c>
      <c r="GO230">
        <v>0.048033</v>
      </c>
      <c r="GP230">
        <v>0.0425704</v>
      </c>
      <c r="GQ230">
        <v>0.115563</v>
      </c>
      <c r="GR230">
        <v>0.104918</v>
      </c>
      <c r="GS230">
        <v>24308</v>
      </c>
      <c r="GT230">
        <v>24156.5</v>
      </c>
      <c r="GU230">
        <v>26089.7</v>
      </c>
      <c r="GV230">
        <v>25583.4</v>
      </c>
      <c r="GW230">
        <v>37028.4</v>
      </c>
      <c r="GX230">
        <v>34881.7</v>
      </c>
      <c r="GY230">
        <v>45628.4</v>
      </c>
      <c r="GZ230">
        <v>42175.6</v>
      </c>
      <c r="HA230">
        <v>1.84535</v>
      </c>
      <c r="HB230">
        <v>1.87007</v>
      </c>
      <c r="HC230">
        <v>-0.0486895</v>
      </c>
      <c r="HD230">
        <v>0</v>
      </c>
      <c r="HE230">
        <v>33.0485</v>
      </c>
      <c r="HF230">
        <v>999.9</v>
      </c>
      <c r="HG230">
        <v>47.6</v>
      </c>
      <c r="HH230">
        <v>40.3</v>
      </c>
      <c r="HI230">
        <v>36.0403</v>
      </c>
      <c r="HJ230">
        <v>62.2777</v>
      </c>
      <c r="HK230">
        <v>24.7035</v>
      </c>
      <c r="HL230">
        <v>1</v>
      </c>
      <c r="HM230">
        <v>0.403968</v>
      </c>
      <c r="HN230">
        <v>2.29803</v>
      </c>
      <c r="HO230">
        <v>20.2894</v>
      </c>
      <c r="HP230">
        <v>5.2113</v>
      </c>
      <c r="HQ230">
        <v>11.98</v>
      </c>
      <c r="HR230">
        <v>4.96355</v>
      </c>
      <c r="HS230">
        <v>3.27413</v>
      </c>
      <c r="HT230">
        <v>9999</v>
      </c>
      <c r="HU230">
        <v>9999</v>
      </c>
      <c r="HV230">
        <v>9999</v>
      </c>
      <c r="HW230">
        <v>31.8</v>
      </c>
      <c r="HX230">
        <v>1.86401</v>
      </c>
      <c r="HY230">
        <v>1.8602</v>
      </c>
      <c r="HZ230">
        <v>1.85851</v>
      </c>
      <c r="IA230">
        <v>1.85989</v>
      </c>
      <c r="IB230">
        <v>1.85988</v>
      </c>
      <c r="IC230">
        <v>1.85841</v>
      </c>
      <c r="ID230">
        <v>1.85745</v>
      </c>
      <c r="IE230">
        <v>1.85239</v>
      </c>
      <c r="IF230">
        <v>0</v>
      </c>
      <c r="IG230">
        <v>0</v>
      </c>
      <c r="IH230">
        <v>0</v>
      </c>
      <c r="II230">
        <v>0</v>
      </c>
      <c r="IJ230" t="s">
        <v>433</v>
      </c>
      <c r="IK230" t="s">
        <v>434</v>
      </c>
      <c r="IL230" t="s">
        <v>435</v>
      </c>
      <c r="IM230" t="s">
        <v>435</v>
      </c>
      <c r="IN230" t="s">
        <v>435</v>
      </c>
      <c r="IO230" t="s">
        <v>435</v>
      </c>
      <c r="IP230">
        <v>0</v>
      </c>
      <c r="IQ230">
        <v>100</v>
      </c>
      <c r="IR230">
        <v>100</v>
      </c>
      <c r="IS230">
        <v>0.237</v>
      </c>
      <c r="IT230">
        <v>0.0607</v>
      </c>
      <c r="IU230">
        <v>0.193269492571207</v>
      </c>
      <c r="IV230">
        <v>0.0002756662941723101</v>
      </c>
      <c r="IW230">
        <v>-1.706736700235475E-07</v>
      </c>
      <c r="IX230">
        <v>-7.648352192670159E-11</v>
      </c>
      <c r="IY230">
        <v>-0.189574171831711</v>
      </c>
      <c r="IZ230">
        <v>0.001712106514585134</v>
      </c>
      <c r="JA230">
        <v>0.0004201690128959496</v>
      </c>
      <c r="JB230">
        <v>-1.212774764375344E-06</v>
      </c>
      <c r="JC230">
        <v>3</v>
      </c>
      <c r="JD230">
        <v>1949</v>
      </c>
      <c r="JE230">
        <v>1</v>
      </c>
      <c r="JF230">
        <v>28</v>
      </c>
      <c r="JG230">
        <v>36.6</v>
      </c>
      <c r="JH230">
        <v>36.4</v>
      </c>
      <c r="JI230">
        <v>0.495605</v>
      </c>
      <c r="JJ230">
        <v>2.68188</v>
      </c>
      <c r="JK230">
        <v>1.49658</v>
      </c>
      <c r="JL230">
        <v>2.34863</v>
      </c>
      <c r="JM230">
        <v>1.54907</v>
      </c>
      <c r="JN230">
        <v>2.41821</v>
      </c>
      <c r="JO230">
        <v>43.3448</v>
      </c>
      <c r="JP230">
        <v>13.1601</v>
      </c>
      <c r="JQ230">
        <v>18</v>
      </c>
      <c r="JR230">
        <v>491.564</v>
      </c>
      <c r="JS230">
        <v>523.9640000000001</v>
      </c>
      <c r="JT230">
        <v>28.0011</v>
      </c>
      <c r="JU230">
        <v>32.3384</v>
      </c>
      <c r="JV230">
        <v>30.0011</v>
      </c>
      <c r="JW230">
        <v>32.2787</v>
      </c>
      <c r="JX230">
        <v>32.2195</v>
      </c>
      <c r="JY230">
        <v>9.927680000000001</v>
      </c>
      <c r="JZ230">
        <v>42.1275</v>
      </c>
      <c r="KA230">
        <v>0</v>
      </c>
      <c r="KB230">
        <v>28</v>
      </c>
      <c r="KC230">
        <v>132.717</v>
      </c>
      <c r="KD230">
        <v>20.1482</v>
      </c>
      <c r="KE230">
        <v>99.7071</v>
      </c>
      <c r="KF230">
        <v>100.124</v>
      </c>
    </row>
    <row r="231" spans="1:292">
      <c r="A231">
        <v>211</v>
      </c>
      <c r="B231">
        <v>1685033118.1</v>
      </c>
      <c r="C231">
        <v>6519</v>
      </c>
      <c r="D231" t="s">
        <v>859</v>
      </c>
      <c r="E231" t="s">
        <v>860</v>
      </c>
      <c r="F231">
        <v>5</v>
      </c>
      <c r="G231" t="s">
        <v>823</v>
      </c>
      <c r="H231">
        <v>1685033110.314285</v>
      </c>
      <c r="I231">
        <f>(J231)/1000</f>
        <v>0</v>
      </c>
      <c r="J231">
        <f>IF(DO231, AM231, AG231)</f>
        <v>0</v>
      </c>
      <c r="K231">
        <f>IF(DO231, AH231, AF231)</f>
        <v>0</v>
      </c>
      <c r="L231">
        <f>DQ231 - IF(AT231&gt;1, K231*DK231*100.0/(AV231*EE231), 0)</f>
        <v>0</v>
      </c>
      <c r="M231">
        <f>((S231-I231/2)*L231-K231)/(S231+I231/2)</f>
        <v>0</v>
      </c>
      <c r="N231">
        <f>M231*(DX231+DY231)/1000.0</f>
        <v>0</v>
      </c>
      <c r="O231">
        <f>(DQ231 - IF(AT231&gt;1, K231*DK231*100.0/(AV231*EE231), 0))*(DX231+DY231)/1000.0</f>
        <v>0</v>
      </c>
      <c r="P231">
        <f>2.0/((1/R231-1/Q231)+SIGN(R231)*SQRT((1/R231-1/Q231)*(1/R231-1/Q231) + 4*DL231/((DL231+1)*(DL231+1))*(2*1/R231*1/Q231-1/Q231*1/Q231)))</f>
        <v>0</v>
      </c>
      <c r="Q231">
        <f>IF(LEFT(DM231,1)&lt;&gt;"0",IF(LEFT(DM231,1)="1",3.0,DN231),$D$5+$E$5*(EE231*DX231/($K$5*1000))+$F$5*(EE231*DX231/($K$5*1000))*MAX(MIN(DK231,$J$5),$I$5)*MAX(MIN(DK231,$J$5),$I$5)+$G$5*MAX(MIN(DK231,$J$5),$I$5)*(EE231*DX231/($K$5*1000))+$H$5*(EE231*DX231/($K$5*1000))*(EE231*DX231/($K$5*1000)))</f>
        <v>0</v>
      </c>
      <c r="R231">
        <f>I231*(1000-(1000*0.61365*exp(17.502*V231/(240.97+V231))/(DX231+DY231)+DS231)/2)/(1000*0.61365*exp(17.502*V231/(240.97+V231))/(DX231+DY231)-DS231)</f>
        <v>0</v>
      </c>
      <c r="S231">
        <f>1/((DL231+1)/(P231/1.6)+1/(Q231/1.37)) + DL231/((DL231+1)/(P231/1.6) + DL231/(Q231/1.37))</f>
        <v>0</v>
      </c>
      <c r="T231">
        <f>(DG231*DJ231)</f>
        <v>0</v>
      </c>
      <c r="U231">
        <f>(DZ231+(T231+2*0.95*5.67E-8*(((DZ231+$B$9)+273)^4-(DZ231+273)^4)-44100*I231)/(1.84*29.3*Q231+8*0.95*5.67E-8*(DZ231+273)^3))</f>
        <v>0</v>
      </c>
      <c r="V231">
        <f>($C$9*EA231+$D$9*EB231+$E$9*U231)</f>
        <v>0</v>
      </c>
      <c r="W231">
        <f>0.61365*exp(17.502*V231/(240.97+V231))</f>
        <v>0</v>
      </c>
      <c r="X231">
        <f>(Y231/Z231*100)</f>
        <v>0</v>
      </c>
      <c r="Y231">
        <f>DS231*(DX231+DY231)/1000</f>
        <v>0</v>
      </c>
      <c r="Z231">
        <f>0.61365*exp(17.502*DZ231/(240.97+DZ231))</f>
        <v>0</v>
      </c>
      <c r="AA231">
        <f>(W231-DS231*(DX231+DY231)/1000)</f>
        <v>0</v>
      </c>
      <c r="AB231">
        <f>(-I231*44100)</f>
        <v>0</v>
      </c>
      <c r="AC231">
        <f>2*29.3*Q231*0.92*(DZ231-V231)</f>
        <v>0</v>
      </c>
      <c r="AD231">
        <f>2*0.95*5.67E-8*(((DZ231+$B$9)+273)^4-(V231+273)^4)</f>
        <v>0</v>
      </c>
      <c r="AE231">
        <f>T231+AD231+AB231+AC231</f>
        <v>0</v>
      </c>
      <c r="AF231">
        <f>DW231*AT231*(DR231-DQ231*(1000-AT231*DT231)/(1000-AT231*DS231))/(100*DK231)</f>
        <v>0</v>
      </c>
      <c r="AG231">
        <f>1000*DW231*AT231*(DS231-DT231)/(100*DK231*(1000-AT231*DS231))</f>
        <v>0</v>
      </c>
      <c r="AH231">
        <f>(AI231 - AJ231 - DX231*1E3/(8.314*(DZ231+273.15)) * AL231/DW231 * AK231) * DW231/(100*DK231) * (1000 - DT231)/1000</f>
        <v>0</v>
      </c>
      <c r="AI231">
        <v>156.4800177475169</v>
      </c>
      <c r="AJ231">
        <v>171.3487999999999</v>
      </c>
      <c r="AK231">
        <v>-3.295848898187938</v>
      </c>
      <c r="AL231">
        <v>66.78912068132936</v>
      </c>
      <c r="AM231">
        <f>(AO231 - AN231 + DX231*1E3/(8.314*(DZ231+273.15)) * AQ231/DW231 * AP231) * DW231/(100*DK231) * 1000/(1000 - AO231)</f>
        <v>0</v>
      </c>
      <c r="AN231">
        <v>20.07953841794852</v>
      </c>
      <c r="AO231">
        <v>23.26521029411763</v>
      </c>
      <c r="AP231">
        <v>0.0002178053446459931</v>
      </c>
      <c r="AQ231">
        <v>108.691089205337</v>
      </c>
      <c r="AR231">
        <v>0</v>
      </c>
      <c r="AS231">
        <v>0</v>
      </c>
      <c r="AT231">
        <f>IF(AR231*$H$15&gt;=AV231,1.0,(AV231/(AV231-AR231*$H$15)))</f>
        <v>0</v>
      </c>
      <c r="AU231">
        <f>(AT231-1)*100</f>
        <v>0</v>
      </c>
      <c r="AV231">
        <f>MAX(0,($B$15+$C$15*EE231)/(1+$D$15*EE231)*DX231/(DZ231+273)*$E$15)</f>
        <v>0</v>
      </c>
      <c r="AW231" t="s">
        <v>429</v>
      </c>
      <c r="AX231" t="s">
        <v>429</v>
      </c>
      <c r="AY231">
        <v>0</v>
      </c>
      <c r="AZ231">
        <v>0</v>
      </c>
      <c r="BA231">
        <f>1-AY231/AZ231</f>
        <v>0</v>
      </c>
      <c r="BB231">
        <v>0</v>
      </c>
      <c r="BC231" t="s">
        <v>429</v>
      </c>
      <c r="BD231" t="s">
        <v>429</v>
      </c>
      <c r="BE231">
        <v>0</v>
      </c>
      <c r="BF231">
        <v>0</v>
      </c>
      <c r="BG231">
        <f>1-BE231/BF231</f>
        <v>0</v>
      </c>
      <c r="BH231">
        <v>0.5</v>
      </c>
      <c r="BI231">
        <f>DH231</f>
        <v>0</v>
      </c>
      <c r="BJ231">
        <f>K231</f>
        <v>0</v>
      </c>
      <c r="BK231">
        <f>BG231*BH231*BI231</f>
        <v>0</v>
      </c>
      <c r="BL231">
        <f>(BJ231-BB231)/BI231</f>
        <v>0</v>
      </c>
      <c r="BM231">
        <f>(AZ231-BF231)/BF231</f>
        <v>0</v>
      </c>
      <c r="BN231">
        <f>AY231/(BA231+AY231/BF231)</f>
        <v>0</v>
      </c>
      <c r="BO231" t="s">
        <v>429</v>
      </c>
      <c r="BP231">
        <v>0</v>
      </c>
      <c r="BQ231">
        <f>IF(BP231&lt;&gt;0, BP231, BN231)</f>
        <v>0</v>
      </c>
      <c r="BR231">
        <f>1-BQ231/BF231</f>
        <v>0</v>
      </c>
      <c r="BS231">
        <f>(BF231-BE231)/(BF231-BQ231)</f>
        <v>0</v>
      </c>
      <c r="BT231">
        <f>(AZ231-BF231)/(AZ231-BQ231)</f>
        <v>0</v>
      </c>
      <c r="BU231">
        <f>(BF231-BE231)/(BF231-AY231)</f>
        <v>0</v>
      </c>
      <c r="BV231">
        <f>(AZ231-BF231)/(AZ231-AY231)</f>
        <v>0</v>
      </c>
      <c r="BW231">
        <f>(BS231*BQ231/BE231)</f>
        <v>0</v>
      </c>
      <c r="BX231">
        <f>(1-BW231)</f>
        <v>0</v>
      </c>
      <c r="DG231">
        <f>$B$13*EF231+$C$13*EG231+$F$13*ER231*(1-EU231)</f>
        <v>0</v>
      </c>
      <c r="DH231">
        <f>DG231*DI231</f>
        <v>0</v>
      </c>
      <c r="DI231">
        <f>($B$13*$D$11+$C$13*$D$11+$F$13*((FE231+EW231)/MAX(FE231+EW231+FF231, 0.1)*$I$11+FF231/MAX(FE231+EW231+FF231, 0.1)*$J$11))/($B$13+$C$13+$F$13)</f>
        <v>0</v>
      </c>
      <c r="DJ231">
        <f>($B$13*$K$11+$C$13*$K$11+$F$13*((FE231+EW231)/MAX(FE231+EW231+FF231, 0.1)*$P$11+FF231/MAX(FE231+EW231+FF231, 0.1)*$Q$11))/($B$13+$C$13+$F$13)</f>
        <v>0</v>
      </c>
      <c r="DK231">
        <v>5.52</v>
      </c>
      <c r="DL231">
        <v>0.5</v>
      </c>
      <c r="DM231" t="s">
        <v>430</v>
      </c>
      <c r="DN231">
        <v>2</v>
      </c>
      <c r="DO231" t="b">
        <v>1</v>
      </c>
      <c r="DP231">
        <v>1685033110.314285</v>
      </c>
      <c r="DQ231">
        <v>190.7955</v>
      </c>
      <c r="DR231">
        <v>167.8342500000001</v>
      </c>
      <c r="DS231">
        <v>23.23717857142857</v>
      </c>
      <c r="DT231">
        <v>20.04677857142857</v>
      </c>
      <c r="DU231">
        <v>190.5565357142857</v>
      </c>
      <c r="DV231">
        <v>23.17647857142857</v>
      </c>
      <c r="DW231">
        <v>500.0175714285714</v>
      </c>
      <c r="DX231">
        <v>99.50217857142857</v>
      </c>
      <c r="DY231">
        <v>0.10003375</v>
      </c>
      <c r="DZ231">
        <v>31.55498928571429</v>
      </c>
      <c r="EA231">
        <v>32.25560357142857</v>
      </c>
      <c r="EB231">
        <v>999.9000000000002</v>
      </c>
      <c r="EC231">
        <v>0</v>
      </c>
      <c r="ED231">
        <v>0</v>
      </c>
      <c r="EE231">
        <v>9998.907142857142</v>
      </c>
      <c r="EF231">
        <v>0</v>
      </c>
      <c r="EG231">
        <v>91.9977857142857</v>
      </c>
      <c r="EH231">
        <v>22.96125</v>
      </c>
      <c r="EI231">
        <v>195.3343214285714</v>
      </c>
      <c r="EJ231">
        <v>171.2671428571428</v>
      </c>
      <c r="EK231">
        <v>3.190405714285714</v>
      </c>
      <c r="EL231">
        <v>167.8342500000001</v>
      </c>
      <c r="EM231">
        <v>20.04677857142857</v>
      </c>
      <c r="EN231">
        <v>2.312151071428571</v>
      </c>
      <c r="EO231">
        <v>1.994699285714286</v>
      </c>
      <c r="EP231">
        <v>19.7613</v>
      </c>
      <c r="EQ231">
        <v>17.40229285714286</v>
      </c>
      <c r="ER231">
        <v>2000.0675</v>
      </c>
      <c r="ES231">
        <v>0.9799995714285713</v>
      </c>
      <c r="ET231">
        <v>0.020000225</v>
      </c>
      <c r="EU231">
        <v>0</v>
      </c>
      <c r="EV231">
        <v>608.8879285714286</v>
      </c>
      <c r="EW231">
        <v>5.00078</v>
      </c>
      <c r="EX231">
        <v>25590.98214285714</v>
      </c>
      <c r="EY231">
        <v>16380.18928571428</v>
      </c>
      <c r="EZ231">
        <v>43.02210714285713</v>
      </c>
      <c r="FA231">
        <v>44.12485714285714</v>
      </c>
      <c r="FB231">
        <v>43.02421428571427</v>
      </c>
      <c r="FC231">
        <v>43.87692857142856</v>
      </c>
      <c r="FD231">
        <v>44.36807142857142</v>
      </c>
      <c r="FE231">
        <v>1955.165</v>
      </c>
      <c r="FF231">
        <v>39.90214285714286</v>
      </c>
      <c r="FG231">
        <v>0</v>
      </c>
      <c r="FH231">
        <v>1685033117.5</v>
      </c>
      <c r="FI231">
        <v>0</v>
      </c>
      <c r="FJ231">
        <v>608.8655000000001</v>
      </c>
      <c r="FK231">
        <v>-2.671145307150848</v>
      </c>
      <c r="FL231">
        <v>42742.44435924295</v>
      </c>
      <c r="FM231">
        <v>25840.94230769231</v>
      </c>
      <c r="FN231">
        <v>15</v>
      </c>
      <c r="FO231">
        <v>1685030927.1</v>
      </c>
      <c r="FP231" t="s">
        <v>824</v>
      </c>
      <c r="FQ231">
        <v>1685030918.1</v>
      </c>
      <c r="FR231">
        <v>1685030927.1</v>
      </c>
      <c r="FS231">
        <v>4</v>
      </c>
      <c r="FT231">
        <v>-0.116</v>
      </c>
      <c r="FU231">
        <v>-0.024</v>
      </c>
      <c r="FV231">
        <v>0.273</v>
      </c>
      <c r="FW231">
        <v>-0.08699999999999999</v>
      </c>
      <c r="FX231">
        <v>420</v>
      </c>
      <c r="FY231">
        <v>14</v>
      </c>
      <c r="FZ231">
        <v>0.3</v>
      </c>
      <c r="GA231">
        <v>0.01</v>
      </c>
      <c r="GB231">
        <v>22.64624146341463</v>
      </c>
      <c r="GC231">
        <v>6.562835540069714</v>
      </c>
      <c r="GD231">
        <v>0.6506389744782074</v>
      </c>
      <c r="GE231">
        <v>0</v>
      </c>
      <c r="GF231">
        <v>3.197331951219512</v>
      </c>
      <c r="GG231">
        <v>-0.1980537282229959</v>
      </c>
      <c r="GH231">
        <v>0.02295530346495886</v>
      </c>
      <c r="GI231">
        <v>1</v>
      </c>
      <c r="GJ231">
        <v>1</v>
      </c>
      <c r="GK231">
        <v>2</v>
      </c>
      <c r="GL231" t="s">
        <v>432</v>
      </c>
      <c r="GM231">
        <v>3.09969</v>
      </c>
      <c r="GN231">
        <v>2.75821</v>
      </c>
      <c r="GO231">
        <v>0.0442241</v>
      </c>
      <c r="GP231">
        <v>0.0384747</v>
      </c>
      <c r="GQ231">
        <v>0.115648</v>
      </c>
      <c r="GR231">
        <v>0.104935</v>
      </c>
      <c r="GS231">
        <v>24404.7</v>
      </c>
      <c r="GT231">
        <v>24259.1</v>
      </c>
      <c r="GU231">
        <v>26089.3</v>
      </c>
      <c r="GV231">
        <v>25582.8</v>
      </c>
      <c r="GW231">
        <v>37024</v>
      </c>
      <c r="GX231">
        <v>34880</v>
      </c>
      <c r="GY231">
        <v>45627.8</v>
      </c>
      <c r="GZ231">
        <v>42174.9</v>
      </c>
      <c r="HA231">
        <v>1.8451</v>
      </c>
      <c r="HB231">
        <v>1.87</v>
      </c>
      <c r="HC231">
        <v>-0.0492856</v>
      </c>
      <c r="HD231">
        <v>0</v>
      </c>
      <c r="HE231">
        <v>33.0638</v>
      </c>
      <c r="HF231">
        <v>999.9</v>
      </c>
      <c r="HG231">
        <v>47.6</v>
      </c>
      <c r="HH231">
        <v>40.3</v>
      </c>
      <c r="HI231">
        <v>36.0391</v>
      </c>
      <c r="HJ231">
        <v>62.1977</v>
      </c>
      <c r="HK231">
        <v>24.7676</v>
      </c>
      <c r="HL231">
        <v>1</v>
      </c>
      <c r="HM231">
        <v>0.405053</v>
      </c>
      <c r="HN231">
        <v>2.30793</v>
      </c>
      <c r="HO231">
        <v>20.2894</v>
      </c>
      <c r="HP231">
        <v>5.211</v>
      </c>
      <c r="HQ231">
        <v>11.98</v>
      </c>
      <c r="HR231">
        <v>4.9636</v>
      </c>
      <c r="HS231">
        <v>3.27405</v>
      </c>
      <c r="HT231">
        <v>9999</v>
      </c>
      <c r="HU231">
        <v>9999</v>
      </c>
      <c r="HV231">
        <v>9999</v>
      </c>
      <c r="HW231">
        <v>31.8</v>
      </c>
      <c r="HX231">
        <v>1.86401</v>
      </c>
      <c r="HY231">
        <v>1.8602</v>
      </c>
      <c r="HZ231">
        <v>1.85852</v>
      </c>
      <c r="IA231">
        <v>1.85989</v>
      </c>
      <c r="IB231">
        <v>1.85987</v>
      </c>
      <c r="IC231">
        <v>1.85842</v>
      </c>
      <c r="ID231">
        <v>1.85748</v>
      </c>
      <c r="IE231">
        <v>1.85238</v>
      </c>
      <c r="IF231">
        <v>0</v>
      </c>
      <c r="IG231">
        <v>0</v>
      </c>
      <c r="IH231">
        <v>0</v>
      </c>
      <c r="II231">
        <v>0</v>
      </c>
      <c r="IJ231" t="s">
        <v>433</v>
      </c>
      <c r="IK231" t="s">
        <v>434</v>
      </c>
      <c r="IL231" t="s">
        <v>435</v>
      </c>
      <c r="IM231" t="s">
        <v>435</v>
      </c>
      <c r="IN231" t="s">
        <v>435</v>
      </c>
      <c r="IO231" t="s">
        <v>435</v>
      </c>
      <c r="IP231">
        <v>0</v>
      </c>
      <c r="IQ231">
        <v>100</v>
      </c>
      <c r="IR231">
        <v>100</v>
      </c>
      <c r="IS231">
        <v>0.234</v>
      </c>
      <c r="IT231">
        <v>0.0612</v>
      </c>
      <c r="IU231">
        <v>0.193269492571207</v>
      </c>
      <c r="IV231">
        <v>0.0002756662941723101</v>
      </c>
      <c r="IW231">
        <v>-1.706736700235475E-07</v>
      </c>
      <c r="IX231">
        <v>-7.648352192670159E-11</v>
      </c>
      <c r="IY231">
        <v>-0.189574171831711</v>
      </c>
      <c r="IZ231">
        <v>0.001712106514585134</v>
      </c>
      <c r="JA231">
        <v>0.0004201690128959496</v>
      </c>
      <c r="JB231">
        <v>-1.212774764375344E-06</v>
      </c>
      <c r="JC231">
        <v>3</v>
      </c>
      <c r="JD231">
        <v>1949</v>
      </c>
      <c r="JE231">
        <v>1</v>
      </c>
      <c r="JF231">
        <v>28</v>
      </c>
      <c r="JG231">
        <v>36.7</v>
      </c>
      <c r="JH231">
        <v>36.5</v>
      </c>
      <c r="JI231">
        <v>0.456543</v>
      </c>
      <c r="JJ231">
        <v>2.677</v>
      </c>
      <c r="JK231">
        <v>1.49658</v>
      </c>
      <c r="JL231">
        <v>2.34863</v>
      </c>
      <c r="JM231">
        <v>1.54907</v>
      </c>
      <c r="JN231">
        <v>2.37671</v>
      </c>
      <c r="JO231">
        <v>43.3719</v>
      </c>
      <c r="JP231">
        <v>13.1601</v>
      </c>
      <c r="JQ231">
        <v>18</v>
      </c>
      <c r="JR231">
        <v>491.474</v>
      </c>
      <c r="JS231">
        <v>523.9690000000001</v>
      </c>
      <c r="JT231">
        <v>28.0017</v>
      </c>
      <c r="JU231">
        <v>32.3496</v>
      </c>
      <c r="JV231">
        <v>30.0011</v>
      </c>
      <c r="JW231">
        <v>32.2869</v>
      </c>
      <c r="JX231">
        <v>32.2264</v>
      </c>
      <c r="JY231">
        <v>9.170730000000001</v>
      </c>
      <c r="JZ231">
        <v>42.1275</v>
      </c>
      <c r="KA231">
        <v>0</v>
      </c>
      <c r="KB231">
        <v>28</v>
      </c>
      <c r="KC231">
        <v>112.678</v>
      </c>
      <c r="KD231">
        <v>20.1486</v>
      </c>
      <c r="KE231">
        <v>99.70569999999999</v>
      </c>
      <c r="KF231">
        <v>100.122</v>
      </c>
    </row>
    <row r="232" spans="1:292">
      <c r="A232">
        <v>212</v>
      </c>
      <c r="B232">
        <v>1685033122.6</v>
      </c>
      <c r="C232">
        <v>6523.5</v>
      </c>
      <c r="D232" t="s">
        <v>861</v>
      </c>
      <c r="E232" t="s">
        <v>862</v>
      </c>
      <c r="F232">
        <v>5</v>
      </c>
      <c r="G232" t="s">
        <v>823</v>
      </c>
      <c r="H232">
        <v>1685033114.760714</v>
      </c>
      <c r="I232">
        <f>(J232)/1000</f>
        <v>0</v>
      </c>
      <c r="J232">
        <f>IF(DO232, AM232, AG232)</f>
        <v>0</v>
      </c>
      <c r="K232">
        <f>IF(DO232, AH232, AF232)</f>
        <v>0</v>
      </c>
      <c r="L232">
        <f>DQ232 - IF(AT232&gt;1, K232*DK232*100.0/(AV232*EE232), 0)</f>
        <v>0</v>
      </c>
      <c r="M232">
        <f>((S232-I232/2)*L232-K232)/(S232+I232/2)</f>
        <v>0</v>
      </c>
      <c r="N232">
        <f>M232*(DX232+DY232)/1000.0</f>
        <v>0</v>
      </c>
      <c r="O232">
        <f>(DQ232 - IF(AT232&gt;1, K232*DK232*100.0/(AV232*EE232), 0))*(DX232+DY232)/1000.0</f>
        <v>0</v>
      </c>
      <c r="P232">
        <f>2.0/((1/R232-1/Q232)+SIGN(R232)*SQRT((1/R232-1/Q232)*(1/R232-1/Q232) + 4*DL232/((DL232+1)*(DL232+1))*(2*1/R232*1/Q232-1/Q232*1/Q232)))</f>
        <v>0</v>
      </c>
      <c r="Q232">
        <f>IF(LEFT(DM232,1)&lt;&gt;"0",IF(LEFT(DM232,1)="1",3.0,DN232),$D$5+$E$5*(EE232*DX232/($K$5*1000))+$F$5*(EE232*DX232/($K$5*1000))*MAX(MIN(DK232,$J$5),$I$5)*MAX(MIN(DK232,$J$5),$I$5)+$G$5*MAX(MIN(DK232,$J$5),$I$5)*(EE232*DX232/($K$5*1000))+$H$5*(EE232*DX232/($K$5*1000))*(EE232*DX232/($K$5*1000)))</f>
        <v>0</v>
      </c>
      <c r="R232">
        <f>I232*(1000-(1000*0.61365*exp(17.502*V232/(240.97+V232))/(DX232+DY232)+DS232)/2)/(1000*0.61365*exp(17.502*V232/(240.97+V232))/(DX232+DY232)-DS232)</f>
        <v>0</v>
      </c>
      <c r="S232">
        <f>1/((DL232+1)/(P232/1.6)+1/(Q232/1.37)) + DL232/((DL232+1)/(P232/1.6) + DL232/(Q232/1.37))</f>
        <v>0</v>
      </c>
      <c r="T232">
        <f>(DG232*DJ232)</f>
        <v>0</v>
      </c>
      <c r="U232">
        <f>(DZ232+(T232+2*0.95*5.67E-8*(((DZ232+$B$9)+273)^4-(DZ232+273)^4)-44100*I232)/(1.84*29.3*Q232+8*0.95*5.67E-8*(DZ232+273)^3))</f>
        <v>0</v>
      </c>
      <c r="V232">
        <f>($C$9*EA232+$D$9*EB232+$E$9*U232)</f>
        <v>0</v>
      </c>
      <c r="W232">
        <f>0.61365*exp(17.502*V232/(240.97+V232))</f>
        <v>0</v>
      </c>
      <c r="X232">
        <f>(Y232/Z232*100)</f>
        <v>0</v>
      </c>
      <c r="Y232">
        <f>DS232*(DX232+DY232)/1000</f>
        <v>0</v>
      </c>
      <c r="Z232">
        <f>0.61365*exp(17.502*DZ232/(240.97+DZ232))</f>
        <v>0</v>
      </c>
      <c r="AA232">
        <f>(W232-DS232*(DX232+DY232)/1000)</f>
        <v>0</v>
      </c>
      <c r="AB232">
        <f>(-I232*44100)</f>
        <v>0</v>
      </c>
      <c r="AC232">
        <f>2*29.3*Q232*0.92*(DZ232-V232)</f>
        <v>0</v>
      </c>
      <c r="AD232">
        <f>2*0.95*5.67E-8*(((DZ232+$B$9)+273)^4-(V232+273)^4)</f>
        <v>0</v>
      </c>
      <c r="AE232">
        <f>T232+AD232+AB232+AC232</f>
        <v>0</v>
      </c>
      <c r="AF232">
        <f>DW232*AT232*(DR232-DQ232*(1000-AT232*DT232)/(1000-AT232*DS232))/(100*DK232)</f>
        <v>0</v>
      </c>
      <c r="AG232">
        <f>1000*DW232*AT232*(DS232-DT232)/(100*DK232*(1000-AT232*DS232))</f>
        <v>0</v>
      </c>
      <c r="AH232">
        <f>(AI232 - AJ232 - DX232*1E3/(8.314*(DZ232+273.15)) * AL232/DW232 * AK232) * DW232/(100*DK232) * (1000 - DT232)/1000</f>
        <v>0</v>
      </c>
      <c r="AI232">
        <v>141.1335838054588</v>
      </c>
      <c r="AJ232">
        <v>156.5245818181819</v>
      </c>
      <c r="AK232">
        <v>-3.294376693156962</v>
      </c>
      <c r="AL232">
        <v>66.78912068132936</v>
      </c>
      <c r="AM232">
        <f>(AO232 - AN232 + DX232*1E3/(8.314*(DZ232+273.15)) * AQ232/DW232 * AP232) * DW232/(100*DK232) * 1000/(1000 - AO232)</f>
        <v>0</v>
      </c>
      <c r="AN232">
        <v>20.08409490074127</v>
      </c>
      <c r="AO232">
        <v>23.28033823529412</v>
      </c>
      <c r="AP232">
        <v>0.005088845131645594</v>
      </c>
      <c r="AQ232">
        <v>108.691089205337</v>
      </c>
      <c r="AR232">
        <v>0</v>
      </c>
      <c r="AS232">
        <v>0</v>
      </c>
      <c r="AT232">
        <f>IF(AR232*$H$15&gt;=AV232,1.0,(AV232/(AV232-AR232*$H$15)))</f>
        <v>0</v>
      </c>
      <c r="AU232">
        <f>(AT232-1)*100</f>
        <v>0</v>
      </c>
      <c r="AV232">
        <f>MAX(0,($B$15+$C$15*EE232)/(1+$D$15*EE232)*DX232/(DZ232+273)*$E$15)</f>
        <v>0</v>
      </c>
      <c r="AW232" t="s">
        <v>429</v>
      </c>
      <c r="AX232" t="s">
        <v>429</v>
      </c>
      <c r="AY232">
        <v>0</v>
      </c>
      <c r="AZ232">
        <v>0</v>
      </c>
      <c r="BA232">
        <f>1-AY232/AZ232</f>
        <v>0</v>
      </c>
      <c r="BB232">
        <v>0</v>
      </c>
      <c r="BC232" t="s">
        <v>429</v>
      </c>
      <c r="BD232" t="s">
        <v>429</v>
      </c>
      <c r="BE232">
        <v>0</v>
      </c>
      <c r="BF232">
        <v>0</v>
      </c>
      <c r="BG232">
        <f>1-BE232/BF232</f>
        <v>0</v>
      </c>
      <c r="BH232">
        <v>0.5</v>
      </c>
      <c r="BI232">
        <f>DH232</f>
        <v>0</v>
      </c>
      <c r="BJ232">
        <f>K232</f>
        <v>0</v>
      </c>
      <c r="BK232">
        <f>BG232*BH232*BI232</f>
        <v>0</v>
      </c>
      <c r="BL232">
        <f>(BJ232-BB232)/BI232</f>
        <v>0</v>
      </c>
      <c r="BM232">
        <f>(AZ232-BF232)/BF232</f>
        <v>0</v>
      </c>
      <c r="BN232">
        <f>AY232/(BA232+AY232/BF232)</f>
        <v>0</v>
      </c>
      <c r="BO232" t="s">
        <v>429</v>
      </c>
      <c r="BP232">
        <v>0</v>
      </c>
      <c r="BQ232">
        <f>IF(BP232&lt;&gt;0, BP232, BN232)</f>
        <v>0</v>
      </c>
      <c r="BR232">
        <f>1-BQ232/BF232</f>
        <v>0</v>
      </c>
      <c r="BS232">
        <f>(BF232-BE232)/(BF232-BQ232)</f>
        <v>0</v>
      </c>
      <c r="BT232">
        <f>(AZ232-BF232)/(AZ232-BQ232)</f>
        <v>0</v>
      </c>
      <c r="BU232">
        <f>(BF232-BE232)/(BF232-AY232)</f>
        <v>0</v>
      </c>
      <c r="BV232">
        <f>(AZ232-BF232)/(AZ232-AY232)</f>
        <v>0</v>
      </c>
      <c r="BW232">
        <f>(BS232*BQ232/BE232)</f>
        <v>0</v>
      </c>
      <c r="BX232">
        <f>(1-BW232)</f>
        <v>0</v>
      </c>
      <c r="DG232">
        <f>$B$13*EF232+$C$13*EG232+$F$13*ER232*(1-EU232)</f>
        <v>0</v>
      </c>
      <c r="DH232">
        <f>DG232*DI232</f>
        <v>0</v>
      </c>
      <c r="DI232">
        <f>($B$13*$D$11+$C$13*$D$11+$F$13*((FE232+EW232)/MAX(FE232+EW232+FF232, 0.1)*$I$11+FF232/MAX(FE232+EW232+FF232, 0.1)*$J$11))/($B$13+$C$13+$F$13)</f>
        <v>0</v>
      </c>
      <c r="DJ232">
        <f>($B$13*$K$11+$C$13*$K$11+$F$13*((FE232+EW232)/MAX(FE232+EW232+FF232, 0.1)*$P$11+FF232/MAX(FE232+EW232+FF232, 0.1)*$Q$11))/($B$13+$C$13+$F$13)</f>
        <v>0</v>
      </c>
      <c r="DK232">
        <v>5.52</v>
      </c>
      <c r="DL232">
        <v>0.5</v>
      </c>
      <c r="DM232" t="s">
        <v>430</v>
      </c>
      <c r="DN232">
        <v>2</v>
      </c>
      <c r="DO232" t="b">
        <v>1</v>
      </c>
      <c r="DP232">
        <v>1685033114.760714</v>
      </c>
      <c r="DQ232">
        <v>176.4914285714285</v>
      </c>
      <c r="DR232">
        <v>153.0845714285715</v>
      </c>
      <c r="DS232">
        <v>23.25110357142857</v>
      </c>
      <c r="DT232">
        <v>20.06934642857142</v>
      </c>
      <c r="DU232">
        <v>176.2554285714286</v>
      </c>
      <c r="DV232">
        <v>23.19013214285714</v>
      </c>
      <c r="DW232">
        <v>500.03875</v>
      </c>
      <c r="DX232">
        <v>99.50234999999998</v>
      </c>
      <c r="DY232">
        <v>0.100045</v>
      </c>
      <c r="DZ232">
        <v>31.56288928571428</v>
      </c>
      <c r="EA232">
        <v>32.26316071428572</v>
      </c>
      <c r="EB232">
        <v>999.9000000000002</v>
      </c>
      <c r="EC232">
        <v>0</v>
      </c>
      <c r="ED232">
        <v>0</v>
      </c>
      <c r="EE232">
        <v>9999.844642857144</v>
      </c>
      <c r="EF232">
        <v>0</v>
      </c>
      <c r="EG232">
        <v>98.44413571428572</v>
      </c>
      <c r="EH232">
        <v>23.40688571428571</v>
      </c>
      <c r="EI232">
        <v>180.6925</v>
      </c>
      <c r="EJ232">
        <v>156.2194285714286</v>
      </c>
      <c r="EK232">
        <v>3.181753928571428</v>
      </c>
      <c r="EL232">
        <v>153.0845714285715</v>
      </c>
      <c r="EM232">
        <v>20.06934642857142</v>
      </c>
      <c r="EN232">
        <v>2.313541428571429</v>
      </c>
      <c r="EO232">
        <v>1.996948928571429</v>
      </c>
      <c r="EP232">
        <v>19.770975</v>
      </c>
      <c r="EQ232">
        <v>17.42014642857142</v>
      </c>
      <c r="ER232">
        <v>2000.121785714286</v>
      </c>
      <c r="ES232">
        <v>0.9800010714285712</v>
      </c>
      <c r="ET232">
        <v>0.01999882857142857</v>
      </c>
      <c r="EU232">
        <v>0</v>
      </c>
      <c r="EV232">
        <v>608.745</v>
      </c>
      <c r="EW232">
        <v>5.00078</v>
      </c>
      <c r="EX232">
        <v>28014.74642857143</v>
      </c>
      <c r="EY232">
        <v>16380.64285714286</v>
      </c>
      <c r="EZ232">
        <v>43.01539285714285</v>
      </c>
      <c r="FA232">
        <v>44.13378571428571</v>
      </c>
      <c r="FB232">
        <v>43.0175357142857</v>
      </c>
      <c r="FC232">
        <v>43.88139285714284</v>
      </c>
      <c r="FD232">
        <v>44.34792857142856</v>
      </c>
      <c r="FE232">
        <v>1955.221428571429</v>
      </c>
      <c r="FF232">
        <v>39.89928571428572</v>
      </c>
      <c r="FG232">
        <v>0</v>
      </c>
      <c r="FH232">
        <v>1685033121.7</v>
      </c>
      <c r="FI232">
        <v>0</v>
      </c>
      <c r="FJ232">
        <v>608.71848</v>
      </c>
      <c r="FK232">
        <v>-0.8167692502028191</v>
      </c>
      <c r="FL232">
        <v>35274.23076776671</v>
      </c>
      <c r="FM232">
        <v>28411.06</v>
      </c>
      <c r="FN232">
        <v>15</v>
      </c>
      <c r="FO232">
        <v>1685030927.1</v>
      </c>
      <c r="FP232" t="s">
        <v>824</v>
      </c>
      <c r="FQ232">
        <v>1685030918.1</v>
      </c>
      <c r="FR232">
        <v>1685030927.1</v>
      </c>
      <c r="FS232">
        <v>4</v>
      </c>
      <c r="FT232">
        <v>-0.116</v>
      </c>
      <c r="FU232">
        <v>-0.024</v>
      </c>
      <c r="FV232">
        <v>0.273</v>
      </c>
      <c r="FW232">
        <v>-0.08699999999999999</v>
      </c>
      <c r="FX232">
        <v>420</v>
      </c>
      <c r="FY232">
        <v>14</v>
      </c>
      <c r="FZ232">
        <v>0.3</v>
      </c>
      <c r="GA232">
        <v>0.01</v>
      </c>
      <c r="GB232">
        <v>23.0936487804878</v>
      </c>
      <c r="GC232">
        <v>6.196436236933884</v>
      </c>
      <c r="GD232">
        <v>0.613077025010784</v>
      </c>
      <c r="GE232">
        <v>0</v>
      </c>
      <c r="GF232">
        <v>3.191400975609756</v>
      </c>
      <c r="GG232">
        <v>-0.1494633449477381</v>
      </c>
      <c r="GH232">
        <v>0.02111652050108103</v>
      </c>
      <c r="GI232">
        <v>1</v>
      </c>
      <c r="GJ232">
        <v>1</v>
      </c>
      <c r="GK232">
        <v>2</v>
      </c>
      <c r="GL232" t="s">
        <v>432</v>
      </c>
      <c r="GM232">
        <v>3.09992</v>
      </c>
      <c r="GN232">
        <v>2.75796</v>
      </c>
      <c r="GO232">
        <v>0.0407246</v>
      </c>
      <c r="GP232">
        <v>0.0347636</v>
      </c>
      <c r="GQ232">
        <v>0.115703</v>
      </c>
      <c r="GR232">
        <v>0.104947</v>
      </c>
      <c r="GS232">
        <v>24493.3</v>
      </c>
      <c r="GT232">
        <v>24352.3</v>
      </c>
      <c r="GU232">
        <v>26088.6</v>
      </c>
      <c r="GV232">
        <v>25582.4</v>
      </c>
      <c r="GW232">
        <v>37020.2</v>
      </c>
      <c r="GX232">
        <v>34878.5</v>
      </c>
      <c r="GY232">
        <v>45626.4</v>
      </c>
      <c r="GZ232">
        <v>42174.1</v>
      </c>
      <c r="HA232">
        <v>1.84515</v>
      </c>
      <c r="HB232">
        <v>1.86957</v>
      </c>
      <c r="HC232">
        <v>-0.0479296</v>
      </c>
      <c r="HD232">
        <v>0</v>
      </c>
      <c r="HE232">
        <v>33.0785</v>
      </c>
      <c r="HF232">
        <v>999.9</v>
      </c>
      <c r="HG232">
        <v>47.6</v>
      </c>
      <c r="HH232">
        <v>40.3</v>
      </c>
      <c r="HI232">
        <v>36.0407</v>
      </c>
      <c r="HJ232">
        <v>62.3377</v>
      </c>
      <c r="HK232">
        <v>24.8478</v>
      </c>
      <c r="HL232">
        <v>1</v>
      </c>
      <c r="HM232">
        <v>0.406049</v>
      </c>
      <c r="HN232">
        <v>2.31946</v>
      </c>
      <c r="HO232">
        <v>20.289</v>
      </c>
      <c r="HP232">
        <v>5.2107</v>
      </c>
      <c r="HQ232">
        <v>11.98</v>
      </c>
      <c r="HR232">
        <v>4.9635</v>
      </c>
      <c r="HS232">
        <v>3.27397</v>
      </c>
      <c r="HT232">
        <v>9999</v>
      </c>
      <c r="HU232">
        <v>9999</v>
      </c>
      <c r="HV232">
        <v>9999</v>
      </c>
      <c r="HW232">
        <v>31.8</v>
      </c>
      <c r="HX232">
        <v>1.86401</v>
      </c>
      <c r="HY232">
        <v>1.8602</v>
      </c>
      <c r="HZ232">
        <v>1.85852</v>
      </c>
      <c r="IA232">
        <v>1.85989</v>
      </c>
      <c r="IB232">
        <v>1.85988</v>
      </c>
      <c r="IC232">
        <v>1.85843</v>
      </c>
      <c r="ID232">
        <v>1.85746</v>
      </c>
      <c r="IE232">
        <v>1.85242</v>
      </c>
      <c r="IF232">
        <v>0</v>
      </c>
      <c r="IG232">
        <v>0</v>
      </c>
      <c r="IH232">
        <v>0</v>
      </c>
      <c r="II232">
        <v>0</v>
      </c>
      <c r="IJ232" t="s">
        <v>433</v>
      </c>
      <c r="IK232" t="s">
        <v>434</v>
      </c>
      <c r="IL232" t="s">
        <v>435</v>
      </c>
      <c r="IM232" t="s">
        <v>435</v>
      </c>
      <c r="IN232" t="s">
        <v>435</v>
      </c>
      <c r="IO232" t="s">
        <v>435</v>
      </c>
      <c r="IP232">
        <v>0</v>
      </c>
      <c r="IQ232">
        <v>100</v>
      </c>
      <c r="IR232">
        <v>100</v>
      </c>
      <c r="IS232">
        <v>0.231</v>
      </c>
      <c r="IT232">
        <v>0.0615</v>
      </c>
      <c r="IU232">
        <v>0.193269492571207</v>
      </c>
      <c r="IV232">
        <v>0.0002756662941723101</v>
      </c>
      <c r="IW232">
        <v>-1.706736700235475E-07</v>
      </c>
      <c r="IX232">
        <v>-7.648352192670159E-11</v>
      </c>
      <c r="IY232">
        <v>-0.189574171831711</v>
      </c>
      <c r="IZ232">
        <v>0.001712106514585134</v>
      </c>
      <c r="JA232">
        <v>0.0004201690128959496</v>
      </c>
      <c r="JB232">
        <v>-1.212774764375344E-06</v>
      </c>
      <c r="JC232">
        <v>3</v>
      </c>
      <c r="JD232">
        <v>1949</v>
      </c>
      <c r="JE232">
        <v>1</v>
      </c>
      <c r="JF232">
        <v>28</v>
      </c>
      <c r="JG232">
        <v>36.7</v>
      </c>
      <c r="JH232">
        <v>36.6</v>
      </c>
      <c r="JI232">
        <v>0.421143</v>
      </c>
      <c r="JJ232">
        <v>2.67212</v>
      </c>
      <c r="JK232">
        <v>1.49658</v>
      </c>
      <c r="JL232">
        <v>2.34863</v>
      </c>
      <c r="JM232">
        <v>1.54907</v>
      </c>
      <c r="JN232">
        <v>2.44995</v>
      </c>
      <c r="JO232">
        <v>43.3719</v>
      </c>
      <c r="JP232">
        <v>13.1776</v>
      </c>
      <c r="JQ232">
        <v>18</v>
      </c>
      <c r="JR232">
        <v>491.559</v>
      </c>
      <c r="JS232">
        <v>523.727</v>
      </c>
      <c r="JT232">
        <v>28.0024</v>
      </c>
      <c r="JU232">
        <v>32.36</v>
      </c>
      <c r="JV232">
        <v>30.0011</v>
      </c>
      <c r="JW232">
        <v>32.2947</v>
      </c>
      <c r="JX232">
        <v>32.2332</v>
      </c>
      <c r="JY232">
        <v>8.39386</v>
      </c>
      <c r="JZ232">
        <v>42.1275</v>
      </c>
      <c r="KA232">
        <v>0</v>
      </c>
      <c r="KB232">
        <v>28</v>
      </c>
      <c r="KC232">
        <v>99.2972</v>
      </c>
      <c r="KD232">
        <v>20.1467</v>
      </c>
      <c r="KE232">
        <v>99.7028</v>
      </c>
      <c r="KF232">
        <v>100.12</v>
      </c>
    </row>
    <row r="233" spans="1:292">
      <c r="A233">
        <v>213</v>
      </c>
      <c r="B233">
        <v>1685033127.6</v>
      </c>
      <c r="C233">
        <v>6528.5</v>
      </c>
      <c r="D233" t="s">
        <v>863</v>
      </c>
      <c r="E233" t="s">
        <v>864</v>
      </c>
      <c r="F233">
        <v>5</v>
      </c>
      <c r="G233" t="s">
        <v>823</v>
      </c>
      <c r="H233">
        <v>1685033120.062963</v>
      </c>
      <c r="I233">
        <f>(J233)/1000</f>
        <v>0</v>
      </c>
      <c r="J233">
        <f>IF(DO233, AM233, AG233)</f>
        <v>0</v>
      </c>
      <c r="K233">
        <f>IF(DO233, AH233, AF233)</f>
        <v>0</v>
      </c>
      <c r="L233">
        <f>DQ233 - IF(AT233&gt;1, K233*DK233*100.0/(AV233*EE233), 0)</f>
        <v>0</v>
      </c>
      <c r="M233">
        <f>((S233-I233/2)*L233-K233)/(S233+I233/2)</f>
        <v>0</v>
      </c>
      <c r="N233">
        <f>M233*(DX233+DY233)/1000.0</f>
        <v>0</v>
      </c>
      <c r="O233">
        <f>(DQ233 - IF(AT233&gt;1, K233*DK233*100.0/(AV233*EE233), 0))*(DX233+DY233)/1000.0</f>
        <v>0</v>
      </c>
      <c r="P233">
        <f>2.0/((1/R233-1/Q233)+SIGN(R233)*SQRT((1/R233-1/Q233)*(1/R233-1/Q233) + 4*DL233/((DL233+1)*(DL233+1))*(2*1/R233*1/Q233-1/Q233*1/Q233)))</f>
        <v>0</v>
      </c>
      <c r="Q233">
        <f>IF(LEFT(DM233,1)&lt;&gt;"0",IF(LEFT(DM233,1)="1",3.0,DN233),$D$5+$E$5*(EE233*DX233/($K$5*1000))+$F$5*(EE233*DX233/($K$5*1000))*MAX(MIN(DK233,$J$5),$I$5)*MAX(MIN(DK233,$J$5),$I$5)+$G$5*MAX(MIN(DK233,$J$5),$I$5)*(EE233*DX233/($K$5*1000))+$H$5*(EE233*DX233/($K$5*1000))*(EE233*DX233/($K$5*1000)))</f>
        <v>0</v>
      </c>
      <c r="R233">
        <f>I233*(1000-(1000*0.61365*exp(17.502*V233/(240.97+V233))/(DX233+DY233)+DS233)/2)/(1000*0.61365*exp(17.502*V233/(240.97+V233))/(DX233+DY233)-DS233)</f>
        <v>0</v>
      </c>
      <c r="S233">
        <f>1/((DL233+1)/(P233/1.6)+1/(Q233/1.37)) + DL233/((DL233+1)/(P233/1.6) + DL233/(Q233/1.37))</f>
        <v>0</v>
      </c>
      <c r="T233">
        <f>(DG233*DJ233)</f>
        <v>0</v>
      </c>
      <c r="U233">
        <f>(DZ233+(T233+2*0.95*5.67E-8*(((DZ233+$B$9)+273)^4-(DZ233+273)^4)-44100*I233)/(1.84*29.3*Q233+8*0.95*5.67E-8*(DZ233+273)^3))</f>
        <v>0</v>
      </c>
      <c r="V233">
        <f>($C$9*EA233+$D$9*EB233+$E$9*U233)</f>
        <v>0</v>
      </c>
      <c r="W233">
        <f>0.61365*exp(17.502*V233/(240.97+V233))</f>
        <v>0</v>
      </c>
      <c r="X233">
        <f>(Y233/Z233*100)</f>
        <v>0</v>
      </c>
      <c r="Y233">
        <f>DS233*(DX233+DY233)/1000</f>
        <v>0</v>
      </c>
      <c r="Z233">
        <f>0.61365*exp(17.502*DZ233/(240.97+DZ233))</f>
        <v>0</v>
      </c>
      <c r="AA233">
        <f>(W233-DS233*(DX233+DY233)/1000)</f>
        <v>0</v>
      </c>
      <c r="AB233">
        <f>(-I233*44100)</f>
        <v>0</v>
      </c>
      <c r="AC233">
        <f>2*29.3*Q233*0.92*(DZ233-V233)</f>
        <v>0</v>
      </c>
      <c r="AD233">
        <f>2*0.95*5.67E-8*(((DZ233+$B$9)+273)^4-(V233+273)^4)</f>
        <v>0</v>
      </c>
      <c r="AE233">
        <f>T233+AD233+AB233+AC233</f>
        <v>0</v>
      </c>
      <c r="AF233">
        <f>DW233*AT233*(DR233-DQ233*(1000-AT233*DT233)/(1000-AT233*DS233))/(100*DK233)</f>
        <v>0</v>
      </c>
      <c r="AG233">
        <f>1000*DW233*AT233*(DS233-DT233)/(100*DK233*(1000-AT233*DS233))</f>
        <v>0</v>
      </c>
      <c r="AH233">
        <f>(AI233 - AJ233 - DX233*1E3/(8.314*(DZ233+273.15)) * AL233/DW233 * AK233) * DW233/(100*DK233) * (1000 - DT233)/1000</f>
        <v>0</v>
      </c>
      <c r="AI233">
        <v>124.3279636416</v>
      </c>
      <c r="AJ233">
        <v>140.0731757575757</v>
      </c>
      <c r="AK233">
        <v>-3.289568040415515</v>
      </c>
      <c r="AL233">
        <v>66.78912068132936</v>
      </c>
      <c r="AM233">
        <f>(AO233 - AN233 + DX233*1E3/(8.314*(DZ233+273.15)) * AQ233/DW233 * AP233) * DW233/(100*DK233) * 1000/(1000 - AO233)</f>
        <v>0</v>
      </c>
      <c r="AN233">
        <v>20.08782014753891</v>
      </c>
      <c r="AO233">
        <v>23.29846558823528</v>
      </c>
      <c r="AP233">
        <v>0.001246478527698992</v>
      </c>
      <c r="AQ233">
        <v>108.691089205337</v>
      </c>
      <c r="AR233">
        <v>0</v>
      </c>
      <c r="AS233">
        <v>0</v>
      </c>
      <c r="AT233">
        <f>IF(AR233*$H$15&gt;=AV233,1.0,(AV233/(AV233-AR233*$H$15)))</f>
        <v>0</v>
      </c>
      <c r="AU233">
        <f>(AT233-1)*100</f>
        <v>0</v>
      </c>
      <c r="AV233">
        <f>MAX(0,($B$15+$C$15*EE233)/(1+$D$15*EE233)*DX233/(DZ233+273)*$E$15)</f>
        <v>0</v>
      </c>
      <c r="AW233" t="s">
        <v>429</v>
      </c>
      <c r="AX233" t="s">
        <v>429</v>
      </c>
      <c r="AY233">
        <v>0</v>
      </c>
      <c r="AZ233">
        <v>0</v>
      </c>
      <c r="BA233">
        <f>1-AY233/AZ233</f>
        <v>0</v>
      </c>
      <c r="BB233">
        <v>0</v>
      </c>
      <c r="BC233" t="s">
        <v>429</v>
      </c>
      <c r="BD233" t="s">
        <v>429</v>
      </c>
      <c r="BE233">
        <v>0</v>
      </c>
      <c r="BF233">
        <v>0</v>
      </c>
      <c r="BG233">
        <f>1-BE233/BF233</f>
        <v>0</v>
      </c>
      <c r="BH233">
        <v>0.5</v>
      </c>
      <c r="BI233">
        <f>DH233</f>
        <v>0</v>
      </c>
      <c r="BJ233">
        <f>K233</f>
        <v>0</v>
      </c>
      <c r="BK233">
        <f>BG233*BH233*BI233</f>
        <v>0</v>
      </c>
      <c r="BL233">
        <f>(BJ233-BB233)/BI233</f>
        <v>0</v>
      </c>
      <c r="BM233">
        <f>(AZ233-BF233)/BF233</f>
        <v>0</v>
      </c>
      <c r="BN233">
        <f>AY233/(BA233+AY233/BF233)</f>
        <v>0</v>
      </c>
      <c r="BO233" t="s">
        <v>429</v>
      </c>
      <c r="BP233">
        <v>0</v>
      </c>
      <c r="BQ233">
        <f>IF(BP233&lt;&gt;0, BP233, BN233)</f>
        <v>0</v>
      </c>
      <c r="BR233">
        <f>1-BQ233/BF233</f>
        <v>0</v>
      </c>
      <c r="BS233">
        <f>(BF233-BE233)/(BF233-BQ233)</f>
        <v>0</v>
      </c>
      <c r="BT233">
        <f>(AZ233-BF233)/(AZ233-BQ233)</f>
        <v>0</v>
      </c>
      <c r="BU233">
        <f>(BF233-BE233)/(BF233-AY233)</f>
        <v>0</v>
      </c>
      <c r="BV233">
        <f>(AZ233-BF233)/(AZ233-AY233)</f>
        <v>0</v>
      </c>
      <c r="BW233">
        <f>(BS233*BQ233/BE233)</f>
        <v>0</v>
      </c>
      <c r="BX233">
        <f>(1-BW233)</f>
        <v>0</v>
      </c>
      <c r="DG233">
        <f>$B$13*EF233+$C$13*EG233+$F$13*ER233*(1-EU233)</f>
        <v>0</v>
      </c>
      <c r="DH233">
        <f>DG233*DI233</f>
        <v>0</v>
      </c>
      <c r="DI233">
        <f>($B$13*$D$11+$C$13*$D$11+$F$13*((FE233+EW233)/MAX(FE233+EW233+FF233, 0.1)*$I$11+FF233/MAX(FE233+EW233+FF233, 0.1)*$J$11))/($B$13+$C$13+$F$13)</f>
        <v>0</v>
      </c>
      <c r="DJ233">
        <f>($B$13*$K$11+$C$13*$K$11+$F$13*((FE233+EW233)/MAX(FE233+EW233+FF233, 0.1)*$P$11+FF233/MAX(FE233+EW233+FF233, 0.1)*$Q$11))/($B$13+$C$13+$F$13)</f>
        <v>0</v>
      </c>
      <c r="DK233">
        <v>5.52</v>
      </c>
      <c r="DL233">
        <v>0.5</v>
      </c>
      <c r="DM233" t="s">
        <v>430</v>
      </c>
      <c r="DN233">
        <v>2</v>
      </c>
      <c r="DO233" t="b">
        <v>1</v>
      </c>
      <c r="DP233">
        <v>1685033120.062963</v>
      </c>
      <c r="DQ233">
        <v>159.4418518518519</v>
      </c>
      <c r="DR233">
        <v>135.487037037037</v>
      </c>
      <c r="DS233">
        <v>23.27243703703704</v>
      </c>
      <c r="DT233">
        <v>20.08606666666667</v>
      </c>
      <c r="DU233">
        <v>159.2093703703704</v>
      </c>
      <c r="DV233">
        <v>23.21105555555555</v>
      </c>
      <c r="DW233">
        <v>500.0233333333333</v>
      </c>
      <c r="DX233">
        <v>99.50269259259258</v>
      </c>
      <c r="DY233">
        <v>0.1000034814814815</v>
      </c>
      <c r="DZ233">
        <v>31.57780370370371</v>
      </c>
      <c r="EA233">
        <v>32.28314074074074</v>
      </c>
      <c r="EB233">
        <v>999.9000000000001</v>
      </c>
      <c r="EC233">
        <v>0</v>
      </c>
      <c r="ED233">
        <v>0</v>
      </c>
      <c r="EE233">
        <v>10000.20444444445</v>
      </c>
      <c r="EF233">
        <v>0</v>
      </c>
      <c r="EG233">
        <v>108.3558740740741</v>
      </c>
      <c r="EH233">
        <v>23.95475185185185</v>
      </c>
      <c r="EI233">
        <v>163.2405925925926</v>
      </c>
      <c r="EJ233">
        <v>138.2642222222222</v>
      </c>
      <c r="EK233">
        <v>3.186354444444444</v>
      </c>
      <c r="EL233">
        <v>135.487037037037</v>
      </c>
      <c r="EM233">
        <v>20.08606666666667</v>
      </c>
      <c r="EN233">
        <v>2.315670740740741</v>
      </c>
      <c r="EO233">
        <v>1.998618888888889</v>
      </c>
      <c r="EP233">
        <v>19.78580740740741</v>
      </c>
      <c r="EQ233">
        <v>17.4334</v>
      </c>
      <c r="ER233">
        <v>2000.072962962963</v>
      </c>
      <c r="ES233">
        <v>0.9800021851851851</v>
      </c>
      <c r="ET233">
        <v>0.01999784444444444</v>
      </c>
      <c r="EU233">
        <v>0</v>
      </c>
      <c r="EV233">
        <v>608.6368888888891</v>
      </c>
      <c r="EW233">
        <v>5.00078</v>
      </c>
      <c r="EX233">
        <v>30330.65555555555</v>
      </c>
      <c r="EY233">
        <v>16380.24444444444</v>
      </c>
      <c r="EZ233">
        <v>43.03218518518517</v>
      </c>
      <c r="FA233">
        <v>44.15485185185184</v>
      </c>
      <c r="FB233">
        <v>43.05985185185185</v>
      </c>
      <c r="FC233">
        <v>43.90244444444443</v>
      </c>
      <c r="FD233">
        <v>44.35844444444444</v>
      </c>
      <c r="FE233">
        <v>1955.176296296296</v>
      </c>
      <c r="FF233">
        <v>39.89592592592594</v>
      </c>
      <c r="FG233">
        <v>0</v>
      </c>
      <c r="FH233">
        <v>1685033126.5</v>
      </c>
      <c r="FI233">
        <v>0</v>
      </c>
      <c r="FJ233">
        <v>608.6645599999999</v>
      </c>
      <c r="FK233">
        <v>-0.2796923254363292</v>
      </c>
      <c r="FL233">
        <v>6376.892304094236</v>
      </c>
      <c r="FM233">
        <v>30356.716</v>
      </c>
      <c r="FN233">
        <v>15</v>
      </c>
      <c r="FO233">
        <v>1685030927.1</v>
      </c>
      <c r="FP233" t="s">
        <v>824</v>
      </c>
      <c r="FQ233">
        <v>1685030918.1</v>
      </c>
      <c r="FR233">
        <v>1685030927.1</v>
      </c>
      <c r="FS233">
        <v>4</v>
      </c>
      <c r="FT233">
        <v>-0.116</v>
      </c>
      <c r="FU233">
        <v>-0.024</v>
      </c>
      <c r="FV233">
        <v>0.273</v>
      </c>
      <c r="FW233">
        <v>-0.08699999999999999</v>
      </c>
      <c r="FX233">
        <v>420</v>
      </c>
      <c r="FY233">
        <v>14</v>
      </c>
      <c r="FZ233">
        <v>0.3</v>
      </c>
      <c r="GA233">
        <v>0.01</v>
      </c>
      <c r="GB233">
        <v>23.667675</v>
      </c>
      <c r="GC233">
        <v>6.230710694183857</v>
      </c>
      <c r="GD233">
        <v>0.6009230432218419</v>
      </c>
      <c r="GE233">
        <v>0</v>
      </c>
      <c r="GF233">
        <v>3.18630275</v>
      </c>
      <c r="GG233">
        <v>0.06486360225141059</v>
      </c>
      <c r="GH233">
        <v>0.01602218836293907</v>
      </c>
      <c r="GI233">
        <v>1</v>
      </c>
      <c r="GJ233">
        <v>1</v>
      </c>
      <c r="GK233">
        <v>2</v>
      </c>
      <c r="GL233" t="s">
        <v>432</v>
      </c>
      <c r="GM233">
        <v>3.09975</v>
      </c>
      <c r="GN233">
        <v>2.7581</v>
      </c>
      <c r="GO233">
        <v>0.0367511</v>
      </c>
      <c r="GP233">
        <v>0.0304799</v>
      </c>
      <c r="GQ233">
        <v>0.115757</v>
      </c>
      <c r="GR233">
        <v>0.104953</v>
      </c>
      <c r="GS233">
        <v>24594</v>
      </c>
      <c r="GT233">
        <v>24459.6</v>
      </c>
      <c r="GU233">
        <v>26088</v>
      </c>
      <c r="GV233">
        <v>25581.8</v>
      </c>
      <c r="GW233">
        <v>37016.8</v>
      </c>
      <c r="GX233">
        <v>34877</v>
      </c>
      <c r="GY233">
        <v>45625.6</v>
      </c>
      <c r="GZ233">
        <v>42173.2</v>
      </c>
      <c r="HA233">
        <v>1.8448</v>
      </c>
      <c r="HB233">
        <v>1.86957</v>
      </c>
      <c r="HC233">
        <v>-0.0482835</v>
      </c>
      <c r="HD233">
        <v>0</v>
      </c>
      <c r="HE233">
        <v>33.1014</v>
      </c>
      <c r="HF233">
        <v>999.9</v>
      </c>
      <c r="HG233">
        <v>47.6</v>
      </c>
      <c r="HH233">
        <v>40.4</v>
      </c>
      <c r="HI233">
        <v>36.2267</v>
      </c>
      <c r="HJ233">
        <v>62.4677</v>
      </c>
      <c r="HK233">
        <v>24.6234</v>
      </c>
      <c r="HL233">
        <v>1</v>
      </c>
      <c r="HM233">
        <v>0.4072</v>
      </c>
      <c r="HN233">
        <v>2.33855</v>
      </c>
      <c r="HO233">
        <v>20.2889</v>
      </c>
      <c r="HP233">
        <v>5.2116</v>
      </c>
      <c r="HQ233">
        <v>11.98</v>
      </c>
      <c r="HR233">
        <v>4.9638</v>
      </c>
      <c r="HS233">
        <v>3.27435</v>
      </c>
      <c r="HT233">
        <v>9999</v>
      </c>
      <c r="HU233">
        <v>9999</v>
      </c>
      <c r="HV233">
        <v>9999</v>
      </c>
      <c r="HW233">
        <v>31.8</v>
      </c>
      <c r="HX233">
        <v>1.86401</v>
      </c>
      <c r="HY233">
        <v>1.8602</v>
      </c>
      <c r="HZ233">
        <v>1.85852</v>
      </c>
      <c r="IA233">
        <v>1.85989</v>
      </c>
      <c r="IB233">
        <v>1.85986</v>
      </c>
      <c r="IC233">
        <v>1.85841</v>
      </c>
      <c r="ID233">
        <v>1.85747</v>
      </c>
      <c r="IE233">
        <v>1.85242</v>
      </c>
      <c r="IF233">
        <v>0</v>
      </c>
      <c r="IG233">
        <v>0</v>
      </c>
      <c r="IH233">
        <v>0</v>
      </c>
      <c r="II233">
        <v>0</v>
      </c>
      <c r="IJ233" t="s">
        <v>433</v>
      </c>
      <c r="IK233" t="s">
        <v>434</v>
      </c>
      <c r="IL233" t="s">
        <v>435</v>
      </c>
      <c r="IM233" t="s">
        <v>435</v>
      </c>
      <c r="IN233" t="s">
        <v>435</v>
      </c>
      <c r="IO233" t="s">
        <v>435</v>
      </c>
      <c r="IP233">
        <v>0</v>
      </c>
      <c r="IQ233">
        <v>100</v>
      </c>
      <c r="IR233">
        <v>100</v>
      </c>
      <c r="IS233">
        <v>0.227</v>
      </c>
      <c r="IT233">
        <v>0.0619</v>
      </c>
      <c r="IU233">
        <v>0.193269492571207</v>
      </c>
      <c r="IV233">
        <v>0.0002756662941723101</v>
      </c>
      <c r="IW233">
        <v>-1.706736700235475E-07</v>
      </c>
      <c r="IX233">
        <v>-7.648352192670159E-11</v>
      </c>
      <c r="IY233">
        <v>-0.189574171831711</v>
      </c>
      <c r="IZ233">
        <v>0.001712106514585134</v>
      </c>
      <c r="JA233">
        <v>0.0004201690128959496</v>
      </c>
      <c r="JB233">
        <v>-1.212774764375344E-06</v>
      </c>
      <c r="JC233">
        <v>3</v>
      </c>
      <c r="JD233">
        <v>1949</v>
      </c>
      <c r="JE233">
        <v>1</v>
      </c>
      <c r="JF233">
        <v>28</v>
      </c>
      <c r="JG233">
        <v>36.8</v>
      </c>
      <c r="JH233">
        <v>36.7</v>
      </c>
      <c r="JI233">
        <v>0.379639</v>
      </c>
      <c r="JJ233">
        <v>2.68921</v>
      </c>
      <c r="JK233">
        <v>1.49658</v>
      </c>
      <c r="JL233">
        <v>2.34863</v>
      </c>
      <c r="JM233">
        <v>1.54785</v>
      </c>
      <c r="JN233">
        <v>2.4585</v>
      </c>
      <c r="JO233">
        <v>43.3719</v>
      </c>
      <c r="JP233">
        <v>13.1776</v>
      </c>
      <c r="JQ233">
        <v>18</v>
      </c>
      <c r="JR233">
        <v>491.412</v>
      </c>
      <c r="JS233">
        <v>523.798</v>
      </c>
      <c r="JT233">
        <v>28.0035</v>
      </c>
      <c r="JU233">
        <v>32.3744</v>
      </c>
      <c r="JV233">
        <v>30.0012</v>
      </c>
      <c r="JW233">
        <v>32.3034</v>
      </c>
      <c r="JX233">
        <v>32.2417</v>
      </c>
      <c r="JY233">
        <v>7.6162</v>
      </c>
      <c r="JZ233">
        <v>42.1275</v>
      </c>
      <c r="KA233">
        <v>0</v>
      </c>
      <c r="KB233">
        <v>28</v>
      </c>
      <c r="KC233">
        <v>85.9402</v>
      </c>
      <c r="KD233">
        <v>20.1389</v>
      </c>
      <c r="KE233">
        <v>99.7008</v>
      </c>
      <c r="KF233">
        <v>100.118</v>
      </c>
    </row>
    <row r="234" spans="1:292">
      <c r="A234">
        <v>214</v>
      </c>
      <c r="B234">
        <v>1685033132.6</v>
      </c>
      <c r="C234">
        <v>6533.5</v>
      </c>
      <c r="D234" t="s">
        <v>865</v>
      </c>
      <c r="E234" t="s">
        <v>866</v>
      </c>
      <c r="F234">
        <v>5</v>
      </c>
      <c r="G234" t="s">
        <v>823</v>
      </c>
      <c r="H234">
        <v>1685033125.081481</v>
      </c>
      <c r="I234">
        <f>(J234)/1000</f>
        <v>0</v>
      </c>
      <c r="J234">
        <f>IF(DO234, AM234, AG234)</f>
        <v>0</v>
      </c>
      <c r="K234">
        <f>IF(DO234, AH234, AF234)</f>
        <v>0</v>
      </c>
      <c r="L234">
        <f>DQ234 - IF(AT234&gt;1, K234*DK234*100.0/(AV234*EE234), 0)</f>
        <v>0</v>
      </c>
      <c r="M234">
        <f>((S234-I234/2)*L234-K234)/(S234+I234/2)</f>
        <v>0</v>
      </c>
      <c r="N234">
        <f>M234*(DX234+DY234)/1000.0</f>
        <v>0</v>
      </c>
      <c r="O234">
        <f>(DQ234 - IF(AT234&gt;1, K234*DK234*100.0/(AV234*EE234), 0))*(DX234+DY234)/1000.0</f>
        <v>0</v>
      </c>
      <c r="P234">
        <f>2.0/((1/R234-1/Q234)+SIGN(R234)*SQRT((1/R234-1/Q234)*(1/R234-1/Q234) + 4*DL234/((DL234+1)*(DL234+1))*(2*1/R234*1/Q234-1/Q234*1/Q234)))</f>
        <v>0</v>
      </c>
      <c r="Q234">
        <f>IF(LEFT(DM234,1)&lt;&gt;"0",IF(LEFT(DM234,1)="1",3.0,DN234),$D$5+$E$5*(EE234*DX234/($K$5*1000))+$F$5*(EE234*DX234/($K$5*1000))*MAX(MIN(DK234,$J$5),$I$5)*MAX(MIN(DK234,$J$5),$I$5)+$G$5*MAX(MIN(DK234,$J$5),$I$5)*(EE234*DX234/($K$5*1000))+$H$5*(EE234*DX234/($K$5*1000))*(EE234*DX234/($K$5*1000)))</f>
        <v>0</v>
      </c>
      <c r="R234">
        <f>I234*(1000-(1000*0.61365*exp(17.502*V234/(240.97+V234))/(DX234+DY234)+DS234)/2)/(1000*0.61365*exp(17.502*V234/(240.97+V234))/(DX234+DY234)-DS234)</f>
        <v>0</v>
      </c>
      <c r="S234">
        <f>1/((DL234+1)/(P234/1.6)+1/(Q234/1.37)) + DL234/((DL234+1)/(P234/1.6) + DL234/(Q234/1.37))</f>
        <v>0</v>
      </c>
      <c r="T234">
        <f>(DG234*DJ234)</f>
        <v>0</v>
      </c>
      <c r="U234">
        <f>(DZ234+(T234+2*0.95*5.67E-8*(((DZ234+$B$9)+273)^4-(DZ234+273)^4)-44100*I234)/(1.84*29.3*Q234+8*0.95*5.67E-8*(DZ234+273)^3))</f>
        <v>0</v>
      </c>
      <c r="V234">
        <f>($C$9*EA234+$D$9*EB234+$E$9*U234)</f>
        <v>0</v>
      </c>
      <c r="W234">
        <f>0.61365*exp(17.502*V234/(240.97+V234))</f>
        <v>0</v>
      </c>
      <c r="X234">
        <f>(Y234/Z234*100)</f>
        <v>0</v>
      </c>
      <c r="Y234">
        <f>DS234*(DX234+DY234)/1000</f>
        <v>0</v>
      </c>
      <c r="Z234">
        <f>0.61365*exp(17.502*DZ234/(240.97+DZ234))</f>
        <v>0</v>
      </c>
      <c r="AA234">
        <f>(W234-DS234*(DX234+DY234)/1000)</f>
        <v>0</v>
      </c>
      <c r="AB234">
        <f>(-I234*44100)</f>
        <v>0</v>
      </c>
      <c r="AC234">
        <f>2*29.3*Q234*0.92*(DZ234-V234)</f>
        <v>0</v>
      </c>
      <c r="AD234">
        <f>2*0.95*5.67E-8*(((DZ234+$B$9)+273)^4-(V234+273)^4)</f>
        <v>0</v>
      </c>
      <c r="AE234">
        <f>T234+AD234+AB234+AC234</f>
        <v>0</v>
      </c>
      <c r="AF234">
        <f>DW234*AT234*(DR234-DQ234*(1000-AT234*DT234)/(1000-AT234*DS234))/(100*DK234)</f>
        <v>0</v>
      </c>
      <c r="AG234">
        <f>1000*DW234*AT234*(DS234-DT234)/(100*DK234*(1000-AT234*DS234))</f>
        <v>0</v>
      </c>
      <c r="AH234">
        <f>(AI234 - AJ234 - DX234*1E3/(8.314*(DZ234+273.15)) * AL234/DW234 * AK234) * DW234/(100*DK234) * (1000 - DT234)/1000</f>
        <v>0</v>
      </c>
      <c r="AI234">
        <v>107.2776768881028</v>
      </c>
      <c r="AJ234">
        <v>123.5693636363636</v>
      </c>
      <c r="AK234">
        <v>-3.303497731907882</v>
      </c>
      <c r="AL234">
        <v>66.78912068132936</v>
      </c>
      <c r="AM234">
        <f>(AO234 - AN234 + DX234*1E3/(8.314*(DZ234+273.15)) * AQ234/DW234 * AP234) * DW234/(100*DK234) * 1000/(1000 - AO234)</f>
        <v>0</v>
      </c>
      <c r="AN234">
        <v>20.09160903272121</v>
      </c>
      <c r="AO234">
        <v>23.31223647058824</v>
      </c>
      <c r="AP234">
        <v>0.0005121608961599439</v>
      </c>
      <c r="AQ234">
        <v>108.691089205337</v>
      </c>
      <c r="AR234">
        <v>0</v>
      </c>
      <c r="AS234">
        <v>0</v>
      </c>
      <c r="AT234">
        <f>IF(AR234*$H$15&gt;=AV234,1.0,(AV234/(AV234-AR234*$H$15)))</f>
        <v>0</v>
      </c>
      <c r="AU234">
        <f>(AT234-1)*100</f>
        <v>0</v>
      </c>
      <c r="AV234">
        <f>MAX(0,($B$15+$C$15*EE234)/(1+$D$15*EE234)*DX234/(DZ234+273)*$E$15)</f>
        <v>0</v>
      </c>
      <c r="AW234" t="s">
        <v>429</v>
      </c>
      <c r="AX234" t="s">
        <v>429</v>
      </c>
      <c r="AY234">
        <v>0</v>
      </c>
      <c r="AZ234">
        <v>0</v>
      </c>
      <c r="BA234">
        <f>1-AY234/AZ234</f>
        <v>0</v>
      </c>
      <c r="BB234">
        <v>0</v>
      </c>
      <c r="BC234" t="s">
        <v>429</v>
      </c>
      <c r="BD234" t="s">
        <v>429</v>
      </c>
      <c r="BE234">
        <v>0</v>
      </c>
      <c r="BF234">
        <v>0</v>
      </c>
      <c r="BG234">
        <f>1-BE234/BF234</f>
        <v>0</v>
      </c>
      <c r="BH234">
        <v>0.5</v>
      </c>
      <c r="BI234">
        <f>DH234</f>
        <v>0</v>
      </c>
      <c r="BJ234">
        <f>K234</f>
        <v>0</v>
      </c>
      <c r="BK234">
        <f>BG234*BH234*BI234</f>
        <v>0</v>
      </c>
      <c r="BL234">
        <f>(BJ234-BB234)/BI234</f>
        <v>0</v>
      </c>
      <c r="BM234">
        <f>(AZ234-BF234)/BF234</f>
        <v>0</v>
      </c>
      <c r="BN234">
        <f>AY234/(BA234+AY234/BF234)</f>
        <v>0</v>
      </c>
      <c r="BO234" t="s">
        <v>429</v>
      </c>
      <c r="BP234">
        <v>0</v>
      </c>
      <c r="BQ234">
        <f>IF(BP234&lt;&gt;0, BP234, BN234)</f>
        <v>0</v>
      </c>
      <c r="BR234">
        <f>1-BQ234/BF234</f>
        <v>0</v>
      </c>
      <c r="BS234">
        <f>(BF234-BE234)/(BF234-BQ234)</f>
        <v>0</v>
      </c>
      <c r="BT234">
        <f>(AZ234-BF234)/(AZ234-BQ234)</f>
        <v>0</v>
      </c>
      <c r="BU234">
        <f>(BF234-BE234)/(BF234-AY234)</f>
        <v>0</v>
      </c>
      <c r="BV234">
        <f>(AZ234-BF234)/(AZ234-AY234)</f>
        <v>0</v>
      </c>
      <c r="BW234">
        <f>(BS234*BQ234/BE234)</f>
        <v>0</v>
      </c>
      <c r="BX234">
        <f>(1-BW234)</f>
        <v>0</v>
      </c>
      <c r="DG234">
        <f>$B$13*EF234+$C$13*EG234+$F$13*ER234*(1-EU234)</f>
        <v>0</v>
      </c>
      <c r="DH234">
        <f>DG234*DI234</f>
        <v>0</v>
      </c>
      <c r="DI234">
        <f>($B$13*$D$11+$C$13*$D$11+$F$13*((FE234+EW234)/MAX(FE234+EW234+FF234, 0.1)*$I$11+FF234/MAX(FE234+EW234+FF234, 0.1)*$J$11))/($B$13+$C$13+$F$13)</f>
        <v>0</v>
      </c>
      <c r="DJ234">
        <f>($B$13*$K$11+$C$13*$K$11+$F$13*((FE234+EW234)/MAX(FE234+EW234+FF234, 0.1)*$P$11+FF234/MAX(FE234+EW234+FF234, 0.1)*$Q$11))/($B$13+$C$13+$F$13)</f>
        <v>0</v>
      </c>
      <c r="DK234">
        <v>5.52</v>
      </c>
      <c r="DL234">
        <v>0.5</v>
      </c>
      <c r="DM234" t="s">
        <v>430</v>
      </c>
      <c r="DN234">
        <v>2</v>
      </c>
      <c r="DO234" t="b">
        <v>1</v>
      </c>
      <c r="DP234">
        <v>1685033125.081481</v>
      </c>
      <c r="DQ234">
        <v>143.2898148148148</v>
      </c>
      <c r="DR234">
        <v>118.8114296296297</v>
      </c>
      <c r="DS234">
        <v>23.29075555555555</v>
      </c>
      <c r="DT234">
        <v>20.08913333333333</v>
      </c>
      <c r="DU234">
        <v>143.0608518518519</v>
      </c>
      <c r="DV234">
        <v>23.22902592592593</v>
      </c>
      <c r="DW234">
        <v>500.0064814814814</v>
      </c>
      <c r="DX234">
        <v>99.50292592592594</v>
      </c>
      <c r="DY234">
        <v>0.09995199259259259</v>
      </c>
      <c r="DZ234">
        <v>31.60011481481482</v>
      </c>
      <c r="EA234">
        <v>32.30597777777777</v>
      </c>
      <c r="EB234">
        <v>999.9000000000001</v>
      </c>
      <c r="EC234">
        <v>0</v>
      </c>
      <c r="ED234">
        <v>0</v>
      </c>
      <c r="EE234">
        <v>9998.004444444445</v>
      </c>
      <c r="EF234">
        <v>0</v>
      </c>
      <c r="EG234">
        <v>111.4614444444444</v>
      </c>
      <c r="EH234">
        <v>24.47832222222222</v>
      </c>
      <c r="EI234">
        <v>146.7064444444445</v>
      </c>
      <c r="EJ234">
        <v>121.2471814814815</v>
      </c>
      <c r="EK234">
        <v>3.201602592592593</v>
      </c>
      <c r="EL234">
        <v>118.8114296296297</v>
      </c>
      <c r="EM234">
        <v>20.08913333333333</v>
      </c>
      <c r="EN234">
        <v>2.317497777777778</v>
      </c>
      <c r="EO234">
        <v>1.998928518518519</v>
      </c>
      <c r="EP234">
        <v>19.79853703703704</v>
      </c>
      <c r="EQ234">
        <v>17.43585185185185</v>
      </c>
      <c r="ER234">
        <v>2000.031111111111</v>
      </c>
      <c r="ES234">
        <v>0.9800055185185185</v>
      </c>
      <c r="ET234">
        <v>0.0199946037037037</v>
      </c>
      <c r="EU234">
        <v>0</v>
      </c>
      <c r="EV234">
        <v>608.6095925925925</v>
      </c>
      <c r="EW234">
        <v>5.00078</v>
      </c>
      <c r="EX234">
        <v>30624.9962962963</v>
      </c>
      <c r="EY234">
        <v>16379.92222222222</v>
      </c>
      <c r="EZ234">
        <v>43.03914814814814</v>
      </c>
      <c r="FA234">
        <v>44.17099999999999</v>
      </c>
      <c r="FB234">
        <v>43.11555555555555</v>
      </c>
      <c r="FC234">
        <v>43.91174074074073</v>
      </c>
      <c r="FD234">
        <v>44.34225925925924</v>
      </c>
      <c r="FE234">
        <v>1955.142962962963</v>
      </c>
      <c r="FF234">
        <v>39.88740740740742</v>
      </c>
      <c r="FG234">
        <v>0</v>
      </c>
      <c r="FH234">
        <v>1685033131.9</v>
      </c>
      <c r="FI234">
        <v>0</v>
      </c>
      <c r="FJ234">
        <v>608.649076923077</v>
      </c>
      <c r="FK234">
        <v>0.1645128114195027</v>
      </c>
      <c r="FL234">
        <v>-181.2854742300377</v>
      </c>
      <c r="FM234">
        <v>30616.65384615385</v>
      </c>
      <c r="FN234">
        <v>15</v>
      </c>
      <c r="FO234">
        <v>1685030927.1</v>
      </c>
      <c r="FP234" t="s">
        <v>824</v>
      </c>
      <c r="FQ234">
        <v>1685030918.1</v>
      </c>
      <c r="FR234">
        <v>1685030927.1</v>
      </c>
      <c r="FS234">
        <v>4</v>
      </c>
      <c r="FT234">
        <v>-0.116</v>
      </c>
      <c r="FU234">
        <v>-0.024</v>
      </c>
      <c r="FV234">
        <v>0.273</v>
      </c>
      <c r="FW234">
        <v>-0.08699999999999999</v>
      </c>
      <c r="FX234">
        <v>420</v>
      </c>
      <c r="FY234">
        <v>14</v>
      </c>
      <c r="FZ234">
        <v>0.3</v>
      </c>
      <c r="GA234">
        <v>0.01</v>
      </c>
      <c r="GB234">
        <v>24.1952875</v>
      </c>
      <c r="GC234">
        <v>6.21209493433394</v>
      </c>
      <c r="GD234">
        <v>0.5992420630210715</v>
      </c>
      <c r="GE234">
        <v>0</v>
      </c>
      <c r="GF234">
        <v>3.1927945</v>
      </c>
      <c r="GG234">
        <v>0.1849731332082561</v>
      </c>
      <c r="GH234">
        <v>0.017912098278817</v>
      </c>
      <c r="GI234">
        <v>1</v>
      </c>
      <c r="GJ234">
        <v>1</v>
      </c>
      <c r="GK234">
        <v>2</v>
      </c>
      <c r="GL234" t="s">
        <v>432</v>
      </c>
      <c r="GM234">
        <v>3.09959</v>
      </c>
      <c r="GN234">
        <v>2.75811</v>
      </c>
      <c r="GO234">
        <v>0.0326727</v>
      </c>
      <c r="GP234">
        <v>0.026161</v>
      </c>
      <c r="GQ234">
        <v>0.115804</v>
      </c>
      <c r="GR234">
        <v>0.104952</v>
      </c>
      <c r="GS234">
        <v>24697.5</v>
      </c>
      <c r="GT234">
        <v>24568.2</v>
      </c>
      <c r="GU234">
        <v>26087.5</v>
      </c>
      <c r="GV234">
        <v>25581.6</v>
      </c>
      <c r="GW234">
        <v>37013.4</v>
      </c>
      <c r="GX234">
        <v>34875.9</v>
      </c>
      <c r="GY234">
        <v>45624.3</v>
      </c>
      <c r="GZ234">
        <v>42172.4</v>
      </c>
      <c r="HA234">
        <v>1.84452</v>
      </c>
      <c r="HB234">
        <v>1.86965</v>
      </c>
      <c r="HC234">
        <v>-0.0488348</v>
      </c>
      <c r="HD234">
        <v>0</v>
      </c>
      <c r="HE234">
        <v>33.1325</v>
      </c>
      <c r="HF234">
        <v>999.9</v>
      </c>
      <c r="HG234">
        <v>47.6</v>
      </c>
      <c r="HH234">
        <v>40.4</v>
      </c>
      <c r="HI234">
        <v>36.229</v>
      </c>
      <c r="HJ234">
        <v>62.1177</v>
      </c>
      <c r="HK234">
        <v>24.992</v>
      </c>
      <c r="HL234">
        <v>1</v>
      </c>
      <c r="HM234">
        <v>0.408364</v>
      </c>
      <c r="HN234">
        <v>2.35634</v>
      </c>
      <c r="HO234">
        <v>20.2883</v>
      </c>
      <c r="HP234">
        <v>5.20995</v>
      </c>
      <c r="HQ234">
        <v>11.98</v>
      </c>
      <c r="HR234">
        <v>4.96345</v>
      </c>
      <c r="HS234">
        <v>3.27398</v>
      </c>
      <c r="HT234">
        <v>9999</v>
      </c>
      <c r="HU234">
        <v>9999</v>
      </c>
      <c r="HV234">
        <v>9999</v>
      </c>
      <c r="HW234">
        <v>31.8</v>
      </c>
      <c r="HX234">
        <v>1.86401</v>
      </c>
      <c r="HY234">
        <v>1.8602</v>
      </c>
      <c r="HZ234">
        <v>1.85852</v>
      </c>
      <c r="IA234">
        <v>1.85989</v>
      </c>
      <c r="IB234">
        <v>1.85988</v>
      </c>
      <c r="IC234">
        <v>1.85842</v>
      </c>
      <c r="ID234">
        <v>1.85748</v>
      </c>
      <c r="IE234">
        <v>1.85241</v>
      </c>
      <c r="IF234">
        <v>0</v>
      </c>
      <c r="IG234">
        <v>0</v>
      </c>
      <c r="IH234">
        <v>0</v>
      </c>
      <c r="II234">
        <v>0</v>
      </c>
      <c r="IJ234" t="s">
        <v>433</v>
      </c>
      <c r="IK234" t="s">
        <v>434</v>
      </c>
      <c r="IL234" t="s">
        <v>435</v>
      </c>
      <c r="IM234" t="s">
        <v>435</v>
      </c>
      <c r="IN234" t="s">
        <v>435</v>
      </c>
      <c r="IO234" t="s">
        <v>435</v>
      </c>
      <c r="IP234">
        <v>0</v>
      </c>
      <c r="IQ234">
        <v>100</v>
      </c>
      <c r="IR234">
        <v>100</v>
      </c>
      <c r="IS234">
        <v>0.223</v>
      </c>
      <c r="IT234">
        <v>0.0622</v>
      </c>
      <c r="IU234">
        <v>0.193269492571207</v>
      </c>
      <c r="IV234">
        <v>0.0002756662941723101</v>
      </c>
      <c r="IW234">
        <v>-1.706736700235475E-07</v>
      </c>
      <c r="IX234">
        <v>-7.648352192670159E-11</v>
      </c>
      <c r="IY234">
        <v>-0.189574171831711</v>
      </c>
      <c r="IZ234">
        <v>0.001712106514585134</v>
      </c>
      <c r="JA234">
        <v>0.0004201690128959496</v>
      </c>
      <c r="JB234">
        <v>-1.212774764375344E-06</v>
      </c>
      <c r="JC234">
        <v>3</v>
      </c>
      <c r="JD234">
        <v>1949</v>
      </c>
      <c r="JE234">
        <v>1</v>
      </c>
      <c r="JF234">
        <v>28</v>
      </c>
      <c r="JG234">
        <v>36.9</v>
      </c>
      <c r="JH234">
        <v>36.8</v>
      </c>
      <c r="JI234">
        <v>0.340576</v>
      </c>
      <c r="JJ234">
        <v>2.7063</v>
      </c>
      <c r="JK234">
        <v>1.49658</v>
      </c>
      <c r="JL234">
        <v>2.34863</v>
      </c>
      <c r="JM234">
        <v>1.54907</v>
      </c>
      <c r="JN234">
        <v>2.34619</v>
      </c>
      <c r="JO234">
        <v>43.3719</v>
      </c>
      <c r="JP234">
        <v>13.1601</v>
      </c>
      <c r="JQ234">
        <v>18</v>
      </c>
      <c r="JR234">
        <v>491.314</v>
      </c>
      <c r="JS234">
        <v>523.928</v>
      </c>
      <c r="JT234">
        <v>28.0037</v>
      </c>
      <c r="JU234">
        <v>32.3858</v>
      </c>
      <c r="JV234">
        <v>30.0012</v>
      </c>
      <c r="JW234">
        <v>32.3127</v>
      </c>
      <c r="JX234">
        <v>32.2509</v>
      </c>
      <c r="JY234">
        <v>6.77388</v>
      </c>
      <c r="JZ234">
        <v>41.834</v>
      </c>
      <c r="KA234">
        <v>0</v>
      </c>
      <c r="KB234">
        <v>28</v>
      </c>
      <c r="KC234">
        <v>65.9051</v>
      </c>
      <c r="KD234">
        <v>20.2402</v>
      </c>
      <c r="KE234">
        <v>99.6983</v>
      </c>
      <c r="KF234">
        <v>100.117</v>
      </c>
    </row>
    <row r="235" spans="1:292">
      <c r="A235">
        <v>215</v>
      </c>
      <c r="B235">
        <v>1685033137.6</v>
      </c>
      <c r="C235">
        <v>6538.5</v>
      </c>
      <c r="D235" t="s">
        <v>867</v>
      </c>
      <c r="E235" t="s">
        <v>868</v>
      </c>
      <c r="F235">
        <v>5</v>
      </c>
      <c r="G235" t="s">
        <v>823</v>
      </c>
      <c r="H235">
        <v>1685033130.1</v>
      </c>
      <c r="I235">
        <f>(J235)/1000</f>
        <v>0</v>
      </c>
      <c r="J235">
        <f>IF(DO235, AM235, AG235)</f>
        <v>0</v>
      </c>
      <c r="K235">
        <f>IF(DO235, AH235, AF235)</f>
        <v>0</v>
      </c>
      <c r="L235">
        <f>DQ235 - IF(AT235&gt;1, K235*DK235*100.0/(AV235*EE235), 0)</f>
        <v>0</v>
      </c>
      <c r="M235">
        <f>((S235-I235/2)*L235-K235)/(S235+I235/2)</f>
        <v>0</v>
      </c>
      <c r="N235">
        <f>M235*(DX235+DY235)/1000.0</f>
        <v>0</v>
      </c>
      <c r="O235">
        <f>(DQ235 - IF(AT235&gt;1, K235*DK235*100.0/(AV235*EE235), 0))*(DX235+DY235)/1000.0</f>
        <v>0</v>
      </c>
      <c r="P235">
        <f>2.0/((1/R235-1/Q235)+SIGN(R235)*SQRT((1/R235-1/Q235)*(1/R235-1/Q235) + 4*DL235/((DL235+1)*(DL235+1))*(2*1/R235*1/Q235-1/Q235*1/Q235)))</f>
        <v>0</v>
      </c>
      <c r="Q235">
        <f>IF(LEFT(DM235,1)&lt;&gt;"0",IF(LEFT(DM235,1)="1",3.0,DN235),$D$5+$E$5*(EE235*DX235/($K$5*1000))+$F$5*(EE235*DX235/($K$5*1000))*MAX(MIN(DK235,$J$5),$I$5)*MAX(MIN(DK235,$J$5),$I$5)+$G$5*MAX(MIN(DK235,$J$5),$I$5)*(EE235*DX235/($K$5*1000))+$H$5*(EE235*DX235/($K$5*1000))*(EE235*DX235/($K$5*1000)))</f>
        <v>0</v>
      </c>
      <c r="R235">
        <f>I235*(1000-(1000*0.61365*exp(17.502*V235/(240.97+V235))/(DX235+DY235)+DS235)/2)/(1000*0.61365*exp(17.502*V235/(240.97+V235))/(DX235+DY235)-DS235)</f>
        <v>0</v>
      </c>
      <c r="S235">
        <f>1/((DL235+1)/(P235/1.6)+1/(Q235/1.37)) + DL235/((DL235+1)/(P235/1.6) + DL235/(Q235/1.37))</f>
        <v>0</v>
      </c>
      <c r="T235">
        <f>(DG235*DJ235)</f>
        <v>0</v>
      </c>
      <c r="U235">
        <f>(DZ235+(T235+2*0.95*5.67E-8*(((DZ235+$B$9)+273)^4-(DZ235+273)^4)-44100*I235)/(1.84*29.3*Q235+8*0.95*5.67E-8*(DZ235+273)^3))</f>
        <v>0</v>
      </c>
      <c r="V235">
        <f>($C$9*EA235+$D$9*EB235+$E$9*U235)</f>
        <v>0</v>
      </c>
      <c r="W235">
        <f>0.61365*exp(17.502*V235/(240.97+V235))</f>
        <v>0</v>
      </c>
      <c r="X235">
        <f>(Y235/Z235*100)</f>
        <v>0</v>
      </c>
      <c r="Y235">
        <f>DS235*(DX235+DY235)/1000</f>
        <v>0</v>
      </c>
      <c r="Z235">
        <f>0.61365*exp(17.502*DZ235/(240.97+DZ235))</f>
        <v>0</v>
      </c>
      <c r="AA235">
        <f>(W235-DS235*(DX235+DY235)/1000)</f>
        <v>0</v>
      </c>
      <c r="AB235">
        <f>(-I235*44100)</f>
        <v>0</v>
      </c>
      <c r="AC235">
        <f>2*29.3*Q235*0.92*(DZ235-V235)</f>
        <v>0</v>
      </c>
      <c r="AD235">
        <f>2*0.95*5.67E-8*(((DZ235+$B$9)+273)^4-(V235+273)^4)</f>
        <v>0</v>
      </c>
      <c r="AE235">
        <f>T235+AD235+AB235+AC235</f>
        <v>0</v>
      </c>
      <c r="AF235">
        <f>DW235*AT235*(DR235-DQ235*(1000-AT235*DT235)/(1000-AT235*DS235))/(100*DK235)</f>
        <v>0</v>
      </c>
      <c r="AG235">
        <f>1000*DW235*AT235*(DS235-DT235)/(100*DK235*(1000-AT235*DS235))</f>
        <v>0</v>
      </c>
      <c r="AH235">
        <f>(AI235 - AJ235 - DX235*1E3/(8.314*(DZ235+273.15)) * AL235/DW235 * AK235) * DW235/(100*DK235) * (1000 - DT235)/1000</f>
        <v>0</v>
      </c>
      <c r="AI235">
        <v>90.4768755232503</v>
      </c>
      <c r="AJ235">
        <v>107.079303030303</v>
      </c>
      <c r="AK235">
        <v>-3.300544119370812</v>
      </c>
      <c r="AL235">
        <v>66.78912068132936</v>
      </c>
      <c r="AM235">
        <f>(AO235 - AN235 + DX235*1E3/(8.314*(DZ235+273.15)) * AQ235/DW235 * AP235) * DW235/(100*DK235) * 1000/(1000 - AO235)</f>
        <v>0</v>
      </c>
      <c r="AN235">
        <v>20.08981892710133</v>
      </c>
      <c r="AO235">
        <v>23.34075147058824</v>
      </c>
      <c r="AP235">
        <v>8.28312552015067E-05</v>
      </c>
      <c r="AQ235">
        <v>108.691089205337</v>
      </c>
      <c r="AR235">
        <v>0</v>
      </c>
      <c r="AS235">
        <v>0</v>
      </c>
      <c r="AT235">
        <f>IF(AR235*$H$15&gt;=AV235,1.0,(AV235/(AV235-AR235*$H$15)))</f>
        <v>0</v>
      </c>
      <c r="AU235">
        <f>(AT235-1)*100</f>
        <v>0</v>
      </c>
      <c r="AV235">
        <f>MAX(0,($B$15+$C$15*EE235)/(1+$D$15*EE235)*DX235/(DZ235+273)*$E$15)</f>
        <v>0</v>
      </c>
      <c r="AW235" t="s">
        <v>429</v>
      </c>
      <c r="AX235" t="s">
        <v>429</v>
      </c>
      <c r="AY235">
        <v>0</v>
      </c>
      <c r="AZ235">
        <v>0</v>
      </c>
      <c r="BA235">
        <f>1-AY235/AZ235</f>
        <v>0</v>
      </c>
      <c r="BB235">
        <v>0</v>
      </c>
      <c r="BC235" t="s">
        <v>429</v>
      </c>
      <c r="BD235" t="s">
        <v>429</v>
      </c>
      <c r="BE235">
        <v>0</v>
      </c>
      <c r="BF235">
        <v>0</v>
      </c>
      <c r="BG235">
        <f>1-BE235/BF235</f>
        <v>0</v>
      </c>
      <c r="BH235">
        <v>0.5</v>
      </c>
      <c r="BI235">
        <f>DH235</f>
        <v>0</v>
      </c>
      <c r="BJ235">
        <f>K235</f>
        <v>0</v>
      </c>
      <c r="BK235">
        <f>BG235*BH235*BI235</f>
        <v>0</v>
      </c>
      <c r="BL235">
        <f>(BJ235-BB235)/BI235</f>
        <v>0</v>
      </c>
      <c r="BM235">
        <f>(AZ235-BF235)/BF235</f>
        <v>0</v>
      </c>
      <c r="BN235">
        <f>AY235/(BA235+AY235/BF235)</f>
        <v>0</v>
      </c>
      <c r="BO235" t="s">
        <v>429</v>
      </c>
      <c r="BP235">
        <v>0</v>
      </c>
      <c r="BQ235">
        <f>IF(BP235&lt;&gt;0, BP235, BN235)</f>
        <v>0</v>
      </c>
      <c r="BR235">
        <f>1-BQ235/BF235</f>
        <v>0</v>
      </c>
      <c r="BS235">
        <f>(BF235-BE235)/(BF235-BQ235)</f>
        <v>0</v>
      </c>
      <c r="BT235">
        <f>(AZ235-BF235)/(AZ235-BQ235)</f>
        <v>0</v>
      </c>
      <c r="BU235">
        <f>(BF235-BE235)/(BF235-AY235)</f>
        <v>0</v>
      </c>
      <c r="BV235">
        <f>(AZ235-BF235)/(AZ235-AY235)</f>
        <v>0</v>
      </c>
      <c r="BW235">
        <f>(BS235*BQ235/BE235)</f>
        <v>0</v>
      </c>
      <c r="BX235">
        <f>(1-BW235)</f>
        <v>0</v>
      </c>
      <c r="DG235">
        <f>$B$13*EF235+$C$13*EG235+$F$13*ER235*(1-EU235)</f>
        <v>0</v>
      </c>
      <c r="DH235">
        <f>DG235*DI235</f>
        <v>0</v>
      </c>
      <c r="DI235">
        <f>($B$13*$D$11+$C$13*$D$11+$F$13*((FE235+EW235)/MAX(FE235+EW235+FF235, 0.1)*$I$11+FF235/MAX(FE235+EW235+FF235, 0.1)*$J$11))/($B$13+$C$13+$F$13)</f>
        <v>0</v>
      </c>
      <c r="DJ235">
        <f>($B$13*$K$11+$C$13*$K$11+$F$13*((FE235+EW235)/MAX(FE235+EW235+FF235, 0.1)*$P$11+FF235/MAX(FE235+EW235+FF235, 0.1)*$Q$11))/($B$13+$C$13+$F$13)</f>
        <v>0</v>
      </c>
      <c r="DK235">
        <v>5.52</v>
      </c>
      <c r="DL235">
        <v>0.5</v>
      </c>
      <c r="DM235" t="s">
        <v>430</v>
      </c>
      <c r="DN235">
        <v>2</v>
      </c>
      <c r="DO235" t="b">
        <v>1</v>
      </c>
      <c r="DP235">
        <v>1685033130.1</v>
      </c>
      <c r="DQ235">
        <v>127.1362222222222</v>
      </c>
      <c r="DR235">
        <v>102.1593333333333</v>
      </c>
      <c r="DS235">
        <v>23.30832222222222</v>
      </c>
      <c r="DT235">
        <v>20.11102962962963</v>
      </c>
      <c r="DU235">
        <v>126.9109259259259</v>
      </c>
      <c r="DV235">
        <v>23.24627037037037</v>
      </c>
      <c r="DW235">
        <v>499.9898518518519</v>
      </c>
      <c r="DX235">
        <v>99.50302592592591</v>
      </c>
      <c r="DY235">
        <v>0.09994474814814815</v>
      </c>
      <c r="DZ235">
        <v>31.62554444444445</v>
      </c>
      <c r="EA235">
        <v>32.3332037037037</v>
      </c>
      <c r="EB235">
        <v>999.9000000000001</v>
      </c>
      <c r="EC235">
        <v>0</v>
      </c>
      <c r="ED235">
        <v>0</v>
      </c>
      <c r="EE235">
        <v>10005.78037037037</v>
      </c>
      <c r="EF235">
        <v>0</v>
      </c>
      <c r="EG235">
        <v>111.4608518518519</v>
      </c>
      <c r="EH235">
        <v>24.97683703703704</v>
      </c>
      <c r="EI235">
        <v>130.17</v>
      </c>
      <c r="EJ235">
        <v>104.255662962963</v>
      </c>
      <c r="EK235">
        <v>3.197274814814815</v>
      </c>
      <c r="EL235">
        <v>102.1593333333333</v>
      </c>
      <c r="EM235">
        <v>20.11102962962963</v>
      </c>
      <c r="EN235">
        <v>2.319247407407408</v>
      </c>
      <c r="EO235">
        <v>2.001108888888889</v>
      </c>
      <c r="EP235">
        <v>19.81070740740741</v>
      </c>
      <c r="EQ235">
        <v>17.45308148148148</v>
      </c>
      <c r="ER235">
        <v>2000.02962962963</v>
      </c>
      <c r="ES235">
        <v>0.9800050740740741</v>
      </c>
      <c r="ET235">
        <v>0.01999508888888889</v>
      </c>
      <c r="EU235">
        <v>0</v>
      </c>
      <c r="EV235">
        <v>608.6517037037038</v>
      </c>
      <c r="EW235">
        <v>5.00078</v>
      </c>
      <c r="EX235">
        <v>30675.22592592592</v>
      </c>
      <c r="EY235">
        <v>16379.9037037037</v>
      </c>
      <c r="EZ235">
        <v>43.08081481481481</v>
      </c>
      <c r="FA235">
        <v>44.19640740740741</v>
      </c>
      <c r="FB235">
        <v>43.15959259259259</v>
      </c>
      <c r="FC235">
        <v>43.93722222222222</v>
      </c>
      <c r="FD235">
        <v>44.36081481481482</v>
      </c>
      <c r="FE235">
        <v>1955.140740740741</v>
      </c>
      <c r="FF235">
        <v>39.8888888888889</v>
      </c>
      <c r="FG235">
        <v>0</v>
      </c>
      <c r="FH235">
        <v>1685033136.7</v>
      </c>
      <c r="FI235">
        <v>0</v>
      </c>
      <c r="FJ235">
        <v>608.6529615384616</v>
      </c>
      <c r="FK235">
        <v>0.7328888869875777</v>
      </c>
      <c r="FL235">
        <v>179.1897448833905</v>
      </c>
      <c r="FM235">
        <v>30679.14230769231</v>
      </c>
      <c r="FN235">
        <v>15</v>
      </c>
      <c r="FO235">
        <v>1685030927.1</v>
      </c>
      <c r="FP235" t="s">
        <v>824</v>
      </c>
      <c r="FQ235">
        <v>1685030918.1</v>
      </c>
      <c r="FR235">
        <v>1685030927.1</v>
      </c>
      <c r="FS235">
        <v>4</v>
      </c>
      <c r="FT235">
        <v>-0.116</v>
      </c>
      <c r="FU235">
        <v>-0.024</v>
      </c>
      <c r="FV235">
        <v>0.273</v>
      </c>
      <c r="FW235">
        <v>-0.08699999999999999</v>
      </c>
      <c r="FX235">
        <v>420</v>
      </c>
      <c r="FY235">
        <v>14</v>
      </c>
      <c r="FZ235">
        <v>0.3</v>
      </c>
      <c r="GA235">
        <v>0.01</v>
      </c>
      <c r="GB235">
        <v>24.5961675</v>
      </c>
      <c r="GC235">
        <v>5.880998499061898</v>
      </c>
      <c r="GD235">
        <v>0.5681650369335922</v>
      </c>
      <c r="GE235">
        <v>0</v>
      </c>
      <c r="GF235">
        <v>3.19784375</v>
      </c>
      <c r="GG235">
        <v>0.05159763602251276</v>
      </c>
      <c r="GH235">
        <v>0.01720232290818594</v>
      </c>
      <c r="GI235">
        <v>1</v>
      </c>
      <c r="GJ235">
        <v>1</v>
      </c>
      <c r="GK235">
        <v>2</v>
      </c>
      <c r="GL235" t="s">
        <v>432</v>
      </c>
      <c r="GM235">
        <v>3.0999</v>
      </c>
      <c r="GN235">
        <v>2.75824</v>
      </c>
      <c r="GO235">
        <v>0.0285029</v>
      </c>
      <c r="GP235">
        <v>0.0216284</v>
      </c>
      <c r="GQ235">
        <v>0.115919</v>
      </c>
      <c r="GR235">
        <v>0.105459</v>
      </c>
      <c r="GS235">
        <v>24803</v>
      </c>
      <c r="GT235">
        <v>24681.7</v>
      </c>
      <c r="GU235">
        <v>26086.7</v>
      </c>
      <c r="GV235">
        <v>25581</v>
      </c>
      <c r="GW235">
        <v>37007.2</v>
      </c>
      <c r="GX235">
        <v>34855</v>
      </c>
      <c r="GY235">
        <v>45623.3</v>
      </c>
      <c r="GZ235">
        <v>42171.6</v>
      </c>
      <c r="HA235">
        <v>1.84477</v>
      </c>
      <c r="HB235">
        <v>1.86892</v>
      </c>
      <c r="HC235">
        <v>-0.0489131</v>
      </c>
      <c r="HD235">
        <v>0</v>
      </c>
      <c r="HE235">
        <v>33.1684</v>
      </c>
      <c r="HF235">
        <v>999.9</v>
      </c>
      <c r="HG235">
        <v>47.6</v>
      </c>
      <c r="HH235">
        <v>40.4</v>
      </c>
      <c r="HI235">
        <v>36.2294</v>
      </c>
      <c r="HJ235">
        <v>62.2777</v>
      </c>
      <c r="HK235">
        <v>24.8918</v>
      </c>
      <c r="HL235">
        <v>1</v>
      </c>
      <c r="HM235">
        <v>0.409703</v>
      </c>
      <c r="HN235">
        <v>2.3769</v>
      </c>
      <c r="HO235">
        <v>20.2881</v>
      </c>
      <c r="HP235">
        <v>5.21175</v>
      </c>
      <c r="HQ235">
        <v>11.98</v>
      </c>
      <c r="HR235">
        <v>4.9638</v>
      </c>
      <c r="HS235">
        <v>3.27428</v>
      </c>
      <c r="HT235">
        <v>9999</v>
      </c>
      <c r="HU235">
        <v>9999</v>
      </c>
      <c r="HV235">
        <v>9999</v>
      </c>
      <c r="HW235">
        <v>31.8</v>
      </c>
      <c r="HX235">
        <v>1.86401</v>
      </c>
      <c r="HY235">
        <v>1.8602</v>
      </c>
      <c r="HZ235">
        <v>1.85852</v>
      </c>
      <c r="IA235">
        <v>1.85989</v>
      </c>
      <c r="IB235">
        <v>1.85988</v>
      </c>
      <c r="IC235">
        <v>1.85843</v>
      </c>
      <c r="ID235">
        <v>1.85746</v>
      </c>
      <c r="IE235">
        <v>1.85241</v>
      </c>
      <c r="IF235">
        <v>0</v>
      </c>
      <c r="IG235">
        <v>0</v>
      </c>
      <c r="IH235">
        <v>0</v>
      </c>
      <c r="II235">
        <v>0</v>
      </c>
      <c r="IJ235" t="s">
        <v>433</v>
      </c>
      <c r="IK235" t="s">
        <v>434</v>
      </c>
      <c r="IL235" t="s">
        <v>435</v>
      </c>
      <c r="IM235" t="s">
        <v>435</v>
      </c>
      <c r="IN235" t="s">
        <v>435</v>
      </c>
      <c r="IO235" t="s">
        <v>435</v>
      </c>
      <c r="IP235">
        <v>0</v>
      </c>
      <c r="IQ235">
        <v>100</v>
      </c>
      <c r="IR235">
        <v>100</v>
      </c>
      <c r="IS235">
        <v>0.22</v>
      </c>
      <c r="IT235">
        <v>0.06279999999999999</v>
      </c>
      <c r="IU235">
        <v>0.193269492571207</v>
      </c>
      <c r="IV235">
        <v>0.0002756662941723101</v>
      </c>
      <c r="IW235">
        <v>-1.706736700235475E-07</v>
      </c>
      <c r="IX235">
        <v>-7.648352192670159E-11</v>
      </c>
      <c r="IY235">
        <v>-0.189574171831711</v>
      </c>
      <c r="IZ235">
        <v>0.001712106514585134</v>
      </c>
      <c r="JA235">
        <v>0.0004201690128959496</v>
      </c>
      <c r="JB235">
        <v>-1.212774764375344E-06</v>
      </c>
      <c r="JC235">
        <v>3</v>
      </c>
      <c r="JD235">
        <v>1949</v>
      </c>
      <c r="JE235">
        <v>1</v>
      </c>
      <c r="JF235">
        <v>28</v>
      </c>
      <c r="JG235">
        <v>37</v>
      </c>
      <c r="JH235">
        <v>36.8</v>
      </c>
      <c r="JI235">
        <v>0.297852</v>
      </c>
      <c r="JJ235">
        <v>2.69043</v>
      </c>
      <c r="JK235">
        <v>1.49658</v>
      </c>
      <c r="JL235">
        <v>2.34863</v>
      </c>
      <c r="JM235">
        <v>1.54907</v>
      </c>
      <c r="JN235">
        <v>2.46582</v>
      </c>
      <c r="JO235">
        <v>43.3991</v>
      </c>
      <c r="JP235">
        <v>13.1689</v>
      </c>
      <c r="JQ235">
        <v>18</v>
      </c>
      <c r="JR235">
        <v>491.54</v>
      </c>
      <c r="JS235">
        <v>523.499</v>
      </c>
      <c r="JT235">
        <v>28.0042</v>
      </c>
      <c r="JU235">
        <v>32.4001</v>
      </c>
      <c r="JV235">
        <v>30.0013</v>
      </c>
      <c r="JW235">
        <v>32.3231</v>
      </c>
      <c r="JX235">
        <v>32.2604</v>
      </c>
      <c r="JY235">
        <v>5.9988</v>
      </c>
      <c r="JZ235">
        <v>41.834</v>
      </c>
      <c r="KA235">
        <v>0</v>
      </c>
      <c r="KB235">
        <v>28</v>
      </c>
      <c r="KC235">
        <v>52.5487</v>
      </c>
      <c r="KD235">
        <v>20.2365</v>
      </c>
      <c r="KE235">
        <v>99.69580000000001</v>
      </c>
      <c r="KF235">
        <v>100.115</v>
      </c>
    </row>
    <row r="236" spans="1:292">
      <c r="A236">
        <v>216</v>
      </c>
      <c r="B236">
        <v>1685033142.6</v>
      </c>
      <c r="C236">
        <v>6543.5</v>
      </c>
      <c r="D236" t="s">
        <v>869</v>
      </c>
      <c r="E236" t="s">
        <v>870</v>
      </c>
      <c r="F236">
        <v>5</v>
      </c>
      <c r="G236" t="s">
        <v>823</v>
      </c>
      <c r="H236">
        <v>1685033134.814285</v>
      </c>
      <c r="I236">
        <f>(J236)/1000</f>
        <v>0</v>
      </c>
      <c r="J236">
        <f>IF(DO236, AM236, AG236)</f>
        <v>0</v>
      </c>
      <c r="K236">
        <f>IF(DO236, AH236, AF236)</f>
        <v>0</v>
      </c>
      <c r="L236">
        <f>DQ236 - IF(AT236&gt;1, K236*DK236*100.0/(AV236*EE236), 0)</f>
        <v>0</v>
      </c>
      <c r="M236">
        <f>((S236-I236/2)*L236-K236)/(S236+I236/2)</f>
        <v>0</v>
      </c>
      <c r="N236">
        <f>M236*(DX236+DY236)/1000.0</f>
        <v>0</v>
      </c>
      <c r="O236">
        <f>(DQ236 - IF(AT236&gt;1, K236*DK236*100.0/(AV236*EE236), 0))*(DX236+DY236)/1000.0</f>
        <v>0</v>
      </c>
      <c r="P236">
        <f>2.0/((1/R236-1/Q236)+SIGN(R236)*SQRT((1/R236-1/Q236)*(1/R236-1/Q236) + 4*DL236/((DL236+1)*(DL236+1))*(2*1/R236*1/Q236-1/Q236*1/Q236)))</f>
        <v>0</v>
      </c>
      <c r="Q236">
        <f>IF(LEFT(DM236,1)&lt;&gt;"0",IF(LEFT(DM236,1)="1",3.0,DN236),$D$5+$E$5*(EE236*DX236/($K$5*1000))+$F$5*(EE236*DX236/($K$5*1000))*MAX(MIN(DK236,$J$5),$I$5)*MAX(MIN(DK236,$J$5),$I$5)+$G$5*MAX(MIN(DK236,$J$5),$I$5)*(EE236*DX236/($K$5*1000))+$H$5*(EE236*DX236/($K$5*1000))*(EE236*DX236/($K$5*1000)))</f>
        <v>0</v>
      </c>
      <c r="R236">
        <f>I236*(1000-(1000*0.61365*exp(17.502*V236/(240.97+V236))/(DX236+DY236)+DS236)/2)/(1000*0.61365*exp(17.502*V236/(240.97+V236))/(DX236+DY236)-DS236)</f>
        <v>0</v>
      </c>
      <c r="S236">
        <f>1/((DL236+1)/(P236/1.6)+1/(Q236/1.37)) + DL236/((DL236+1)/(P236/1.6) + DL236/(Q236/1.37))</f>
        <v>0</v>
      </c>
      <c r="T236">
        <f>(DG236*DJ236)</f>
        <v>0</v>
      </c>
      <c r="U236">
        <f>(DZ236+(T236+2*0.95*5.67E-8*(((DZ236+$B$9)+273)^4-(DZ236+273)^4)-44100*I236)/(1.84*29.3*Q236+8*0.95*5.67E-8*(DZ236+273)^3))</f>
        <v>0</v>
      </c>
      <c r="V236">
        <f>($C$9*EA236+$D$9*EB236+$E$9*U236)</f>
        <v>0</v>
      </c>
      <c r="W236">
        <f>0.61365*exp(17.502*V236/(240.97+V236))</f>
        <v>0</v>
      </c>
      <c r="X236">
        <f>(Y236/Z236*100)</f>
        <v>0</v>
      </c>
      <c r="Y236">
        <f>DS236*(DX236+DY236)/1000</f>
        <v>0</v>
      </c>
      <c r="Z236">
        <f>0.61365*exp(17.502*DZ236/(240.97+DZ236))</f>
        <v>0</v>
      </c>
      <c r="AA236">
        <f>(W236-DS236*(DX236+DY236)/1000)</f>
        <v>0</v>
      </c>
      <c r="AB236">
        <f>(-I236*44100)</f>
        <v>0</v>
      </c>
      <c r="AC236">
        <f>2*29.3*Q236*0.92*(DZ236-V236)</f>
        <v>0</v>
      </c>
      <c r="AD236">
        <f>2*0.95*5.67E-8*(((DZ236+$B$9)+273)^4-(V236+273)^4)</f>
        <v>0</v>
      </c>
      <c r="AE236">
        <f>T236+AD236+AB236+AC236</f>
        <v>0</v>
      </c>
      <c r="AF236">
        <f>DW236*AT236*(DR236-DQ236*(1000-AT236*DT236)/(1000-AT236*DS236))/(100*DK236)</f>
        <v>0</v>
      </c>
      <c r="AG236">
        <f>1000*DW236*AT236*(DS236-DT236)/(100*DK236*(1000-AT236*DS236))</f>
        <v>0</v>
      </c>
      <c r="AH236">
        <f>(AI236 - AJ236 - DX236*1E3/(8.314*(DZ236+273.15)) * AL236/DW236 * AK236) * DW236/(100*DK236) * (1000 - DT236)/1000</f>
        <v>0</v>
      </c>
      <c r="AI236">
        <v>73.13284224214554</v>
      </c>
      <c r="AJ236">
        <v>90.50831030303029</v>
      </c>
      <c r="AK236">
        <v>-3.318477113252261</v>
      </c>
      <c r="AL236">
        <v>66.78912068132936</v>
      </c>
      <c r="AM236">
        <f>(AO236 - AN236 + DX236*1E3/(8.314*(DZ236+273.15)) * AQ236/DW236 * AP236) * DW236/(100*DK236) * 1000/(1000 - AO236)</f>
        <v>0</v>
      </c>
      <c r="AN236">
        <v>20.22608877704868</v>
      </c>
      <c r="AO236">
        <v>23.40740705882354</v>
      </c>
      <c r="AP236">
        <v>0.01069228061125632</v>
      </c>
      <c r="AQ236">
        <v>108.691089205337</v>
      </c>
      <c r="AR236">
        <v>0</v>
      </c>
      <c r="AS236">
        <v>0</v>
      </c>
      <c r="AT236">
        <f>IF(AR236*$H$15&gt;=AV236,1.0,(AV236/(AV236-AR236*$H$15)))</f>
        <v>0</v>
      </c>
      <c r="AU236">
        <f>(AT236-1)*100</f>
        <v>0</v>
      </c>
      <c r="AV236">
        <f>MAX(0,($B$15+$C$15*EE236)/(1+$D$15*EE236)*DX236/(DZ236+273)*$E$15)</f>
        <v>0</v>
      </c>
      <c r="AW236" t="s">
        <v>429</v>
      </c>
      <c r="AX236" t="s">
        <v>429</v>
      </c>
      <c r="AY236">
        <v>0</v>
      </c>
      <c r="AZ236">
        <v>0</v>
      </c>
      <c r="BA236">
        <f>1-AY236/AZ236</f>
        <v>0</v>
      </c>
      <c r="BB236">
        <v>0</v>
      </c>
      <c r="BC236" t="s">
        <v>429</v>
      </c>
      <c r="BD236" t="s">
        <v>429</v>
      </c>
      <c r="BE236">
        <v>0</v>
      </c>
      <c r="BF236">
        <v>0</v>
      </c>
      <c r="BG236">
        <f>1-BE236/BF236</f>
        <v>0</v>
      </c>
      <c r="BH236">
        <v>0.5</v>
      </c>
      <c r="BI236">
        <f>DH236</f>
        <v>0</v>
      </c>
      <c r="BJ236">
        <f>K236</f>
        <v>0</v>
      </c>
      <c r="BK236">
        <f>BG236*BH236*BI236</f>
        <v>0</v>
      </c>
      <c r="BL236">
        <f>(BJ236-BB236)/BI236</f>
        <v>0</v>
      </c>
      <c r="BM236">
        <f>(AZ236-BF236)/BF236</f>
        <v>0</v>
      </c>
      <c r="BN236">
        <f>AY236/(BA236+AY236/BF236)</f>
        <v>0</v>
      </c>
      <c r="BO236" t="s">
        <v>429</v>
      </c>
      <c r="BP236">
        <v>0</v>
      </c>
      <c r="BQ236">
        <f>IF(BP236&lt;&gt;0, BP236, BN236)</f>
        <v>0</v>
      </c>
      <c r="BR236">
        <f>1-BQ236/BF236</f>
        <v>0</v>
      </c>
      <c r="BS236">
        <f>(BF236-BE236)/(BF236-BQ236)</f>
        <v>0</v>
      </c>
      <c r="BT236">
        <f>(AZ236-BF236)/(AZ236-BQ236)</f>
        <v>0</v>
      </c>
      <c r="BU236">
        <f>(BF236-BE236)/(BF236-AY236)</f>
        <v>0</v>
      </c>
      <c r="BV236">
        <f>(AZ236-BF236)/(AZ236-AY236)</f>
        <v>0</v>
      </c>
      <c r="BW236">
        <f>(BS236*BQ236/BE236)</f>
        <v>0</v>
      </c>
      <c r="BX236">
        <f>(1-BW236)</f>
        <v>0</v>
      </c>
      <c r="DG236">
        <f>$B$13*EF236+$C$13*EG236+$F$13*ER236*(1-EU236)</f>
        <v>0</v>
      </c>
      <c r="DH236">
        <f>DG236*DI236</f>
        <v>0</v>
      </c>
      <c r="DI236">
        <f>($B$13*$D$11+$C$13*$D$11+$F$13*((FE236+EW236)/MAX(FE236+EW236+FF236, 0.1)*$I$11+FF236/MAX(FE236+EW236+FF236, 0.1)*$J$11))/($B$13+$C$13+$F$13)</f>
        <v>0</v>
      </c>
      <c r="DJ236">
        <f>($B$13*$K$11+$C$13*$K$11+$F$13*((FE236+EW236)/MAX(FE236+EW236+FF236, 0.1)*$P$11+FF236/MAX(FE236+EW236+FF236, 0.1)*$Q$11))/($B$13+$C$13+$F$13)</f>
        <v>0</v>
      </c>
      <c r="DK236">
        <v>5.52</v>
      </c>
      <c r="DL236">
        <v>0.5</v>
      </c>
      <c r="DM236" t="s">
        <v>430</v>
      </c>
      <c r="DN236">
        <v>2</v>
      </c>
      <c r="DO236" t="b">
        <v>1</v>
      </c>
      <c r="DP236">
        <v>1685033134.814285</v>
      </c>
      <c r="DQ236">
        <v>111.93555</v>
      </c>
      <c r="DR236">
        <v>86.39721785714285</v>
      </c>
      <c r="DS236">
        <v>23.33662857142857</v>
      </c>
      <c r="DT236">
        <v>20.15995357142857</v>
      </c>
      <c r="DU236">
        <v>111.7138107142857</v>
      </c>
      <c r="DV236">
        <v>23.27405357142857</v>
      </c>
      <c r="DW236">
        <v>500.0157857142858</v>
      </c>
      <c r="DX236">
        <v>99.50359285714286</v>
      </c>
      <c r="DY236">
        <v>0.09999959999999998</v>
      </c>
      <c r="DZ236">
        <v>31.65042857142857</v>
      </c>
      <c r="EA236">
        <v>32.35958214285714</v>
      </c>
      <c r="EB236">
        <v>999.9000000000002</v>
      </c>
      <c r="EC236">
        <v>0</v>
      </c>
      <c r="ED236">
        <v>0</v>
      </c>
      <c r="EE236">
        <v>10005.715</v>
      </c>
      <c r="EF236">
        <v>0</v>
      </c>
      <c r="EG236">
        <v>111.1330714285714</v>
      </c>
      <c r="EH236">
        <v>25.53833214285714</v>
      </c>
      <c r="EI236">
        <v>114.6096428571428</v>
      </c>
      <c r="EJ236">
        <v>88.17382857142856</v>
      </c>
      <c r="EK236">
        <v>3.176668571428571</v>
      </c>
      <c r="EL236">
        <v>86.39721785714285</v>
      </c>
      <c r="EM236">
        <v>20.15995357142857</v>
      </c>
      <c r="EN236">
        <v>2.322077857142857</v>
      </c>
      <c r="EO236">
        <v>2.005988214285714</v>
      </c>
      <c r="EP236">
        <v>19.83036071428571</v>
      </c>
      <c r="EQ236">
        <v>17.49159642857143</v>
      </c>
      <c r="ER236">
        <v>2000.025714285715</v>
      </c>
      <c r="ES236">
        <v>0.980004107142857</v>
      </c>
      <c r="ET236">
        <v>0.01999600714285714</v>
      </c>
      <c r="EU236">
        <v>0</v>
      </c>
      <c r="EV236">
        <v>608.7416428571429</v>
      </c>
      <c r="EW236">
        <v>5.00078</v>
      </c>
      <c r="EX236">
        <v>30756.40714285714</v>
      </c>
      <c r="EY236">
        <v>16379.86785714286</v>
      </c>
      <c r="EZ236">
        <v>43.11132142857142</v>
      </c>
      <c r="FA236">
        <v>44.22296428571428</v>
      </c>
      <c r="FB236">
        <v>43.16949999999999</v>
      </c>
      <c r="FC236">
        <v>43.97071428571428</v>
      </c>
      <c r="FD236">
        <v>44.37024999999999</v>
      </c>
      <c r="FE236">
        <v>1955.134285714286</v>
      </c>
      <c r="FF236">
        <v>39.89142857142858</v>
      </c>
      <c r="FG236">
        <v>0</v>
      </c>
      <c r="FH236">
        <v>1685033141.5</v>
      </c>
      <c r="FI236">
        <v>0</v>
      </c>
      <c r="FJ236">
        <v>608.7375769230769</v>
      </c>
      <c r="FK236">
        <v>1.17576068132384</v>
      </c>
      <c r="FL236">
        <v>2820.205124843696</v>
      </c>
      <c r="FM236">
        <v>30752.29230769231</v>
      </c>
      <c r="FN236">
        <v>15</v>
      </c>
      <c r="FO236">
        <v>1685030927.1</v>
      </c>
      <c r="FP236" t="s">
        <v>824</v>
      </c>
      <c r="FQ236">
        <v>1685030918.1</v>
      </c>
      <c r="FR236">
        <v>1685030927.1</v>
      </c>
      <c r="FS236">
        <v>4</v>
      </c>
      <c r="FT236">
        <v>-0.116</v>
      </c>
      <c r="FU236">
        <v>-0.024</v>
      </c>
      <c r="FV236">
        <v>0.273</v>
      </c>
      <c r="FW236">
        <v>-0.08699999999999999</v>
      </c>
      <c r="FX236">
        <v>420</v>
      </c>
      <c r="FY236">
        <v>14</v>
      </c>
      <c r="FZ236">
        <v>0.3</v>
      </c>
      <c r="GA236">
        <v>0.01</v>
      </c>
      <c r="GB236">
        <v>25.18033170731708</v>
      </c>
      <c r="GC236">
        <v>6.913335888501734</v>
      </c>
      <c r="GD236">
        <v>0.6873586064585904</v>
      </c>
      <c r="GE236">
        <v>0</v>
      </c>
      <c r="GF236">
        <v>3.183965609756098</v>
      </c>
      <c r="GG236">
        <v>-0.2494183275261295</v>
      </c>
      <c r="GH236">
        <v>0.0346995510654013</v>
      </c>
      <c r="GI236">
        <v>1</v>
      </c>
      <c r="GJ236">
        <v>1</v>
      </c>
      <c r="GK236">
        <v>2</v>
      </c>
      <c r="GL236" t="s">
        <v>432</v>
      </c>
      <c r="GM236">
        <v>3.09994</v>
      </c>
      <c r="GN236">
        <v>2.75806</v>
      </c>
      <c r="GO236">
        <v>0.024221</v>
      </c>
      <c r="GP236">
        <v>0.0170957</v>
      </c>
      <c r="GQ236">
        <v>0.116132</v>
      </c>
      <c r="GR236">
        <v>0.105531</v>
      </c>
      <c r="GS236">
        <v>24911.7</v>
      </c>
      <c r="GT236">
        <v>24795.6</v>
      </c>
      <c r="GU236">
        <v>26086.2</v>
      </c>
      <c r="GV236">
        <v>25580.6</v>
      </c>
      <c r="GW236">
        <v>36997</v>
      </c>
      <c r="GX236">
        <v>34851.3</v>
      </c>
      <c r="GY236">
        <v>45622.3</v>
      </c>
      <c r="GZ236">
        <v>42171.1</v>
      </c>
      <c r="HA236">
        <v>1.84495</v>
      </c>
      <c r="HB236">
        <v>1.86892</v>
      </c>
      <c r="HC236">
        <v>-0.0489987</v>
      </c>
      <c r="HD236">
        <v>0</v>
      </c>
      <c r="HE236">
        <v>33.21</v>
      </c>
      <c r="HF236">
        <v>999.9</v>
      </c>
      <c r="HG236">
        <v>47.6</v>
      </c>
      <c r="HH236">
        <v>40.4</v>
      </c>
      <c r="HI236">
        <v>36.2293</v>
      </c>
      <c r="HJ236">
        <v>62.4377</v>
      </c>
      <c r="HK236">
        <v>24.6074</v>
      </c>
      <c r="HL236">
        <v>1</v>
      </c>
      <c r="HM236">
        <v>0.411087</v>
      </c>
      <c r="HN236">
        <v>2.39871</v>
      </c>
      <c r="HO236">
        <v>20.2878</v>
      </c>
      <c r="HP236">
        <v>5.2116</v>
      </c>
      <c r="HQ236">
        <v>11.98</v>
      </c>
      <c r="HR236">
        <v>4.96385</v>
      </c>
      <c r="HS236">
        <v>3.27428</v>
      </c>
      <c r="HT236">
        <v>9999</v>
      </c>
      <c r="HU236">
        <v>9999</v>
      </c>
      <c r="HV236">
        <v>9999</v>
      </c>
      <c r="HW236">
        <v>31.8</v>
      </c>
      <c r="HX236">
        <v>1.86401</v>
      </c>
      <c r="HY236">
        <v>1.8602</v>
      </c>
      <c r="HZ236">
        <v>1.85852</v>
      </c>
      <c r="IA236">
        <v>1.85989</v>
      </c>
      <c r="IB236">
        <v>1.85987</v>
      </c>
      <c r="IC236">
        <v>1.85842</v>
      </c>
      <c r="ID236">
        <v>1.85745</v>
      </c>
      <c r="IE236">
        <v>1.85242</v>
      </c>
      <c r="IF236">
        <v>0</v>
      </c>
      <c r="IG236">
        <v>0</v>
      </c>
      <c r="IH236">
        <v>0</v>
      </c>
      <c r="II236">
        <v>0</v>
      </c>
      <c r="IJ236" t="s">
        <v>433</v>
      </c>
      <c r="IK236" t="s">
        <v>434</v>
      </c>
      <c r="IL236" t="s">
        <v>435</v>
      </c>
      <c r="IM236" t="s">
        <v>435</v>
      </c>
      <c r="IN236" t="s">
        <v>435</v>
      </c>
      <c r="IO236" t="s">
        <v>435</v>
      </c>
      <c r="IP236">
        <v>0</v>
      </c>
      <c r="IQ236">
        <v>100</v>
      </c>
      <c r="IR236">
        <v>100</v>
      </c>
      <c r="IS236">
        <v>0.216</v>
      </c>
      <c r="IT236">
        <v>0.064</v>
      </c>
      <c r="IU236">
        <v>0.193269492571207</v>
      </c>
      <c r="IV236">
        <v>0.0002756662941723101</v>
      </c>
      <c r="IW236">
        <v>-1.706736700235475E-07</v>
      </c>
      <c r="IX236">
        <v>-7.648352192670159E-11</v>
      </c>
      <c r="IY236">
        <v>-0.189574171831711</v>
      </c>
      <c r="IZ236">
        <v>0.001712106514585134</v>
      </c>
      <c r="JA236">
        <v>0.0004201690128959496</v>
      </c>
      <c r="JB236">
        <v>-1.212774764375344E-06</v>
      </c>
      <c r="JC236">
        <v>3</v>
      </c>
      <c r="JD236">
        <v>1949</v>
      </c>
      <c r="JE236">
        <v>1</v>
      </c>
      <c r="JF236">
        <v>28</v>
      </c>
      <c r="JG236">
        <v>37.1</v>
      </c>
      <c r="JH236">
        <v>36.9</v>
      </c>
      <c r="JI236">
        <v>0.26001</v>
      </c>
      <c r="JJ236">
        <v>2.70874</v>
      </c>
      <c r="JK236">
        <v>1.49658</v>
      </c>
      <c r="JL236">
        <v>2.34863</v>
      </c>
      <c r="JM236">
        <v>1.54785</v>
      </c>
      <c r="JN236">
        <v>2.45361</v>
      </c>
      <c r="JO236">
        <v>43.3991</v>
      </c>
      <c r="JP236">
        <v>13.1689</v>
      </c>
      <c r="JQ236">
        <v>18</v>
      </c>
      <c r="JR236">
        <v>491.718</v>
      </c>
      <c r="JS236">
        <v>523.578</v>
      </c>
      <c r="JT236">
        <v>28.0045</v>
      </c>
      <c r="JU236">
        <v>32.4145</v>
      </c>
      <c r="JV236">
        <v>30.0014</v>
      </c>
      <c r="JW236">
        <v>32.333</v>
      </c>
      <c r="JX236">
        <v>32.2699</v>
      </c>
      <c r="JY236">
        <v>5.16131</v>
      </c>
      <c r="JZ236">
        <v>41.834</v>
      </c>
      <c r="KA236">
        <v>0</v>
      </c>
      <c r="KB236">
        <v>28</v>
      </c>
      <c r="KC236">
        <v>32.5153</v>
      </c>
      <c r="KD236">
        <v>20.209</v>
      </c>
      <c r="KE236">
        <v>99.69370000000001</v>
      </c>
      <c r="KF236">
        <v>100.113</v>
      </c>
    </row>
    <row r="237" spans="1:292">
      <c r="A237">
        <v>217</v>
      </c>
      <c r="B237">
        <v>1685033239.6</v>
      </c>
      <c r="C237">
        <v>6640.5</v>
      </c>
      <c r="D237" t="s">
        <v>871</v>
      </c>
      <c r="E237" t="s">
        <v>872</v>
      </c>
      <c r="F237">
        <v>5</v>
      </c>
      <c r="G237" t="s">
        <v>823</v>
      </c>
      <c r="H237">
        <v>1685033231.599999</v>
      </c>
      <c r="I237">
        <f>(J237)/1000</f>
        <v>0</v>
      </c>
      <c r="J237">
        <f>IF(DO237, AM237, AG237)</f>
        <v>0</v>
      </c>
      <c r="K237">
        <f>IF(DO237, AH237, AF237)</f>
        <v>0</v>
      </c>
      <c r="L237">
        <f>DQ237 - IF(AT237&gt;1, K237*DK237*100.0/(AV237*EE237), 0)</f>
        <v>0</v>
      </c>
      <c r="M237">
        <f>((S237-I237/2)*L237-K237)/(S237+I237/2)</f>
        <v>0</v>
      </c>
      <c r="N237">
        <f>M237*(DX237+DY237)/1000.0</f>
        <v>0</v>
      </c>
      <c r="O237">
        <f>(DQ237 - IF(AT237&gt;1, K237*DK237*100.0/(AV237*EE237), 0))*(DX237+DY237)/1000.0</f>
        <v>0</v>
      </c>
      <c r="P237">
        <f>2.0/((1/R237-1/Q237)+SIGN(R237)*SQRT((1/R237-1/Q237)*(1/R237-1/Q237) + 4*DL237/((DL237+1)*(DL237+1))*(2*1/R237*1/Q237-1/Q237*1/Q237)))</f>
        <v>0</v>
      </c>
      <c r="Q237">
        <f>IF(LEFT(DM237,1)&lt;&gt;"0",IF(LEFT(DM237,1)="1",3.0,DN237),$D$5+$E$5*(EE237*DX237/($K$5*1000))+$F$5*(EE237*DX237/($K$5*1000))*MAX(MIN(DK237,$J$5),$I$5)*MAX(MIN(DK237,$J$5),$I$5)+$G$5*MAX(MIN(DK237,$J$5),$I$5)*(EE237*DX237/($K$5*1000))+$H$5*(EE237*DX237/($K$5*1000))*(EE237*DX237/($K$5*1000)))</f>
        <v>0</v>
      </c>
      <c r="R237">
        <f>I237*(1000-(1000*0.61365*exp(17.502*V237/(240.97+V237))/(DX237+DY237)+DS237)/2)/(1000*0.61365*exp(17.502*V237/(240.97+V237))/(DX237+DY237)-DS237)</f>
        <v>0</v>
      </c>
      <c r="S237">
        <f>1/((DL237+1)/(P237/1.6)+1/(Q237/1.37)) + DL237/((DL237+1)/(P237/1.6) + DL237/(Q237/1.37))</f>
        <v>0</v>
      </c>
      <c r="T237">
        <f>(DG237*DJ237)</f>
        <v>0</v>
      </c>
      <c r="U237">
        <f>(DZ237+(T237+2*0.95*5.67E-8*(((DZ237+$B$9)+273)^4-(DZ237+273)^4)-44100*I237)/(1.84*29.3*Q237+8*0.95*5.67E-8*(DZ237+273)^3))</f>
        <v>0</v>
      </c>
      <c r="V237">
        <f>($C$9*EA237+$D$9*EB237+$E$9*U237)</f>
        <v>0</v>
      </c>
      <c r="W237">
        <f>0.61365*exp(17.502*V237/(240.97+V237))</f>
        <v>0</v>
      </c>
      <c r="X237">
        <f>(Y237/Z237*100)</f>
        <v>0</v>
      </c>
      <c r="Y237">
        <f>DS237*(DX237+DY237)/1000</f>
        <v>0</v>
      </c>
      <c r="Z237">
        <f>0.61365*exp(17.502*DZ237/(240.97+DZ237))</f>
        <v>0</v>
      </c>
      <c r="AA237">
        <f>(W237-DS237*(DX237+DY237)/1000)</f>
        <v>0</v>
      </c>
      <c r="AB237">
        <f>(-I237*44100)</f>
        <v>0</v>
      </c>
      <c r="AC237">
        <f>2*29.3*Q237*0.92*(DZ237-V237)</f>
        <v>0</v>
      </c>
      <c r="AD237">
        <f>2*0.95*5.67E-8*(((DZ237+$B$9)+273)^4-(V237+273)^4)</f>
        <v>0</v>
      </c>
      <c r="AE237">
        <f>T237+AD237+AB237+AC237</f>
        <v>0</v>
      </c>
      <c r="AF237">
        <f>DW237*AT237*(DR237-DQ237*(1000-AT237*DT237)/(1000-AT237*DS237))/(100*DK237)</f>
        <v>0</v>
      </c>
      <c r="AG237">
        <f>1000*DW237*AT237*(DS237-DT237)/(100*DK237*(1000-AT237*DS237))</f>
        <v>0</v>
      </c>
      <c r="AH237">
        <f>(AI237 - AJ237 - DX237*1E3/(8.314*(DZ237+273.15)) * AL237/DW237 * AK237) * DW237/(100*DK237) * (1000 - DT237)/1000</f>
        <v>0</v>
      </c>
      <c r="AI237">
        <v>428.8677794760724</v>
      </c>
      <c r="AJ237">
        <v>420.7727575757575</v>
      </c>
      <c r="AK237">
        <v>-0.001133991706235775</v>
      </c>
      <c r="AL237">
        <v>66.78912068132936</v>
      </c>
      <c r="AM237">
        <f>(AO237 - AN237 + DX237*1E3/(8.314*(DZ237+273.15)) * AQ237/DW237 * AP237) * DW237/(100*DK237) * 1000/(1000 - AO237)</f>
        <v>0</v>
      </c>
      <c r="AN237">
        <v>20.26699190659547</v>
      </c>
      <c r="AO237">
        <v>23.49860323529411</v>
      </c>
      <c r="AP237">
        <v>-5.11902369308388E-05</v>
      </c>
      <c r="AQ237">
        <v>108.691089205337</v>
      </c>
      <c r="AR237">
        <v>0</v>
      </c>
      <c r="AS237">
        <v>0</v>
      </c>
      <c r="AT237">
        <f>IF(AR237*$H$15&gt;=AV237,1.0,(AV237/(AV237-AR237*$H$15)))</f>
        <v>0</v>
      </c>
      <c r="AU237">
        <f>(AT237-1)*100</f>
        <v>0</v>
      </c>
      <c r="AV237">
        <f>MAX(0,($B$15+$C$15*EE237)/(1+$D$15*EE237)*DX237/(DZ237+273)*$E$15)</f>
        <v>0</v>
      </c>
      <c r="AW237" t="s">
        <v>429</v>
      </c>
      <c r="AX237" t="s">
        <v>429</v>
      </c>
      <c r="AY237">
        <v>0</v>
      </c>
      <c r="AZ237">
        <v>0</v>
      </c>
      <c r="BA237">
        <f>1-AY237/AZ237</f>
        <v>0</v>
      </c>
      <c r="BB237">
        <v>0</v>
      </c>
      <c r="BC237" t="s">
        <v>429</v>
      </c>
      <c r="BD237" t="s">
        <v>429</v>
      </c>
      <c r="BE237">
        <v>0</v>
      </c>
      <c r="BF237">
        <v>0</v>
      </c>
      <c r="BG237">
        <f>1-BE237/BF237</f>
        <v>0</v>
      </c>
      <c r="BH237">
        <v>0.5</v>
      </c>
      <c r="BI237">
        <f>DH237</f>
        <v>0</v>
      </c>
      <c r="BJ237">
        <f>K237</f>
        <v>0</v>
      </c>
      <c r="BK237">
        <f>BG237*BH237*BI237</f>
        <v>0</v>
      </c>
      <c r="BL237">
        <f>(BJ237-BB237)/BI237</f>
        <v>0</v>
      </c>
      <c r="BM237">
        <f>(AZ237-BF237)/BF237</f>
        <v>0</v>
      </c>
      <c r="BN237">
        <f>AY237/(BA237+AY237/BF237)</f>
        <v>0</v>
      </c>
      <c r="BO237" t="s">
        <v>429</v>
      </c>
      <c r="BP237">
        <v>0</v>
      </c>
      <c r="BQ237">
        <f>IF(BP237&lt;&gt;0, BP237, BN237)</f>
        <v>0</v>
      </c>
      <c r="BR237">
        <f>1-BQ237/BF237</f>
        <v>0</v>
      </c>
      <c r="BS237">
        <f>(BF237-BE237)/(BF237-BQ237)</f>
        <v>0</v>
      </c>
      <c r="BT237">
        <f>(AZ237-BF237)/(AZ237-BQ237)</f>
        <v>0</v>
      </c>
      <c r="BU237">
        <f>(BF237-BE237)/(BF237-AY237)</f>
        <v>0</v>
      </c>
      <c r="BV237">
        <f>(AZ237-BF237)/(AZ237-AY237)</f>
        <v>0</v>
      </c>
      <c r="BW237">
        <f>(BS237*BQ237/BE237)</f>
        <v>0</v>
      </c>
      <c r="BX237">
        <f>(1-BW237)</f>
        <v>0</v>
      </c>
      <c r="DG237">
        <f>$B$13*EF237+$C$13*EG237+$F$13*ER237*(1-EU237)</f>
        <v>0</v>
      </c>
      <c r="DH237">
        <f>DG237*DI237</f>
        <v>0</v>
      </c>
      <c r="DI237">
        <f>($B$13*$D$11+$C$13*$D$11+$F$13*((FE237+EW237)/MAX(FE237+EW237+FF237, 0.1)*$I$11+FF237/MAX(FE237+EW237+FF237, 0.1)*$J$11))/($B$13+$C$13+$F$13)</f>
        <v>0</v>
      </c>
      <c r="DJ237">
        <f>($B$13*$K$11+$C$13*$K$11+$F$13*((FE237+EW237)/MAX(FE237+EW237+FF237, 0.1)*$P$11+FF237/MAX(FE237+EW237+FF237, 0.1)*$Q$11))/($B$13+$C$13+$F$13)</f>
        <v>0</v>
      </c>
      <c r="DK237">
        <v>5.52</v>
      </c>
      <c r="DL237">
        <v>0.5</v>
      </c>
      <c r="DM237" t="s">
        <v>430</v>
      </c>
      <c r="DN237">
        <v>2</v>
      </c>
      <c r="DO237" t="b">
        <v>1</v>
      </c>
      <c r="DP237">
        <v>1685033231.599999</v>
      </c>
      <c r="DQ237">
        <v>410.9263548387097</v>
      </c>
      <c r="DR237">
        <v>420.1921935483872</v>
      </c>
      <c r="DS237">
        <v>23.51138387096774</v>
      </c>
      <c r="DT237">
        <v>20.27026451612903</v>
      </c>
      <c r="DU237">
        <v>410.6537741935483</v>
      </c>
      <c r="DV237">
        <v>23.44548387096774</v>
      </c>
      <c r="DW237">
        <v>500.0015483870967</v>
      </c>
      <c r="DX237">
        <v>99.5117935483871</v>
      </c>
      <c r="DY237">
        <v>0.09999637096774194</v>
      </c>
      <c r="DZ237">
        <v>31.60008064516129</v>
      </c>
      <c r="EA237">
        <v>32.3382</v>
      </c>
      <c r="EB237">
        <v>999.9000000000003</v>
      </c>
      <c r="EC237">
        <v>0</v>
      </c>
      <c r="ED237">
        <v>0</v>
      </c>
      <c r="EE237">
        <v>9996.702580645162</v>
      </c>
      <c r="EF237">
        <v>0</v>
      </c>
      <c r="EG237">
        <v>57.82746451612903</v>
      </c>
      <c r="EH237">
        <v>-9.266014838709676</v>
      </c>
      <c r="EI237">
        <v>420.8203870967741</v>
      </c>
      <c r="EJ237">
        <v>428.8860322580645</v>
      </c>
      <c r="EK237">
        <v>3.24112870967742</v>
      </c>
      <c r="EL237">
        <v>420.1921935483872</v>
      </c>
      <c r="EM237">
        <v>20.27026451612903</v>
      </c>
      <c r="EN237">
        <v>2.33965935483871</v>
      </c>
      <c r="EO237">
        <v>2.01713</v>
      </c>
      <c r="EP237">
        <v>19.9520935483871</v>
      </c>
      <c r="EQ237">
        <v>17.57944838709678</v>
      </c>
      <c r="ER237">
        <v>2000.008709677419</v>
      </c>
      <c r="ES237">
        <v>0.979993129032258</v>
      </c>
      <c r="ET237">
        <v>0.02000707096774192</v>
      </c>
      <c r="EU237">
        <v>0</v>
      </c>
      <c r="EV237">
        <v>614.8677419354839</v>
      </c>
      <c r="EW237">
        <v>5.000779999999999</v>
      </c>
      <c r="EX237">
        <v>16628.32580645162</v>
      </c>
      <c r="EY237">
        <v>16379.67741935484</v>
      </c>
      <c r="EZ237">
        <v>43.39290322580643</v>
      </c>
      <c r="FA237">
        <v>44.516</v>
      </c>
      <c r="FB237">
        <v>43.48154838709676</v>
      </c>
      <c r="FC237">
        <v>44.26993548387097</v>
      </c>
      <c r="FD237">
        <v>44.66509677419353</v>
      </c>
      <c r="FE237">
        <v>1955.096129032258</v>
      </c>
      <c r="FF237">
        <v>39.91064516129033</v>
      </c>
      <c r="FG237">
        <v>0</v>
      </c>
      <c r="FH237">
        <v>1685033238.7</v>
      </c>
      <c r="FI237">
        <v>0</v>
      </c>
      <c r="FJ237">
        <v>614.8990769230769</v>
      </c>
      <c r="FK237">
        <v>6.127111121901891</v>
      </c>
      <c r="FL237">
        <v>-249.1042737534144</v>
      </c>
      <c r="FM237">
        <v>16626.46538461539</v>
      </c>
      <c r="FN237">
        <v>15</v>
      </c>
      <c r="FO237">
        <v>1685030927.1</v>
      </c>
      <c r="FP237" t="s">
        <v>824</v>
      </c>
      <c r="FQ237">
        <v>1685030918.1</v>
      </c>
      <c r="FR237">
        <v>1685030927.1</v>
      </c>
      <c r="FS237">
        <v>4</v>
      </c>
      <c r="FT237">
        <v>-0.116</v>
      </c>
      <c r="FU237">
        <v>-0.024</v>
      </c>
      <c r="FV237">
        <v>0.273</v>
      </c>
      <c r="FW237">
        <v>-0.08699999999999999</v>
      </c>
      <c r="FX237">
        <v>420</v>
      </c>
      <c r="FY237">
        <v>14</v>
      </c>
      <c r="FZ237">
        <v>0.3</v>
      </c>
      <c r="GA237">
        <v>0.01</v>
      </c>
      <c r="GB237">
        <v>-9.277484146341461</v>
      </c>
      <c r="GC237">
        <v>0.2967579094076709</v>
      </c>
      <c r="GD237">
        <v>0.04796027380338496</v>
      </c>
      <c r="GE237">
        <v>0</v>
      </c>
      <c r="GF237">
        <v>3.244150243902439</v>
      </c>
      <c r="GG237">
        <v>-0.06372146341463253</v>
      </c>
      <c r="GH237">
        <v>0.00642780373970155</v>
      </c>
      <c r="GI237">
        <v>1</v>
      </c>
      <c r="GJ237">
        <v>1</v>
      </c>
      <c r="GK237">
        <v>2</v>
      </c>
      <c r="GL237" t="s">
        <v>432</v>
      </c>
      <c r="GM237">
        <v>3.09983</v>
      </c>
      <c r="GN237">
        <v>2.75808</v>
      </c>
      <c r="GO237">
        <v>0.0940344</v>
      </c>
      <c r="GP237">
        <v>0.0957273</v>
      </c>
      <c r="GQ237">
        <v>0.116384</v>
      </c>
      <c r="GR237">
        <v>0.105556</v>
      </c>
      <c r="GS237">
        <v>23117.7</v>
      </c>
      <c r="GT237">
        <v>22801.6</v>
      </c>
      <c r="GU237">
        <v>26072.4</v>
      </c>
      <c r="GV237">
        <v>25568.4</v>
      </c>
      <c r="GW237">
        <v>36977</v>
      </c>
      <c r="GX237">
        <v>34844.3</v>
      </c>
      <c r="GY237">
        <v>45598.9</v>
      </c>
      <c r="GZ237">
        <v>42152.5</v>
      </c>
      <c r="HA237">
        <v>1.84137</v>
      </c>
      <c r="HB237">
        <v>1.86507</v>
      </c>
      <c r="HC237">
        <v>-0.0595301</v>
      </c>
      <c r="HD237">
        <v>0</v>
      </c>
      <c r="HE237">
        <v>33.2736</v>
      </c>
      <c r="HF237">
        <v>999.9</v>
      </c>
      <c r="HG237">
        <v>47.5</v>
      </c>
      <c r="HH237">
        <v>40.5</v>
      </c>
      <c r="HI237">
        <v>36.3431</v>
      </c>
      <c r="HJ237">
        <v>62.5177</v>
      </c>
      <c r="HK237">
        <v>24.6675</v>
      </c>
      <c r="HL237">
        <v>1</v>
      </c>
      <c r="HM237">
        <v>0.437093</v>
      </c>
      <c r="HN237">
        <v>2.50095</v>
      </c>
      <c r="HO237">
        <v>20.2872</v>
      </c>
      <c r="HP237">
        <v>5.21325</v>
      </c>
      <c r="HQ237">
        <v>11.98</v>
      </c>
      <c r="HR237">
        <v>4.9648</v>
      </c>
      <c r="HS237">
        <v>3.27467</v>
      </c>
      <c r="HT237">
        <v>9999</v>
      </c>
      <c r="HU237">
        <v>9999</v>
      </c>
      <c r="HV237">
        <v>9999</v>
      </c>
      <c r="HW237">
        <v>31.8</v>
      </c>
      <c r="HX237">
        <v>1.86401</v>
      </c>
      <c r="HY237">
        <v>1.8602</v>
      </c>
      <c r="HZ237">
        <v>1.85852</v>
      </c>
      <c r="IA237">
        <v>1.85989</v>
      </c>
      <c r="IB237">
        <v>1.85989</v>
      </c>
      <c r="IC237">
        <v>1.85845</v>
      </c>
      <c r="ID237">
        <v>1.85747</v>
      </c>
      <c r="IE237">
        <v>1.85242</v>
      </c>
      <c r="IF237">
        <v>0</v>
      </c>
      <c r="IG237">
        <v>0</v>
      </c>
      <c r="IH237">
        <v>0</v>
      </c>
      <c r="II237">
        <v>0</v>
      </c>
      <c r="IJ237" t="s">
        <v>433</v>
      </c>
      <c r="IK237" t="s">
        <v>434</v>
      </c>
      <c r="IL237" t="s">
        <v>435</v>
      </c>
      <c r="IM237" t="s">
        <v>435</v>
      </c>
      <c r="IN237" t="s">
        <v>435</v>
      </c>
      <c r="IO237" t="s">
        <v>435</v>
      </c>
      <c r="IP237">
        <v>0</v>
      </c>
      <c r="IQ237">
        <v>100</v>
      </c>
      <c r="IR237">
        <v>100</v>
      </c>
      <c r="IS237">
        <v>0.273</v>
      </c>
      <c r="IT237">
        <v>0.06560000000000001</v>
      </c>
      <c r="IU237">
        <v>0.193269492571207</v>
      </c>
      <c r="IV237">
        <v>0.0002756662941723101</v>
      </c>
      <c r="IW237">
        <v>-1.706736700235475E-07</v>
      </c>
      <c r="IX237">
        <v>-7.648352192670159E-11</v>
      </c>
      <c r="IY237">
        <v>-0.189574171831711</v>
      </c>
      <c r="IZ237">
        <v>0.001712106514585134</v>
      </c>
      <c r="JA237">
        <v>0.0004201690128959496</v>
      </c>
      <c r="JB237">
        <v>-1.212774764375344E-06</v>
      </c>
      <c r="JC237">
        <v>3</v>
      </c>
      <c r="JD237">
        <v>1949</v>
      </c>
      <c r="JE237">
        <v>1</v>
      </c>
      <c r="JF237">
        <v>28</v>
      </c>
      <c r="JG237">
        <v>38.7</v>
      </c>
      <c r="JH237">
        <v>38.5</v>
      </c>
      <c r="JI237">
        <v>1.12305</v>
      </c>
      <c r="JJ237">
        <v>2.66479</v>
      </c>
      <c r="JK237">
        <v>1.49658</v>
      </c>
      <c r="JL237">
        <v>2.34741</v>
      </c>
      <c r="JM237">
        <v>1.54907</v>
      </c>
      <c r="JN237">
        <v>2.48169</v>
      </c>
      <c r="JO237">
        <v>43.5081</v>
      </c>
      <c r="JP237">
        <v>13.1339</v>
      </c>
      <c r="JQ237">
        <v>18</v>
      </c>
      <c r="JR237">
        <v>491.156</v>
      </c>
      <c r="JS237">
        <v>522.52</v>
      </c>
      <c r="JT237">
        <v>27.9985</v>
      </c>
      <c r="JU237">
        <v>32.7077</v>
      </c>
      <c r="JV237">
        <v>30.001</v>
      </c>
      <c r="JW237">
        <v>32.5539</v>
      </c>
      <c r="JX237">
        <v>32.4667</v>
      </c>
      <c r="JY237">
        <v>22.5889</v>
      </c>
      <c r="JZ237">
        <v>42.1198</v>
      </c>
      <c r="KA237">
        <v>0</v>
      </c>
      <c r="KB237">
        <v>28</v>
      </c>
      <c r="KC237">
        <v>420.184</v>
      </c>
      <c r="KD237">
        <v>20.2857</v>
      </c>
      <c r="KE237">
        <v>99.642</v>
      </c>
      <c r="KF237">
        <v>100.068</v>
      </c>
    </row>
    <row r="238" spans="1:292">
      <c r="A238">
        <v>218</v>
      </c>
      <c r="B238">
        <v>1685033244.6</v>
      </c>
      <c r="C238">
        <v>6645.5</v>
      </c>
      <c r="D238" t="s">
        <v>873</v>
      </c>
      <c r="E238" t="s">
        <v>874</v>
      </c>
      <c r="F238">
        <v>5</v>
      </c>
      <c r="G238" t="s">
        <v>823</v>
      </c>
      <c r="H238">
        <v>1685033236.755172</v>
      </c>
      <c r="I238">
        <f>(J238)/1000</f>
        <v>0</v>
      </c>
      <c r="J238">
        <f>IF(DO238, AM238, AG238)</f>
        <v>0</v>
      </c>
      <c r="K238">
        <f>IF(DO238, AH238, AF238)</f>
        <v>0</v>
      </c>
      <c r="L238">
        <f>DQ238 - IF(AT238&gt;1, K238*DK238*100.0/(AV238*EE238), 0)</f>
        <v>0</v>
      </c>
      <c r="M238">
        <f>((S238-I238/2)*L238-K238)/(S238+I238/2)</f>
        <v>0</v>
      </c>
      <c r="N238">
        <f>M238*(DX238+DY238)/1000.0</f>
        <v>0</v>
      </c>
      <c r="O238">
        <f>(DQ238 - IF(AT238&gt;1, K238*DK238*100.0/(AV238*EE238), 0))*(DX238+DY238)/1000.0</f>
        <v>0</v>
      </c>
      <c r="P238">
        <f>2.0/((1/R238-1/Q238)+SIGN(R238)*SQRT((1/R238-1/Q238)*(1/R238-1/Q238) + 4*DL238/((DL238+1)*(DL238+1))*(2*1/R238*1/Q238-1/Q238*1/Q238)))</f>
        <v>0</v>
      </c>
      <c r="Q238">
        <f>IF(LEFT(DM238,1)&lt;&gt;"0",IF(LEFT(DM238,1)="1",3.0,DN238),$D$5+$E$5*(EE238*DX238/($K$5*1000))+$F$5*(EE238*DX238/($K$5*1000))*MAX(MIN(DK238,$J$5),$I$5)*MAX(MIN(DK238,$J$5),$I$5)+$G$5*MAX(MIN(DK238,$J$5),$I$5)*(EE238*DX238/($K$5*1000))+$H$5*(EE238*DX238/($K$5*1000))*(EE238*DX238/($K$5*1000)))</f>
        <v>0</v>
      </c>
      <c r="R238">
        <f>I238*(1000-(1000*0.61365*exp(17.502*V238/(240.97+V238))/(DX238+DY238)+DS238)/2)/(1000*0.61365*exp(17.502*V238/(240.97+V238))/(DX238+DY238)-DS238)</f>
        <v>0</v>
      </c>
      <c r="S238">
        <f>1/((DL238+1)/(P238/1.6)+1/(Q238/1.37)) + DL238/((DL238+1)/(P238/1.6) + DL238/(Q238/1.37))</f>
        <v>0</v>
      </c>
      <c r="T238">
        <f>(DG238*DJ238)</f>
        <v>0</v>
      </c>
      <c r="U238">
        <f>(DZ238+(T238+2*0.95*5.67E-8*(((DZ238+$B$9)+273)^4-(DZ238+273)^4)-44100*I238)/(1.84*29.3*Q238+8*0.95*5.67E-8*(DZ238+273)^3))</f>
        <v>0</v>
      </c>
      <c r="V238">
        <f>($C$9*EA238+$D$9*EB238+$E$9*U238)</f>
        <v>0</v>
      </c>
      <c r="W238">
        <f>0.61365*exp(17.502*V238/(240.97+V238))</f>
        <v>0</v>
      </c>
      <c r="X238">
        <f>(Y238/Z238*100)</f>
        <v>0</v>
      </c>
      <c r="Y238">
        <f>DS238*(DX238+DY238)/1000</f>
        <v>0</v>
      </c>
      <c r="Z238">
        <f>0.61365*exp(17.502*DZ238/(240.97+DZ238))</f>
        <v>0</v>
      </c>
      <c r="AA238">
        <f>(W238-DS238*(DX238+DY238)/1000)</f>
        <v>0</v>
      </c>
      <c r="AB238">
        <f>(-I238*44100)</f>
        <v>0</v>
      </c>
      <c r="AC238">
        <f>2*29.3*Q238*0.92*(DZ238-V238)</f>
        <v>0</v>
      </c>
      <c r="AD238">
        <f>2*0.95*5.67E-8*(((DZ238+$B$9)+273)^4-(V238+273)^4)</f>
        <v>0</v>
      </c>
      <c r="AE238">
        <f>T238+AD238+AB238+AC238</f>
        <v>0</v>
      </c>
      <c r="AF238">
        <f>DW238*AT238*(DR238-DQ238*(1000-AT238*DT238)/(1000-AT238*DS238))/(100*DK238)</f>
        <v>0</v>
      </c>
      <c r="AG238">
        <f>1000*DW238*AT238*(DS238-DT238)/(100*DK238*(1000-AT238*DS238))</f>
        <v>0</v>
      </c>
      <c r="AH238">
        <f>(AI238 - AJ238 - DX238*1E3/(8.314*(DZ238+273.15)) * AL238/DW238 * AK238) * DW238/(100*DK238) * (1000 - DT238)/1000</f>
        <v>0</v>
      </c>
      <c r="AI238">
        <v>428.8175583474302</v>
      </c>
      <c r="AJ238">
        <v>420.8272242424243</v>
      </c>
      <c r="AK238">
        <v>0.008376593655317973</v>
      </c>
      <c r="AL238">
        <v>66.78912068132936</v>
      </c>
      <c r="AM238">
        <f>(AO238 - AN238 + DX238*1E3/(8.314*(DZ238+273.15)) * AQ238/DW238 * AP238) * DW238/(100*DK238) * 1000/(1000 - AO238)</f>
        <v>0</v>
      </c>
      <c r="AN238">
        <v>20.26585145622429</v>
      </c>
      <c r="AO238">
        <v>23.49038</v>
      </c>
      <c r="AP238">
        <v>-2.534908766920969E-05</v>
      </c>
      <c r="AQ238">
        <v>108.691089205337</v>
      </c>
      <c r="AR238">
        <v>0</v>
      </c>
      <c r="AS238">
        <v>0</v>
      </c>
      <c r="AT238">
        <f>IF(AR238*$H$15&gt;=AV238,1.0,(AV238/(AV238-AR238*$H$15)))</f>
        <v>0</v>
      </c>
      <c r="AU238">
        <f>(AT238-1)*100</f>
        <v>0</v>
      </c>
      <c r="AV238">
        <f>MAX(0,($B$15+$C$15*EE238)/(1+$D$15*EE238)*DX238/(DZ238+273)*$E$15)</f>
        <v>0</v>
      </c>
      <c r="AW238" t="s">
        <v>429</v>
      </c>
      <c r="AX238" t="s">
        <v>429</v>
      </c>
      <c r="AY238">
        <v>0</v>
      </c>
      <c r="AZ238">
        <v>0</v>
      </c>
      <c r="BA238">
        <f>1-AY238/AZ238</f>
        <v>0</v>
      </c>
      <c r="BB238">
        <v>0</v>
      </c>
      <c r="BC238" t="s">
        <v>429</v>
      </c>
      <c r="BD238" t="s">
        <v>429</v>
      </c>
      <c r="BE238">
        <v>0</v>
      </c>
      <c r="BF238">
        <v>0</v>
      </c>
      <c r="BG238">
        <f>1-BE238/BF238</f>
        <v>0</v>
      </c>
      <c r="BH238">
        <v>0.5</v>
      </c>
      <c r="BI238">
        <f>DH238</f>
        <v>0</v>
      </c>
      <c r="BJ238">
        <f>K238</f>
        <v>0</v>
      </c>
      <c r="BK238">
        <f>BG238*BH238*BI238</f>
        <v>0</v>
      </c>
      <c r="BL238">
        <f>(BJ238-BB238)/BI238</f>
        <v>0</v>
      </c>
      <c r="BM238">
        <f>(AZ238-BF238)/BF238</f>
        <v>0</v>
      </c>
      <c r="BN238">
        <f>AY238/(BA238+AY238/BF238)</f>
        <v>0</v>
      </c>
      <c r="BO238" t="s">
        <v>429</v>
      </c>
      <c r="BP238">
        <v>0</v>
      </c>
      <c r="BQ238">
        <f>IF(BP238&lt;&gt;0, BP238, BN238)</f>
        <v>0</v>
      </c>
      <c r="BR238">
        <f>1-BQ238/BF238</f>
        <v>0</v>
      </c>
      <c r="BS238">
        <f>(BF238-BE238)/(BF238-BQ238)</f>
        <v>0</v>
      </c>
      <c r="BT238">
        <f>(AZ238-BF238)/(AZ238-BQ238)</f>
        <v>0</v>
      </c>
      <c r="BU238">
        <f>(BF238-BE238)/(BF238-AY238)</f>
        <v>0</v>
      </c>
      <c r="BV238">
        <f>(AZ238-BF238)/(AZ238-AY238)</f>
        <v>0</v>
      </c>
      <c r="BW238">
        <f>(BS238*BQ238/BE238)</f>
        <v>0</v>
      </c>
      <c r="BX238">
        <f>(1-BW238)</f>
        <v>0</v>
      </c>
      <c r="DG238">
        <f>$B$13*EF238+$C$13*EG238+$F$13*ER238*(1-EU238)</f>
        <v>0</v>
      </c>
      <c r="DH238">
        <f>DG238*DI238</f>
        <v>0</v>
      </c>
      <c r="DI238">
        <f>($B$13*$D$11+$C$13*$D$11+$F$13*((FE238+EW238)/MAX(FE238+EW238+FF238, 0.1)*$I$11+FF238/MAX(FE238+EW238+FF238, 0.1)*$J$11))/($B$13+$C$13+$F$13)</f>
        <v>0</v>
      </c>
      <c r="DJ238">
        <f>($B$13*$K$11+$C$13*$K$11+$F$13*((FE238+EW238)/MAX(FE238+EW238+FF238, 0.1)*$P$11+FF238/MAX(FE238+EW238+FF238, 0.1)*$Q$11))/($B$13+$C$13+$F$13)</f>
        <v>0</v>
      </c>
      <c r="DK238">
        <v>5.52</v>
      </c>
      <c r="DL238">
        <v>0.5</v>
      </c>
      <c r="DM238" t="s">
        <v>430</v>
      </c>
      <c r="DN238">
        <v>2</v>
      </c>
      <c r="DO238" t="b">
        <v>1</v>
      </c>
      <c r="DP238">
        <v>1685033236.755172</v>
      </c>
      <c r="DQ238">
        <v>410.9245517241379</v>
      </c>
      <c r="DR238">
        <v>420.2949310344829</v>
      </c>
      <c r="DS238">
        <v>23.50317931034483</v>
      </c>
      <c r="DT238">
        <v>20.26730689655173</v>
      </c>
      <c r="DU238">
        <v>410.6520000000001</v>
      </c>
      <c r="DV238">
        <v>23.43743448275862</v>
      </c>
      <c r="DW238">
        <v>500.0086896551724</v>
      </c>
      <c r="DX238">
        <v>99.5121827586207</v>
      </c>
      <c r="DY238">
        <v>0.09995774137931035</v>
      </c>
      <c r="DZ238">
        <v>31.57986206896552</v>
      </c>
      <c r="EA238">
        <v>32.31958965517241</v>
      </c>
      <c r="EB238">
        <v>999.9000000000002</v>
      </c>
      <c r="EC238">
        <v>0</v>
      </c>
      <c r="ED238">
        <v>0</v>
      </c>
      <c r="EE238">
        <v>9996.974482758622</v>
      </c>
      <c r="EF238">
        <v>0</v>
      </c>
      <c r="EG238">
        <v>57.75609999999999</v>
      </c>
      <c r="EH238">
        <v>-9.370508275862068</v>
      </c>
      <c r="EI238">
        <v>420.815</v>
      </c>
      <c r="EJ238">
        <v>428.9895172413793</v>
      </c>
      <c r="EK238">
        <v>3.235872068965517</v>
      </c>
      <c r="EL238">
        <v>420.2949310344829</v>
      </c>
      <c r="EM238">
        <v>20.26730689655173</v>
      </c>
      <c r="EN238">
        <v>2.338851724137931</v>
      </c>
      <c r="EO238">
        <v>2.016844137931034</v>
      </c>
      <c r="EP238">
        <v>19.94652068965517</v>
      </c>
      <c r="EQ238">
        <v>17.5772</v>
      </c>
      <c r="ER238">
        <v>2000.022068965517</v>
      </c>
      <c r="ES238">
        <v>0.9799951724137932</v>
      </c>
      <c r="ET238">
        <v>0.02000493103448275</v>
      </c>
      <c r="EU238">
        <v>0</v>
      </c>
      <c r="EV238">
        <v>615.3367586206897</v>
      </c>
      <c r="EW238">
        <v>5.00078</v>
      </c>
      <c r="EX238">
        <v>16608.01034482758</v>
      </c>
      <c r="EY238">
        <v>16379.80344827586</v>
      </c>
      <c r="EZ238">
        <v>43.37903448275861</v>
      </c>
      <c r="FA238">
        <v>44.5128275862069</v>
      </c>
      <c r="FB238">
        <v>43.47599999999999</v>
      </c>
      <c r="FC238">
        <v>44.26279310344828</v>
      </c>
      <c r="FD238">
        <v>44.64417241379309</v>
      </c>
      <c r="FE238">
        <v>1955.111724137931</v>
      </c>
      <c r="FF238">
        <v>39.90793103448276</v>
      </c>
      <c r="FG238">
        <v>0</v>
      </c>
      <c r="FH238">
        <v>1685033243.5</v>
      </c>
      <c r="FI238">
        <v>0</v>
      </c>
      <c r="FJ238">
        <v>615.3250769230769</v>
      </c>
      <c r="FK238">
        <v>5.126974357250757</v>
      </c>
      <c r="FL238">
        <v>-216.4205126275087</v>
      </c>
      <c r="FM238">
        <v>16607.77307692308</v>
      </c>
      <c r="FN238">
        <v>15</v>
      </c>
      <c r="FO238">
        <v>1685030927.1</v>
      </c>
      <c r="FP238" t="s">
        <v>824</v>
      </c>
      <c r="FQ238">
        <v>1685030918.1</v>
      </c>
      <c r="FR238">
        <v>1685030927.1</v>
      </c>
      <c r="FS238">
        <v>4</v>
      </c>
      <c r="FT238">
        <v>-0.116</v>
      </c>
      <c r="FU238">
        <v>-0.024</v>
      </c>
      <c r="FV238">
        <v>0.273</v>
      </c>
      <c r="FW238">
        <v>-0.08699999999999999</v>
      </c>
      <c r="FX238">
        <v>420</v>
      </c>
      <c r="FY238">
        <v>14</v>
      </c>
      <c r="FZ238">
        <v>0.3</v>
      </c>
      <c r="GA238">
        <v>0.01</v>
      </c>
      <c r="GB238">
        <v>-9.348615749999999</v>
      </c>
      <c r="GC238">
        <v>-1.195719737335817</v>
      </c>
      <c r="GD238">
        <v>0.2604299744066292</v>
      </c>
      <c r="GE238">
        <v>0</v>
      </c>
      <c r="GF238">
        <v>3.23833975</v>
      </c>
      <c r="GG238">
        <v>-0.064146529080673</v>
      </c>
      <c r="GH238">
        <v>0.006340615698613179</v>
      </c>
      <c r="GI238">
        <v>1</v>
      </c>
      <c r="GJ238">
        <v>1</v>
      </c>
      <c r="GK238">
        <v>2</v>
      </c>
      <c r="GL238" t="s">
        <v>432</v>
      </c>
      <c r="GM238">
        <v>3.09971</v>
      </c>
      <c r="GN238">
        <v>2.75803</v>
      </c>
      <c r="GO238">
        <v>0.09405230000000001</v>
      </c>
      <c r="GP238">
        <v>0.0960903</v>
      </c>
      <c r="GQ238">
        <v>0.116349</v>
      </c>
      <c r="GR238">
        <v>0.105546</v>
      </c>
      <c r="GS238">
        <v>23116.7</v>
      </c>
      <c r="GT238">
        <v>22791.9</v>
      </c>
      <c r="GU238">
        <v>26071.9</v>
      </c>
      <c r="GV238">
        <v>25567.9</v>
      </c>
      <c r="GW238">
        <v>36977.9</v>
      </c>
      <c r="GX238">
        <v>34843.9</v>
      </c>
      <c r="GY238">
        <v>45598.1</v>
      </c>
      <c r="GZ238">
        <v>42151.4</v>
      </c>
      <c r="HA238">
        <v>1.84118</v>
      </c>
      <c r="HB238">
        <v>1.86483</v>
      </c>
      <c r="HC238">
        <v>-0.0573434</v>
      </c>
      <c r="HD238">
        <v>0</v>
      </c>
      <c r="HE238">
        <v>33.2226</v>
      </c>
      <c r="HF238">
        <v>999.9</v>
      </c>
      <c r="HG238">
        <v>47.4</v>
      </c>
      <c r="HH238">
        <v>40.5</v>
      </c>
      <c r="HI238">
        <v>36.2676</v>
      </c>
      <c r="HJ238">
        <v>62.6477</v>
      </c>
      <c r="HK238">
        <v>24.6194</v>
      </c>
      <c r="HL238">
        <v>1</v>
      </c>
      <c r="HM238">
        <v>0.437818</v>
      </c>
      <c r="HN238">
        <v>2.4917</v>
      </c>
      <c r="HO238">
        <v>20.2866</v>
      </c>
      <c r="HP238">
        <v>5.20935</v>
      </c>
      <c r="HQ238">
        <v>11.98</v>
      </c>
      <c r="HR238">
        <v>4.9638</v>
      </c>
      <c r="HS238">
        <v>3.27405</v>
      </c>
      <c r="HT238">
        <v>9999</v>
      </c>
      <c r="HU238">
        <v>9999</v>
      </c>
      <c r="HV238">
        <v>9999</v>
      </c>
      <c r="HW238">
        <v>31.8</v>
      </c>
      <c r="HX238">
        <v>1.86401</v>
      </c>
      <c r="HY238">
        <v>1.8602</v>
      </c>
      <c r="HZ238">
        <v>1.85852</v>
      </c>
      <c r="IA238">
        <v>1.85989</v>
      </c>
      <c r="IB238">
        <v>1.85988</v>
      </c>
      <c r="IC238">
        <v>1.85843</v>
      </c>
      <c r="ID238">
        <v>1.85747</v>
      </c>
      <c r="IE238">
        <v>1.85242</v>
      </c>
      <c r="IF238">
        <v>0</v>
      </c>
      <c r="IG238">
        <v>0</v>
      </c>
      <c r="IH238">
        <v>0</v>
      </c>
      <c r="II238">
        <v>0</v>
      </c>
      <c r="IJ238" t="s">
        <v>433</v>
      </c>
      <c r="IK238" t="s">
        <v>434</v>
      </c>
      <c r="IL238" t="s">
        <v>435</v>
      </c>
      <c r="IM238" t="s">
        <v>435</v>
      </c>
      <c r="IN238" t="s">
        <v>435</v>
      </c>
      <c r="IO238" t="s">
        <v>435</v>
      </c>
      <c r="IP238">
        <v>0</v>
      </c>
      <c r="IQ238">
        <v>100</v>
      </c>
      <c r="IR238">
        <v>100</v>
      </c>
      <c r="IS238">
        <v>0.273</v>
      </c>
      <c r="IT238">
        <v>0.0655</v>
      </c>
      <c r="IU238">
        <v>0.193269492571207</v>
      </c>
      <c r="IV238">
        <v>0.0002756662941723101</v>
      </c>
      <c r="IW238">
        <v>-1.706736700235475E-07</v>
      </c>
      <c r="IX238">
        <v>-7.648352192670159E-11</v>
      </c>
      <c r="IY238">
        <v>-0.189574171831711</v>
      </c>
      <c r="IZ238">
        <v>0.001712106514585134</v>
      </c>
      <c r="JA238">
        <v>0.0004201690128959496</v>
      </c>
      <c r="JB238">
        <v>-1.212774764375344E-06</v>
      </c>
      <c r="JC238">
        <v>3</v>
      </c>
      <c r="JD238">
        <v>1949</v>
      </c>
      <c r="JE238">
        <v>1</v>
      </c>
      <c r="JF238">
        <v>28</v>
      </c>
      <c r="JG238">
        <v>38.8</v>
      </c>
      <c r="JH238">
        <v>38.6</v>
      </c>
      <c r="JI238">
        <v>1.14868</v>
      </c>
      <c r="JJ238">
        <v>2.66357</v>
      </c>
      <c r="JK238">
        <v>1.49658</v>
      </c>
      <c r="JL238">
        <v>2.34741</v>
      </c>
      <c r="JM238">
        <v>1.54907</v>
      </c>
      <c r="JN238">
        <v>2.4646</v>
      </c>
      <c r="JO238">
        <v>43.5081</v>
      </c>
      <c r="JP238">
        <v>13.1251</v>
      </c>
      <c r="JQ238">
        <v>18</v>
      </c>
      <c r="JR238">
        <v>491.103</v>
      </c>
      <c r="JS238">
        <v>522.403</v>
      </c>
      <c r="JT238">
        <v>27.998</v>
      </c>
      <c r="JU238">
        <v>32.7186</v>
      </c>
      <c r="JV238">
        <v>30.0009</v>
      </c>
      <c r="JW238">
        <v>32.5632</v>
      </c>
      <c r="JX238">
        <v>32.4738</v>
      </c>
      <c r="JY238">
        <v>23.1348</v>
      </c>
      <c r="JZ238">
        <v>42.1198</v>
      </c>
      <c r="KA238">
        <v>0</v>
      </c>
      <c r="KB238">
        <v>28</v>
      </c>
      <c r="KC238">
        <v>440.229</v>
      </c>
      <c r="KD238">
        <v>20.2867</v>
      </c>
      <c r="KE238">
        <v>99.64019999999999</v>
      </c>
      <c r="KF238">
        <v>100.066</v>
      </c>
    </row>
    <row r="239" spans="1:292">
      <c r="A239">
        <v>219</v>
      </c>
      <c r="B239">
        <v>1685033249.6</v>
      </c>
      <c r="C239">
        <v>6650.5</v>
      </c>
      <c r="D239" t="s">
        <v>875</v>
      </c>
      <c r="E239" t="s">
        <v>876</v>
      </c>
      <c r="F239">
        <v>5</v>
      </c>
      <c r="G239" t="s">
        <v>823</v>
      </c>
      <c r="H239">
        <v>1685033241.832142</v>
      </c>
      <c r="I239">
        <f>(J239)/1000</f>
        <v>0</v>
      </c>
      <c r="J239">
        <f>IF(DO239, AM239, AG239)</f>
        <v>0</v>
      </c>
      <c r="K239">
        <f>IF(DO239, AH239, AF239)</f>
        <v>0</v>
      </c>
      <c r="L239">
        <f>DQ239 - IF(AT239&gt;1, K239*DK239*100.0/(AV239*EE239), 0)</f>
        <v>0</v>
      </c>
      <c r="M239">
        <f>((S239-I239/2)*L239-K239)/(S239+I239/2)</f>
        <v>0</v>
      </c>
      <c r="N239">
        <f>M239*(DX239+DY239)/1000.0</f>
        <v>0</v>
      </c>
      <c r="O239">
        <f>(DQ239 - IF(AT239&gt;1, K239*DK239*100.0/(AV239*EE239), 0))*(DX239+DY239)/1000.0</f>
        <v>0</v>
      </c>
      <c r="P239">
        <f>2.0/((1/R239-1/Q239)+SIGN(R239)*SQRT((1/R239-1/Q239)*(1/R239-1/Q239) + 4*DL239/((DL239+1)*(DL239+1))*(2*1/R239*1/Q239-1/Q239*1/Q239)))</f>
        <v>0</v>
      </c>
      <c r="Q239">
        <f>IF(LEFT(DM239,1)&lt;&gt;"0",IF(LEFT(DM239,1)="1",3.0,DN239),$D$5+$E$5*(EE239*DX239/($K$5*1000))+$F$5*(EE239*DX239/($K$5*1000))*MAX(MIN(DK239,$J$5),$I$5)*MAX(MIN(DK239,$J$5),$I$5)+$G$5*MAX(MIN(DK239,$J$5),$I$5)*(EE239*DX239/($K$5*1000))+$H$5*(EE239*DX239/($K$5*1000))*(EE239*DX239/($K$5*1000)))</f>
        <v>0</v>
      </c>
      <c r="R239">
        <f>I239*(1000-(1000*0.61365*exp(17.502*V239/(240.97+V239))/(DX239+DY239)+DS239)/2)/(1000*0.61365*exp(17.502*V239/(240.97+V239))/(DX239+DY239)-DS239)</f>
        <v>0</v>
      </c>
      <c r="S239">
        <f>1/((DL239+1)/(P239/1.6)+1/(Q239/1.37)) + DL239/((DL239+1)/(P239/1.6) + DL239/(Q239/1.37))</f>
        <v>0</v>
      </c>
      <c r="T239">
        <f>(DG239*DJ239)</f>
        <v>0</v>
      </c>
      <c r="U239">
        <f>(DZ239+(T239+2*0.95*5.67E-8*(((DZ239+$B$9)+273)^4-(DZ239+273)^4)-44100*I239)/(1.84*29.3*Q239+8*0.95*5.67E-8*(DZ239+273)^3))</f>
        <v>0</v>
      </c>
      <c r="V239">
        <f>($C$9*EA239+$D$9*EB239+$E$9*U239)</f>
        <v>0</v>
      </c>
      <c r="W239">
        <f>0.61365*exp(17.502*V239/(240.97+V239))</f>
        <v>0</v>
      </c>
      <c r="X239">
        <f>(Y239/Z239*100)</f>
        <v>0</v>
      </c>
      <c r="Y239">
        <f>DS239*(DX239+DY239)/1000</f>
        <v>0</v>
      </c>
      <c r="Z239">
        <f>0.61365*exp(17.502*DZ239/(240.97+DZ239))</f>
        <v>0</v>
      </c>
      <c r="AA239">
        <f>(W239-DS239*(DX239+DY239)/1000)</f>
        <v>0</v>
      </c>
      <c r="AB239">
        <f>(-I239*44100)</f>
        <v>0</v>
      </c>
      <c r="AC239">
        <f>2*29.3*Q239*0.92*(DZ239-V239)</f>
        <v>0</v>
      </c>
      <c r="AD239">
        <f>2*0.95*5.67E-8*(((DZ239+$B$9)+273)^4-(V239+273)^4)</f>
        <v>0</v>
      </c>
      <c r="AE239">
        <f>T239+AD239+AB239+AC239</f>
        <v>0</v>
      </c>
      <c r="AF239">
        <f>DW239*AT239*(DR239-DQ239*(1000-AT239*DT239)/(1000-AT239*DS239))/(100*DK239)</f>
        <v>0</v>
      </c>
      <c r="AG239">
        <f>1000*DW239*AT239*(DS239-DT239)/(100*DK239*(1000-AT239*DS239))</f>
        <v>0</v>
      </c>
      <c r="AH239">
        <f>(AI239 - AJ239 - DX239*1E3/(8.314*(DZ239+273.15)) * AL239/DW239 * AK239) * DW239/(100*DK239) * (1000 - DT239)/1000</f>
        <v>0</v>
      </c>
      <c r="AI239">
        <v>434.2198991430511</v>
      </c>
      <c r="AJ239">
        <v>423.3008303030301</v>
      </c>
      <c r="AK239">
        <v>0.557261974592651</v>
      </c>
      <c r="AL239">
        <v>66.78912068132936</v>
      </c>
      <c r="AM239">
        <f>(AO239 - AN239 + DX239*1E3/(8.314*(DZ239+273.15)) * AQ239/DW239 * AP239) * DW239/(100*DK239) * 1000/(1000 - AO239)</f>
        <v>0</v>
      </c>
      <c r="AN239">
        <v>20.2638079380039</v>
      </c>
      <c r="AO239">
        <v>23.48238852941175</v>
      </c>
      <c r="AP239">
        <v>-5.41872024334811E-05</v>
      </c>
      <c r="AQ239">
        <v>108.691089205337</v>
      </c>
      <c r="AR239">
        <v>0</v>
      </c>
      <c r="AS239">
        <v>0</v>
      </c>
      <c r="AT239">
        <f>IF(AR239*$H$15&gt;=AV239,1.0,(AV239/(AV239-AR239*$H$15)))</f>
        <v>0</v>
      </c>
      <c r="AU239">
        <f>(AT239-1)*100</f>
        <v>0</v>
      </c>
      <c r="AV239">
        <f>MAX(0,($B$15+$C$15*EE239)/(1+$D$15*EE239)*DX239/(DZ239+273)*$E$15)</f>
        <v>0</v>
      </c>
      <c r="AW239" t="s">
        <v>429</v>
      </c>
      <c r="AX239" t="s">
        <v>429</v>
      </c>
      <c r="AY239">
        <v>0</v>
      </c>
      <c r="AZ239">
        <v>0</v>
      </c>
      <c r="BA239">
        <f>1-AY239/AZ239</f>
        <v>0</v>
      </c>
      <c r="BB239">
        <v>0</v>
      </c>
      <c r="BC239" t="s">
        <v>429</v>
      </c>
      <c r="BD239" t="s">
        <v>429</v>
      </c>
      <c r="BE239">
        <v>0</v>
      </c>
      <c r="BF239">
        <v>0</v>
      </c>
      <c r="BG239">
        <f>1-BE239/BF239</f>
        <v>0</v>
      </c>
      <c r="BH239">
        <v>0.5</v>
      </c>
      <c r="BI239">
        <f>DH239</f>
        <v>0</v>
      </c>
      <c r="BJ239">
        <f>K239</f>
        <v>0</v>
      </c>
      <c r="BK239">
        <f>BG239*BH239*BI239</f>
        <v>0</v>
      </c>
      <c r="BL239">
        <f>(BJ239-BB239)/BI239</f>
        <v>0</v>
      </c>
      <c r="BM239">
        <f>(AZ239-BF239)/BF239</f>
        <v>0</v>
      </c>
      <c r="BN239">
        <f>AY239/(BA239+AY239/BF239)</f>
        <v>0</v>
      </c>
      <c r="BO239" t="s">
        <v>429</v>
      </c>
      <c r="BP239">
        <v>0</v>
      </c>
      <c r="BQ239">
        <f>IF(BP239&lt;&gt;0, BP239, BN239)</f>
        <v>0</v>
      </c>
      <c r="BR239">
        <f>1-BQ239/BF239</f>
        <v>0</v>
      </c>
      <c r="BS239">
        <f>(BF239-BE239)/(BF239-BQ239)</f>
        <v>0</v>
      </c>
      <c r="BT239">
        <f>(AZ239-BF239)/(AZ239-BQ239)</f>
        <v>0</v>
      </c>
      <c r="BU239">
        <f>(BF239-BE239)/(BF239-AY239)</f>
        <v>0</v>
      </c>
      <c r="BV239">
        <f>(AZ239-BF239)/(AZ239-AY239)</f>
        <v>0</v>
      </c>
      <c r="BW239">
        <f>(BS239*BQ239/BE239)</f>
        <v>0</v>
      </c>
      <c r="BX239">
        <f>(1-BW239)</f>
        <v>0</v>
      </c>
      <c r="DG239">
        <f>$B$13*EF239+$C$13*EG239+$F$13*ER239*(1-EU239)</f>
        <v>0</v>
      </c>
      <c r="DH239">
        <f>DG239*DI239</f>
        <v>0</v>
      </c>
      <c r="DI239">
        <f>($B$13*$D$11+$C$13*$D$11+$F$13*((FE239+EW239)/MAX(FE239+EW239+FF239, 0.1)*$I$11+FF239/MAX(FE239+EW239+FF239, 0.1)*$J$11))/($B$13+$C$13+$F$13)</f>
        <v>0</v>
      </c>
      <c r="DJ239">
        <f>($B$13*$K$11+$C$13*$K$11+$F$13*((FE239+EW239)/MAX(FE239+EW239+FF239, 0.1)*$P$11+FF239/MAX(FE239+EW239+FF239, 0.1)*$Q$11))/($B$13+$C$13+$F$13)</f>
        <v>0</v>
      </c>
      <c r="DK239">
        <v>5.52</v>
      </c>
      <c r="DL239">
        <v>0.5</v>
      </c>
      <c r="DM239" t="s">
        <v>430</v>
      </c>
      <c r="DN239">
        <v>2</v>
      </c>
      <c r="DO239" t="b">
        <v>1</v>
      </c>
      <c r="DP239">
        <v>1685033241.832142</v>
      </c>
      <c r="DQ239">
        <v>411.2528571428571</v>
      </c>
      <c r="DR239">
        <v>422.726</v>
      </c>
      <c r="DS239">
        <v>23.49448928571428</v>
      </c>
      <c r="DT239">
        <v>20.26509285714285</v>
      </c>
      <c r="DU239">
        <v>410.9803571428571</v>
      </c>
      <c r="DV239">
        <v>23.42890714285714</v>
      </c>
      <c r="DW239">
        <v>499.9904285714286</v>
      </c>
      <c r="DX239">
        <v>99.51228928571427</v>
      </c>
      <c r="DY239">
        <v>0.09995620357142858</v>
      </c>
      <c r="DZ239">
        <v>31.56056785714285</v>
      </c>
      <c r="EA239">
        <v>32.30368928571429</v>
      </c>
      <c r="EB239">
        <v>999.9000000000002</v>
      </c>
      <c r="EC239">
        <v>0</v>
      </c>
      <c r="ED239">
        <v>0</v>
      </c>
      <c r="EE239">
        <v>9994.460357142858</v>
      </c>
      <c r="EF239">
        <v>0</v>
      </c>
      <c r="EG239">
        <v>57.62118571428572</v>
      </c>
      <c r="EH239">
        <v>-11.473195</v>
      </c>
      <c r="EI239">
        <v>421.1475357142857</v>
      </c>
      <c r="EJ239">
        <v>431.4698571428571</v>
      </c>
      <c r="EK239">
        <v>3.229388928571429</v>
      </c>
      <c r="EL239">
        <v>422.726</v>
      </c>
      <c r="EM239">
        <v>20.26509285714285</v>
      </c>
      <c r="EN239">
        <v>2.337989285714286</v>
      </c>
      <c r="EO239">
        <v>2.016626071428572</v>
      </c>
      <c r="EP239">
        <v>19.94057142857143</v>
      </c>
      <c r="EQ239">
        <v>17.57548928571428</v>
      </c>
      <c r="ER239">
        <v>2000.016785714286</v>
      </c>
      <c r="ES239">
        <v>0.979997285714286</v>
      </c>
      <c r="ET239">
        <v>0.02000272142857143</v>
      </c>
      <c r="EU239">
        <v>0</v>
      </c>
      <c r="EV239">
        <v>615.7616071428571</v>
      </c>
      <c r="EW239">
        <v>5.00078</v>
      </c>
      <c r="EX239">
        <v>16589.78928571429</v>
      </c>
      <c r="EY239">
        <v>16379.76428571428</v>
      </c>
      <c r="EZ239">
        <v>43.37253571428572</v>
      </c>
      <c r="FA239">
        <v>44.50664285714286</v>
      </c>
      <c r="FB239">
        <v>43.48185714285713</v>
      </c>
      <c r="FC239">
        <v>44.24989285714285</v>
      </c>
      <c r="FD239">
        <v>44.6225357142857</v>
      </c>
      <c r="FE239">
        <v>1955.108928571428</v>
      </c>
      <c r="FF239">
        <v>39.90535714285715</v>
      </c>
      <c r="FG239">
        <v>0</v>
      </c>
      <c r="FH239">
        <v>1685033248.9</v>
      </c>
      <c r="FI239">
        <v>0</v>
      </c>
      <c r="FJ239">
        <v>615.8148799999999</v>
      </c>
      <c r="FK239">
        <v>4.287769228180733</v>
      </c>
      <c r="FL239">
        <v>-204.5384613539817</v>
      </c>
      <c r="FM239">
        <v>16587.456</v>
      </c>
      <c r="FN239">
        <v>15</v>
      </c>
      <c r="FO239">
        <v>1685030927.1</v>
      </c>
      <c r="FP239" t="s">
        <v>824</v>
      </c>
      <c r="FQ239">
        <v>1685030918.1</v>
      </c>
      <c r="FR239">
        <v>1685030927.1</v>
      </c>
      <c r="FS239">
        <v>4</v>
      </c>
      <c r="FT239">
        <v>-0.116</v>
      </c>
      <c r="FU239">
        <v>-0.024</v>
      </c>
      <c r="FV239">
        <v>0.273</v>
      </c>
      <c r="FW239">
        <v>-0.08699999999999999</v>
      </c>
      <c r="FX239">
        <v>420</v>
      </c>
      <c r="FY239">
        <v>14</v>
      </c>
      <c r="FZ239">
        <v>0.3</v>
      </c>
      <c r="GA239">
        <v>0.01</v>
      </c>
      <c r="GB239">
        <v>-10.3696765</v>
      </c>
      <c r="GC239">
        <v>-16.45965906191368</v>
      </c>
      <c r="GD239">
        <v>2.250090747511697</v>
      </c>
      <c r="GE239">
        <v>0</v>
      </c>
      <c r="GF239">
        <v>3.233618</v>
      </c>
      <c r="GG239">
        <v>-0.07215962476548586</v>
      </c>
      <c r="GH239">
        <v>0.007111881677868364</v>
      </c>
      <c r="GI239">
        <v>1</v>
      </c>
      <c r="GJ239">
        <v>1</v>
      </c>
      <c r="GK239">
        <v>2</v>
      </c>
      <c r="GL239" t="s">
        <v>432</v>
      </c>
      <c r="GM239">
        <v>3.09981</v>
      </c>
      <c r="GN239">
        <v>2.75802</v>
      </c>
      <c r="GO239">
        <v>0.09455860000000001</v>
      </c>
      <c r="GP239">
        <v>0.0981614</v>
      </c>
      <c r="GQ239">
        <v>0.116317</v>
      </c>
      <c r="GR239">
        <v>0.105538</v>
      </c>
      <c r="GS239">
        <v>23103.3</v>
      </c>
      <c r="GT239">
        <v>22739.3</v>
      </c>
      <c r="GU239">
        <v>26071.3</v>
      </c>
      <c r="GV239">
        <v>25567.5</v>
      </c>
      <c r="GW239">
        <v>36978.6</v>
      </c>
      <c r="GX239">
        <v>34843.8</v>
      </c>
      <c r="GY239">
        <v>45597.2</v>
      </c>
      <c r="GZ239">
        <v>42150.7</v>
      </c>
      <c r="HA239">
        <v>1.84102</v>
      </c>
      <c r="HB239">
        <v>1.86458</v>
      </c>
      <c r="HC239">
        <v>-0.05541</v>
      </c>
      <c r="HD239">
        <v>0</v>
      </c>
      <c r="HE239">
        <v>33.1706</v>
      </c>
      <c r="HF239">
        <v>999.9</v>
      </c>
      <c r="HG239">
        <v>47.4</v>
      </c>
      <c r="HH239">
        <v>40.5</v>
      </c>
      <c r="HI239">
        <v>36.2656</v>
      </c>
      <c r="HJ239">
        <v>62.6877</v>
      </c>
      <c r="HK239">
        <v>24.6354</v>
      </c>
      <c r="HL239">
        <v>1</v>
      </c>
      <c r="HM239">
        <v>0.438592</v>
      </c>
      <c r="HN239">
        <v>2.48111</v>
      </c>
      <c r="HO239">
        <v>20.2869</v>
      </c>
      <c r="HP239">
        <v>5.20965</v>
      </c>
      <c r="HQ239">
        <v>11.98</v>
      </c>
      <c r="HR239">
        <v>4.9633</v>
      </c>
      <c r="HS239">
        <v>3.27415</v>
      </c>
      <c r="HT239">
        <v>9999</v>
      </c>
      <c r="HU239">
        <v>9999</v>
      </c>
      <c r="HV239">
        <v>9999</v>
      </c>
      <c r="HW239">
        <v>31.8</v>
      </c>
      <c r="HX239">
        <v>1.86401</v>
      </c>
      <c r="HY239">
        <v>1.8602</v>
      </c>
      <c r="HZ239">
        <v>1.85852</v>
      </c>
      <c r="IA239">
        <v>1.85989</v>
      </c>
      <c r="IB239">
        <v>1.85989</v>
      </c>
      <c r="IC239">
        <v>1.85842</v>
      </c>
      <c r="ID239">
        <v>1.85747</v>
      </c>
      <c r="IE239">
        <v>1.85242</v>
      </c>
      <c r="IF239">
        <v>0</v>
      </c>
      <c r="IG239">
        <v>0</v>
      </c>
      <c r="IH239">
        <v>0</v>
      </c>
      <c r="II239">
        <v>0</v>
      </c>
      <c r="IJ239" t="s">
        <v>433</v>
      </c>
      <c r="IK239" t="s">
        <v>434</v>
      </c>
      <c r="IL239" t="s">
        <v>435</v>
      </c>
      <c r="IM239" t="s">
        <v>435</v>
      </c>
      <c r="IN239" t="s">
        <v>435</v>
      </c>
      <c r="IO239" t="s">
        <v>435</v>
      </c>
      <c r="IP239">
        <v>0</v>
      </c>
      <c r="IQ239">
        <v>100</v>
      </c>
      <c r="IR239">
        <v>100</v>
      </c>
      <c r="IS239">
        <v>0.273</v>
      </c>
      <c r="IT239">
        <v>0.0653</v>
      </c>
      <c r="IU239">
        <v>0.193269492571207</v>
      </c>
      <c r="IV239">
        <v>0.0002756662941723101</v>
      </c>
      <c r="IW239">
        <v>-1.706736700235475E-07</v>
      </c>
      <c r="IX239">
        <v>-7.648352192670159E-11</v>
      </c>
      <c r="IY239">
        <v>-0.189574171831711</v>
      </c>
      <c r="IZ239">
        <v>0.001712106514585134</v>
      </c>
      <c r="JA239">
        <v>0.0004201690128959496</v>
      </c>
      <c r="JB239">
        <v>-1.212774764375344E-06</v>
      </c>
      <c r="JC239">
        <v>3</v>
      </c>
      <c r="JD239">
        <v>1949</v>
      </c>
      <c r="JE239">
        <v>1</v>
      </c>
      <c r="JF239">
        <v>28</v>
      </c>
      <c r="JG239">
        <v>38.9</v>
      </c>
      <c r="JH239">
        <v>38.7</v>
      </c>
      <c r="JI239">
        <v>1.18042</v>
      </c>
      <c r="JJ239">
        <v>2.6709</v>
      </c>
      <c r="JK239">
        <v>1.49658</v>
      </c>
      <c r="JL239">
        <v>2.34741</v>
      </c>
      <c r="JM239">
        <v>1.54907</v>
      </c>
      <c r="JN239">
        <v>2.40356</v>
      </c>
      <c r="JO239">
        <v>43.5081</v>
      </c>
      <c r="JP239">
        <v>13.1076</v>
      </c>
      <c r="JQ239">
        <v>18</v>
      </c>
      <c r="JR239">
        <v>491.074</v>
      </c>
      <c r="JS239">
        <v>522.287</v>
      </c>
      <c r="JT239">
        <v>27.9978</v>
      </c>
      <c r="JU239">
        <v>32.729</v>
      </c>
      <c r="JV239">
        <v>30.0008</v>
      </c>
      <c r="JW239">
        <v>32.5718</v>
      </c>
      <c r="JX239">
        <v>32.481</v>
      </c>
      <c r="JY239">
        <v>23.7662</v>
      </c>
      <c r="JZ239">
        <v>42.1198</v>
      </c>
      <c r="KA239">
        <v>0</v>
      </c>
      <c r="KB239">
        <v>28</v>
      </c>
      <c r="KC239">
        <v>453.586</v>
      </c>
      <c r="KD239">
        <v>20.2867</v>
      </c>
      <c r="KE239">
        <v>99.6382</v>
      </c>
      <c r="KF239">
        <v>100.064</v>
      </c>
    </row>
    <row r="240" spans="1:292">
      <c r="A240">
        <v>220</v>
      </c>
      <c r="B240">
        <v>1685033254.6</v>
      </c>
      <c r="C240">
        <v>6655.5</v>
      </c>
      <c r="D240" t="s">
        <v>877</v>
      </c>
      <c r="E240" t="s">
        <v>878</v>
      </c>
      <c r="F240">
        <v>5</v>
      </c>
      <c r="G240" t="s">
        <v>823</v>
      </c>
      <c r="H240">
        <v>1685033247.1</v>
      </c>
      <c r="I240">
        <f>(J240)/1000</f>
        <v>0</v>
      </c>
      <c r="J240">
        <f>IF(DO240, AM240, AG240)</f>
        <v>0</v>
      </c>
      <c r="K240">
        <f>IF(DO240, AH240, AF240)</f>
        <v>0</v>
      </c>
      <c r="L240">
        <f>DQ240 - IF(AT240&gt;1, K240*DK240*100.0/(AV240*EE240), 0)</f>
        <v>0</v>
      </c>
      <c r="M240">
        <f>((S240-I240/2)*L240-K240)/(S240+I240/2)</f>
        <v>0</v>
      </c>
      <c r="N240">
        <f>M240*(DX240+DY240)/1000.0</f>
        <v>0</v>
      </c>
      <c r="O240">
        <f>(DQ240 - IF(AT240&gt;1, K240*DK240*100.0/(AV240*EE240), 0))*(DX240+DY240)/1000.0</f>
        <v>0</v>
      </c>
      <c r="P240">
        <f>2.0/((1/R240-1/Q240)+SIGN(R240)*SQRT((1/R240-1/Q240)*(1/R240-1/Q240) + 4*DL240/((DL240+1)*(DL240+1))*(2*1/R240*1/Q240-1/Q240*1/Q240)))</f>
        <v>0</v>
      </c>
      <c r="Q240">
        <f>IF(LEFT(DM240,1)&lt;&gt;"0",IF(LEFT(DM240,1)="1",3.0,DN240),$D$5+$E$5*(EE240*DX240/($K$5*1000))+$F$5*(EE240*DX240/($K$5*1000))*MAX(MIN(DK240,$J$5),$I$5)*MAX(MIN(DK240,$J$5),$I$5)+$G$5*MAX(MIN(DK240,$J$5),$I$5)*(EE240*DX240/($K$5*1000))+$H$5*(EE240*DX240/($K$5*1000))*(EE240*DX240/($K$5*1000)))</f>
        <v>0</v>
      </c>
      <c r="R240">
        <f>I240*(1000-(1000*0.61365*exp(17.502*V240/(240.97+V240))/(DX240+DY240)+DS240)/2)/(1000*0.61365*exp(17.502*V240/(240.97+V240))/(DX240+DY240)-DS240)</f>
        <v>0</v>
      </c>
      <c r="S240">
        <f>1/((DL240+1)/(P240/1.6)+1/(Q240/1.37)) + DL240/((DL240+1)/(P240/1.6) + DL240/(Q240/1.37))</f>
        <v>0</v>
      </c>
      <c r="T240">
        <f>(DG240*DJ240)</f>
        <v>0</v>
      </c>
      <c r="U240">
        <f>(DZ240+(T240+2*0.95*5.67E-8*(((DZ240+$B$9)+273)^4-(DZ240+273)^4)-44100*I240)/(1.84*29.3*Q240+8*0.95*5.67E-8*(DZ240+273)^3))</f>
        <v>0</v>
      </c>
      <c r="V240">
        <f>($C$9*EA240+$D$9*EB240+$E$9*U240)</f>
        <v>0</v>
      </c>
      <c r="W240">
        <f>0.61365*exp(17.502*V240/(240.97+V240))</f>
        <v>0</v>
      </c>
      <c r="X240">
        <f>(Y240/Z240*100)</f>
        <v>0</v>
      </c>
      <c r="Y240">
        <f>DS240*(DX240+DY240)/1000</f>
        <v>0</v>
      </c>
      <c r="Z240">
        <f>0.61365*exp(17.502*DZ240/(240.97+DZ240))</f>
        <v>0</v>
      </c>
      <c r="AA240">
        <f>(W240-DS240*(DX240+DY240)/1000)</f>
        <v>0</v>
      </c>
      <c r="AB240">
        <f>(-I240*44100)</f>
        <v>0</v>
      </c>
      <c r="AC240">
        <f>2*29.3*Q240*0.92*(DZ240-V240)</f>
        <v>0</v>
      </c>
      <c r="AD240">
        <f>2*0.95*5.67E-8*(((DZ240+$B$9)+273)^4-(V240+273)^4)</f>
        <v>0</v>
      </c>
      <c r="AE240">
        <f>T240+AD240+AB240+AC240</f>
        <v>0</v>
      </c>
      <c r="AF240">
        <f>DW240*AT240*(DR240-DQ240*(1000-AT240*DT240)/(1000-AT240*DS240))/(100*DK240)</f>
        <v>0</v>
      </c>
      <c r="AG240">
        <f>1000*DW240*AT240*(DS240-DT240)/(100*DK240*(1000-AT240*DS240))</f>
        <v>0</v>
      </c>
      <c r="AH240">
        <f>(AI240 - AJ240 - DX240*1E3/(8.314*(DZ240+273.15)) * AL240/DW240 * AK240) * DW240/(100*DK240) * (1000 - DT240)/1000</f>
        <v>0</v>
      </c>
      <c r="AI240">
        <v>448.239493662882</v>
      </c>
      <c r="AJ240">
        <v>431.3428242424243</v>
      </c>
      <c r="AK240">
        <v>1.6875070480854</v>
      </c>
      <c r="AL240">
        <v>66.78912068132936</v>
      </c>
      <c r="AM240">
        <f>(AO240 - AN240 + DX240*1E3/(8.314*(DZ240+273.15)) * AQ240/DW240 * AP240) * DW240/(100*DK240) * 1000/(1000 - AO240)</f>
        <v>0</v>
      </c>
      <c r="AN240">
        <v>20.26200086262527</v>
      </c>
      <c r="AO240">
        <v>23.47251</v>
      </c>
      <c r="AP240">
        <v>-4.163057378402238E-05</v>
      </c>
      <c r="AQ240">
        <v>108.691089205337</v>
      </c>
      <c r="AR240">
        <v>0</v>
      </c>
      <c r="AS240">
        <v>0</v>
      </c>
      <c r="AT240">
        <f>IF(AR240*$H$15&gt;=AV240,1.0,(AV240/(AV240-AR240*$H$15)))</f>
        <v>0</v>
      </c>
      <c r="AU240">
        <f>(AT240-1)*100</f>
        <v>0</v>
      </c>
      <c r="AV240">
        <f>MAX(0,($B$15+$C$15*EE240)/(1+$D$15*EE240)*DX240/(DZ240+273)*$E$15)</f>
        <v>0</v>
      </c>
      <c r="AW240" t="s">
        <v>429</v>
      </c>
      <c r="AX240" t="s">
        <v>429</v>
      </c>
      <c r="AY240">
        <v>0</v>
      </c>
      <c r="AZ240">
        <v>0</v>
      </c>
      <c r="BA240">
        <f>1-AY240/AZ240</f>
        <v>0</v>
      </c>
      <c r="BB240">
        <v>0</v>
      </c>
      <c r="BC240" t="s">
        <v>429</v>
      </c>
      <c r="BD240" t="s">
        <v>429</v>
      </c>
      <c r="BE240">
        <v>0</v>
      </c>
      <c r="BF240">
        <v>0</v>
      </c>
      <c r="BG240">
        <f>1-BE240/BF240</f>
        <v>0</v>
      </c>
      <c r="BH240">
        <v>0.5</v>
      </c>
      <c r="BI240">
        <f>DH240</f>
        <v>0</v>
      </c>
      <c r="BJ240">
        <f>K240</f>
        <v>0</v>
      </c>
      <c r="BK240">
        <f>BG240*BH240*BI240</f>
        <v>0</v>
      </c>
      <c r="BL240">
        <f>(BJ240-BB240)/BI240</f>
        <v>0</v>
      </c>
      <c r="BM240">
        <f>(AZ240-BF240)/BF240</f>
        <v>0</v>
      </c>
      <c r="BN240">
        <f>AY240/(BA240+AY240/BF240)</f>
        <v>0</v>
      </c>
      <c r="BO240" t="s">
        <v>429</v>
      </c>
      <c r="BP240">
        <v>0</v>
      </c>
      <c r="BQ240">
        <f>IF(BP240&lt;&gt;0, BP240, BN240)</f>
        <v>0</v>
      </c>
      <c r="BR240">
        <f>1-BQ240/BF240</f>
        <v>0</v>
      </c>
      <c r="BS240">
        <f>(BF240-BE240)/(BF240-BQ240)</f>
        <v>0</v>
      </c>
      <c r="BT240">
        <f>(AZ240-BF240)/(AZ240-BQ240)</f>
        <v>0</v>
      </c>
      <c r="BU240">
        <f>(BF240-BE240)/(BF240-AY240)</f>
        <v>0</v>
      </c>
      <c r="BV240">
        <f>(AZ240-BF240)/(AZ240-AY240)</f>
        <v>0</v>
      </c>
      <c r="BW240">
        <f>(BS240*BQ240/BE240)</f>
        <v>0</v>
      </c>
      <c r="BX240">
        <f>(1-BW240)</f>
        <v>0</v>
      </c>
      <c r="DG240">
        <f>$B$13*EF240+$C$13*EG240+$F$13*ER240*(1-EU240)</f>
        <v>0</v>
      </c>
      <c r="DH240">
        <f>DG240*DI240</f>
        <v>0</v>
      </c>
      <c r="DI240">
        <f>($B$13*$D$11+$C$13*$D$11+$F$13*((FE240+EW240)/MAX(FE240+EW240+FF240, 0.1)*$I$11+FF240/MAX(FE240+EW240+FF240, 0.1)*$J$11))/($B$13+$C$13+$F$13)</f>
        <v>0</v>
      </c>
      <c r="DJ240">
        <f>($B$13*$K$11+$C$13*$K$11+$F$13*((FE240+EW240)/MAX(FE240+EW240+FF240, 0.1)*$P$11+FF240/MAX(FE240+EW240+FF240, 0.1)*$Q$11))/($B$13+$C$13+$F$13)</f>
        <v>0</v>
      </c>
      <c r="DK240">
        <v>5.52</v>
      </c>
      <c r="DL240">
        <v>0.5</v>
      </c>
      <c r="DM240" t="s">
        <v>430</v>
      </c>
      <c r="DN240">
        <v>2</v>
      </c>
      <c r="DO240" t="b">
        <v>1</v>
      </c>
      <c r="DP240">
        <v>1685033247.1</v>
      </c>
      <c r="DQ240">
        <v>413.4994074074074</v>
      </c>
      <c r="DR240">
        <v>430.0993333333333</v>
      </c>
      <c r="DS240">
        <v>23.48541481481481</v>
      </c>
      <c r="DT240">
        <v>20.26293333333333</v>
      </c>
      <c r="DU240">
        <v>413.2267777777778</v>
      </c>
      <c r="DV240">
        <v>23.42</v>
      </c>
      <c r="DW240">
        <v>499.9627777777779</v>
      </c>
      <c r="DX240">
        <v>99.51221851851851</v>
      </c>
      <c r="DY240">
        <v>0.09992521481481483</v>
      </c>
      <c r="DZ240">
        <v>31.54152592592592</v>
      </c>
      <c r="EA240">
        <v>32.28356666666667</v>
      </c>
      <c r="EB240">
        <v>999.9000000000001</v>
      </c>
      <c r="EC240">
        <v>0</v>
      </c>
      <c r="ED240">
        <v>0</v>
      </c>
      <c r="EE240">
        <v>10004.28555555555</v>
      </c>
      <c r="EF240">
        <v>0</v>
      </c>
      <c r="EG240">
        <v>57.48043703703705</v>
      </c>
      <c r="EH240">
        <v>-16.59981888888888</v>
      </c>
      <c r="EI240">
        <v>423.4441851851852</v>
      </c>
      <c r="EJ240">
        <v>438.9945185185185</v>
      </c>
      <c r="EK240">
        <v>3.222470740740741</v>
      </c>
      <c r="EL240">
        <v>430.0993333333333</v>
      </c>
      <c r="EM240">
        <v>20.26293333333333</v>
      </c>
      <c r="EN240">
        <v>2.337084814814815</v>
      </c>
      <c r="EO240">
        <v>2.01641</v>
      </c>
      <c r="EP240">
        <v>19.93431481481482</v>
      </c>
      <c r="EQ240">
        <v>17.57379259259259</v>
      </c>
      <c r="ER240">
        <v>2000.005925925926</v>
      </c>
      <c r="ES240">
        <v>0.9799994444444444</v>
      </c>
      <c r="ET240">
        <v>0.02000048148148148</v>
      </c>
      <c r="EU240">
        <v>0</v>
      </c>
      <c r="EV240">
        <v>616.2054444444445</v>
      </c>
      <c r="EW240">
        <v>5.00078</v>
      </c>
      <c r="EX240">
        <v>16572.2</v>
      </c>
      <c r="EY240">
        <v>16379.68888888889</v>
      </c>
      <c r="EZ240">
        <v>43.35159259259259</v>
      </c>
      <c r="FA240">
        <v>44.5</v>
      </c>
      <c r="FB240">
        <v>43.48362962962963</v>
      </c>
      <c r="FC240">
        <v>44.22670370370369</v>
      </c>
      <c r="FD240">
        <v>44.61544444444444</v>
      </c>
      <c r="FE240">
        <v>1955.103703703704</v>
      </c>
      <c r="FF240">
        <v>39.90185185185186</v>
      </c>
      <c r="FG240">
        <v>0</v>
      </c>
      <c r="FH240">
        <v>1685033253.7</v>
      </c>
      <c r="FI240">
        <v>0</v>
      </c>
      <c r="FJ240">
        <v>616.2169999999999</v>
      </c>
      <c r="FK240">
        <v>5.479307694558186</v>
      </c>
      <c r="FL240">
        <v>-196.6384616356635</v>
      </c>
      <c r="FM240">
        <v>16571.432</v>
      </c>
      <c r="FN240">
        <v>15</v>
      </c>
      <c r="FO240">
        <v>1685030927.1</v>
      </c>
      <c r="FP240" t="s">
        <v>824</v>
      </c>
      <c r="FQ240">
        <v>1685030918.1</v>
      </c>
      <c r="FR240">
        <v>1685030927.1</v>
      </c>
      <c r="FS240">
        <v>4</v>
      </c>
      <c r="FT240">
        <v>-0.116</v>
      </c>
      <c r="FU240">
        <v>-0.024</v>
      </c>
      <c r="FV240">
        <v>0.273</v>
      </c>
      <c r="FW240">
        <v>-0.08699999999999999</v>
      </c>
      <c r="FX240">
        <v>420</v>
      </c>
      <c r="FY240">
        <v>14</v>
      </c>
      <c r="FZ240">
        <v>0.3</v>
      </c>
      <c r="GA240">
        <v>0.01</v>
      </c>
      <c r="GB240">
        <v>-13.97831951219512</v>
      </c>
      <c r="GC240">
        <v>-54.07455261324042</v>
      </c>
      <c r="GD240">
        <v>5.898378960348158</v>
      </c>
      <c r="GE240">
        <v>0</v>
      </c>
      <c r="GF240">
        <v>3.22687756097561</v>
      </c>
      <c r="GG240">
        <v>-0.08148752613240309</v>
      </c>
      <c r="GH240">
        <v>0.008164695797504909</v>
      </c>
      <c r="GI240">
        <v>1</v>
      </c>
      <c r="GJ240">
        <v>1</v>
      </c>
      <c r="GK240">
        <v>2</v>
      </c>
      <c r="GL240" t="s">
        <v>432</v>
      </c>
      <c r="GM240">
        <v>3.09974</v>
      </c>
      <c r="GN240">
        <v>2.75843</v>
      </c>
      <c r="GO240">
        <v>0.0959943</v>
      </c>
      <c r="GP240">
        <v>0.100761</v>
      </c>
      <c r="GQ240">
        <v>0.116283</v>
      </c>
      <c r="GR240">
        <v>0.105534</v>
      </c>
      <c r="GS240">
        <v>23066.5</v>
      </c>
      <c r="GT240">
        <v>22673.6</v>
      </c>
      <c r="GU240">
        <v>26071.1</v>
      </c>
      <c r="GV240">
        <v>25567.3</v>
      </c>
      <c r="GW240">
        <v>36979.8</v>
      </c>
      <c r="GX240">
        <v>34844.1</v>
      </c>
      <c r="GY240">
        <v>45596.6</v>
      </c>
      <c r="GZ240">
        <v>42150.5</v>
      </c>
      <c r="HA240">
        <v>1.84107</v>
      </c>
      <c r="HB240">
        <v>1.86458</v>
      </c>
      <c r="HC240">
        <v>-0.0542291</v>
      </c>
      <c r="HD240">
        <v>0</v>
      </c>
      <c r="HE240">
        <v>33.1202</v>
      </c>
      <c r="HF240">
        <v>999.9</v>
      </c>
      <c r="HG240">
        <v>47.4</v>
      </c>
      <c r="HH240">
        <v>40.5</v>
      </c>
      <c r="HI240">
        <v>36.2689</v>
      </c>
      <c r="HJ240">
        <v>62.5477</v>
      </c>
      <c r="HK240">
        <v>24.8718</v>
      </c>
      <c r="HL240">
        <v>1</v>
      </c>
      <c r="HM240">
        <v>0.439296</v>
      </c>
      <c r="HN240">
        <v>2.46583</v>
      </c>
      <c r="HO240">
        <v>20.2868</v>
      </c>
      <c r="HP240">
        <v>5.20816</v>
      </c>
      <c r="HQ240">
        <v>11.98</v>
      </c>
      <c r="HR240">
        <v>4.96315</v>
      </c>
      <c r="HS240">
        <v>3.27413</v>
      </c>
      <c r="HT240">
        <v>9999</v>
      </c>
      <c r="HU240">
        <v>9999</v>
      </c>
      <c r="HV240">
        <v>9999</v>
      </c>
      <c r="HW240">
        <v>31.8</v>
      </c>
      <c r="HX240">
        <v>1.86401</v>
      </c>
      <c r="HY240">
        <v>1.8602</v>
      </c>
      <c r="HZ240">
        <v>1.85852</v>
      </c>
      <c r="IA240">
        <v>1.85989</v>
      </c>
      <c r="IB240">
        <v>1.85989</v>
      </c>
      <c r="IC240">
        <v>1.85842</v>
      </c>
      <c r="ID240">
        <v>1.85748</v>
      </c>
      <c r="IE240">
        <v>1.85241</v>
      </c>
      <c r="IF240">
        <v>0</v>
      </c>
      <c r="IG240">
        <v>0</v>
      </c>
      <c r="IH240">
        <v>0</v>
      </c>
      <c r="II240">
        <v>0</v>
      </c>
      <c r="IJ240" t="s">
        <v>433</v>
      </c>
      <c r="IK240" t="s">
        <v>434</v>
      </c>
      <c r="IL240" t="s">
        <v>435</v>
      </c>
      <c r="IM240" t="s">
        <v>435</v>
      </c>
      <c r="IN240" t="s">
        <v>435</v>
      </c>
      <c r="IO240" t="s">
        <v>435</v>
      </c>
      <c r="IP240">
        <v>0</v>
      </c>
      <c r="IQ240">
        <v>100</v>
      </c>
      <c r="IR240">
        <v>100</v>
      </c>
      <c r="IS240">
        <v>0.273</v>
      </c>
      <c r="IT240">
        <v>0.06510000000000001</v>
      </c>
      <c r="IU240">
        <v>0.193269492571207</v>
      </c>
      <c r="IV240">
        <v>0.0002756662941723101</v>
      </c>
      <c r="IW240">
        <v>-1.706736700235475E-07</v>
      </c>
      <c r="IX240">
        <v>-7.648352192670159E-11</v>
      </c>
      <c r="IY240">
        <v>-0.189574171831711</v>
      </c>
      <c r="IZ240">
        <v>0.001712106514585134</v>
      </c>
      <c r="JA240">
        <v>0.0004201690128959496</v>
      </c>
      <c r="JB240">
        <v>-1.212774764375344E-06</v>
      </c>
      <c r="JC240">
        <v>3</v>
      </c>
      <c r="JD240">
        <v>1949</v>
      </c>
      <c r="JE240">
        <v>1</v>
      </c>
      <c r="JF240">
        <v>28</v>
      </c>
      <c r="JG240">
        <v>38.9</v>
      </c>
      <c r="JH240">
        <v>38.8</v>
      </c>
      <c r="JI240">
        <v>1.21704</v>
      </c>
      <c r="JJ240">
        <v>2.67334</v>
      </c>
      <c r="JK240">
        <v>1.49658</v>
      </c>
      <c r="JL240">
        <v>2.34741</v>
      </c>
      <c r="JM240">
        <v>1.54907</v>
      </c>
      <c r="JN240">
        <v>2.33521</v>
      </c>
      <c r="JO240">
        <v>43.5081</v>
      </c>
      <c r="JP240">
        <v>13.1076</v>
      </c>
      <c r="JQ240">
        <v>18</v>
      </c>
      <c r="JR240">
        <v>491.159</v>
      </c>
      <c r="JS240">
        <v>522.347</v>
      </c>
      <c r="JT240">
        <v>27.9969</v>
      </c>
      <c r="JU240">
        <v>32.7384</v>
      </c>
      <c r="JV240">
        <v>30.0008</v>
      </c>
      <c r="JW240">
        <v>32.5792</v>
      </c>
      <c r="JX240">
        <v>32.4881</v>
      </c>
      <c r="JY240">
        <v>24.5194</v>
      </c>
      <c r="JZ240">
        <v>42.1198</v>
      </c>
      <c r="KA240">
        <v>0</v>
      </c>
      <c r="KB240">
        <v>28</v>
      </c>
      <c r="KC240">
        <v>473.621</v>
      </c>
      <c r="KD240">
        <v>20.193</v>
      </c>
      <c r="KE240">
        <v>99.6371</v>
      </c>
      <c r="KF240">
        <v>100.063</v>
      </c>
    </row>
    <row r="241" spans="1:292">
      <c r="A241">
        <v>221</v>
      </c>
      <c r="B241">
        <v>1685033259.6</v>
      </c>
      <c r="C241">
        <v>6660.5</v>
      </c>
      <c r="D241" t="s">
        <v>879</v>
      </c>
      <c r="E241" t="s">
        <v>880</v>
      </c>
      <c r="F241">
        <v>5</v>
      </c>
      <c r="G241" t="s">
        <v>823</v>
      </c>
      <c r="H241">
        <v>1685033251.814285</v>
      </c>
      <c r="I241">
        <f>(J241)/1000</f>
        <v>0</v>
      </c>
      <c r="J241">
        <f>IF(DO241, AM241, AG241)</f>
        <v>0</v>
      </c>
      <c r="K241">
        <f>IF(DO241, AH241, AF241)</f>
        <v>0</v>
      </c>
      <c r="L241">
        <f>DQ241 - IF(AT241&gt;1, K241*DK241*100.0/(AV241*EE241), 0)</f>
        <v>0</v>
      </c>
      <c r="M241">
        <f>((S241-I241/2)*L241-K241)/(S241+I241/2)</f>
        <v>0</v>
      </c>
      <c r="N241">
        <f>M241*(DX241+DY241)/1000.0</f>
        <v>0</v>
      </c>
      <c r="O241">
        <f>(DQ241 - IF(AT241&gt;1, K241*DK241*100.0/(AV241*EE241), 0))*(DX241+DY241)/1000.0</f>
        <v>0</v>
      </c>
      <c r="P241">
        <f>2.0/((1/R241-1/Q241)+SIGN(R241)*SQRT((1/R241-1/Q241)*(1/R241-1/Q241) + 4*DL241/((DL241+1)*(DL241+1))*(2*1/R241*1/Q241-1/Q241*1/Q241)))</f>
        <v>0</v>
      </c>
      <c r="Q241">
        <f>IF(LEFT(DM241,1)&lt;&gt;"0",IF(LEFT(DM241,1)="1",3.0,DN241),$D$5+$E$5*(EE241*DX241/($K$5*1000))+$F$5*(EE241*DX241/($K$5*1000))*MAX(MIN(DK241,$J$5),$I$5)*MAX(MIN(DK241,$J$5),$I$5)+$G$5*MAX(MIN(DK241,$J$5),$I$5)*(EE241*DX241/($K$5*1000))+$H$5*(EE241*DX241/($K$5*1000))*(EE241*DX241/($K$5*1000)))</f>
        <v>0</v>
      </c>
      <c r="R241">
        <f>I241*(1000-(1000*0.61365*exp(17.502*V241/(240.97+V241))/(DX241+DY241)+DS241)/2)/(1000*0.61365*exp(17.502*V241/(240.97+V241))/(DX241+DY241)-DS241)</f>
        <v>0</v>
      </c>
      <c r="S241">
        <f>1/((DL241+1)/(P241/1.6)+1/(Q241/1.37)) + DL241/((DL241+1)/(P241/1.6) + DL241/(Q241/1.37))</f>
        <v>0</v>
      </c>
      <c r="T241">
        <f>(DG241*DJ241)</f>
        <v>0</v>
      </c>
      <c r="U241">
        <f>(DZ241+(T241+2*0.95*5.67E-8*(((DZ241+$B$9)+273)^4-(DZ241+273)^4)-44100*I241)/(1.84*29.3*Q241+8*0.95*5.67E-8*(DZ241+273)^3))</f>
        <v>0</v>
      </c>
      <c r="V241">
        <f>($C$9*EA241+$D$9*EB241+$E$9*U241)</f>
        <v>0</v>
      </c>
      <c r="W241">
        <f>0.61365*exp(17.502*V241/(240.97+V241))</f>
        <v>0</v>
      </c>
      <c r="X241">
        <f>(Y241/Z241*100)</f>
        <v>0</v>
      </c>
      <c r="Y241">
        <f>DS241*(DX241+DY241)/1000</f>
        <v>0</v>
      </c>
      <c r="Z241">
        <f>0.61365*exp(17.502*DZ241/(240.97+DZ241))</f>
        <v>0</v>
      </c>
      <c r="AA241">
        <f>(W241-DS241*(DX241+DY241)/1000)</f>
        <v>0</v>
      </c>
      <c r="AB241">
        <f>(-I241*44100)</f>
        <v>0</v>
      </c>
      <c r="AC241">
        <f>2*29.3*Q241*0.92*(DZ241-V241)</f>
        <v>0</v>
      </c>
      <c r="AD241">
        <f>2*0.95*5.67E-8*(((DZ241+$B$9)+273)^4-(V241+273)^4)</f>
        <v>0</v>
      </c>
      <c r="AE241">
        <f>T241+AD241+AB241+AC241</f>
        <v>0</v>
      </c>
      <c r="AF241">
        <f>DW241*AT241*(DR241-DQ241*(1000-AT241*DT241)/(1000-AT241*DS241))/(100*DK241)</f>
        <v>0</v>
      </c>
      <c r="AG241">
        <f>1000*DW241*AT241*(DS241-DT241)/(100*DK241*(1000-AT241*DS241))</f>
        <v>0</v>
      </c>
      <c r="AH241">
        <f>(AI241 - AJ241 - DX241*1E3/(8.314*(DZ241+273.15)) * AL241/DW241 * AK241) * DW241/(100*DK241) * (1000 - DT241)/1000</f>
        <v>0</v>
      </c>
      <c r="AI241">
        <v>464.3866648645351</v>
      </c>
      <c r="AJ241">
        <v>443.1518727272726</v>
      </c>
      <c r="AK241">
        <v>2.405450350472373</v>
      </c>
      <c r="AL241">
        <v>66.78912068132936</v>
      </c>
      <c r="AM241">
        <f>(AO241 - AN241 + DX241*1E3/(8.314*(DZ241+273.15)) * AQ241/DW241 * AP241) * DW241/(100*DK241) * 1000/(1000 - AO241)</f>
        <v>0</v>
      </c>
      <c r="AN241">
        <v>20.26189733545248</v>
      </c>
      <c r="AO241">
        <v>23.46579205882352</v>
      </c>
      <c r="AP241">
        <v>-3.684070331875304E-05</v>
      </c>
      <c r="AQ241">
        <v>108.691089205337</v>
      </c>
      <c r="AR241">
        <v>0</v>
      </c>
      <c r="AS241">
        <v>0</v>
      </c>
      <c r="AT241">
        <f>IF(AR241*$H$15&gt;=AV241,1.0,(AV241/(AV241-AR241*$H$15)))</f>
        <v>0</v>
      </c>
      <c r="AU241">
        <f>(AT241-1)*100</f>
        <v>0</v>
      </c>
      <c r="AV241">
        <f>MAX(0,($B$15+$C$15*EE241)/(1+$D$15*EE241)*DX241/(DZ241+273)*$E$15)</f>
        <v>0</v>
      </c>
      <c r="AW241" t="s">
        <v>429</v>
      </c>
      <c r="AX241" t="s">
        <v>429</v>
      </c>
      <c r="AY241">
        <v>0</v>
      </c>
      <c r="AZ241">
        <v>0</v>
      </c>
      <c r="BA241">
        <f>1-AY241/AZ241</f>
        <v>0</v>
      </c>
      <c r="BB241">
        <v>0</v>
      </c>
      <c r="BC241" t="s">
        <v>429</v>
      </c>
      <c r="BD241" t="s">
        <v>429</v>
      </c>
      <c r="BE241">
        <v>0</v>
      </c>
      <c r="BF241">
        <v>0</v>
      </c>
      <c r="BG241">
        <f>1-BE241/BF241</f>
        <v>0</v>
      </c>
      <c r="BH241">
        <v>0.5</v>
      </c>
      <c r="BI241">
        <f>DH241</f>
        <v>0</v>
      </c>
      <c r="BJ241">
        <f>K241</f>
        <v>0</v>
      </c>
      <c r="BK241">
        <f>BG241*BH241*BI241</f>
        <v>0</v>
      </c>
      <c r="BL241">
        <f>(BJ241-BB241)/BI241</f>
        <v>0</v>
      </c>
      <c r="BM241">
        <f>(AZ241-BF241)/BF241</f>
        <v>0</v>
      </c>
      <c r="BN241">
        <f>AY241/(BA241+AY241/BF241)</f>
        <v>0</v>
      </c>
      <c r="BO241" t="s">
        <v>429</v>
      </c>
      <c r="BP241">
        <v>0</v>
      </c>
      <c r="BQ241">
        <f>IF(BP241&lt;&gt;0, BP241, BN241)</f>
        <v>0</v>
      </c>
      <c r="BR241">
        <f>1-BQ241/BF241</f>
        <v>0</v>
      </c>
      <c r="BS241">
        <f>(BF241-BE241)/(BF241-BQ241)</f>
        <v>0</v>
      </c>
      <c r="BT241">
        <f>(AZ241-BF241)/(AZ241-BQ241)</f>
        <v>0</v>
      </c>
      <c r="BU241">
        <f>(BF241-BE241)/(BF241-AY241)</f>
        <v>0</v>
      </c>
      <c r="BV241">
        <f>(AZ241-BF241)/(AZ241-AY241)</f>
        <v>0</v>
      </c>
      <c r="BW241">
        <f>(BS241*BQ241/BE241)</f>
        <v>0</v>
      </c>
      <c r="BX241">
        <f>(1-BW241)</f>
        <v>0</v>
      </c>
      <c r="DG241">
        <f>$B$13*EF241+$C$13*EG241+$F$13*ER241*(1-EU241)</f>
        <v>0</v>
      </c>
      <c r="DH241">
        <f>DG241*DI241</f>
        <v>0</v>
      </c>
      <c r="DI241">
        <f>($B$13*$D$11+$C$13*$D$11+$F$13*((FE241+EW241)/MAX(FE241+EW241+FF241, 0.1)*$I$11+FF241/MAX(FE241+EW241+FF241, 0.1)*$J$11))/($B$13+$C$13+$F$13)</f>
        <v>0</v>
      </c>
      <c r="DJ241">
        <f>($B$13*$K$11+$C$13*$K$11+$F$13*((FE241+EW241)/MAX(FE241+EW241+FF241, 0.1)*$P$11+FF241/MAX(FE241+EW241+FF241, 0.1)*$Q$11))/($B$13+$C$13+$F$13)</f>
        <v>0</v>
      </c>
      <c r="DK241">
        <v>5.52</v>
      </c>
      <c r="DL241">
        <v>0.5</v>
      </c>
      <c r="DM241" t="s">
        <v>430</v>
      </c>
      <c r="DN241">
        <v>2</v>
      </c>
      <c r="DO241" t="b">
        <v>1</v>
      </c>
      <c r="DP241">
        <v>1685033251.814285</v>
      </c>
      <c r="DQ241">
        <v>418.8724999999999</v>
      </c>
      <c r="DR241">
        <v>441.8525714285715</v>
      </c>
      <c r="DS241">
        <v>23.47726785714286</v>
      </c>
      <c r="DT241">
        <v>20.26250357142857</v>
      </c>
      <c r="DU241">
        <v>418.5992857142857</v>
      </c>
      <c r="DV241">
        <v>23.41200357142857</v>
      </c>
      <c r="DW241">
        <v>499.9906071428571</v>
      </c>
      <c r="DX241">
        <v>99.51210357142858</v>
      </c>
      <c r="DY241">
        <v>0.1000030714285714</v>
      </c>
      <c r="DZ241">
        <v>31.52447857142857</v>
      </c>
      <c r="EA241">
        <v>32.26206071428572</v>
      </c>
      <c r="EB241">
        <v>999.9000000000002</v>
      </c>
      <c r="EC241">
        <v>0</v>
      </c>
      <c r="ED241">
        <v>0</v>
      </c>
      <c r="EE241">
        <v>10010.6075</v>
      </c>
      <c r="EF241">
        <v>0</v>
      </c>
      <c r="EG241">
        <v>57.33084285714285</v>
      </c>
      <c r="EH241">
        <v>-22.98010714285714</v>
      </c>
      <c r="EI241">
        <v>428.9428571428572</v>
      </c>
      <c r="EJ241">
        <v>450.9907142857143</v>
      </c>
      <c r="EK241">
        <v>3.214750357142857</v>
      </c>
      <c r="EL241">
        <v>441.8525714285715</v>
      </c>
      <c r="EM241">
        <v>20.26250357142857</v>
      </c>
      <c r="EN241">
        <v>2.336271428571429</v>
      </c>
      <c r="EO241">
        <v>2.016365714285715</v>
      </c>
      <c r="EP241">
        <v>19.92868928571428</v>
      </c>
      <c r="EQ241">
        <v>17.57343928571429</v>
      </c>
      <c r="ER241">
        <v>1999.991428571429</v>
      </c>
      <c r="ES241">
        <v>0.9799975714285711</v>
      </c>
      <c r="ET241">
        <v>0.02000241428571428</v>
      </c>
      <c r="EU241">
        <v>0</v>
      </c>
      <c r="EV241">
        <v>616.7323214285715</v>
      </c>
      <c r="EW241">
        <v>5.00078</v>
      </c>
      <c r="EX241">
        <v>16561.21785714286</v>
      </c>
      <c r="EY241">
        <v>16379.56428571429</v>
      </c>
      <c r="EZ241">
        <v>43.34125</v>
      </c>
      <c r="FA241">
        <v>44.5</v>
      </c>
      <c r="FB241">
        <v>43.48192857142857</v>
      </c>
      <c r="FC241">
        <v>44.2162857142857</v>
      </c>
      <c r="FD241">
        <v>44.6135357142857</v>
      </c>
      <c r="FE241">
        <v>1955.085</v>
      </c>
      <c r="FF241">
        <v>39.90571428571429</v>
      </c>
      <c r="FG241">
        <v>0</v>
      </c>
      <c r="FH241">
        <v>1685033258.5</v>
      </c>
      <c r="FI241">
        <v>0</v>
      </c>
      <c r="FJ241">
        <v>616.78216</v>
      </c>
      <c r="FK241">
        <v>8.1363076762806</v>
      </c>
      <c r="FL241">
        <v>-103.1999999052894</v>
      </c>
      <c r="FM241">
        <v>16560.292</v>
      </c>
      <c r="FN241">
        <v>15</v>
      </c>
      <c r="FO241">
        <v>1685030927.1</v>
      </c>
      <c r="FP241" t="s">
        <v>824</v>
      </c>
      <c r="FQ241">
        <v>1685030918.1</v>
      </c>
      <c r="FR241">
        <v>1685030927.1</v>
      </c>
      <c r="FS241">
        <v>4</v>
      </c>
      <c r="FT241">
        <v>-0.116</v>
      </c>
      <c r="FU241">
        <v>-0.024</v>
      </c>
      <c r="FV241">
        <v>0.273</v>
      </c>
      <c r="FW241">
        <v>-0.08699999999999999</v>
      </c>
      <c r="FX241">
        <v>420</v>
      </c>
      <c r="FY241">
        <v>14</v>
      </c>
      <c r="FZ241">
        <v>0.3</v>
      </c>
      <c r="GA241">
        <v>0.01</v>
      </c>
      <c r="GB241">
        <v>-18.89068926829268</v>
      </c>
      <c r="GC241">
        <v>-79.73907031358885</v>
      </c>
      <c r="GD241">
        <v>7.979707753702174</v>
      </c>
      <c r="GE241">
        <v>0</v>
      </c>
      <c r="GF241">
        <v>3.219735365853658</v>
      </c>
      <c r="GG241">
        <v>-0.09384376306620316</v>
      </c>
      <c r="GH241">
        <v>0.009315651423895017</v>
      </c>
      <c r="GI241">
        <v>1</v>
      </c>
      <c r="GJ241">
        <v>1</v>
      </c>
      <c r="GK241">
        <v>2</v>
      </c>
      <c r="GL241" t="s">
        <v>432</v>
      </c>
      <c r="GM241">
        <v>3.09984</v>
      </c>
      <c r="GN241">
        <v>2.75818</v>
      </c>
      <c r="GO241">
        <v>0.09801840000000001</v>
      </c>
      <c r="GP241">
        <v>0.103524</v>
      </c>
      <c r="GQ241">
        <v>0.116259</v>
      </c>
      <c r="GR241">
        <v>0.105531</v>
      </c>
      <c r="GS241">
        <v>23014.4</v>
      </c>
      <c r="GT241">
        <v>22603.6</v>
      </c>
      <c r="GU241">
        <v>26070.6</v>
      </c>
      <c r="GV241">
        <v>25566.9</v>
      </c>
      <c r="GW241">
        <v>36980.5</v>
      </c>
      <c r="GX241">
        <v>34844.2</v>
      </c>
      <c r="GY241">
        <v>45595.9</v>
      </c>
      <c r="GZ241">
        <v>42150</v>
      </c>
      <c r="HA241">
        <v>1.84153</v>
      </c>
      <c r="HB241">
        <v>1.86435</v>
      </c>
      <c r="HC241">
        <v>-0.0517853</v>
      </c>
      <c r="HD241">
        <v>0</v>
      </c>
      <c r="HE241">
        <v>33.0726</v>
      </c>
      <c r="HF241">
        <v>999.9</v>
      </c>
      <c r="HG241">
        <v>47.4</v>
      </c>
      <c r="HH241">
        <v>40.5</v>
      </c>
      <c r="HI241">
        <v>36.2652</v>
      </c>
      <c r="HJ241">
        <v>62.3177</v>
      </c>
      <c r="HK241">
        <v>24.9079</v>
      </c>
      <c r="HL241">
        <v>1</v>
      </c>
      <c r="HM241">
        <v>0.439807</v>
      </c>
      <c r="HN241">
        <v>2.4479</v>
      </c>
      <c r="HO241">
        <v>20.2876</v>
      </c>
      <c r="HP241">
        <v>5.2092</v>
      </c>
      <c r="HQ241">
        <v>11.98</v>
      </c>
      <c r="HR241">
        <v>4.9633</v>
      </c>
      <c r="HS241">
        <v>3.27425</v>
      </c>
      <c r="HT241">
        <v>9999</v>
      </c>
      <c r="HU241">
        <v>9999</v>
      </c>
      <c r="HV241">
        <v>9999</v>
      </c>
      <c r="HW241">
        <v>31.8</v>
      </c>
      <c r="HX241">
        <v>1.86401</v>
      </c>
      <c r="HY241">
        <v>1.8602</v>
      </c>
      <c r="HZ241">
        <v>1.85852</v>
      </c>
      <c r="IA241">
        <v>1.85989</v>
      </c>
      <c r="IB241">
        <v>1.85987</v>
      </c>
      <c r="IC241">
        <v>1.8584</v>
      </c>
      <c r="ID241">
        <v>1.85747</v>
      </c>
      <c r="IE241">
        <v>1.85241</v>
      </c>
      <c r="IF241">
        <v>0</v>
      </c>
      <c r="IG241">
        <v>0</v>
      </c>
      <c r="IH241">
        <v>0</v>
      </c>
      <c r="II241">
        <v>0</v>
      </c>
      <c r="IJ241" t="s">
        <v>433</v>
      </c>
      <c r="IK241" t="s">
        <v>434</v>
      </c>
      <c r="IL241" t="s">
        <v>435</v>
      </c>
      <c r="IM241" t="s">
        <v>435</v>
      </c>
      <c r="IN241" t="s">
        <v>435</v>
      </c>
      <c r="IO241" t="s">
        <v>435</v>
      </c>
      <c r="IP241">
        <v>0</v>
      </c>
      <c r="IQ241">
        <v>100</v>
      </c>
      <c r="IR241">
        <v>100</v>
      </c>
      <c r="IS241">
        <v>0.275</v>
      </c>
      <c r="IT241">
        <v>0.065</v>
      </c>
      <c r="IU241">
        <v>0.193269492571207</v>
      </c>
      <c r="IV241">
        <v>0.0002756662941723101</v>
      </c>
      <c r="IW241">
        <v>-1.706736700235475E-07</v>
      </c>
      <c r="IX241">
        <v>-7.648352192670159E-11</v>
      </c>
      <c r="IY241">
        <v>-0.189574171831711</v>
      </c>
      <c r="IZ241">
        <v>0.001712106514585134</v>
      </c>
      <c r="JA241">
        <v>0.0004201690128959496</v>
      </c>
      <c r="JB241">
        <v>-1.212774764375344E-06</v>
      </c>
      <c r="JC241">
        <v>3</v>
      </c>
      <c r="JD241">
        <v>1949</v>
      </c>
      <c r="JE241">
        <v>1</v>
      </c>
      <c r="JF241">
        <v>28</v>
      </c>
      <c r="JG241">
        <v>39</v>
      </c>
      <c r="JH241">
        <v>38.9</v>
      </c>
      <c r="JI241">
        <v>1.25</v>
      </c>
      <c r="JJ241">
        <v>2.65625</v>
      </c>
      <c r="JK241">
        <v>1.49658</v>
      </c>
      <c r="JL241">
        <v>2.34741</v>
      </c>
      <c r="JM241">
        <v>1.54785</v>
      </c>
      <c r="JN241">
        <v>2.39014</v>
      </c>
      <c r="JO241">
        <v>43.5081</v>
      </c>
      <c r="JP241">
        <v>13.1164</v>
      </c>
      <c r="JQ241">
        <v>18</v>
      </c>
      <c r="JR241">
        <v>491.488</v>
      </c>
      <c r="JS241">
        <v>522.236</v>
      </c>
      <c r="JT241">
        <v>27.9964</v>
      </c>
      <c r="JU241">
        <v>32.7472</v>
      </c>
      <c r="JV241">
        <v>30.0006</v>
      </c>
      <c r="JW241">
        <v>32.5872</v>
      </c>
      <c r="JX241">
        <v>32.4938</v>
      </c>
      <c r="JY241">
        <v>25.192</v>
      </c>
      <c r="JZ241">
        <v>42.1198</v>
      </c>
      <c r="KA241">
        <v>0</v>
      </c>
      <c r="KB241">
        <v>28</v>
      </c>
      <c r="KC241">
        <v>486.983</v>
      </c>
      <c r="KD241">
        <v>20.1623</v>
      </c>
      <c r="KE241">
        <v>99.6354</v>
      </c>
      <c r="KF241">
        <v>100.062</v>
      </c>
    </row>
    <row r="242" spans="1:292">
      <c r="A242">
        <v>222</v>
      </c>
      <c r="B242">
        <v>1685033264.6</v>
      </c>
      <c r="C242">
        <v>6665.5</v>
      </c>
      <c r="D242" t="s">
        <v>881</v>
      </c>
      <c r="E242" t="s">
        <v>882</v>
      </c>
      <c r="F242">
        <v>5</v>
      </c>
      <c r="G242" t="s">
        <v>823</v>
      </c>
      <c r="H242">
        <v>1685033257.1</v>
      </c>
      <c r="I242">
        <f>(J242)/1000</f>
        <v>0</v>
      </c>
      <c r="J242">
        <f>IF(DO242, AM242, AG242)</f>
        <v>0</v>
      </c>
      <c r="K242">
        <f>IF(DO242, AH242, AF242)</f>
        <v>0</v>
      </c>
      <c r="L242">
        <f>DQ242 - IF(AT242&gt;1, K242*DK242*100.0/(AV242*EE242), 0)</f>
        <v>0</v>
      </c>
      <c r="M242">
        <f>((S242-I242/2)*L242-K242)/(S242+I242/2)</f>
        <v>0</v>
      </c>
      <c r="N242">
        <f>M242*(DX242+DY242)/1000.0</f>
        <v>0</v>
      </c>
      <c r="O242">
        <f>(DQ242 - IF(AT242&gt;1, K242*DK242*100.0/(AV242*EE242), 0))*(DX242+DY242)/1000.0</f>
        <v>0</v>
      </c>
      <c r="P242">
        <f>2.0/((1/R242-1/Q242)+SIGN(R242)*SQRT((1/R242-1/Q242)*(1/R242-1/Q242) + 4*DL242/((DL242+1)*(DL242+1))*(2*1/R242*1/Q242-1/Q242*1/Q242)))</f>
        <v>0</v>
      </c>
      <c r="Q242">
        <f>IF(LEFT(DM242,1)&lt;&gt;"0",IF(LEFT(DM242,1)="1",3.0,DN242),$D$5+$E$5*(EE242*DX242/($K$5*1000))+$F$5*(EE242*DX242/($K$5*1000))*MAX(MIN(DK242,$J$5),$I$5)*MAX(MIN(DK242,$J$5),$I$5)+$G$5*MAX(MIN(DK242,$J$5),$I$5)*(EE242*DX242/($K$5*1000))+$H$5*(EE242*DX242/($K$5*1000))*(EE242*DX242/($K$5*1000)))</f>
        <v>0</v>
      </c>
      <c r="R242">
        <f>I242*(1000-(1000*0.61365*exp(17.502*V242/(240.97+V242))/(DX242+DY242)+DS242)/2)/(1000*0.61365*exp(17.502*V242/(240.97+V242))/(DX242+DY242)-DS242)</f>
        <v>0</v>
      </c>
      <c r="S242">
        <f>1/((DL242+1)/(P242/1.6)+1/(Q242/1.37)) + DL242/((DL242+1)/(P242/1.6) + DL242/(Q242/1.37))</f>
        <v>0</v>
      </c>
      <c r="T242">
        <f>(DG242*DJ242)</f>
        <v>0</v>
      </c>
      <c r="U242">
        <f>(DZ242+(T242+2*0.95*5.67E-8*(((DZ242+$B$9)+273)^4-(DZ242+273)^4)-44100*I242)/(1.84*29.3*Q242+8*0.95*5.67E-8*(DZ242+273)^3))</f>
        <v>0</v>
      </c>
      <c r="V242">
        <f>($C$9*EA242+$D$9*EB242+$E$9*U242)</f>
        <v>0</v>
      </c>
      <c r="W242">
        <f>0.61365*exp(17.502*V242/(240.97+V242))</f>
        <v>0</v>
      </c>
      <c r="X242">
        <f>(Y242/Z242*100)</f>
        <v>0</v>
      </c>
      <c r="Y242">
        <f>DS242*(DX242+DY242)/1000</f>
        <v>0</v>
      </c>
      <c r="Z242">
        <f>0.61365*exp(17.502*DZ242/(240.97+DZ242))</f>
        <v>0</v>
      </c>
      <c r="AA242">
        <f>(W242-DS242*(DX242+DY242)/1000)</f>
        <v>0</v>
      </c>
      <c r="AB242">
        <f>(-I242*44100)</f>
        <v>0</v>
      </c>
      <c r="AC242">
        <f>2*29.3*Q242*0.92*(DZ242-V242)</f>
        <v>0</v>
      </c>
      <c r="AD242">
        <f>2*0.95*5.67E-8*(((DZ242+$B$9)+273)^4-(V242+273)^4)</f>
        <v>0</v>
      </c>
      <c r="AE242">
        <f>T242+AD242+AB242+AC242</f>
        <v>0</v>
      </c>
      <c r="AF242">
        <f>DW242*AT242*(DR242-DQ242*(1000-AT242*DT242)/(1000-AT242*DS242))/(100*DK242)</f>
        <v>0</v>
      </c>
      <c r="AG242">
        <f>1000*DW242*AT242*(DS242-DT242)/(100*DK242*(1000-AT242*DS242))</f>
        <v>0</v>
      </c>
      <c r="AH242">
        <f>(AI242 - AJ242 - DX242*1E3/(8.314*(DZ242+273.15)) * AL242/DW242 * AK242) * DW242/(100*DK242) * (1000 - DT242)/1000</f>
        <v>0</v>
      </c>
      <c r="AI242">
        <v>481.4819445597366</v>
      </c>
      <c r="AJ242">
        <v>457.5358424242424</v>
      </c>
      <c r="AK242">
        <v>2.901311533864191</v>
      </c>
      <c r="AL242">
        <v>66.78912068132936</v>
      </c>
      <c r="AM242">
        <f>(AO242 - AN242 + DX242*1E3/(8.314*(DZ242+273.15)) * AQ242/DW242 * AP242) * DW242/(100*DK242) * 1000/(1000 - AO242)</f>
        <v>0</v>
      </c>
      <c r="AN242">
        <v>20.26095058423974</v>
      </c>
      <c r="AO242">
        <v>23.45657470588235</v>
      </c>
      <c r="AP242">
        <v>-1.616671735970542E-05</v>
      </c>
      <c r="AQ242">
        <v>108.691089205337</v>
      </c>
      <c r="AR242">
        <v>0</v>
      </c>
      <c r="AS242">
        <v>0</v>
      </c>
      <c r="AT242">
        <f>IF(AR242*$H$15&gt;=AV242,1.0,(AV242/(AV242-AR242*$H$15)))</f>
        <v>0</v>
      </c>
      <c r="AU242">
        <f>(AT242-1)*100</f>
        <v>0</v>
      </c>
      <c r="AV242">
        <f>MAX(0,($B$15+$C$15*EE242)/(1+$D$15*EE242)*DX242/(DZ242+273)*$E$15)</f>
        <v>0</v>
      </c>
      <c r="AW242" t="s">
        <v>429</v>
      </c>
      <c r="AX242" t="s">
        <v>429</v>
      </c>
      <c r="AY242">
        <v>0</v>
      </c>
      <c r="AZ242">
        <v>0</v>
      </c>
      <c r="BA242">
        <f>1-AY242/AZ242</f>
        <v>0</v>
      </c>
      <c r="BB242">
        <v>0</v>
      </c>
      <c r="BC242" t="s">
        <v>429</v>
      </c>
      <c r="BD242" t="s">
        <v>429</v>
      </c>
      <c r="BE242">
        <v>0</v>
      </c>
      <c r="BF242">
        <v>0</v>
      </c>
      <c r="BG242">
        <f>1-BE242/BF242</f>
        <v>0</v>
      </c>
      <c r="BH242">
        <v>0.5</v>
      </c>
      <c r="BI242">
        <f>DH242</f>
        <v>0</v>
      </c>
      <c r="BJ242">
        <f>K242</f>
        <v>0</v>
      </c>
      <c r="BK242">
        <f>BG242*BH242*BI242</f>
        <v>0</v>
      </c>
      <c r="BL242">
        <f>(BJ242-BB242)/BI242</f>
        <v>0</v>
      </c>
      <c r="BM242">
        <f>(AZ242-BF242)/BF242</f>
        <v>0</v>
      </c>
      <c r="BN242">
        <f>AY242/(BA242+AY242/BF242)</f>
        <v>0</v>
      </c>
      <c r="BO242" t="s">
        <v>429</v>
      </c>
      <c r="BP242">
        <v>0</v>
      </c>
      <c r="BQ242">
        <f>IF(BP242&lt;&gt;0, BP242, BN242)</f>
        <v>0</v>
      </c>
      <c r="BR242">
        <f>1-BQ242/BF242</f>
        <v>0</v>
      </c>
      <c r="BS242">
        <f>(BF242-BE242)/(BF242-BQ242)</f>
        <v>0</v>
      </c>
      <c r="BT242">
        <f>(AZ242-BF242)/(AZ242-BQ242)</f>
        <v>0</v>
      </c>
      <c r="BU242">
        <f>(BF242-BE242)/(BF242-AY242)</f>
        <v>0</v>
      </c>
      <c r="BV242">
        <f>(AZ242-BF242)/(AZ242-AY242)</f>
        <v>0</v>
      </c>
      <c r="BW242">
        <f>(BS242*BQ242/BE242)</f>
        <v>0</v>
      </c>
      <c r="BX242">
        <f>(1-BW242)</f>
        <v>0</v>
      </c>
      <c r="DG242">
        <f>$B$13*EF242+$C$13*EG242+$F$13*ER242*(1-EU242)</f>
        <v>0</v>
      </c>
      <c r="DH242">
        <f>DG242*DI242</f>
        <v>0</v>
      </c>
      <c r="DI242">
        <f>($B$13*$D$11+$C$13*$D$11+$F$13*((FE242+EW242)/MAX(FE242+EW242+FF242, 0.1)*$I$11+FF242/MAX(FE242+EW242+FF242, 0.1)*$J$11))/($B$13+$C$13+$F$13)</f>
        <v>0</v>
      </c>
      <c r="DJ242">
        <f>($B$13*$K$11+$C$13*$K$11+$F$13*((FE242+EW242)/MAX(FE242+EW242+FF242, 0.1)*$P$11+FF242/MAX(FE242+EW242+FF242, 0.1)*$Q$11))/($B$13+$C$13+$F$13)</f>
        <v>0</v>
      </c>
      <c r="DK242">
        <v>5.52</v>
      </c>
      <c r="DL242">
        <v>0.5</v>
      </c>
      <c r="DM242" t="s">
        <v>430</v>
      </c>
      <c r="DN242">
        <v>2</v>
      </c>
      <c r="DO242" t="b">
        <v>1</v>
      </c>
      <c r="DP242">
        <v>1685033257.1</v>
      </c>
      <c r="DQ242">
        <v>428.8681851851852</v>
      </c>
      <c r="DR242">
        <v>458.2168888888889</v>
      </c>
      <c r="DS242">
        <v>23.46865555555555</v>
      </c>
      <c r="DT242">
        <v>20.26133703703704</v>
      </c>
      <c r="DU242">
        <v>428.5941481481482</v>
      </c>
      <c r="DV242">
        <v>23.40356296296297</v>
      </c>
      <c r="DW242">
        <v>499.9944814814815</v>
      </c>
      <c r="DX242">
        <v>99.51270370370369</v>
      </c>
      <c r="DY242">
        <v>0.0999575925925926</v>
      </c>
      <c r="DZ242">
        <v>31.50646296296297</v>
      </c>
      <c r="EA242">
        <v>32.24158148148148</v>
      </c>
      <c r="EB242">
        <v>999.9000000000001</v>
      </c>
      <c r="EC242">
        <v>0</v>
      </c>
      <c r="ED242">
        <v>0</v>
      </c>
      <c r="EE242">
        <v>10018.2037037037</v>
      </c>
      <c r="EF242">
        <v>0</v>
      </c>
      <c r="EG242">
        <v>57.15797407407408</v>
      </c>
      <c r="EH242">
        <v>-29.34871481481482</v>
      </c>
      <c r="EI242">
        <v>439.1749259259258</v>
      </c>
      <c r="EJ242">
        <v>467.6929259259259</v>
      </c>
      <c r="EK242">
        <v>3.207319629629629</v>
      </c>
      <c r="EL242">
        <v>458.2168888888889</v>
      </c>
      <c r="EM242">
        <v>20.26133703703704</v>
      </c>
      <c r="EN242">
        <v>2.33543</v>
      </c>
      <c r="EO242">
        <v>2.016261111111111</v>
      </c>
      <c r="EP242">
        <v>19.92286296296296</v>
      </c>
      <c r="EQ242">
        <v>17.57261481481482</v>
      </c>
      <c r="ER242">
        <v>1999.974074074074</v>
      </c>
      <c r="ES242">
        <v>0.9799972592592591</v>
      </c>
      <c r="ET242">
        <v>0.02000272592592592</v>
      </c>
      <c r="EU242">
        <v>0</v>
      </c>
      <c r="EV242">
        <v>617.7292962962963</v>
      </c>
      <c r="EW242">
        <v>5.00078</v>
      </c>
      <c r="EX242">
        <v>16558.09999999999</v>
      </c>
      <c r="EY242">
        <v>16379.41851851852</v>
      </c>
      <c r="EZ242">
        <v>43.33296296296295</v>
      </c>
      <c r="FA242">
        <v>44.5</v>
      </c>
      <c r="FB242">
        <v>43.49744444444445</v>
      </c>
      <c r="FC242">
        <v>44.22203703703703</v>
      </c>
      <c r="FD242">
        <v>44.6108148148148</v>
      </c>
      <c r="FE242">
        <v>1955.066666666667</v>
      </c>
      <c r="FF242">
        <v>39.90518518518519</v>
      </c>
      <c r="FG242">
        <v>0</v>
      </c>
      <c r="FH242">
        <v>1685033263.9</v>
      </c>
      <c r="FI242">
        <v>0</v>
      </c>
      <c r="FJ242">
        <v>617.755576923077</v>
      </c>
      <c r="FK242">
        <v>14.06567521146381</v>
      </c>
      <c r="FL242">
        <v>65.57606855861486</v>
      </c>
      <c r="FM242">
        <v>16558.90384615385</v>
      </c>
      <c r="FN242">
        <v>15</v>
      </c>
      <c r="FO242">
        <v>1685030927.1</v>
      </c>
      <c r="FP242" t="s">
        <v>824</v>
      </c>
      <c r="FQ242">
        <v>1685030918.1</v>
      </c>
      <c r="FR242">
        <v>1685030927.1</v>
      </c>
      <c r="FS242">
        <v>4</v>
      </c>
      <c r="FT242">
        <v>-0.116</v>
      </c>
      <c r="FU242">
        <v>-0.024</v>
      </c>
      <c r="FV242">
        <v>0.273</v>
      </c>
      <c r="FW242">
        <v>-0.08699999999999999</v>
      </c>
      <c r="FX242">
        <v>420</v>
      </c>
      <c r="FY242">
        <v>14</v>
      </c>
      <c r="FZ242">
        <v>0.3</v>
      </c>
      <c r="GA242">
        <v>0.01</v>
      </c>
      <c r="GB242">
        <v>-25.66178</v>
      </c>
      <c r="GC242">
        <v>-72.11014784240149</v>
      </c>
      <c r="GD242">
        <v>7.097621245079227</v>
      </c>
      <c r="GE242">
        <v>0</v>
      </c>
      <c r="GF242">
        <v>3.211378</v>
      </c>
      <c r="GG242">
        <v>-0.0860656660412735</v>
      </c>
      <c r="GH242">
        <v>0.00833881712235018</v>
      </c>
      <c r="GI242">
        <v>1</v>
      </c>
      <c r="GJ242">
        <v>1</v>
      </c>
      <c r="GK242">
        <v>2</v>
      </c>
      <c r="GL242" t="s">
        <v>432</v>
      </c>
      <c r="GM242">
        <v>3.09971</v>
      </c>
      <c r="GN242">
        <v>2.75822</v>
      </c>
      <c r="GO242">
        <v>0.100408</v>
      </c>
      <c r="GP242">
        <v>0.106152</v>
      </c>
      <c r="GQ242">
        <v>0.116227</v>
      </c>
      <c r="GR242">
        <v>0.105522</v>
      </c>
      <c r="GS242">
        <v>22953.1</v>
      </c>
      <c r="GT242">
        <v>22537.1</v>
      </c>
      <c r="GU242">
        <v>26070.3</v>
      </c>
      <c r="GV242">
        <v>25566.7</v>
      </c>
      <c r="GW242">
        <v>36981.8</v>
      </c>
      <c r="GX242">
        <v>34844.3</v>
      </c>
      <c r="GY242">
        <v>45595.4</v>
      </c>
      <c r="GZ242">
        <v>42149.4</v>
      </c>
      <c r="HA242">
        <v>1.84063</v>
      </c>
      <c r="HB242">
        <v>1.86443</v>
      </c>
      <c r="HC242">
        <v>-0.0496395</v>
      </c>
      <c r="HD242">
        <v>0</v>
      </c>
      <c r="HE242">
        <v>33.0246</v>
      </c>
      <c r="HF242">
        <v>999.9</v>
      </c>
      <c r="HG242">
        <v>47.4</v>
      </c>
      <c r="HH242">
        <v>40.5</v>
      </c>
      <c r="HI242">
        <v>36.266</v>
      </c>
      <c r="HJ242">
        <v>62.5977</v>
      </c>
      <c r="HK242">
        <v>24.8438</v>
      </c>
      <c r="HL242">
        <v>1</v>
      </c>
      <c r="HM242">
        <v>0.44044</v>
      </c>
      <c r="HN242">
        <v>2.43157</v>
      </c>
      <c r="HO242">
        <v>20.2876</v>
      </c>
      <c r="HP242">
        <v>5.20801</v>
      </c>
      <c r="HQ242">
        <v>11.98</v>
      </c>
      <c r="HR242">
        <v>4.9628</v>
      </c>
      <c r="HS242">
        <v>3.27408</v>
      </c>
      <c r="HT242">
        <v>9999</v>
      </c>
      <c r="HU242">
        <v>9999</v>
      </c>
      <c r="HV242">
        <v>9999</v>
      </c>
      <c r="HW242">
        <v>31.8</v>
      </c>
      <c r="HX242">
        <v>1.86401</v>
      </c>
      <c r="HY242">
        <v>1.8602</v>
      </c>
      <c r="HZ242">
        <v>1.85852</v>
      </c>
      <c r="IA242">
        <v>1.85989</v>
      </c>
      <c r="IB242">
        <v>1.85988</v>
      </c>
      <c r="IC242">
        <v>1.85843</v>
      </c>
      <c r="ID242">
        <v>1.85748</v>
      </c>
      <c r="IE242">
        <v>1.85242</v>
      </c>
      <c r="IF242">
        <v>0</v>
      </c>
      <c r="IG242">
        <v>0</v>
      </c>
      <c r="IH242">
        <v>0</v>
      </c>
      <c r="II242">
        <v>0</v>
      </c>
      <c r="IJ242" t="s">
        <v>433</v>
      </c>
      <c r="IK242" t="s">
        <v>434</v>
      </c>
      <c r="IL242" t="s">
        <v>435</v>
      </c>
      <c r="IM242" t="s">
        <v>435</v>
      </c>
      <c r="IN242" t="s">
        <v>435</v>
      </c>
      <c r="IO242" t="s">
        <v>435</v>
      </c>
      <c r="IP242">
        <v>0</v>
      </c>
      <c r="IQ242">
        <v>100</v>
      </c>
      <c r="IR242">
        <v>100</v>
      </c>
      <c r="IS242">
        <v>0.276</v>
      </c>
      <c r="IT242">
        <v>0.0648</v>
      </c>
      <c r="IU242">
        <v>0.193269492571207</v>
      </c>
      <c r="IV242">
        <v>0.0002756662941723101</v>
      </c>
      <c r="IW242">
        <v>-1.706736700235475E-07</v>
      </c>
      <c r="IX242">
        <v>-7.648352192670159E-11</v>
      </c>
      <c r="IY242">
        <v>-0.189574171831711</v>
      </c>
      <c r="IZ242">
        <v>0.001712106514585134</v>
      </c>
      <c r="JA242">
        <v>0.0004201690128959496</v>
      </c>
      <c r="JB242">
        <v>-1.212774764375344E-06</v>
      </c>
      <c r="JC242">
        <v>3</v>
      </c>
      <c r="JD242">
        <v>1949</v>
      </c>
      <c r="JE242">
        <v>1</v>
      </c>
      <c r="JF242">
        <v>28</v>
      </c>
      <c r="JG242">
        <v>39.1</v>
      </c>
      <c r="JH242">
        <v>39</v>
      </c>
      <c r="JI242">
        <v>1.28784</v>
      </c>
      <c r="JJ242">
        <v>2.65747</v>
      </c>
      <c r="JK242">
        <v>1.49658</v>
      </c>
      <c r="JL242">
        <v>2.34741</v>
      </c>
      <c r="JM242">
        <v>1.54907</v>
      </c>
      <c r="JN242">
        <v>2.45605</v>
      </c>
      <c r="JO242">
        <v>43.5081</v>
      </c>
      <c r="JP242">
        <v>13.1251</v>
      </c>
      <c r="JQ242">
        <v>18</v>
      </c>
      <c r="JR242">
        <v>490.993</v>
      </c>
      <c r="JS242">
        <v>522.33</v>
      </c>
      <c r="JT242">
        <v>27.9964</v>
      </c>
      <c r="JU242">
        <v>32.7559</v>
      </c>
      <c r="JV242">
        <v>30.0007</v>
      </c>
      <c r="JW242">
        <v>32.5938</v>
      </c>
      <c r="JX242">
        <v>32.4988</v>
      </c>
      <c r="JY242">
        <v>25.9385</v>
      </c>
      <c r="JZ242">
        <v>42.4048</v>
      </c>
      <c r="KA242">
        <v>0</v>
      </c>
      <c r="KB242">
        <v>28</v>
      </c>
      <c r="KC242">
        <v>507.028</v>
      </c>
      <c r="KD242">
        <v>20.1388</v>
      </c>
      <c r="KE242">
        <v>99.63420000000001</v>
      </c>
      <c r="KF242">
        <v>100.061</v>
      </c>
    </row>
    <row r="243" spans="1:292">
      <c r="A243">
        <v>223</v>
      </c>
      <c r="B243">
        <v>1685033269.6</v>
      </c>
      <c r="C243">
        <v>6670.5</v>
      </c>
      <c r="D243" t="s">
        <v>883</v>
      </c>
      <c r="E243" t="s">
        <v>884</v>
      </c>
      <c r="F243">
        <v>5</v>
      </c>
      <c r="G243" t="s">
        <v>823</v>
      </c>
      <c r="H243">
        <v>1685033261.814285</v>
      </c>
      <c r="I243">
        <f>(J243)/1000</f>
        <v>0</v>
      </c>
      <c r="J243">
        <f>IF(DO243, AM243, AG243)</f>
        <v>0</v>
      </c>
      <c r="K243">
        <f>IF(DO243, AH243, AF243)</f>
        <v>0</v>
      </c>
      <c r="L243">
        <f>DQ243 - IF(AT243&gt;1, K243*DK243*100.0/(AV243*EE243), 0)</f>
        <v>0</v>
      </c>
      <c r="M243">
        <f>((S243-I243/2)*L243-K243)/(S243+I243/2)</f>
        <v>0</v>
      </c>
      <c r="N243">
        <f>M243*(DX243+DY243)/1000.0</f>
        <v>0</v>
      </c>
      <c r="O243">
        <f>(DQ243 - IF(AT243&gt;1, K243*DK243*100.0/(AV243*EE243), 0))*(DX243+DY243)/1000.0</f>
        <v>0</v>
      </c>
      <c r="P243">
        <f>2.0/((1/R243-1/Q243)+SIGN(R243)*SQRT((1/R243-1/Q243)*(1/R243-1/Q243) + 4*DL243/((DL243+1)*(DL243+1))*(2*1/R243*1/Q243-1/Q243*1/Q243)))</f>
        <v>0</v>
      </c>
      <c r="Q243">
        <f>IF(LEFT(DM243,1)&lt;&gt;"0",IF(LEFT(DM243,1)="1",3.0,DN243),$D$5+$E$5*(EE243*DX243/($K$5*1000))+$F$5*(EE243*DX243/($K$5*1000))*MAX(MIN(DK243,$J$5),$I$5)*MAX(MIN(DK243,$J$5),$I$5)+$G$5*MAX(MIN(DK243,$J$5),$I$5)*(EE243*DX243/($K$5*1000))+$H$5*(EE243*DX243/($K$5*1000))*(EE243*DX243/($K$5*1000)))</f>
        <v>0</v>
      </c>
      <c r="R243">
        <f>I243*(1000-(1000*0.61365*exp(17.502*V243/(240.97+V243))/(DX243+DY243)+DS243)/2)/(1000*0.61365*exp(17.502*V243/(240.97+V243))/(DX243+DY243)-DS243)</f>
        <v>0</v>
      </c>
      <c r="S243">
        <f>1/((DL243+1)/(P243/1.6)+1/(Q243/1.37)) + DL243/((DL243+1)/(P243/1.6) + DL243/(Q243/1.37))</f>
        <v>0</v>
      </c>
      <c r="T243">
        <f>(DG243*DJ243)</f>
        <v>0</v>
      </c>
      <c r="U243">
        <f>(DZ243+(T243+2*0.95*5.67E-8*(((DZ243+$B$9)+273)^4-(DZ243+273)^4)-44100*I243)/(1.84*29.3*Q243+8*0.95*5.67E-8*(DZ243+273)^3))</f>
        <v>0</v>
      </c>
      <c r="V243">
        <f>($C$9*EA243+$D$9*EB243+$E$9*U243)</f>
        <v>0</v>
      </c>
      <c r="W243">
        <f>0.61365*exp(17.502*V243/(240.97+V243))</f>
        <v>0</v>
      </c>
      <c r="X243">
        <f>(Y243/Z243*100)</f>
        <v>0</v>
      </c>
      <c r="Y243">
        <f>DS243*(DX243+DY243)/1000</f>
        <v>0</v>
      </c>
      <c r="Z243">
        <f>0.61365*exp(17.502*DZ243/(240.97+DZ243))</f>
        <v>0</v>
      </c>
      <c r="AA243">
        <f>(W243-DS243*(DX243+DY243)/1000)</f>
        <v>0</v>
      </c>
      <c r="AB243">
        <f>(-I243*44100)</f>
        <v>0</v>
      </c>
      <c r="AC243">
        <f>2*29.3*Q243*0.92*(DZ243-V243)</f>
        <v>0</v>
      </c>
      <c r="AD243">
        <f>2*0.95*5.67E-8*(((DZ243+$B$9)+273)^4-(V243+273)^4)</f>
        <v>0</v>
      </c>
      <c r="AE243">
        <f>T243+AD243+AB243+AC243</f>
        <v>0</v>
      </c>
      <c r="AF243">
        <f>DW243*AT243*(DR243-DQ243*(1000-AT243*DT243)/(1000-AT243*DS243))/(100*DK243)</f>
        <v>0</v>
      </c>
      <c r="AG243">
        <f>1000*DW243*AT243*(DS243-DT243)/(100*DK243*(1000-AT243*DS243))</f>
        <v>0</v>
      </c>
      <c r="AH243">
        <f>(AI243 - AJ243 - DX243*1E3/(8.314*(DZ243+273.15)) * AL243/DW243 * AK243) * DW243/(100*DK243) * (1000 - DT243)/1000</f>
        <v>0</v>
      </c>
      <c r="AI243">
        <v>498.062149258563</v>
      </c>
      <c r="AJ243">
        <v>472.8180181818182</v>
      </c>
      <c r="AK243">
        <v>3.069225137727517</v>
      </c>
      <c r="AL243">
        <v>66.78912068132936</v>
      </c>
      <c r="AM243">
        <f>(AO243 - AN243 + DX243*1E3/(8.314*(DZ243+273.15)) * AQ243/DW243 * AP243) * DW243/(100*DK243) * 1000/(1000 - AO243)</f>
        <v>0</v>
      </c>
      <c r="AN243">
        <v>20.25985095525721</v>
      </c>
      <c r="AO243">
        <v>23.43921294117646</v>
      </c>
      <c r="AP243">
        <v>-3.336462128334893E-06</v>
      </c>
      <c r="AQ243">
        <v>108.691089205337</v>
      </c>
      <c r="AR243">
        <v>0</v>
      </c>
      <c r="AS243">
        <v>0</v>
      </c>
      <c r="AT243">
        <f>IF(AR243*$H$15&gt;=AV243,1.0,(AV243/(AV243-AR243*$H$15)))</f>
        <v>0</v>
      </c>
      <c r="AU243">
        <f>(AT243-1)*100</f>
        <v>0</v>
      </c>
      <c r="AV243">
        <f>MAX(0,($B$15+$C$15*EE243)/(1+$D$15*EE243)*DX243/(DZ243+273)*$E$15)</f>
        <v>0</v>
      </c>
      <c r="AW243" t="s">
        <v>429</v>
      </c>
      <c r="AX243" t="s">
        <v>429</v>
      </c>
      <c r="AY243">
        <v>0</v>
      </c>
      <c r="AZ243">
        <v>0</v>
      </c>
      <c r="BA243">
        <f>1-AY243/AZ243</f>
        <v>0</v>
      </c>
      <c r="BB243">
        <v>0</v>
      </c>
      <c r="BC243" t="s">
        <v>429</v>
      </c>
      <c r="BD243" t="s">
        <v>429</v>
      </c>
      <c r="BE243">
        <v>0</v>
      </c>
      <c r="BF243">
        <v>0</v>
      </c>
      <c r="BG243">
        <f>1-BE243/BF243</f>
        <v>0</v>
      </c>
      <c r="BH243">
        <v>0.5</v>
      </c>
      <c r="BI243">
        <f>DH243</f>
        <v>0</v>
      </c>
      <c r="BJ243">
        <f>K243</f>
        <v>0</v>
      </c>
      <c r="BK243">
        <f>BG243*BH243*BI243</f>
        <v>0</v>
      </c>
      <c r="BL243">
        <f>(BJ243-BB243)/BI243</f>
        <v>0</v>
      </c>
      <c r="BM243">
        <f>(AZ243-BF243)/BF243</f>
        <v>0</v>
      </c>
      <c r="BN243">
        <f>AY243/(BA243+AY243/BF243)</f>
        <v>0</v>
      </c>
      <c r="BO243" t="s">
        <v>429</v>
      </c>
      <c r="BP243">
        <v>0</v>
      </c>
      <c r="BQ243">
        <f>IF(BP243&lt;&gt;0, BP243, BN243)</f>
        <v>0</v>
      </c>
      <c r="BR243">
        <f>1-BQ243/BF243</f>
        <v>0</v>
      </c>
      <c r="BS243">
        <f>(BF243-BE243)/(BF243-BQ243)</f>
        <v>0</v>
      </c>
      <c r="BT243">
        <f>(AZ243-BF243)/(AZ243-BQ243)</f>
        <v>0</v>
      </c>
      <c r="BU243">
        <f>(BF243-BE243)/(BF243-AY243)</f>
        <v>0</v>
      </c>
      <c r="BV243">
        <f>(AZ243-BF243)/(AZ243-AY243)</f>
        <v>0</v>
      </c>
      <c r="BW243">
        <f>(BS243*BQ243/BE243)</f>
        <v>0</v>
      </c>
      <c r="BX243">
        <f>(1-BW243)</f>
        <v>0</v>
      </c>
      <c r="DG243">
        <f>$B$13*EF243+$C$13*EG243+$F$13*ER243*(1-EU243)</f>
        <v>0</v>
      </c>
      <c r="DH243">
        <f>DG243*DI243</f>
        <v>0</v>
      </c>
      <c r="DI243">
        <f>($B$13*$D$11+$C$13*$D$11+$F$13*((FE243+EW243)/MAX(FE243+EW243+FF243, 0.1)*$I$11+FF243/MAX(FE243+EW243+FF243, 0.1)*$J$11))/($B$13+$C$13+$F$13)</f>
        <v>0</v>
      </c>
      <c r="DJ243">
        <f>($B$13*$K$11+$C$13*$K$11+$F$13*((FE243+EW243)/MAX(FE243+EW243+FF243, 0.1)*$P$11+FF243/MAX(FE243+EW243+FF243, 0.1)*$Q$11))/($B$13+$C$13+$F$13)</f>
        <v>0</v>
      </c>
      <c r="DK243">
        <v>5.52</v>
      </c>
      <c r="DL243">
        <v>0.5</v>
      </c>
      <c r="DM243" t="s">
        <v>430</v>
      </c>
      <c r="DN243">
        <v>2</v>
      </c>
      <c r="DO243" t="b">
        <v>1</v>
      </c>
      <c r="DP243">
        <v>1685033261.814285</v>
      </c>
      <c r="DQ243">
        <v>440.8190714285714</v>
      </c>
      <c r="DR243">
        <v>473.6532142857143</v>
      </c>
      <c r="DS243">
        <v>23.45989642857143</v>
      </c>
      <c r="DT243">
        <v>20.24231785714286</v>
      </c>
      <c r="DU243">
        <v>440.544</v>
      </c>
      <c r="DV243">
        <v>23.394975</v>
      </c>
      <c r="DW243">
        <v>500.0396785714286</v>
      </c>
      <c r="DX243">
        <v>99.51315000000001</v>
      </c>
      <c r="DY243">
        <v>0.1000243535714286</v>
      </c>
      <c r="DZ243">
        <v>31.49083571428572</v>
      </c>
      <c r="EA243">
        <v>32.22568571428571</v>
      </c>
      <c r="EB243">
        <v>999.9000000000002</v>
      </c>
      <c r="EC243">
        <v>0</v>
      </c>
      <c r="ED243">
        <v>0</v>
      </c>
      <c r="EE243">
        <v>10012.81964285714</v>
      </c>
      <c r="EF243">
        <v>0</v>
      </c>
      <c r="EG243">
        <v>56.97441428571427</v>
      </c>
      <c r="EH243">
        <v>-32.83417857142857</v>
      </c>
      <c r="EI243">
        <v>451.4088928571429</v>
      </c>
      <c r="EJ243">
        <v>483.4387857142858</v>
      </c>
      <c r="EK243">
        <v>3.217581071428572</v>
      </c>
      <c r="EL243">
        <v>473.6532142857143</v>
      </c>
      <c r="EM243">
        <v>20.24231785714286</v>
      </c>
      <c r="EN243">
        <v>2.334568928571429</v>
      </c>
      <c r="EO243">
        <v>2.014377857142857</v>
      </c>
      <c r="EP243">
        <v>19.91691785714286</v>
      </c>
      <c r="EQ243">
        <v>17.55778571428572</v>
      </c>
      <c r="ER243">
        <v>1999.9925</v>
      </c>
      <c r="ES243">
        <v>0.9799970357142856</v>
      </c>
      <c r="ET243">
        <v>0.02000297142857143</v>
      </c>
      <c r="EU243">
        <v>0</v>
      </c>
      <c r="EV243">
        <v>619.0092857142856</v>
      </c>
      <c r="EW243">
        <v>5.00078</v>
      </c>
      <c r="EX243">
        <v>16570.02142857143</v>
      </c>
      <c r="EY243">
        <v>16379.56071428571</v>
      </c>
      <c r="EZ243">
        <v>43.33667857142855</v>
      </c>
      <c r="FA243">
        <v>44.5</v>
      </c>
      <c r="FB243">
        <v>43.51096428571429</v>
      </c>
      <c r="FC243">
        <v>44.22300000000001</v>
      </c>
      <c r="FD243">
        <v>44.62246428571427</v>
      </c>
      <c r="FE243">
        <v>1955.083214285714</v>
      </c>
      <c r="FF243">
        <v>39.90642857142858</v>
      </c>
      <c r="FG243">
        <v>0</v>
      </c>
      <c r="FH243">
        <v>1685033268.7</v>
      </c>
      <c r="FI243">
        <v>0</v>
      </c>
      <c r="FJ243">
        <v>619.0702307692308</v>
      </c>
      <c r="FK243">
        <v>19.98454702497764</v>
      </c>
      <c r="FL243">
        <v>229.9931626225965</v>
      </c>
      <c r="FM243">
        <v>16570.98076923077</v>
      </c>
      <c r="FN243">
        <v>15</v>
      </c>
      <c r="FO243">
        <v>1685030927.1</v>
      </c>
      <c r="FP243" t="s">
        <v>824</v>
      </c>
      <c r="FQ243">
        <v>1685030918.1</v>
      </c>
      <c r="FR243">
        <v>1685030927.1</v>
      </c>
      <c r="FS243">
        <v>4</v>
      </c>
      <c r="FT243">
        <v>-0.116</v>
      </c>
      <c r="FU243">
        <v>-0.024</v>
      </c>
      <c r="FV243">
        <v>0.273</v>
      </c>
      <c r="FW243">
        <v>-0.08699999999999999</v>
      </c>
      <c r="FX243">
        <v>420</v>
      </c>
      <c r="FY243">
        <v>14</v>
      </c>
      <c r="FZ243">
        <v>0.3</v>
      </c>
      <c r="GA243">
        <v>0.01</v>
      </c>
      <c r="GB243">
        <v>-29.8059025</v>
      </c>
      <c r="GC243">
        <v>-50.0713632270168</v>
      </c>
      <c r="GD243">
        <v>4.992497230519387</v>
      </c>
      <c r="GE243">
        <v>0</v>
      </c>
      <c r="GF243">
        <v>3.21253175</v>
      </c>
      <c r="GG243">
        <v>0.02575936210130393</v>
      </c>
      <c r="GH243">
        <v>0.01557956769096949</v>
      </c>
      <c r="GI243">
        <v>1</v>
      </c>
      <c r="GJ243">
        <v>1</v>
      </c>
      <c r="GK243">
        <v>2</v>
      </c>
      <c r="GL243" t="s">
        <v>432</v>
      </c>
      <c r="GM243">
        <v>3.09983</v>
      </c>
      <c r="GN243">
        <v>2.75806</v>
      </c>
      <c r="GO243">
        <v>0.102904</v>
      </c>
      <c r="GP243">
        <v>0.108897</v>
      </c>
      <c r="GQ243">
        <v>0.116144</v>
      </c>
      <c r="GR243">
        <v>0.105055</v>
      </c>
      <c r="GS243">
        <v>22889.1</v>
      </c>
      <c r="GT243">
        <v>22467.6</v>
      </c>
      <c r="GU243">
        <v>26069.9</v>
      </c>
      <c r="GV243">
        <v>25566.4</v>
      </c>
      <c r="GW243">
        <v>36985.1</v>
      </c>
      <c r="GX243">
        <v>34862.7</v>
      </c>
      <c r="GY243">
        <v>45594.8</v>
      </c>
      <c r="GZ243">
        <v>42149.2</v>
      </c>
      <c r="HA243">
        <v>1.84092</v>
      </c>
      <c r="HB243">
        <v>1.864</v>
      </c>
      <c r="HC243">
        <v>-0.0479631</v>
      </c>
      <c r="HD243">
        <v>0</v>
      </c>
      <c r="HE243">
        <v>32.9752</v>
      </c>
      <c r="HF243">
        <v>999.9</v>
      </c>
      <c r="HG243">
        <v>47.4</v>
      </c>
      <c r="HH243">
        <v>40.5</v>
      </c>
      <c r="HI243">
        <v>36.2623</v>
      </c>
      <c r="HJ243">
        <v>62.3977</v>
      </c>
      <c r="HK243">
        <v>24.5954</v>
      </c>
      <c r="HL243">
        <v>1</v>
      </c>
      <c r="HM243">
        <v>0.440922</v>
      </c>
      <c r="HN243">
        <v>2.41671</v>
      </c>
      <c r="HO243">
        <v>20.2878</v>
      </c>
      <c r="HP243">
        <v>5.20935</v>
      </c>
      <c r="HQ243">
        <v>11.98</v>
      </c>
      <c r="HR243">
        <v>4.96315</v>
      </c>
      <c r="HS243">
        <v>3.2742</v>
      </c>
      <c r="HT243">
        <v>9999</v>
      </c>
      <c r="HU243">
        <v>9999</v>
      </c>
      <c r="HV243">
        <v>9999</v>
      </c>
      <c r="HW243">
        <v>31.8</v>
      </c>
      <c r="HX243">
        <v>1.86401</v>
      </c>
      <c r="HY243">
        <v>1.8602</v>
      </c>
      <c r="HZ243">
        <v>1.85852</v>
      </c>
      <c r="IA243">
        <v>1.85989</v>
      </c>
      <c r="IB243">
        <v>1.85988</v>
      </c>
      <c r="IC243">
        <v>1.85845</v>
      </c>
      <c r="ID243">
        <v>1.85747</v>
      </c>
      <c r="IE243">
        <v>1.85241</v>
      </c>
      <c r="IF243">
        <v>0</v>
      </c>
      <c r="IG243">
        <v>0</v>
      </c>
      <c r="IH243">
        <v>0</v>
      </c>
      <c r="II243">
        <v>0</v>
      </c>
      <c r="IJ243" t="s">
        <v>433</v>
      </c>
      <c r="IK243" t="s">
        <v>434</v>
      </c>
      <c r="IL243" t="s">
        <v>435</v>
      </c>
      <c r="IM243" t="s">
        <v>435</v>
      </c>
      <c r="IN243" t="s">
        <v>435</v>
      </c>
      <c r="IO243" t="s">
        <v>435</v>
      </c>
      <c r="IP243">
        <v>0</v>
      </c>
      <c r="IQ243">
        <v>100</v>
      </c>
      <c r="IR243">
        <v>100</v>
      </c>
      <c r="IS243">
        <v>0.277</v>
      </c>
      <c r="IT243">
        <v>0.0644</v>
      </c>
      <c r="IU243">
        <v>0.193269492571207</v>
      </c>
      <c r="IV243">
        <v>0.0002756662941723101</v>
      </c>
      <c r="IW243">
        <v>-1.706736700235475E-07</v>
      </c>
      <c r="IX243">
        <v>-7.648352192670159E-11</v>
      </c>
      <c r="IY243">
        <v>-0.189574171831711</v>
      </c>
      <c r="IZ243">
        <v>0.001712106514585134</v>
      </c>
      <c r="JA243">
        <v>0.0004201690128959496</v>
      </c>
      <c r="JB243">
        <v>-1.212774764375344E-06</v>
      </c>
      <c r="JC243">
        <v>3</v>
      </c>
      <c r="JD243">
        <v>1949</v>
      </c>
      <c r="JE243">
        <v>1</v>
      </c>
      <c r="JF243">
        <v>28</v>
      </c>
      <c r="JG243">
        <v>39.2</v>
      </c>
      <c r="JH243">
        <v>39</v>
      </c>
      <c r="JI243">
        <v>1.32202</v>
      </c>
      <c r="JJ243">
        <v>2.65991</v>
      </c>
      <c r="JK243">
        <v>1.49658</v>
      </c>
      <c r="JL243">
        <v>2.34863</v>
      </c>
      <c r="JM243">
        <v>1.54907</v>
      </c>
      <c r="JN243">
        <v>2.47559</v>
      </c>
      <c r="JO243">
        <v>43.5081</v>
      </c>
      <c r="JP243">
        <v>13.1251</v>
      </c>
      <c r="JQ243">
        <v>18</v>
      </c>
      <c r="JR243">
        <v>491.223</v>
      </c>
      <c r="JS243">
        <v>522.073</v>
      </c>
      <c r="JT243">
        <v>27.9966</v>
      </c>
      <c r="JU243">
        <v>32.7632</v>
      </c>
      <c r="JV243">
        <v>30.0006</v>
      </c>
      <c r="JW243">
        <v>32.6008</v>
      </c>
      <c r="JX243">
        <v>32.5038</v>
      </c>
      <c r="JY243">
        <v>26.6223</v>
      </c>
      <c r="JZ243">
        <v>42.4048</v>
      </c>
      <c r="KA243">
        <v>0</v>
      </c>
      <c r="KB243">
        <v>28</v>
      </c>
      <c r="KC243">
        <v>520.509</v>
      </c>
      <c r="KD243">
        <v>20.1422</v>
      </c>
      <c r="KE243">
        <v>99.6328</v>
      </c>
      <c r="KF243">
        <v>100.06</v>
      </c>
    </row>
    <row r="244" spans="1:292">
      <c r="A244">
        <v>224</v>
      </c>
      <c r="B244">
        <v>1685033274.6</v>
      </c>
      <c r="C244">
        <v>6675.5</v>
      </c>
      <c r="D244" t="s">
        <v>885</v>
      </c>
      <c r="E244" t="s">
        <v>886</v>
      </c>
      <c r="F244">
        <v>5</v>
      </c>
      <c r="G244" t="s">
        <v>823</v>
      </c>
      <c r="H244">
        <v>1685033267.1</v>
      </c>
      <c r="I244">
        <f>(J244)/1000</f>
        <v>0</v>
      </c>
      <c r="J244">
        <f>IF(DO244, AM244, AG244)</f>
        <v>0</v>
      </c>
      <c r="K244">
        <f>IF(DO244, AH244, AF244)</f>
        <v>0</v>
      </c>
      <c r="L244">
        <f>DQ244 - IF(AT244&gt;1, K244*DK244*100.0/(AV244*EE244), 0)</f>
        <v>0</v>
      </c>
      <c r="M244">
        <f>((S244-I244/2)*L244-K244)/(S244+I244/2)</f>
        <v>0</v>
      </c>
      <c r="N244">
        <f>M244*(DX244+DY244)/1000.0</f>
        <v>0</v>
      </c>
      <c r="O244">
        <f>(DQ244 - IF(AT244&gt;1, K244*DK244*100.0/(AV244*EE244), 0))*(DX244+DY244)/1000.0</f>
        <v>0</v>
      </c>
      <c r="P244">
        <f>2.0/((1/R244-1/Q244)+SIGN(R244)*SQRT((1/R244-1/Q244)*(1/R244-1/Q244) + 4*DL244/((DL244+1)*(DL244+1))*(2*1/R244*1/Q244-1/Q244*1/Q244)))</f>
        <v>0</v>
      </c>
      <c r="Q244">
        <f>IF(LEFT(DM244,1)&lt;&gt;"0",IF(LEFT(DM244,1)="1",3.0,DN244),$D$5+$E$5*(EE244*DX244/($K$5*1000))+$F$5*(EE244*DX244/($K$5*1000))*MAX(MIN(DK244,$J$5),$I$5)*MAX(MIN(DK244,$J$5),$I$5)+$G$5*MAX(MIN(DK244,$J$5),$I$5)*(EE244*DX244/($K$5*1000))+$H$5*(EE244*DX244/($K$5*1000))*(EE244*DX244/($K$5*1000)))</f>
        <v>0</v>
      </c>
      <c r="R244">
        <f>I244*(1000-(1000*0.61365*exp(17.502*V244/(240.97+V244))/(DX244+DY244)+DS244)/2)/(1000*0.61365*exp(17.502*V244/(240.97+V244))/(DX244+DY244)-DS244)</f>
        <v>0</v>
      </c>
      <c r="S244">
        <f>1/((DL244+1)/(P244/1.6)+1/(Q244/1.37)) + DL244/((DL244+1)/(P244/1.6) + DL244/(Q244/1.37))</f>
        <v>0</v>
      </c>
      <c r="T244">
        <f>(DG244*DJ244)</f>
        <v>0</v>
      </c>
      <c r="U244">
        <f>(DZ244+(T244+2*0.95*5.67E-8*(((DZ244+$B$9)+273)^4-(DZ244+273)^4)-44100*I244)/(1.84*29.3*Q244+8*0.95*5.67E-8*(DZ244+273)^3))</f>
        <v>0</v>
      </c>
      <c r="V244">
        <f>($C$9*EA244+$D$9*EB244+$E$9*U244)</f>
        <v>0</v>
      </c>
      <c r="W244">
        <f>0.61365*exp(17.502*V244/(240.97+V244))</f>
        <v>0</v>
      </c>
      <c r="X244">
        <f>(Y244/Z244*100)</f>
        <v>0</v>
      </c>
      <c r="Y244">
        <f>DS244*(DX244+DY244)/1000</f>
        <v>0</v>
      </c>
      <c r="Z244">
        <f>0.61365*exp(17.502*DZ244/(240.97+DZ244))</f>
        <v>0</v>
      </c>
      <c r="AA244">
        <f>(W244-DS244*(DX244+DY244)/1000)</f>
        <v>0</v>
      </c>
      <c r="AB244">
        <f>(-I244*44100)</f>
        <v>0</v>
      </c>
      <c r="AC244">
        <f>2*29.3*Q244*0.92*(DZ244-V244)</f>
        <v>0</v>
      </c>
      <c r="AD244">
        <f>2*0.95*5.67E-8*(((DZ244+$B$9)+273)^4-(V244+273)^4)</f>
        <v>0</v>
      </c>
      <c r="AE244">
        <f>T244+AD244+AB244+AC244</f>
        <v>0</v>
      </c>
      <c r="AF244">
        <f>DW244*AT244*(DR244-DQ244*(1000-AT244*DT244)/(1000-AT244*DS244))/(100*DK244)</f>
        <v>0</v>
      </c>
      <c r="AG244">
        <f>1000*DW244*AT244*(DS244-DT244)/(100*DK244*(1000-AT244*DS244))</f>
        <v>0</v>
      </c>
      <c r="AH244">
        <f>(AI244 - AJ244 - DX244*1E3/(8.314*(DZ244+273.15)) * AL244/DW244 * AK244) * DW244/(100*DK244) * (1000 - DT244)/1000</f>
        <v>0</v>
      </c>
      <c r="AI244">
        <v>515.6116783552743</v>
      </c>
      <c r="AJ244">
        <v>489.0269090909091</v>
      </c>
      <c r="AK244">
        <v>3.260465287057563</v>
      </c>
      <c r="AL244">
        <v>66.78912068132936</v>
      </c>
      <c r="AM244">
        <f>(AO244 - AN244 + DX244*1E3/(8.314*(DZ244+273.15)) * AQ244/DW244 * AP244) * DW244/(100*DK244) * 1000/(1000 - AO244)</f>
        <v>0</v>
      </c>
      <c r="AN244">
        <v>20.13406763442338</v>
      </c>
      <c r="AO244">
        <v>23.37727117647059</v>
      </c>
      <c r="AP244">
        <v>-0.008735259756647826</v>
      </c>
      <c r="AQ244">
        <v>108.691089205337</v>
      </c>
      <c r="AR244">
        <v>0</v>
      </c>
      <c r="AS244">
        <v>0</v>
      </c>
      <c r="AT244">
        <f>IF(AR244*$H$15&gt;=AV244,1.0,(AV244/(AV244-AR244*$H$15)))</f>
        <v>0</v>
      </c>
      <c r="AU244">
        <f>(AT244-1)*100</f>
        <v>0</v>
      </c>
      <c r="AV244">
        <f>MAX(0,($B$15+$C$15*EE244)/(1+$D$15*EE244)*DX244/(DZ244+273)*$E$15)</f>
        <v>0</v>
      </c>
      <c r="AW244" t="s">
        <v>429</v>
      </c>
      <c r="AX244" t="s">
        <v>429</v>
      </c>
      <c r="AY244">
        <v>0</v>
      </c>
      <c r="AZ244">
        <v>0</v>
      </c>
      <c r="BA244">
        <f>1-AY244/AZ244</f>
        <v>0</v>
      </c>
      <c r="BB244">
        <v>0</v>
      </c>
      <c r="BC244" t="s">
        <v>429</v>
      </c>
      <c r="BD244" t="s">
        <v>429</v>
      </c>
      <c r="BE244">
        <v>0</v>
      </c>
      <c r="BF244">
        <v>0</v>
      </c>
      <c r="BG244">
        <f>1-BE244/BF244</f>
        <v>0</v>
      </c>
      <c r="BH244">
        <v>0.5</v>
      </c>
      <c r="BI244">
        <f>DH244</f>
        <v>0</v>
      </c>
      <c r="BJ244">
        <f>K244</f>
        <v>0</v>
      </c>
      <c r="BK244">
        <f>BG244*BH244*BI244</f>
        <v>0</v>
      </c>
      <c r="BL244">
        <f>(BJ244-BB244)/BI244</f>
        <v>0</v>
      </c>
      <c r="BM244">
        <f>(AZ244-BF244)/BF244</f>
        <v>0</v>
      </c>
      <c r="BN244">
        <f>AY244/(BA244+AY244/BF244)</f>
        <v>0</v>
      </c>
      <c r="BO244" t="s">
        <v>429</v>
      </c>
      <c r="BP244">
        <v>0</v>
      </c>
      <c r="BQ244">
        <f>IF(BP244&lt;&gt;0, BP244, BN244)</f>
        <v>0</v>
      </c>
      <c r="BR244">
        <f>1-BQ244/BF244</f>
        <v>0</v>
      </c>
      <c r="BS244">
        <f>(BF244-BE244)/(BF244-BQ244)</f>
        <v>0</v>
      </c>
      <c r="BT244">
        <f>(AZ244-BF244)/(AZ244-BQ244)</f>
        <v>0</v>
      </c>
      <c r="BU244">
        <f>(BF244-BE244)/(BF244-AY244)</f>
        <v>0</v>
      </c>
      <c r="BV244">
        <f>(AZ244-BF244)/(AZ244-AY244)</f>
        <v>0</v>
      </c>
      <c r="BW244">
        <f>(BS244*BQ244/BE244)</f>
        <v>0</v>
      </c>
      <c r="BX244">
        <f>(1-BW244)</f>
        <v>0</v>
      </c>
      <c r="DG244">
        <f>$B$13*EF244+$C$13*EG244+$F$13*ER244*(1-EU244)</f>
        <v>0</v>
      </c>
      <c r="DH244">
        <f>DG244*DI244</f>
        <v>0</v>
      </c>
      <c r="DI244">
        <f>($B$13*$D$11+$C$13*$D$11+$F$13*((FE244+EW244)/MAX(FE244+EW244+FF244, 0.1)*$I$11+FF244/MAX(FE244+EW244+FF244, 0.1)*$J$11))/($B$13+$C$13+$F$13)</f>
        <v>0</v>
      </c>
      <c r="DJ244">
        <f>($B$13*$K$11+$C$13*$K$11+$F$13*((FE244+EW244)/MAX(FE244+EW244+FF244, 0.1)*$P$11+FF244/MAX(FE244+EW244+FF244, 0.1)*$Q$11))/($B$13+$C$13+$F$13)</f>
        <v>0</v>
      </c>
      <c r="DK244">
        <v>5.52</v>
      </c>
      <c r="DL244">
        <v>0.5</v>
      </c>
      <c r="DM244" t="s">
        <v>430</v>
      </c>
      <c r="DN244">
        <v>2</v>
      </c>
      <c r="DO244" t="b">
        <v>1</v>
      </c>
      <c r="DP244">
        <v>1685033267.1</v>
      </c>
      <c r="DQ244">
        <v>455.9760740740741</v>
      </c>
      <c r="DR244">
        <v>491.3057407407406</v>
      </c>
      <c r="DS244">
        <v>23.4370962962963</v>
      </c>
      <c r="DT244">
        <v>20.19442222222222</v>
      </c>
      <c r="DU244">
        <v>455.6998518518519</v>
      </c>
      <c r="DV244">
        <v>23.37261851851852</v>
      </c>
      <c r="DW244">
        <v>500.0396296296295</v>
      </c>
      <c r="DX244">
        <v>99.51364444444447</v>
      </c>
      <c r="DY244">
        <v>0.09997632592592592</v>
      </c>
      <c r="DZ244">
        <v>31.47471111111111</v>
      </c>
      <c r="EA244">
        <v>32.2080962962963</v>
      </c>
      <c r="EB244">
        <v>999.9000000000001</v>
      </c>
      <c r="EC244">
        <v>0</v>
      </c>
      <c r="ED244">
        <v>0</v>
      </c>
      <c r="EE244">
        <v>10003.29259259259</v>
      </c>
      <c r="EF244">
        <v>0</v>
      </c>
      <c r="EG244">
        <v>56.77844814814815</v>
      </c>
      <c r="EH244">
        <v>-35.32962962962964</v>
      </c>
      <c r="EI244">
        <v>466.9189259259259</v>
      </c>
      <c r="EJ244">
        <v>501.4310740740741</v>
      </c>
      <c r="EK244">
        <v>3.242682222222223</v>
      </c>
      <c r="EL244">
        <v>491.3057407407406</v>
      </c>
      <c r="EM244">
        <v>20.19442222222222</v>
      </c>
      <c r="EN244">
        <v>2.332312222222222</v>
      </c>
      <c r="EO244">
        <v>2.009621481481482</v>
      </c>
      <c r="EP244">
        <v>19.9013037037037</v>
      </c>
      <c r="EQ244">
        <v>17.52028518518519</v>
      </c>
      <c r="ER244">
        <v>1999.995185185185</v>
      </c>
      <c r="ES244">
        <v>0.9799959629629627</v>
      </c>
      <c r="ET244">
        <v>0.02000408148148148</v>
      </c>
      <c r="EU244">
        <v>0</v>
      </c>
      <c r="EV244">
        <v>620.8321481481481</v>
      </c>
      <c r="EW244">
        <v>5.00078</v>
      </c>
      <c r="EX244">
        <v>16595.62962962963</v>
      </c>
      <c r="EY244">
        <v>16379.55925925926</v>
      </c>
      <c r="EZ244">
        <v>43.33062962962962</v>
      </c>
      <c r="FA244">
        <v>44.5</v>
      </c>
      <c r="FB244">
        <v>43.50677777777778</v>
      </c>
      <c r="FC244">
        <v>44.21285185185184</v>
      </c>
      <c r="FD244">
        <v>44.62933333333332</v>
      </c>
      <c r="FE244">
        <v>1955.084074074074</v>
      </c>
      <c r="FF244">
        <v>39.9088888888889</v>
      </c>
      <c r="FG244">
        <v>0</v>
      </c>
      <c r="FH244">
        <v>1685033273.5</v>
      </c>
      <c r="FI244">
        <v>0</v>
      </c>
      <c r="FJ244">
        <v>620.7317307692309</v>
      </c>
      <c r="FK244">
        <v>22.73350424450511</v>
      </c>
      <c r="FL244">
        <v>367.8256405376154</v>
      </c>
      <c r="FM244">
        <v>16594.51153846154</v>
      </c>
      <c r="FN244">
        <v>15</v>
      </c>
      <c r="FO244">
        <v>1685030927.1</v>
      </c>
      <c r="FP244" t="s">
        <v>824</v>
      </c>
      <c r="FQ244">
        <v>1685030918.1</v>
      </c>
      <c r="FR244">
        <v>1685030927.1</v>
      </c>
      <c r="FS244">
        <v>4</v>
      </c>
      <c r="FT244">
        <v>-0.116</v>
      </c>
      <c r="FU244">
        <v>-0.024</v>
      </c>
      <c r="FV244">
        <v>0.273</v>
      </c>
      <c r="FW244">
        <v>-0.08699999999999999</v>
      </c>
      <c r="FX244">
        <v>420</v>
      </c>
      <c r="FY244">
        <v>14</v>
      </c>
      <c r="FZ244">
        <v>0.3</v>
      </c>
      <c r="GA244">
        <v>0.01</v>
      </c>
      <c r="GB244">
        <v>-33.47615853658537</v>
      </c>
      <c r="GC244">
        <v>-30.21994912891982</v>
      </c>
      <c r="GD244">
        <v>3.080021260060899</v>
      </c>
      <c r="GE244">
        <v>0</v>
      </c>
      <c r="GF244">
        <v>3.231186585365853</v>
      </c>
      <c r="GG244">
        <v>0.2947417421602848</v>
      </c>
      <c r="GH244">
        <v>0.03692837415333317</v>
      </c>
      <c r="GI244">
        <v>1</v>
      </c>
      <c r="GJ244">
        <v>1</v>
      </c>
      <c r="GK244">
        <v>2</v>
      </c>
      <c r="GL244" t="s">
        <v>432</v>
      </c>
      <c r="GM244">
        <v>3.0997</v>
      </c>
      <c r="GN244">
        <v>2.75797</v>
      </c>
      <c r="GO244">
        <v>0.105502</v>
      </c>
      <c r="GP244">
        <v>0.111506</v>
      </c>
      <c r="GQ244">
        <v>0.115945</v>
      </c>
      <c r="GR244">
        <v>0.104993</v>
      </c>
      <c r="GS244">
        <v>22822.7</v>
      </c>
      <c r="GT244">
        <v>22401.9</v>
      </c>
      <c r="GU244">
        <v>26069.8</v>
      </c>
      <c r="GV244">
        <v>25566.5</v>
      </c>
      <c r="GW244">
        <v>36993.3</v>
      </c>
      <c r="GX244">
        <v>34865.4</v>
      </c>
      <c r="GY244">
        <v>45594.2</v>
      </c>
      <c r="GZ244">
        <v>42149.2</v>
      </c>
      <c r="HA244">
        <v>1.84085</v>
      </c>
      <c r="HB244">
        <v>1.86423</v>
      </c>
      <c r="HC244">
        <v>-0.0463873</v>
      </c>
      <c r="HD244">
        <v>0</v>
      </c>
      <c r="HE244">
        <v>32.9253</v>
      </c>
      <c r="HF244">
        <v>999.9</v>
      </c>
      <c r="HG244">
        <v>47.3</v>
      </c>
      <c r="HH244">
        <v>40.5</v>
      </c>
      <c r="HI244">
        <v>36.1915</v>
      </c>
      <c r="HJ244">
        <v>62.4977</v>
      </c>
      <c r="HK244">
        <v>24.6474</v>
      </c>
      <c r="HL244">
        <v>1</v>
      </c>
      <c r="HM244">
        <v>0.441301</v>
      </c>
      <c r="HN244">
        <v>2.40213</v>
      </c>
      <c r="HO244">
        <v>20.2878</v>
      </c>
      <c r="HP244">
        <v>5.20845</v>
      </c>
      <c r="HQ244">
        <v>11.98</v>
      </c>
      <c r="HR244">
        <v>4.9631</v>
      </c>
      <c r="HS244">
        <v>3.27408</v>
      </c>
      <c r="HT244">
        <v>9999</v>
      </c>
      <c r="HU244">
        <v>9999</v>
      </c>
      <c r="HV244">
        <v>9999</v>
      </c>
      <c r="HW244">
        <v>31.8</v>
      </c>
      <c r="HX244">
        <v>1.86401</v>
      </c>
      <c r="HY244">
        <v>1.8602</v>
      </c>
      <c r="HZ244">
        <v>1.85852</v>
      </c>
      <c r="IA244">
        <v>1.85989</v>
      </c>
      <c r="IB244">
        <v>1.85989</v>
      </c>
      <c r="IC244">
        <v>1.85842</v>
      </c>
      <c r="ID244">
        <v>1.85747</v>
      </c>
      <c r="IE244">
        <v>1.85242</v>
      </c>
      <c r="IF244">
        <v>0</v>
      </c>
      <c r="IG244">
        <v>0</v>
      </c>
      <c r="IH244">
        <v>0</v>
      </c>
      <c r="II244">
        <v>0</v>
      </c>
      <c r="IJ244" t="s">
        <v>433</v>
      </c>
      <c r="IK244" t="s">
        <v>434</v>
      </c>
      <c r="IL244" t="s">
        <v>435</v>
      </c>
      <c r="IM244" t="s">
        <v>435</v>
      </c>
      <c r="IN244" t="s">
        <v>435</v>
      </c>
      <c r="IO244" t="s">
        <v>435</v>
      </c>
      <c r="IP244">
        <v>0</v>
      </c>
      <c r="IQ244">
        <v>100</v>
      </c>
      <c r="IR244">
        <v>100</v>
      </c>
      <c r="IS244">
        <v>0.277</v>
      </c>
      <c r="IT244">
        <v>0.0633</v>
      </c>
      <c r="IU244">
        <v>0.193269492571207</v>
      </c>
      <c r="IV244">
        <v>0.0002756662941723101</v>
      </c>
      <c r="IW244">
        <v>-1.706736700235475E-07</v>
      </c>
      <c r="IX244">
        <v>-7.648352192670159E-11</v>
      </c>
      <c r="IY244">
        <v>-0.189574171831711</v>
      </c>
      <c r="IZ244">
        <v>0.001712106514585134</v>
      </c>
      <c r="JA244">
        <v>0.0004201690128959496</v>
      </c>
      <c r="JB244">
        <v>-1.212774764375344E-06</v>
      </c>
      <c r="JC244">
        <v>3</v>
      </c>
      <c r="JD244">
        <v>1949</v>
      </c>
      <c r="JE244">
        <v>1</v>
      </c>
      <c r="JF244">
        <v>28</v>
      </c>
      <c r="JG244">
        <v>39.3</v>
      </c>
      <c r="JH244">
        <v>39.1</v>
      </c>
      <c r="JI244">
        <v>1.35986</v>
      </c>
      <c r="JJ244">
        <v>2.66602</v>
      </c>
      <c r="JK244">
        <v>1.49658</v>
      </c>
      <c r="JL244">
        <v>2.34741</v>
      </c>
      <c r="JM244">
        <v>1.54907</v>
      </c>
      <c r="JN244">
        <v>2.40479</v>
      </c>
      <c r="JO244">
        <v>43.5354</v>
      </c>
      <c r="JP244">
        <v>13.1076</v>
      </c>
      <c r="JQ244">
        <v>18</v>
      </c>
      <c r="JR244">
        <v>491.219</v>
      </c>
      <c r="JS244">
        <v>522.277</v>
      </c>
      <c r="JT244">
        <v>27.9967</v>
      </c>
      <c r="JU244">
        <v>32.769</v>
      </c>
      <c r="JV244">
        <v>30.0005</v>
      </c>
      <c r="JW244">
        <v>32.6066</v>
      </c>
      <c r="JX244">
        <v>32.5091</v>
      </c>
      <c r="JY244">
        <v>27.3747</v>
      </c>
      <c r="JZ244">
        <v>42.4048</v>
      </c>
      <c r="KA244">
        <v>0</v>
      </c>
      <c r="KB244">
        <v>28</v>
      </c>
      <c r="KC244">
        <v>540.905</v>
      </c>
      <c r="KD244">
        <v>20.1714</v>
      </c>
      <c r="KE244">
        <v>99.6319</v>
      </c>
      <c r="KF244">
        <v>100.06</v>
      </c>
    </row>
    <row r="245" spans="1:292">
      <c r="A245">
        <v>225</v>
      </c>
      <c r="B245">
        <v>1685033279.6</v>
      </c>
      <c r="C245">
        <v>6680.5</v>
      </c>
      <c r="D245" t="s">
        <v>887</v>
      </c>
      <c r="E245" t="s">
        <v>888</v>
      </c>
      <c r="F245">
        <v>5</v>
      </c>
      <c r="G245" t="s">
        <v>823</v>
      </c>
      <c r="H245">
        <v>1685033271.814285</v>
      </c>
      <c r="I245">
        <f>(J245)/1000</f>
        <v>0</v>
      </c>
      <c r="J245">
        <f>IF(DO245, AM245, AG245)</f>
        <v>0</v>
      </c>
      <c r="K245">
        <f>IF(DO245, AH245, AF245)</f>
        <v>0</v>
      </c>
      <c r="L245">
        <f>DQ245 - IF(AT245&gt;1, K245*DK245*100.0/(AV245*EE245), 0)</f>
        <v>0</v>
      </c>
      <c r="M245">
        <f>((S245-I245/2)*L245-K245)/(S245+I245/2)</f>
        <v>0</v>
      </c>
      <c r="N245">
        <f>M245*(DX245+DY245)/1000.0</f>
        <v>0</v>
      </c>
      <c r="O245">
        <f>(DQ245 - IF(AT245&gt;1, K245*DK245*100.0/(AV245*EE245), 0))*(DX245+DY245)/1000.0</f>
        <v>0</v>
      </c>
      <c r="P245">
        <f>2.0/((1/R245-1/Q245)+SIGN(R245)*SQRT((1/R245-1/Q245)*(1/R245-1/Q245) + 4*DL245/((DL245+1)*(DL245+1))*(2*1/R245*1/Q245-1/Q245*1/Q245)))</f>
        <v>0</v>
      </c>
      <c r="Q245">
        <f>IF(LEFT(DM245,1)&lt;&gt;"0",IF(LEFT(DM245,1)="1",3.0,DN245),$D$5+$E$5*(EE245*DX245/($K$5*1000))+$F$5*(EE245*DX245/($K$5*1000))*MAX(MIN(DK245,$J$5),$I$5)*MAX(MIN(DK245,$J$5),$I$5)+$G$5*MAX(MIN(DK245,$J$5),$I$5)*(EE245*DX245/($K$5*1000))+$H$5*(EE245*DX245/($K$5*1000))*(EE245*DX245/($K$5*1000)))</f>
        <v>0</v>
      </c>
      <c r="R245">
        <f>I245*(1000-(1000*0.61365*exp(17.502*V245/(240.97+V245))/(DX245+DY245)+DS245)/2)/(1000*0.61365*exp(17.502*V245/(240.97+V245))/(DX245+DY245)-DS245)</f>
        <v>0</v>
      </c>
      <c r="S245">
        <f>1/((DL245+1)/(P245/1.6)+1/(Q245/1.37)) + DL245/((DL245+1)/(P245/1.6) + DL245/(Q245/1.37))</f>
        <v>0</v>
      </c>
      <c r="T245">
        <f>(DG245*DJ245)</f>
        <v>0</v>
      </c>
      <c r="U245">
        <f>(DZ245+(T245+2*0.95*5.67E-8*(((DZ245+$B$9)+273)^4-(DZ245+273)^4)-44100*I245)/(1.84*29.3*Q245+8*0.95*5.67E-8*(DZ245+273)^3))</f>
        <v>0</v>
      </c>
      <c r="V245">
        <f>($C$9*EA245+$D$9*EB245+$E$9*U245)</f>
        <v>0</v>
      </c>
      <c r="W245">
        <f>0.61365*exp(17.502*V245/(240.97+V245))</f>
        <v>0</v>
      </c>
      <c r="X245">
        <f>(Y245/Z245*100)</f>
        <v>0</v>
      </c>
      <c r="Y245">
        <f>DS245*(DX245+DY245)/1000</f>
        <v>0</v>
      </c>
      <c r="Z245">
        <f>0.61365*exp(17.502*DZ245/(240.97+DZ245))</f>
        <v>0</v>
      </c>
      <c r="AA245">
        <f>(W245-DS245*(DX245+DY245)/1000)</f>
        <v>0</v>
      </c>
      <c r="AB245">
        <f>(-I245*44100)</f>
        <v>0</v>
      </c>
      <c r="AC245">
        <f>2*29.3*Q245*0.92*(DZ245-V245)</f>
        <v>0</v>
      </c>
      <c r="AD245">
        <f>2*0.95*5.67E-8*(((DZ245+$B$9)+273)^4-(V245+273)^4)</f>
        <v>0</v>
      </c>
      <c r="AE245">
        <f>T245+AD245+AB245+AC245</f>
        <v>0</v>
      </c>
      <c r="AF245">
        <f>DW245*AT245*(DR245-DQ245*(1000-AT245*DT245)/(1000-AT245*DS245))/(100*DK245)</f>
        <v>0</v>
      </c>
      <c r="AG245">
        <f>1000*DW245*AT245*(DS245-DT245)/(100*DK245*(1000-AT245*DS245))</f>
        <v>0</v>
      </c>
      <c r="AH245">
        <f>(AI245 - AJ245 - DX245*1E3/(8.314*(DZ245+273.15)) * AL245/DW245 * AK245) * DW245/(100*DK245) * (1000 - DT245)/1000</f>
        <v>0</v>
      </c>
      <c r="AI245">
        <v>532.3846023621738</v>
      </c>
      <c r="AJ245">
        <v>505.4248121212122</v>
      </c>
      <c r="AK245">
        <v>3.278944366692994</v>
      </c>
      <c r="AL245">
        <v>66.78912068132936</v>
      </c>
      <c r="AM245">
        <f>(AO245 - AN245 + DX245*1E3/(8.314*(DZ245+273.15)) * AQ245/DW245 * AP245) * DW245/(100*DK245) * 1000/(1000 - AO245)</f>
        <v>0</v>
      </c>
      <c r="AN245">
        <v>20.11636519058896</v>
      </c>
      <c r="AO245">
        <v>23.3414138235294</v>
      </c>
      <c r="AP245">
        <v>-0.01059785856380175</v>
      </c>
      <c r="AQ245">
        <v>108.691089205337</v>
      </c>
      <c r="AR245">
        <v>0</v>
      </c>
      <c r="AS245">
        <v>0</v>
      </c>
      <c r="AT245">
        <f>IF(AR245*$H$15&gt;=AV245,1.0,(AV245/(AV245-AR245*$H$15)))</f>
        <v>0</v>
      </c>
      <c r="AU245">
        <f>(AT245-1)*100</f>
        <v>0</v>
      </c>
      <c r="AV245">
        <f>MAX(0,($B$15+$C$15*EE245)/(1+$D$15*EE245)*DX245/(DZ245+273)*$E$15)</f>
        <v>0</v>
      </c>
      <c r="AW245" t="s">
        <v>429</v>
      </c>
      <c r="AX245" t="s">
        <v>429</v>
      </c>
      <c r="AY245">
        <v>0</v>
      </c>
      <c r="AZ245">
        <v>0</v>
      </c>
      <c r="BA245">
        <f>1-AY245/AZ245</f>
        <v>0</v>
      </c>
      <c r="BB245">
        <v>0</v>
      </c>
      <c r="BC245" t="s">
        <v>429</v>
      </c>
      <c r="BD245" t="s">
        <v>429</v>
      </c>
      <c r="BE245">
        <v>0</v>
      </c>
      <c r="BF245">
        <v>0</v>
      </c>
      <c r="BG245">
        <f>1-BE245/BF245</f>
        <v>0</v>
      </c>
      <c r="BH245">
        <v>0.5</v>
      </c>
      <c r="BI245">
        <f>DH245</f>
        <v>0</v>
      </c>
      <c r="BJ245">
        <f>K245</f>
        <v>0</v>
      </c>
      <c r="BK245">
        <f>BG245*BH245*BI245</f>
        <v>0</v>
      </c>
      <c r="BL245">
        <f>(BJ245-BB245)/BI245</f>
        <v>0</v>
      </c>
      <c r="BM245">
        <f>(AZ245-BF245)/BF245</f>
        <v>0</v>
      </c>
      <c r="BN245">
        <f>AY245/(BA245+AY245/BF245)</f>
        <v>0</v>
      </c>
      <c r="BO245" t="s">
        <v>429</v>
      </c>
      <c r="BP245">
        <v>0</v>
      </c>
      <c r="BQ245">
        <f>IF(BP245&lt;&gt;0, BP245, BN245)</f>
        <v>0</v>
      </c>
      <c r="BR245">
        <f>1-BQ245/BF245</f>
        <v>0</v>
      </c>
      <c r="BS245">
        <f>(BF245-BE245)/(BF245-BQ245)</f>
        <v>0</v>
      </c>
      <c r="BT245">
        <f>(AZ245-BF245)/(AZ245-BQ245)</f>
        <v>0</v>
      </c>
      <c r="BU245">
        <f>(BF245-BE245)/(BF245-AY245)</f>
        <v>0</v>
      </c>
      <c r="BV245">
        <f>(AZ245-BF245)/(AZ245-AY245)</f>
        <v>0</v>
      </c>
      <c r="BW245">
        <f>(BS245*BQ245/BE245)</f>
        <v>0</v>
      </c>
      <c r="BX245">
        <f>(1-BW245)</f>
        <v>0</v>
      </c>
      <c r="DG245">
        <f>$B$13*EF245+$C$13*EG245+$F$13*ER245*(1-EU245)</f>
        <v>0</v>
      </c>
      <c r="DH245">
        <f>DG245*DI245</f>
        <v>0</v>
      </c>
      <c r="DI245">
        <f>($B$13*$D$11+$C$13*$D$11+$F$13*((FE245+EW245)/MAX(FE245+EW245+FF245, 0.1)*$I$11+FF245/MAX(FE245+EW245+FF245, 0.1)*$J$11))/($B$13+$C$13+$F$13)</f>
        <v>0</v>
      </c>
      <c r="DJ245">
        <f>($B$13*$K$11+$C$13*$K$11+$F$13*((FE245+EW245)/MAX(FE245+EW245+FF245, 0.1)*$P$11+FF245/MAX(FE245+EW245+FF245, 0.1)*$Q$11))/($B$13+$C$13+$F$13)</f>
        <v>0</v>
      </c>
      <c r="DK245">
        <v>5.52</v>
      </c>
      <c r="DL245">
        <v>0.5</v>
      </c>
      <c r="DM245" t="s">
        <v>430</v>
      </c>
      <c r="DN245">
        <v>2</v>
      </c>
      <c r="DO245" t="b">
        <v>1</v>
      </c>
      <c r="DP245">
        <v>1685033271.814285</v>
      </c>
      <c r="DQ245">
        <v>470.4715</v>
      </c>
      <c r="DR245">
        <v>507.0994285714286</v>
      </c>
      <c r="DS245">
        <v>23.40385</v>
      </c>
      <c r="DT245">
        <v>20.149875</v>
      </c>
      <c r="DU245">
        <v>470.1942142857143</v>
      </c>
      <c r="DV245">
        <v>23.34000357142857</v>
      </c>
      <c r="DW245">
        <v>500.0416428571429</v>
      </c>
      <c r="DX245">
        <v>99.51377857142857</v>
      </c>
      <c r="DY245">
        <v>0.09999474999999999</v>
      </c>
      <c r="DZ245">
        <v>31.46082142857142</v>
      </c>
      <c r="EA245">
        <v>32.19034642857142</v>
      </c>
      <c r="EB245">
        <v>999.9000000000002</v>
      </c>
      <c r="EC245">
        <v>0</v>
      </c>
      <c r="ED245">
        <v>0</v>
      </c>
      <c r="EE245">
        <v>10003.75357142857</v>
      </c>
      <c r="EF245">
        <v>0</v>
      </c>
      <c r="EG245">
        <v>56.64666785714286</v>
      </c>
      <c r="EH245">
        <v>-36.62796428571428</v>
      </c>
      <c r="EI245">
        <v>481.7455357142857</v>
      </c>
      <c r="EJ245">
        <v>517.5269285714286</v>
      </c>
      <c r="EK245">
        <v>3.253976785714286</v>
      </c>
      <c r="EL245">
        <v>507.0994285714286</v>
      </c>
      <c r="EM245">
        <v>20.149875</v>
      </c>
      <c r="EN245">
        <v>2.329006071428572</v>
      </c>
      <c r="EO245">
        <v>2.005191785714286</v>
      </c>
      <c r="EP245">
        <v>19.87840714285715</v>
      </c>
      <c r="EQ245">
        <v>17.48534642857143</v>
      </c>
      <c r="ER245">
        <v>2000.015357142857</v>
      </c>
      <c r="ES245">
        <v>0.9799973928571429</v>
      </c>
      <c r="ET245">
        <v>0.02000260000000001</v>
      </c>
      <c r="EU245">
        <v>0</v>
      </c>
      <c r="EV245">
        <v>622.6822857142859</v>
      </c>
      <c r="EW245">
        <v>5.00078</v>
      </c>
      <c r="EX245">
        <v>16629.2</v>
      </c>
      <c r="EY245">
        <v>16379.73214285714</v>
      </c>
      <c r="EZ245">
        <v>43.3255357142857</v>
      </c>
      <c r="FA245">
        <v>44.5</v>
      </c>
      <c r="FB245">
        <v>43.47746428571428</v>
      </c>
      <c r="FC245">
        <v>44.1985</v>
      </c>
      <c r="FD245">
        <v>44.62921428571428</v>
      </c>
      <c r="FE245">
        <v>1955.107142857143</v>
      </c>
      <c r="FF245">
        <v>39.90750000000001</v>
      </c>
      <c r="FG245">
        <v>0</v>
      </c>
      <c r="FH245">
        <v>1685033278.9</v>
      </c>
      <c r="FI245">
        <v>0</v>
      </c>
      <c r="FJ245">
        <v>622.9902000000001</v>
      </c>
      <c r="FK245">
        <v>24.91469227010185</v>
      </c>
      <c r="FL245">
        <v>478.3076915383617</v>
      </c>
      <c r="FM245">
        <v>16634.712</v>
      </c>
      <c r="FN245">
        <v>15</v>
      </c>
      <c r="FO245">
        <v>1685030927.1</v>
      </c>
      <c r="FP245" t="s">
        <v>824</v>
      </c>
      <c r="FQ245">
        <v>1685030918.1</v>
      </c>
      <c r="FR245">
        <v>1685030927.1</v>
      </c>
      <c r="FS245">
        <v>4</v>
      </c>
      <c r="FT245">
        <v>-0.116</v>
      </c>
      <c r="FU245">
        <v>-0.024</v>
      </c>
      <c r="FV245">
        <v>0.273</v>
      </c>
      <c r="FW245">
        <v>-0.08699999999999999</v>
      </c>
      <c r="FX245">
        <v>420</v>
      </c>
      <c r="FY245">
        <v>14</v>
      </c>
      <c r="FZ245">
        <v>0.3</v>
      </c>
      <c r="GA245">
        <v>0.01</v>
      </c>
      <c r="GB245">
        <v>-35.5855</v>
      </c>
      <c r="GC245">
        <v>-18.13689825783976</v>
      </c>
      <c r="GD245">
        <v>1.83336272102093</v>
      </c>
      <c r="GE245">
        <v>0</v>
      </c>
      <c r="GF245">
        <v>3.240630243902439</v>
      </c>
      <c r="GG245">
        <v>0.2161239721254384</v>
      </c>
      <c r="GH245">
        <v>0.03499907409840135</v>
      </c>
      <c r="GI245">
        <v>1</v>
      </c>
      <c r="GJ245">
        <v>1</v>
      </c>
      <c r="GK245">
        <v>2</v>
      </c>
      <c r="GL245" t="s">
        <v>432</v>
      </c>
      <c r="GM245">
        <v>3.09979</v>
      </c>
      <c r="GN245">
        <v>2.75817</v>
      </c>
      <c r="GO245">
        <v>0.108093</v>
      </c>
      <c r="GP245">
        <v>0.114217</v>
      </c>
      <c r="GQ245">
        <v>0.115821</v>
      </c>
      <c r="GR245">
        <v>0.104985</v>
      </c>
      <c r="GS245">
        <v>22756.6</v>
      </c>
      <c r="GT245">
        <v>22333.4</v>
      </c>
      <c r="GU245">
        <v>26069.8</v>
      </c>
      <c r="GV245">
        <v>25566.3</v>
      </c>
      <c r="GW245">
        <v>36998.7</v>
      </c>
      <c r="GX245">
        <v>34866</v>
      </c>
      <c r="GY245">
        <v>45594</v>
      </c>
      <c r="GZ245">
        <v>42149.1</v>
      </c>
      <c r="HA245">
        <v>1.84077</v>
      </c>
      <c r="HB245">
        <v>1.8639</v>
      </c>
      <c r="HC245">
        <v>-0.0435933</v>
      </c>
      <c r="HD245">
        <v>0</v>
      </c>
      <c r="HE245">
        <v>32.8769</v>
      </c>
      <c r="HF245">
        <v>999.9</v>
      </c>
      <c r="HG245">
        <v>47.3</v>
      </c>
      <c r="HH245">
        <v>40.5</v>
      </c>
      <c r="HI245">
        <v>36.191</v>
      </c>
      <c r="HJ245">
        <v>62.2077</v>
      </c>
      <c r="HK245">
        <v>24.8598</v>
      </c>
      <c r="HL245">
        <v>1</v>
      </c>
      <c r="HM245">
        <v>0.441552</v>
      </c>
      <c r="HN245">
        <v>2.38359</v>
      </c>
      <c r="HO245">
        <v>20.2883</v>
      </c>
      <c r="HP245">
        <v>5.2101</v>
      </c>
      <c r="HQ245">
        <v>11.98</v>
      </c>
      <c r="HR245">
        <v>4.9632</v>
      </c>
      <c r="HS245">
        <v>3.27428</v>
      </c>
      <c r="HT245">
        <v>9999</v>
      </c>
      <c r="HU245">
        <v>9999</v>
      </c>
      <c r="HV245">
        <v>9999</v>
      </c>
      <c r="HW245">
        <v>31.8</v>
      </c>
      <c r="HX245">
        <v>1.86401</v>
      </c>
      <c r="HY245">
        <v>1.8602</v>
      </c>
      <c r="HZ245">
        <v>1.85852</v>
      </c>
      <c r="IA245">
        <v>1.85989</v>
      </c>
      <c r="IB245">
        <v>1.85989</v>
      </c>
      <c r="IC245">
        <v>1.85841</v>
      </c>
      <c r="ID245">
        <v>1.85747</v>
      </c>
      <c r="IE245">
        <v>1.85241</v>
      </c>
      <c r="IF245">
        <v>0</v>
      </c>
      <c r="IG245">
        <v>0</v>
      </c>
      <c r="IH245">
        <v>0</v>
      </c>
      <c r="II245">
        <v>0</v>
      </c>
      <c r="IJ245" t="s">
        <v>433</v>
      </c>
      <c r="IK245" t="s">
        <v>434</v>
      </c>
      <c r="IL245" t="s">
        <v>435</v>
      </c>
      <c r="IM245" t="s">
        <v>435</v>
      </c>
      <c r="IN245" t="s">
        <v>435</v>
      </c>
      <c r="IO245" t="s">
        <v>435</v>
      </c>
      <c r="IP245">
        <v>0</v>
      </c>
      <c r="IQ245">
        <v>100</v>
      </c>
      <c r="IR245">
        <v>100</v>
      </c>
      <c r="IS245">
        <v>0.279</v>
      </c>
      <c r="IT245">
        <v>0.06270000000000001</v>
      </c>
      <c r="IU245">
        <v>0.193269492571207</v>
      </c>
      <c r="IV245">
        <v>0.0002756662941723101</v>
      </c>
      <c r="IW245">
        <v>-1.706736700235475E-07</v>
      </c>
      <c r="IX245">
        <v>-7.648352192670159E-11</v>
      </c>
      <c r="IY245">
        <v>-0.189574171831711</v>
      </c>
      <c r="IZ245">
        <v>0.001712106514585134</v>
      </c>
      <c r="JA245">
        <v>0.0004201690128959496</v>
      </c>
      <c r="JB245">
        <v>-1.212774764375344E-06</v>
      </c>
      <c r="JC245">
        <v>3</v>
      </c>
      <c r="JD245">
        <v>1949</v>
      </c>
      <c r="JE245">
        <v>1</v>
      </c>
      <c r="JF245">
        <v>28</v>
      </c>
      <c r="JG245">
        <v>39.4</v>
      </c>
      <c r="JH245">
        <v>39.2</v>
      </c>
      <c r="JI245">
        <v>1.39282</v>
      </c>
      <c r="JJ245">
        <v>2.66602</v>
      </c>
      <c r="JK245">
        <v>1.49658</v>
      </c>
      <c r="JL245">
        <v>2.34863</v>
      </c>
      <c r="JM245">
        <v>1.54785</v>
      </c>
      <c r="JN245">
        <v>2.34375</v>
      </c>
      <c r="JO245">
        <v>43.5081</v>
      </c>
      <c r="JP245">
        <v>13.1076</v>
      </c>
      <c r="JQ245">
        <v>18</v>
      </c>
      <c r="JR245">
        <v>491.226</v>
      </c>
      <c r="JS245">
        <v>522.09</v>
      </c>
      <c r="JT245">
        <v>27.9961</v>
      </c>
      <c r="JU245">
        <v>32.7763</v>
      </c>
      <c r="JV245">
        <v>30.0005</v>
      </c>
      <c r="JW245">
        <v>32.6138</v>
      </c>
      <c r="JX245">
        <v>32.5141</v>
      </c>
      <c r="JY245">
        <v>28.0444</v>
      </c>
      <c r="JZ245">
        <v>42.4048</v>
      </c>
      <c r="KA245">
        <v>0</v>
      </c>
      <c r="KB245">
        <v>28</v>
      </c>
      <c r="KC245">
        <v>554.276</v>
      </c>
      <c r="KD245">
        <v>20.1714</v>
      </c>
      <c r="KE245">
        <v>99.6315</v>
      </c>
      <c r="KF245">
        <v>100.06</v>
      </c>
    </row>
    <row r="246" spans="1:292">
      <c r="A246">
        <v>226</v>
      </c>
      <c r="B246">
        <v>1685033284.6</v>
      </c>
      <c r="C246">
        <v>6685.5</v>
      </c>
      <c r="D246" t="s">
        <v>889</v>
      </c>
      <c r="E246" t="s">
        <v>890</v>
      </c>
      <c r="F246">
        <v>5</v>
      </c>
      <c r="G246" t="s">
        <v>823</v>
      </c>
      <c r="H246">
        <v>1685033277.1</v>
      </c>
      <c r="I246">
        <f>(J246)/1000</f>
        <v>0</v>
      </c>
      <c r="J246">
        <f>IF(DO246, AM246, AG246)</f>
        <v>0</v>
      </c>
      <c r="K246">
        <f>IF(DO246, AH246, AF246)</f>
        <v>0</v>
      </c>
      <c r="L246">
        <f>DQ246 - IF(AT246&gt;1, K246*DK246*100.0/(AV246*EE246), 0)</f>
        <v>0</v>
      </c>
      <c r="M246">
        <f>((S246-I246/2)*L246-K246)/(S246+I246/2)</f>
        <v>0</v>
      </c>
      <c r="N246">
        <f>M246*(DX246+DY246)/1000.0</f>
        <v>0</v>
      </c>
      <c r="O246">
        <f>(DQ246 - IF(AT246&gt;1, K246*DK246*100.0/(AV246*EE246), 0))*(DX246+DY246)/1000.0</f>
        <v>0</v>
      </c>
      <c r="P246">
        <f>2.0/((1/R246-1/Q246)+SIGN(R246)*SQRT((1/R246-1/Q246)*(1/R246-1/Q246) + 4*DL246/((DL246+1)*(DL246+1))*(2*1/R246*1/Q246-1/Q246*1/Q246)))</f>
        <v>0</v>
      </c>
      <c r="Q246">
        <f>IF(LEFT(DM246,1)&lt;&gt;"0",IF(LEFT(DM246,1)="1",3.0,DN246),$D$5+$E$5*(EE246*DX246/($K$5*1000))+$F$5*(EE246*DX246/($K$5*1000))*MAX(MIN(DK246,$J$5),$I$5)*MAX(MIN(DK246,$J$5),$I$5)+$G$5*MAX(MIN(DK246,$J$5),$I$5)*(EE246*DX246/($K$5*1000))+$H$5*(EE246*DX246/($K$5*1000))*(EE246*DX246/($K$5*1000)))</f>
        <v>0</v>
      </c>
      <c r="R246">
        <f>I246*(1000-(1000*0.61365*exp(17.502*V246/(240.97+V246))/(DX246+DY246)+DS246)/2)/(1000*0.61365*exp(17.502*V246/(240.97+V246))/(DX246+DY246)-DS246)</f>
        <v>0</v>
      </c>
      <c r="S246">
        <f>1/((DL246+1)/(P246/1.6)+1/(Q246/1.37)) + DL246/((DL246+1)/(P246/1.6) + DL246/(Q246/1.37))</f>
        <v>0</v>
      </c>
      <c r="T246">
        <f>(DG246*DJ246)</f>
        <v>0</v>
      </c>
      <c r="U246">
        <f>(DZ246+(T246+2*0.95*5.67E-8*(((DZ246+$B$9)+273)^4-(DZ246+273)^4)-44100*I246)/(1.84*29.3*Q246+8*0.95*5.67E-8*(DZ246+273)^3))</f>
        <v>0</v>
      </c>
      <c r="V246">
        <f>($C$9*EA246+$D$9*EB246+$E$9*U246)</f>
        <v>0</v>
      </c>
      <c r="W246">
        <f>0.61365*exp(17.502*V246/(240.97+V246))</f>
        <v>0</v>
      </c>
      <c r="X246">
        <f>(Y246/Z246*100)</f>
        <v>0</v>
      </c>
      <c r="Y246">
        <f>DS246*(DX246+DY246)/1000</f>
        <v>0</v>
      </c>
      <c r="Z246">
        <f>0.61365*exp(17.502*DZ246/(240.97+DZ246))</f>
        <v>0</v>
      </c>
      <c r="AA246">
        <f>(W246-DS246*(DX246+DY246)/1000)</f>
        <v>0</v>
      </c>
      <c r="AB246">
        <f>(-I246*44100)</f>
        <v>0</v>
      </c>
      <c r="AC246">
        <f>2*29.3*Q246*0.92*(DZ246-V246)</f>
        <v>0</v>
      </c>
      <c r="AD246">
        <f>2*0.95*5.67E-8*(((DZ246+$B$9)+273)^4-(V246+273)^4)</f>
        <v>0</v>
      </c>
      <c r="AE246">
        <f>T246+AD246+AB246+AC246</f>
        <v>0</v>
      </c>
      <c r="AF246">
        <f>DW246*AT246*(DR246-DQ246*(1000-AT246*DT246)/(1000-AT246*DS246))/(100*DK246)</f>
        <v>0</v>
      </c>
      <c r="AG246">
        <f>1000*DW246*AT246*(DS246-DT246)/(100*DK246*(1000-AT246*DS246))</f>
        <v>0</v>
      </c>
      <c r="AH246">
        <f>(AI246 - AJ246 - DX246*1E3/(8.314*(DZ246+273.15)) * AL246/DW246 * AK246) * DW246/(100*DK246) * (1000 - DT246)/1000</f>
        <v>0</v>
      </c>
      <c r="AI246">
        <v>550.2276745765048</v>
      </c>
      <c r="AJ246">
        <v>522.3104666666665</v>
      </c>
      <c r="AK246">
        <v>3.388848607496817</v>
      </c>
      <c r="AL246">
        <v>66.78912068132936</v>
      </c>
      <c r="AM246">
        <f>(AO246 - AN246 + DX246*1E3/(8.314*(DZ246+273.15)) * AQ246/DW246 * AP246) * DW246/(100*DK246) * 1000/(1000 - AO246)</f>
        <v>0</v>
      </c>
      <c r="AN246">
        <v>20.11407909105112</v>
      </c>
      <c r="AO246">
        <v>23.319565</v>
      </c>
      <c r="AP246">
        <v>-0.006164048225940079</v>
      </c>
      <c r="AQ246">
        <v>108.691089205337</v>
      </c>
      <c r="AR246">
        <v>0</v>
      </c>
      <c r="AS246">
        <v>0</v>
      </c>
      <c r="AT246">
        <f>IF(AR246*$H$15&gt;=AV246,1.0,(AV246/(AV246-AR246*$H$15)))</f>
        <v>0</v>
      </c>
      <c r="AU246">
        <f>(AT246-1)*100</f>
        <v>0</v>
      </c>
      <c r="AV246">
        <f>MAX(0,($B$15+$C$15*EE246)/(1+$D$15*EE246)*DX246/(DZ246+273)*$E$15)</f>
        <v>0</v>
      </c>
      <c r="AW246" t="s">
        <v>429</v>
      </c>
      <c r="AX246" t="s">
        <v>429</v>
      </c>
      <c r="AY246">
        <v>0</v>
      </c>
      <c r="AZ246">
        <v>0</v>
      </c>
      <c r="BA246">
        <f>1-AY246/AZ246</f>
        <v>0</v>
      </c>
      <c r="BB246">
        <v>0</v>
      </c>
      <c r="BC246" t="s">
        <v>429</v>
      </c>
      <c r="BD246" t="s">
        <v>429</v>
      </c>
      <c r="BE246">
        <v>0</v>
      </c>
      <c r="BF246">
        <v>0</v>
      </c>
      <c r="BG246">
        <f>1-BE246/BF246</f>
        <v>0</v>
      </c>
      <c r="BH246">
        <v>0.5</v>
      </c>
      <c r="BI246">
        <f>DH246</f>
        <v>0</v>
      </c>
      <c r="BJ246">
        <f>K246</f>
        <v>0</v>
      </c>
      <c r="BK246">
        <f>BG246*BH246*BI246</f>
        <v>0</v>
      </c>
      <c r="BL246">
        <f>(BJ246-BB246)/BI246</f>
        <v>0</v>
      </c>
      <c r="BM246">
        <f>(AZ246-BF246)/BF246</f>
        <v>0</v>
      </c>
      <c r="BN246">
        <f>AY246/(BA246+AY246/BF246)</f>
        <v>0</v>
      </c>
      <c r="BO246" t="s">
        <v>429</v>
      </c>
      <c r="BP246">
        <v>0</v>
      </c>
      <c r="BQ246">
        <f>IF(BP246&lt;&gt;0, BP246, BN246)</f>
        <v>0</v>
      </c>
      <c r="BR246">
        <f>1-BQ246/BF246</f>
        <v>0</v>
      </c>
      <c r="BS246">
        <f>(BF246-BE246)/(BF246-BQ246)</f>
        <v>0</v>
      </c>
      <c r="BT246">
        <f>(AZ246-BF246)/(AZ246-BQ246)</f>
        <v>0</v>
      </c>
      <c r="BU246">
        <f>(BF246-BE246)/(BF246-AY246)</f>
        <v>0</v>
      </c>
      <c r="BV246">
        <f>(AZ246-BF246)/(AZ246-AY246)</f>
        <v>0</v>
      </c>
      <c r="BW246">
        <f>(BS246*BQ246/BE246)</f>
        <v>0</v>
      </c>
      <c r="BX246">
        <f>(1-BW246)</f>
        <v>0</v>
      </c>
      <c r="DG246">
        <f>$B$13*EF246+$C$13*EG246+$F$13*ER246*(1-EU246)</f>
        <v>0</v>
      </c>
      <c r="DH246">
        <f>DG246*DI246</f>
        <v>0</v>
      </c>
      <c r="DI246">
        <f>($B$13*$D$11+$C$13*$D$11+$F$13*((FE246+EW246)/MAX(FE246+EW246+FF246, 0.1)*$I$11+FF246/MAX(FE246+EW246+FF246, 0.1)*$J$11))/($B$13+$C$13+$F$13)</f>
        <v>0</v>
      </c>
      <c r="DJ246">
        <f>($B$13*$K$11+$C$13*$K$11+$F$13*((FE246+EW246)/MAX(FE246+EW246+FF246, 0.1)*$P$11+FF246/MAX(FE246+EW246+FF246, 0.1)*$Q$11))/($B$13+$C$13+$F$13)</f>
        <v>0</v>
      </c>
      <c r="DK246">
        <v>5.52</v>
      </c>
      <c r="DL246">
        <v>0.5</v>
      </c>
      <c r="DM246" t="s">
        <v>430</v>
      </c>
      <c r="DN246">
        <v>2</v>
      </c>
      <c r="DO246" t="b">
        <v>1</v>
      </c>
      <c r="DP246">
        <v>1685033277.1</v>
      </c>
      <c r="DQ246">
        <v>487.2972222222222</v>
      </c>
      <c r="DR246">
        <v>525.0555925925926</v>
      </c>
      <c r="DS246">
        <v>23.36162592592592</v>
      </c>
      <c r="DT246">
        <v>20.11605555555556</v>
      </c>
      <c r="DU246">
        <v>487.0190370370371</v>
      </c>
      <c r="DV246">
        <v>23.29857037037037</v>
      </c>
      <c r="DW246">
        <v>500.0043703703703</v>
      </c>
      <c r="DX246">
        <v>99.51362222222224</v>
      </c>
      <c r="DY246">
        <v>0.09995638148148148</v>
      </c>
      <c r="DZ246">
        <v>31.44570740740741</v>
      </c>
      <c r="EA246">
        <v>32.17134074074074</v>
      </c>
      <c r="EB246">
        <v>999.9000000000001</v>
      </c>
      <c r="EC246">
        <v>0</v>
      </c>
      <c r="ED246">
        <v>0</v>
      </c>
      <c r="EE246">
        <v>9999.187777777777</v>
      </c>
      <c r="EF246">
        <v>0</v>
      </c>
      <c r="EG246">
        <v>56.5234</v>
      </c>
      <c r="EH246">
        <v>-37.75833333333333</v>
      </c>
      <c r="EI246">
        <v>498.9531481481482</v>
      </c>
      <c r="EJ246">
        <v>535.8344444444444</v>
      </c>
      <c r="EK246">
        <v>3.245567037037037</v>
      </c>
      <c r="EL246">
        <v>525.0555925925926</v>
      </c>
      <c r="EM246">
        <v>20.11605555555556</v>
      </c>
      <c r="EN246">
        <v>2.3248</v>
      </c>
      <c r="EO246">
        <v>2.001822592592593</v>
      </c>
      <c r="EP246">
        <v>19.84925185185185</v>
      </c>
      <c r="EQ246">
        <v>17.45875555555556</v>
      </c>
      <c r="ER246">
        <v>2000.022962962963</v>
      </c>
      <c r="ES246">
        <v>0.9800003703703702</v>
      </c>
      <c r="ET246">
        <v>0.01999949259259259</v>
      </c>
      <c r="EU246">
        <v>0</v>
      </c>
      <c r="EV246">
        <v>624.9831851851851</v>
      </c>
      <c r="EW246">
        <v>5.00078</v>
      </c>
      <c r="EX246">
        <v>16674.07407407407</v>
      </c>
      <c r="EY246">
        <v>16379.82222222222</v>
      </c>
      <c r="EZ246">
        <v>43.30981481481481</v>
      </c>
      <c r="FA246">
        <v>44.48833333333332</v>
      </c>
      <c r="FB246">
        <v>43.47888888888888</v>
      </c>
      <c r="FC246">
        <v>44.17811111111112</v>
      </c>
      <c r="FD246">
        <v>44.59237037037036</v>
      </c>
      <c r="FE246">
        <v>1955.120740740741</v>
      </c>
      <c r="FF246">
        <v>39.90222222222223</v>
      </c>
      <c r="FG246">
        <v>0</v>
      </c>
      <c r="FH246">
        <v>1685033283.7</v>
      </c>
      <c r="FI246">
        <v>0</v>
      </c>
      <c r="FJ246">
        <v>625.07232</v>
      </c>
      <c r="FK246">
        <v>26.99384613966538</v>
      </c>
      <c r="FL246">
        <v>563.7923076427851</v>
      </c>
      <c r="FM246">
        <v>16676.468</v>
      </c>
      <c r="FN246">
        <v>15</v>
      </c>
      <c r="FO246">
        <v>1685030927.1</v>
      </c>
      <c r="FP246" t="s">
        <v>824</v>
      </c>
      <c r="FQ246">
        <v>1685030918.1</v>
      </c>
      <c r="FR246">
        <v>1685030927.1</v>
      </c>
      <c r="FS246">
        <v>4</v>
      </c>
      <c r="FT246">
        <v>-0.116</v>
      </c>
      <c r="FU246">
        <v>-0.024</v>
      </c>
      <c r="FV246">
        <v>0.273</v>
      </c>
      <c r="FW246">
        <v>-0.08699999999999999</v>
      </c>
      <c r="FX246">
        <v>420</v>
      </c>
      <c r="FY246">
        <v>14</v>
      </c>
      <c r="FZ246">
        <v>0.3</v>
      </c>
      <c r="GA246">
        <v>0.01</v>
      </c>
      <c r="GB246">
        <v>-36.94426585365854</v>
      </c>
      <c r="GC246">
        <v>-13.44796306620214</v>
      </c>
      <c r="GD246">
        <v>1.370530098727114</v>
      </c>
      <c r="GE246">
        <v>0</v>
      </c>
      <c r="GF246">
        <v>3.244267073170731</v>
      </c>
      <c r="GG246">
        <v>-0.06222878048780492</v>
      </c>
      <c r="GH246">
        <v>0.03159919212026127</v>
      </c>
      <c r="GI246">
        <v>1</v>
      </c>
      <c r="GJ246">
        <v>1</v>
      </c>
      <c r="GK246">
        <v>2</v>
      </c>
      <c r="GL246" t="s">
        <v>432</v>
      </c>
      <c r="GM246">
        <v>3.09971</v>
      </c>
      <c r="GN246">
        <v>2.75783</v>
      </c>
      <c r="GO246">
        <v>0.110708</v>
      </c>
      <c r="GP246">
        <v>0.116741</v>
      </c>
      <c r="GQ246">
        <v>0.115743</v>
      </c>
      <c r="GR246">
        <v>0.104973</v>
      </c>
      <c r="GS246">
        <v>22689.7</v>
      </c>
      <c r="GT246">
        <v>22269.7</v>
      </c>
      <c r="GU246">
        <v>26069.6</v>
      </c>
      <c r="GV246">
        <v>25566.3</v>
      </c>
      <c r="GW246">
        <v>37002</v>
      </c>
      <c r="GX246">
        <v>34866.2</v>
      </c>
      <c r="GY246">
        <v>45593.6</v>
      </c>
      <c r="GZ246">
        <v>42148.4</v>
      </c>
      <c r="HA246">
        <v>1.84042</v>
      </c>
      <c r="HB246">
        <v>1.864</v>
      </c>
      <c r="HC246">
        <v>-0.0428222</v>
      </c>
      <c r="HD246">
        <v>0</v>
      </c>
      <c r="HE246">
        <v>32.8329</v>
      </c>
      <c r="HF246">
        <v>999.9</v>
      </c>
      <c r="HG246">
        <v>47.3</v>
      </c>
      <c r="HH246">
        <v>40.5</v>
      </c>
      <c r="HI246">
        <v>36.1899</v>
      </c>
      <c r="HJ246">
        <v>62.3377</v>
      </c>
      <c r="HK246">
        <v>24.9038</v>
      </c>
      <c r="HL246">
        <v>1</v>
      </c>
      <c r="HM246">
        <v>0.441893</v>
      </c>
      <c r="HN246">
        <v>2.35755</v>
      </c>
      <c r="HO246">
        <v>20.2881</v>
      </c>
      <c r="HP246">
        <v>5.20441</v>
      </c>
      <c r="HQ246">
        <v>11.98</v>
      </c>
      <c r="HR246">
        <v>4.96195</v>
      </c>
      <c r="HS246">
        <v>3.27343</v>
      </c>
      <c r="HT246">
        <v>9999</v>
      </c>
      <c r="HU246">
        <v>9999</v>
      </c>
      <c r="HV246">
        <v>9999</v>
      </c>
      <c r="HW246">
        <v>31.9</v>
      </c>
      <c r="HX246">
        <v>1.86401</v>
      </c>
      <c r="HY246">
        <v>1.8602</v>
      </c>
      <c r="HZ246">
        <v>1.85852</v>
      </c>
      <c r="IA246">
        <v>1.85989</v>
      </c>
      <c r="IB246">
        <v>1.85989</v>
      </c>
      <c r="IC246">
        <v>1.85842</v>
      </c>
      <c r="ID246">
        <v>1.85751</v>
      </c>
      <c r="IE246">
        <v>1.85241</v>
      </c>
      <c r="IF246">
        <v>0</v>
      </c>
      <c r="IG246">
        <v>0</v>
      </c>
      <c r="IH246">
        <v>0</v>
      </c>
      <c r="II246">
        <v>0</v>
      </c>
      <c r="IJ246" t="s">
        <v>433</v>
      </c>
      <c r="IK246" t="s">
        <v>434</v>
      </c>
      <c r="IL246" t="s">
        <v>435</v>
      </c>
      <c r="IM246" t="s">
        <v>435</v>
      </c>
      <c r="IN246" t="s">
        <v>435</v>
      </c>
      <c r="IO246" t="s">
        <v>435</v>
      </c>
      <c r="IP246">
        <v>0</v>
      </c>
      <c r="IQ246">
        <v>100</v>
      </c>
      <c r="IR246">
        <v>100</v>
      </c>
      <c r="IS246">
        <v>0.28</v>
      </c>
      <c r="IT246">
        <v>0.0622</v>
      </c>
      <c r="IU246">
        <v>0.193269492571207</v>
      </c>
      <c r="IV246">
        <v>0.0002756662941723101</v>
      </c>
      <c r="IW246">
        <v>-1.706736700235475E-07</v>
      </c>
      <c r="IX246">
        <v>-7.648352192670159E-11</v>
      </c>
      <c r="IY246">
        <v>-0.189574171831711</v>
      </c>
      <c r="IZ246">
        <v>0.001712106514585134</v>
      </c>
      <c r="JA246">
        <v>0.0004201690128959496</v>
      </c>
      <c r="JB246">
        <v>-1.212774764375344E-06</v>
      </c>
      <c r="JC246">
        <v>3</v>
      </c>
      <c r="JD246">
        <v>1949</v>
      </c>
      <c r="JE246">
        <v>1</v>
      </c>
      <c r="JF246">
        <v>28</v>
      </c>
      <c r="JG246">
        <v>39.4</v>
      </c>
      <c r="JH246">
        <v>39.3</v>
      </c>
      <c r="JI246">
        <v>1.42944</v>
      </c>
      <c r="JJ246">
        <v>2.65503</v>
      </c>
      <c r="JK246">
        <v>1.49658</v>
      </c>
      <c r="JL246">
        <v>2.34741</v>
      </c>
      <c r="JM246">
        <v>1.54785</v>
      </c>
      <c r="JN246">
        <v>2.43774</v>
      </c>
      <c r="JO246">
        <v>43.5081</v>
      </c>
      <c r="JP246">
        <v>13.1164</v>
      </c>
      <c r="JQ246">
        <v>18</v>
      </c>
      <c r="JR246">
        <v>491.051</v>
      </c>
      <c r="JS246">
        <v>522.198</v>
      </c>
      <c r="JT246">
        <v>27.995</v>
      </c>
      <c r="JU246">
        <v>32.7814</v>
      </c>
      <c r="JV246">
        <v>30.0003</v>
      </c>
      <c r="JW246">
        <v>32.6188</v>
      </c>
      <c r="JX246">
        <v>32.5188</v>
      </c>
      <c r="JY246">
        <v>28.7864</v>
      </c>
      <c r="JZ246">
        <v>42.4048</v>
      </c>
      <c r="KA246">
        <v>0</v>
      </c>
      <c r="KB246">
        <v>28</v>
      </c>
      <c r="KC246">
        <v>574.3440000000001</v>
      </c>
      <c r="KD246">
        <v>20.1127</v>
      </c>
      <c r="KE246">
        <v>99.63079999999999</v>
      </c>
      <c r="KF246">
        <v>100.059</v>
      </c>
    </row>
    <row r="247" spans="1:292">
      <c r="A247">
        <v>227</v>
      </c>
      <c r="B247">
        <v>1685033289.6</v>
      </c>
      <c r="C247">
        <v>6690.5</v>
      </c>
      <c r="D247" t="s">
        <v>891</v>
      </c>
      <c r="E247" t="s">
        <v>892</v>
      </c>
      <c r="F247">
        <v>5</v>
      </c>
      <c r="G247" t="s">
        <v>823</v>
      </c>
      <c r="H247">
        <v>1685033281.814285</v>
      </c>
      <c r="I247">
        <f>(J247)/1000</f>
        <v>0</v>
      </c>
      <c r="J247">
        <f>IF(DO247, AM247, AG247)</f>
        <v>0</v>
      </c>
      <c r="K247">
        <f>IF(DO247, AH247, AF247)</f>
        <v>0</v>
      </c>
      <c r="L247">
        <f>DQ247 - IF(AT247&gt;1, K247*DK247*100.0/(AV247*EE247), 0)</f>
        <v>0</v>
      </c>
      <c r="M247">
        <f>((S247-I247/2)*L247-K247)/(S247+I247/2)</f>
        <v>0</v>
      </c>
      <c r="N247">
        <f>M247*(DX247+DY247)/1000.0</f>
        <v>0</v>
      </c>
      <c r="O247">
        <f>(DQ247 - IF(AT247&gt;1, K247*DK247*100.0/(AV247*EE247), 0))*(DX247+DY247)/1000.0</f>
        <v>0</v>
      </c>
      <c r="P247">
        <f>2.0/((1/R247-1/Q247)+SIGN(R247)*SQRT((1/R247-1/Q247)*(1/R247-1/Q247) + 4*DL247/((DL247+1)*(DL247+1))*(2*1/R247*1/Q247-1/Q247*1/Q247)))</f>
        <v>0</v>
      </c>
      <c r="Q247">
        <f>IF(LEFT(DM247,1)&lt;&gt;"0",IF(LEFT(DM247,1)="1",3.0,DN247),$D$5+$E$5*(EE247*DX247/($K$5*1000))+$F$5*(EE247*DX247/($K$5*1000))*MAX(MIN(DK247,$J$5),$I$5)*MAX(MIN(DK247,$J$5),$I$5)+$G$5*MAX(MIN(DK247,$J$5),$I$5)*(EE247*DX247/($K$5*1000))+$H$5*(EE247*DX247/($K$5*1000))*(EE247*DX247/($K$5*1000)))</f>
        <v>0</v>
      </c>
      <c r="R247">
        <f>I247*(1000-(1000*0.61365*exp(17.502*V247/(240.97+V247))/(DX247+DY247)+DS247)/2)/(1000*0.61365*exp(17.502*V247/(240.97+V247))/(DX247+DY247)-DS247)</f>
        <v>0</v>
      </c>
      <c r="S247">
        <f>1/((DL247+1)/(P247/1.6)+1/(Q247/1.37)) + DL247/((DL247+1)/(P247/1.6) + DL247/(Q247/1.37))</f>
        <v>0</v>
      </c>
      <c r="T247">
        <f>(DG247*DJ247)</f>
        <v>0</v>
      </c>
      <c r="U247">
        <f>(DZ247+(T247+2*0.95*5.67E-8*(((DZ247+$B$9)+273)^4-(DZ247+273)^4)-44100*I247)/(1.84*29.3*Q247+8*0.95*5.67E-8*(DZ247+273)^3))</f>
        <v>0</v>
      </c>
      <c r="V247">
        <f>($C$9*EA247+$D$9*EB247+$E$9*U247)</f>
        <v>0</v>
      </c>
      <c r="W247">
        <f>0.61365*exp(17.502*V247/(240.97+V247))</f>
        <v>0</v>
      </c>
      <c r="X247">
        <f>(Y247/Z247*100)</f>
        <v>0</v>
      </c>
      <c r="Y247">
        <f>DS247*(DX247+DY247)/1000</f>
        <v>0</v>
      </c>
      <c r="Z247">
        <f>0.61365*exp(17.502*DZ247/(240.97+DZ247))</f>
        <v>0</v>
      </c>
      <c r="AA247">
        <f>(W247-DS247*(DX247+DY247)/1000)</f>
        <v>0</v>
      </c>
      <c r="AB247">
        <f>(-I247*44100)</f>
        <v>0</v>
      </c>
      <c r="AC247">
        <f>2*29.3*Q247*0.92*(DZ247-V247)</f>
        <v>0</v>
      </c>
      <c r="AD247">
        <f>2*0.95*5.67E-8*(((DZ247+$B$9)+273)^4-(V247+273)^4)</f>
        <v>0</v>
      </c>
      <c r="AE247">
        <f>T247+AD247+AB247+AC247</f>
        <v>0</v>
      </c>
      <c r="AF247">
        <f>DW247*AT247*(DR247-DQ247*(1000-AT247*DT247)/(1000-AT247*DS247))/(100*DK247)</f>
        <v>0</v>
      </c>
      <c r="AG247">
        <f>1000*DW247*AT247*(DS247-DT247)/(100*DK247*(1000-AT247*DS247))</f>
        <v>0</v>
      </c>
      <c r="AH247">
        <f>(AI247 - AJ247 - DX247*1E3/(8.314*(DZ247+273.15)) * AL247/DW247 * AK247) * DW247/(100*DK247) * (1000 - DT247)/1000</f>
        <v>0</v>
      </c>
      <c r="AI247">
        <v>566.9550617225482</v>
      </c>
      <c r="AJ247">
        <v>538.967121212121</v>
      </c>
      <c r="AK247">
        <v>3.32371759031372</v>
      </c>
      <c r="AL247">
        <v>66.78912068132936</v>
      </c>
      <c r="AM247">
        <f>(AO247 - AN247 + DX247*1E3/(8.314*(DZ247+273.15)) * AQ247/DW247 * AP247) * DW247/(100*DK247) * 1000/(1000 - AO247)</f>
        <v>0</v>
      </c>
      <c r="AN247">
        <v>20.11185860204025</v>
      </c>
      <c r="AO247">
        <v>23.30391764705884</v>
      </c>
      <c r="AP247">
        <v>-0.001912865945886243</v>
      </c>
      <c r="AQ247">
        <v>108.691089205337</v>
      </c>
      <c r="AR247">
        <v>0</v>
      </c>
      <c r="AS247">
        <v>0</v>
      </c>
      <c r="AT247">
        <f>IF(AR247*$H$15&gt;=AV247,1.0,(AV247/(AV247-AR247*$H$15)))</f>
        <v>0</v>
      </c>
      <c r="AU247">
        <f>(AT247-1)*100</f>
        <v>0</v>
      </c>
      <c r="AV247">
        <f>MAX(0,($B$15+$C$15*EE247)/(1+$D$15*EE247)*DX247/(DZ247+273)*$E$15)</f>
        <v>0</v>
      </c>
      <c r="AW247" t="s">
        <v>429</v>
      </c>
      <c r="AX247" t="s">
        <v>429</v>
      </c>
      <c r="AY247">
        <v>0</v>
      </c>
      <c r="AZ247">
        <v>0</v>
      </c>
      <c r="BA247">
        <f>1-AY247/AZ247</f>
        <v>0</v>
      </c>
      <c r="BB247">
        <v>0</v>
      </c>
      <c r="BC247" t="s">
        <v>429</v>
      </c>
      <c r="BD247" t="s">
        <v>429</v>
      </c>
      <c r="BE247">
        <v>0</v>
      </c>
      <c r="BF247">
        <v>0</v>
      </c>
      <c r="BG247">
        <f>1-BE247/BF247</f>
        <v>0</v>
      </c>
      <c r="BH247">
        <v>0.5</v>
      </c>
      <c r="BI247">
        <f>DH247</f>
        <v>0</v>
      </c>
      <c r="BJ247">
        <f>K247</f>
        <v>0</v>
      </c>
      <c r="BK247">
        <f>BG247*BH247*BI247</f>
        <v>0</v>
      </c>
      <c r="BL247">
        <f>(BJ247-BB247)/BI247</f>
        <v>0</v>
      </c>
      <c r="BM247">
        <f>(AZ247-BF247)/BF247</f>
        <v>0</v>
      </c>
      <c r="BN247">
        <f>AY247/(BA247+AY247/BF247)</f>
        <v>0</v>
      </c>
      <c r="BO247" t="s">
        <v>429</v>
      </c>
      <c r="BP247">
        <v>0</v>
      </c>
      <c r="BQ247">
        <f>IF(BP247&lt;&gt;0, BP247, BN247)</f>
        <v>0</v>
      </c>
      <c r="BR247">
        <f>1-BQ247/BF247</f>
        <v>0</v>
      </c>
      <c r="BS247">
        <f>(BF247-BE247)/(BF247-BQ247)</f>
        <v>0</v>
      </c>
      <c r="BT247">
        <f>(AZ247-BF247)/(AZ247-BQ247)</f>
        <v>0</v>
      </c>
      <c r="BU247">
        <f>(BF247-BE247)/(BF247-AY247)</f>
        <v>0</v>
      </c>
      <c r="BV247">
        <f>(AZ247-BF247)/(AZ247-AY247)</f>
        <v>0</v>
      </c>
      <c r="BW247">
        <f>(BS247*BQ247/BE247)</f>
        <v>0</v>
      </c>
      <c r="BX247">
        <f>(1-BW247)</f>
        <v>0</v>
      </c>
      <c r="DG247">
        <f>$B$13*EF247+$C$13*EG247+$F$13*ER247*(1-EU247)</f>
        <v>0</v>
      </c>
      <c r="DH247">
        <f>DG247*DI247</f>
        <v>0</v>
      </c>
      <c r="DI247">
        <f>($B$13*$D$11+$C$13*$D$11+$F$13*((FE247+EW247)/MAX(FE247+EW247+FF247, 0.1)*$I$11+FF247/MAX(FE247+EW247+FF247, 0.1)*$J$11))/($B$13+$C$13+$F$13)</f>
        <v>0</v>
      </c>
      <c r="DJ247">
        <f>($B$13*$K$11+$C$13*$K$11+$F$13*((FE247+EW247)/MAX(FE247+EW247+FF247, 0.1)*$P$11+FF247/MAX(FE247+EW247+FF247, 0.1)*$Q$11))/($B$13+$C$13+$F$13)</f>
        <v>0</v>
      </c>
      <c r="DK247">
        <v>5.52</v>
      </c>
      <c r="DL247">
        <v>0.5</v>
      </c>
      <c r="DM247" t="s">
        <v>430</v>
      </c>
      <c r="DN247">
        <v>2</v>
      </c>
      <c r="DO247" t="b">
        <v>1</v>
      </c>
      <c r="DP247">
        <v>1685033281.814285</v>
      </c>
      <c r="DQ247">
        <v>502.6039642857144</v>
      </c>
      <c r="DR247">
        <v>540.9207142857142</v>
      </c>
      <c r="DS247">
        <v>23.33275714285714</v>
      </c>
      <c r="DT247">
        <v>20.11292500000001</v>
      </c>
      <c r="DU247">
        <v>502.3250357142857</v>
      </c>
      <c r="DV247">
        <v>23.27023214285714</v>
      </c>
      <c r="DW247">
        <v>500.0169999999999</v>
      </c>
      <c r="DX247">
        <v>99.51379999999999</v>
      </c>
      <c r="DY247">
        <v>0.1000299464285715</v>
      </c>
      <c r="DZ247">
        <v>31.43267857142857</v>
      </c>
      <c r="EA247">
        <v>32.15686071428571</v>
      </c>
      <c r="EB247">
        <v>999.9000000000002</v>
      </c>
      <c r="EC247">
        <v>0</v>
      </c>
      <c r="ED247">
        <v>0</v>
      </c>
      <c r="EE247">
        <v>9999.309642857143</v>
      </c>
      <c r="EF247">
        <v>0</v>
      </c>
      <c r="EG247">
        <v>56.47331071428572</v>
      </c>
      <c r="EH247">
        <v>-38.31672142857143</v>
      </c>
      <c r="EI247">
        <v>514.611</v>
      </c>
      <c r="EJ247">
        <v>552.0235</v>
      </c>
      <c r="EK247">
        <v>3.219822142857143</v>
      </c>
      <c r="EL247">
        <v>540.9207142857142</v>
      </c>
      <c r="EM247">
        <v>20.11292500000001</v>
      </c>
      <c r="EN247">
        <v>2.321930357142857</v>
      </c>
      <c r="EO247">
        <v>2.001513571428572</v>
      </c>
      <c r="EP247">
        <v>19.82933928571429</v>
      </c>
      <c r="EQ247">
        <v>17.45631071428571</v>
      </c>
      <c r="ER247">
        <v>2000.028214285714</v>
      </c>
      <c r="ES247">
        <v>0.9800049642857144</v>
      </c>
      <c r="ET247">
        <v>0.019994725</v>
      </c>
      <c r="EU247">
        <v>0</v>
      </c>
      <c r="EV247">
        <v>627.1328928571429</v>
      </c>
      <c r="EW247">
        <v>5.00078</v>
      </c>
      <c r="EX247">
        <v>16716.34285714286</v>
      </c>
      <c r="EY247">
        <v>16379.89285714286</v>
      </c>
      <c r="EZ247">
        <v>43.29882142857142</v>
      </c>
      <c r="FA247">
        <v>44.47299999999999</v>
      </c>
      <c r="FB247">
        <v>43.47735714285714</v>
      </c>
      <c r="FC247">
        <v>44.16953571428571</v>
      </c>
      <c r="FD247">
        <v>44.59357142857142</v>
      </c>
      <c r="FE247">
        <v>1955.135</v>
      </c>
      <c r="FF247">
        <v>39.89321428571429</v>
      </c>
      <c r="FG247">
        <v>0</v>
      </c>
      <c r="FH247">
        <v>1685033288.5</v>
      </c>
      <c r="FI247">
        <v>0</v>
      </c>
      <c r="FJ247">
        <v>627.2266</v>
      </c>
      <c r="FK247">
        <v>26.85484610204224</v>
      </c>
      <c r="FL247">
        <v>527.3230759585614</v>
      </c>
      <c r="FM247">
        <v>16719.128</v>
      </c>
      <c r="FN247">
        <v>15</v>
      </c>
      <c r="FO247">
        <v>1685030927.1</v>
      </c>
      <c r="FP247" t="s">
        <v>824</v>
      </c>
      <c r="FQ247">
        <v>1685030918.1</v>
      </c>
      <c r="FR247">
        <v>1685030927.1</v>
      </c>
      <c r="FS247">
        <v>4</v>
      </c>
      <c r="FT247">
        <v>-0.116</v>
      </c>
      <c r="FU247">
        <v>-0.024</v>
      </c>
      <c r="FV247">
        <v>0.273</v>
      </c>
      <c r="FW247">
        <v>-0.08699999999999999</v>
      </c>
      <c r="FX247">
        <v>420</v>
      </c>
      <c r="FY247">
        <v>14</v>
      </c>
      <c r="FZ247">
        <v>0.3</v>
      </c>
      <c r="GA247">
        <v>0.01</v>
      </c>
      <c r="GB247">
        <v>-37.97934</v>
      </c>
      <c r="GC247">
        <v>-7.766233395872329</v>
      </c>
      <c r="GD247">
        <v>0.7851096817642736</v>
      </c>
      <c r="GE247">
        <v>0</v>
      </c>
      <c r="GF247">
        <v>3.23516675</v>
      </c>
      <c r="GG247">
        <v>-0.333270506566602</v>
      </c>
      <c r="GH247">
        <v>0.03279485107356789</v>
      </c>
      <c r="GI247">
        <v>1</v>
      </c>
      <c r="GJ247">
        <v>1</v>
      </c>
      <c r="GK247">
        <v>2</v>
      </c>
      <c r="GL247" t="s">
        <v>432</v>
      </c>
      <c r="GM247">
        <v>3.09998</v>
      </c>
      <c r="GN247">
        <v>2.75822</v>
      </c>
      <c r="GO247">
        <v>0.113247</v>
      </c>
      <c r="GP247">
        <v>0.119329</v>
      </c>
      <c r="GQ247">
        <v>0.115694</v>
      </c>
      <c r="GR247">
        <v>0.104967</v>
      </c>
      <c r="GS247">
        <v>22624.9</v>
      </c>
      <c r="GT247">
        <v>22204.3</v>
      </c>
      <c r="GU247">
        <v>26069.7</v>
      </c>
      <c r="GV247">
        <v>25566.1</v>
      </c>
      <c r="GW247">
        <v>37004.4</v>
      </c>
      <c r="GX247">
        <v>34866.5</v>
      </c>
      <c r="GY247">
        <v>45593.6</v>
      </c>
      <c r="GZ247">
        <v>42148.2</v>
      </c>
      <c r="HA247">
        <v>1.8411</v>
      </c>
      <c r="HB247">
        <v>1.86343</v>
      </c>
      <c r="HC247">
        <v>-0.0399128</v>
      </c>
      <c r="HD247">
        <v>0</v>
      </c>
      <c r="HE247">
        <v>32.792</v>
      </c>
      <c r="HF247">
        <v>999.9</v>
      </c>
      <c r="HG247">
        <v>47.3</v>
      </c>
      <c r="HH247">
        <v>40.5</v>
      </c>
      <c r="HI247">
        <v>36.1914</v>
      </c>
      <c r="HJ247">
        <v>62.2277</v>
      </c>
      <c r="HK247">
        <v>24.6234</v>
      </c>
      <c r="HL247">
        <v>1</v>
      </c>
      <c r="HM247">
        <v>0.441966</v>
      </c>
      <c r="HN247">
        <v>2.3345</v>
      </c>
      <c r="HO247">
        <v>20.2891</v>
      </c>
      <c r="HP247">
        <v>5.2098</v>
      </c>
      <c r="HQ247">
        <v>11.98</v>
      </c>
      <c r="HR247">
        <v>4.96305</v>
      </c>
      <c r="HS247">
        <v>3.27408</v>
      </c>
      <c r="HT247">
        <v>9999</v>
      </c>
      <c r="HU247">
        <v>9999</v>
      </c>
      <c r="HV247">
        <v>9999</v>
      </c>
      <c r="HW247">
        <v>31.9</v>
      </c>
      <c r="HX247">
        <v>1.86401</v>
      </c>
      <c r="HY247">
        <v>1.86021</v>
      </c>
      <c r="HZ247">
        <v>1.85852</v>
      </c>
      <c r="IA247">
        <v>1.85989</v>
      </c>
      <c r="IB247">
        <v>1.85989</v>
      </c>
      <c r="IC247">
        <v>1.85844</v>
      </c>
      <c r="ID247">
        <v>1.85747</v>
      </c>
      <c r="IE247">
        <v>1.85242</v>
      </c>
      <c r="IF247">
        <v>0</v>
      </c>
      <c r="IG247">
        <v>0</v>
      </c>
      <c r="IH247">
        <v>0</v>
      </c>
      <c r="II247">
        <v>0</v>
      </c>
      <c r="IJ247" t="s">
        <v>433</v>
      </c>
      <c r="IK247" t="s">
        <v>434</v>
      </c>
      <c r="IL247" t="s">
        <v>435</v>
      </c>
      <c r="IM247" t="s">
        <v>435</v>
      </c>
      <c r="IN247" t="s">
        <v>435</v>
      </c>
      <c r="IO247" t="s">
        <v>435</v>
      </c>
      <c r="IP247">
        <v>0</v>
      </c>
      <c r="IQ247">
        <v>100</v>
      </c>
      <c r="IR247">
        <v>100</v>
      </c>
      <c r="IS247">
        <v>0.28</v>
      </c>
      <c r="IT247">
        <v>0.0619</v>
      </c>
      <c r="IU247">
        <v>0.193269492571207</v>
      </c>
      <c r="IV247">
        <v>0.0002756662941723101</v>
      </c>
      <c r="IW247">
        <v>-1.706736700235475E-07</v>
      </c>
      <c r="IX247">
        <v>-7.648352192670159E-11</v>
      </c>
      <c r="IY247">
        <v>-0.189574171831711</v>
      </c>
      <c r="IZ247">
        <v>0.001712106514585134</v>
      </c>
      <c r="JA247">
        <v>0.0004201690128959496</v>
      </c>
      <c r="JB247">
        <v>-1.212774764375344E-06</v>
      </c>
      <c r="JC247">
        <v>3</v>
      </c>
      <c r="JD247">
        <v>1949</v>
      </c>
      <c r="JE247">
        <v>1</v>
      </c>
      <c r="JF247">
        <v>28</v>
      </c>
      <c r="JG247">
        <v>39.5</v>
      </c>
      <c r="JH247">
        <v>39.4</v>
      </c>
      <c r="JI247">
        <v>1.46362</v>
      </c>
      <c r="JJ247">
        <v>2.65747</v>
      </c>
      <c r="JK247">
        <v>1.49658</v>
      </c>
      <c r="JL247">
        <v>2.34741</v>
      </c>
      <c r="JM247">
        <v>1.54785</v>
      </c>
      <c r="JN247">
        <v>2.48413</v>
      </c>
      <c r="JO247">
        <v>43.5081</v>
      </c>
      <c r="JP247">
        <v>13.1164</v>
      </c>
      <c r="JQ247">
        <v>18</v>
      </c>
      <c r="JR247">
        <v>491.5</v>
      </c>
      <c r="JS247">
        <v>521.833</v>
      </c>
      <c r="JT247">
        <v>27.9949</v>
      </c>
      <c r="JU247">
        <v>32.786</v>
      </c>
      <c r="JV247">
        <v>30.0003</v>
      </c>
      <c r="JW247">
        <v>32.6246</v>
      </c>
      <c r="JX247">
        <v>32.5234</v>
      </c>
      <c r="JY247">
        <v>29.4469</v>
      </c>
      <c r="JZ247">
        <v>42.4048</v>
      </c>
      <c r="KA247">
        <v>0</v>
      </c>
      <c r="KB247">
        <v>28</v>
      </c>
      <c r="KC247">
        <v>587.703</v>
      </c>
      <c r="KD247">
        <v>20.0976</v>
      </c>
      <c r="KE247">
        <v>99.63079999999999</v>
      </c>
      <c r="KF247">
        <v>100.058</v>
      </c>
    </row>
    <row r="248" spans="1:292">
      <c r="A248">
        <v>228</v>
      </c>
      <c r="B248">
        <v>1685033294.6</v>
      </c>
      <c r="C248">
        <v>6695.5</v>
      </c>
      <c r="D248" t="s">
        <v>893</v>
      </c>
      <c r="E248" t="s">
        <v>894</v>
      </c>
      <c r="F248">
        <v>5</v>
      </c>
      <c r="G248" t="s">
        <v>823</v>
      </c>
      <c r="H248">
        <v>1685033287.1</v>
      </c>
      <c r="I248">
        <f>(J248)/1000</f>
        <v>0</v>
      </c>
      <c r="J248">
        <f>IF(DO248, AM248, AG248)</f>
        <v>0</v>
      </c>
      <c r="K248">
        <f>IF(DO248, AH248, AF248)</f>
        <v>0</v>
      </c>
      <c r="L248">
        <f>DQ248 - IF(AT248&gt;1, K248*DK248*100.0/(AV248*EE248), 0)</f>
        <v>0</v>
      </c>
      <c r="M248">
        <f>((S248-I248/2)*L248-K248)/(S248+I248/2)</f>
        <v>0</v>
      </c>
      <c r="N248">
        <f>M248*(DX248+DY248)/1000.0</f>
        <v>0</v>
      </c>
      <c r="O248">
        <f>(DQ248 - IF(AT248&gt;1, K248*DK248*100.0/(AV248*EE248), 0))*(DX248+DY248)/1000.0</f>
        <v>0</v>
      </c>
      <c r="P248">
        <f>2.0/((1/R248-1/Q248)+SIGN(R248)*SQRT((1/R248-1/Q248)*(1/R248-1/Q248) + 4*DL248/((DL248+1)*(DL248+1))*(2*1/R248*1/Q248-1/Q248*1/Q248)))</f>
        <v>0</v>
      </c>
      <c r="Q248">
        <f>IF(LEFT(DM248,1)&lt;&gt;"0",IF(LEFT(DM248,1)="1",3.0,DN248),$D$5+$E$5*(EE248*DX248/($K$5*1000))+$F$5*(EE248*DX248/($K$5*1000))*MAX(MIN(DK248,$J$5),$I$5)*MAX(MIN(DK248,$J$5),$I$5)+$G$5*MAX(MIN(DK248,$J$5),$I$5)*(EE248*DX248/($K$5*1000))+$H$5*(EE248*DX248/($K$5*1000))*(EE248*DX248/($K$5*1000)))</f>
        <v>0</v>
      </c>
      <c r="R248">
        <f>I248*(1000-(1000*0.61365*exp(17.502*V248/(240.97+V248))/(DX248+DY248)+DS248)/2)/(1000*0.61365*exp(17.502*V248/(240.97+V248))/(DX248+DY248)-DS248)</f>
        <v>0</v>
      </c>
      <c r="S248">
        <f>1/((DL248+1)/(P248/1.6)+1/(Q248/1.37)) + DL248/((DL248+1)/(P248/1.6) + DL248/(Q248/1.37))</f>
        <v>0</v>
      </c>
      <c r="T248">
        <f>(DG248*DJ248)</f>
        <v>0</v>
      </c>
      <c r="U248">
        <f>(DZ248+(T248+2*0.95*5.67E-8*(((DZ248+$B$9)+273)^4-(DZ248+273)^4)-44100*I248)/(1.84*29.3*Q248+8*0.95*5.67E-8*(DZ248+273)^3))</f>
        <v>0</v>
      </c>
      <c r="V248">
        <f>($C$9*EA248+$D$9*EB248+$E$9*U248)</f>
        <v>0</v>
      </c>
      <c r="W248">
        <f>0.61365*exp(17.502*V248/(240.97+V248))</f>
        <v>0</v>
      </c>
      <c r="X248">
        <f>(Y248/Z248*100)</f>
        <v>0</v>
      </c>
      <c r="Y248">
        <f>DS248*(DX248+DY248)/1000</f>
        <v>0</v>
      </c>
      <c r="Z248">
        <f>0.61365*exp(17.502*DZ248/(240.97+DZ248))</f>
        <v>0</v>
      </c>
      <c r="AA248">
        <f>(W248-DS248*(DX248+DY248)/1000)</f>
        <v>0</v>
      </c>
      <c r="AB248">
        <f>(-I248*44100)</f>
        <v>0</v>
      </c>
      <c r="AC248">
        <f>2*29.3*Q248*0.92*(DZ248-V248)</f>
        <v>0</v>
      </c>
      <c r="AD248">
        <f>2*0.95*5.67E-8*(((DZ248+$B$9)+273)^4-(V248+273)^4)</f>
        <v>0</v>
      </c>
      <c r="AE248">
        <f>T248+AD248+AB248+AC248</f>
        <v>0</v>
      </c>
      <c r="AF248">
        <f>DW248*AT248*(DR248-DQ248*(1000-AT248*DT248)/(1000-AT248*DS248))/(100*DK248)</f>
        <v>0</v>
      </c>
      <c r="AG248">
        <f>1000*DW248*AT248*(DS248-DT248)/(100*DK248*(1000-AT248*DS248))</f>
        <v>0</v>
      </c>
      <c r="AH248">
        <f>(AI248 - AJ248 - DX248*1E3/(8.314*(DZ248+273.15)) * AL248/DW248 * AK248) * DW248/(100*DK248) * (1000 - DT248)/1000</f>
        <v>0</v>
      </c>
      <c r="AI248">
        <v>584.6151925153126</v>
      </c>
      <c r="AJ248">
        <v>555.8278303030304</v>
      </c>
      <c r="AK248">
        <v>3.378489639449714</v>
      </c>
      <c r="AL248">
        <v>66.78912068132936</v>
      </c>
      <c r="AM248">
        <f>(AO248 - AN248 + DX248*1E3/(8.314*(DZ248+273.15)) * AQ248/DW248 * AP248) * DW248/(100*DK248) * 1000/(1000 - AO248)</f>
        <v>0</v>
      </c>
      <c r="AN248">
        <v>20.10970632192208</v>
      </c>
      <c r="AO248">
        <v>23.28865352941176</v>
      </c>
      <c r="AP248">
        <v>-0.0005850818358201997</v>
      </c>
      <c r="AQ248">
        <v>108.691089205337</v>
      </c>
      <c r="AR248">
        <v>0</v>
      </c>
      <c r="AS248">
        <v>0</v>
      </c>
      <c r="AT248">
        <f>IF(AR248*$H$15&gt;=AV248,1.0,(AV248/(AV248-AR248*$H$15)))</f>
        <v>0</v>
      </c>
      <c r="AU248">
        <f>(AT248-1)*100</f>
        <v>0</v>
      </c>
      <c r="AV248">
        <f>MAX(0,($B$15+$C$15*EE248)/(1+$D$15*EE248)*DX248/(DZ248+273)*$E$15)</f>
        <v>0</v>
      </c>
      <c r="AW248" t="s">
        <v>429</v>
      </c>
      <c r="AX248" t="s">
        <v>429</v>
      </c>
      <c r="AY248">
        <v>0</v>
      </c>
      <c r="AZ248">
        <v>0</v>
      </c>
      <c r="BA248">
        <f>1-AY248/AZ248</f>
        <v>0</v>
      </c>
      <c r="BB248">
        <v>0</v>
      </c>
      <c r="BC248" t="s">
        <v>429</v>
      </c>
      <c r="BD248" t="s">
        <v>429</v>
      </c>
      <c r="BE248">
        <v>0</v>
      </c>
      <c r="BF248">
        <v>0</v>
      </c>
      <c r="BG248">
        <f>1-BE248/BF248</f>
        <v>0</v>
      </c>
      <c r="BH248">
        <v>0.5</v>
      </c>
      <c r="BI248">
        <f>DH248</f>
        <v>0</v>
      </c>
      <c r="BJ248">
        <f>K248</f>
        <v>0</v>
      </c>
      <c r="BK248">
        <f>BG248*BH248*BI248</f>
        <v>0</v>
      </c>
      <c r="BL248">
        <f>(BJ248-BB248)/BI248</f>
        <v>0</v>
      </c>
      <c r="BM248">
        <f>(AZ248-BF248)/BF248</f>
        <v>0</v>
      </c>
      <c r="BN248">
        <f>AY248/(BA248+AY248/BF248)</f>
        <v>0</v>
      </c>
      <c r="BO248" t="s">
        <v>429</v>
      </c>
      <c r="BP248">
        <v>0</v>
      </c>
      <c r="BQ248">
        <f>IF(BP248&lt;&gt;0, BP248, BN248)</f>
        <v>0</v>
      </c>
      <c r="BR248">
        <f>1-BQ248/BF248</f>
        <v>0</v>
      </c>
      <c r="BS248">
        <f>(BF248-BE248)/(BF248-BQ248)</f>
        <v>0</v>
      </c>
      <c r="BT248">
        <f>(AZ248-BF248)/(AZ248-BQ248)</f>
        <v>0</v>
      </c>
      <c r="BU248">
        <f>(BF248-BE248)/(BF248-AY248)</f>
        <v>0</v>
      </c>
      <c r="BV248">
        <f>(AZ248-BF248)/(AZ248-AY248)</f>
        <v>0</v>
      </c>
      <c r="BW248">
        <f>(BS248*BQ248/BE248)</f>
        <v>0</v>
      </c>
      <c r="BX248">
        <f>(1-BW248)</f>
        <v>0</v>
      </c>
      <c r="DG248">
        <f>$B$13*EF248+$C$13*EG248+$F$13*ER248*(1-EU248)</f>
        <v>0</v>
      </c>
      <c r="DH248">
        <f>DG248*DI248</f>
        <v>0</v>
      </c>
      <c r="DI248">
        <f>($B$13*$D$11+$C$13*$D$11+$F$13*((FE248+EW248)/MAX(FE248+EW248+FF248, 0.1)*$I$11+FF248/MAX(FE248+EW248+FF248, 0.1)*$J$11))/($B$13+$C$13+$F$13)</f>
        <v>0</v>
      </c>
      <c r="DJ248">
        <f>($B$13*$K$11+$C$13*$K$11+$F$13*((FE248+EW248)/MAX(FE248+EW248+FF248, 0.1)*$P$11+FF248/MAX(FE248+EW248+FF248, 0.1)*$Q$11))/($B$13+$C$13+$F$13)</f>
        <v>0</v>
      </c>
      <c r="DK248">
        <v>5.52</v>
      </c>
      <c r="DL248">
        <v>0.5</v>
      </c>
      <c r="DM248" t="s">
        <v>430</v>
      </c>
      <c r="DN248">
        <v>2</v>
      </c>
      <c r="DO248" t="b">
        <v>1</v>
      </c>
      <c r="DP248">
        <v>1685033287.1</v>
      </c>
      <c r="DQ248">
        <v>519.894037037037</v>
      </c>
      <c r="DR248">
        <v>558.8721851851851</v>
      </c>
      <c r="DS248">
        <v>23.31075185185185</v>
      </c>
      <c r="DT248">
        <v>20.11131851851852</v>
      </c>
      <c r="DU248">
        <v>519.6144074074074</v>
      </c>
      <c r="DV248">
        <v>23.24864074074074</v>
      </c>
      <c r="DW248">
        <v>500.0233703703703</v>
      </c>
      <c r="DX248">
        <v>99.51426666666667</v>
      </c>
      <c r="DY248">
        <v>0.1000575851851852</v>
      </c>
      <c r="DZ248">
        <v>31.41816296296296</v>
      </c>
      <c r="EA248">
        <v>32.14208518518519</v>
      </c>
      <c r="EB248">
        <v>999.9000000000001</v>
      </c>
      <c r="EC248">
        <v>0</v>
      </c>
      <c r="ED248">
        <v>0</v>
      </c>
      <c r="EE248">
        <v>9992.014444444443</v>
      </c>
      <c r="EF248">
        <v>0</v>
      </c>
      <c r="EG248">
        <v>56.39792592592594</v>
      </c>
      <c r="EH248">
        <v>-38.9781</v>
      </c>
      <c r="EI248">
        <v>532.3022962962963</v>
      </c>
      <c r="EJ248">
        <v>570.3425555555556</v>
      </c>
      <c r="EK248">
        <v>3.199428518518519</v>
      </c>
      <c r="EL248">
        <v>558.8721851851851</v>
      </c>
      <c r="EM248">
        <v>20.11131851851852</v>
      </c>
      <c r="EN248">
        <v>2.319751481481481</v>
      </c>
      <c r="EO248">
        <v>2.001362222222222</v>
      </c>
      <c r="EP248">
        <v>19.81420740740741</v>
      </c>
      <c r="EQ248">
        <v>17.45511481481481</v>
      </c>
      <c r="ER248">
        <v>2000.018148148148</v>
      </c>
      <c r="ES248">
        <v>0.9800065555555556</v>
      </c>
      <c r="ET248">
        <v>0.01999306666666667</v>
      </c>
      <c r="EU248">
        <v>0</v>
      </c>
      <c r="EV248">
        <v>629.4424814814815</v>
      </c>
      <c r="EW248">
        <v>5.00078</v>
      </c>
      <c r="EX248">
        <v>16757.6037037037</v>
      </c>
      <c r="EY248">
        <v>16379.82592592592</v>
      </c>
      <c r="EZ248">
        <v>43.28444444444444</v>
      </c>
      <c r="FA248">
        <v>44.45099999999999</v>
      </c>
      <c r="FB248">
        <v>43.46737037037036</v>
      </c>
      <c r="FC248">
        <v>44.15033333333333</v>
      </c>
      <c r="FD248">
        <v>44.5831111111111</v>
      </c>
      <c r="FE248">
        <v>1955.128148148148</v>
      </c>
      <c r="FF248">
        <v>39.89000000000001</v>
      </c>
      <c r="FG248">
        <v>0</v>
      </c>
      <c r="FH248">
        <v>1685033293.9</v>
      </c>
      <c r="FI248">
        <v>0</v>
      </c>
      <c r="FJ248">
        <v>629.4351153846153</v>
      </c>
      <c r="FK248">
        <v>25.10020511793227</v>
      </c>
      <c r="FL248">
        <v>416.3487178690608</v>
      </c>
      <c r="FM248">
        <v>16758.93076923077</v>
      </c>
      <c r="FN248">
        <v>15</v>
      </c>
      <c r="FO248">
        <v>1685030927.1</v>
      </c>
      <c r="FP248" t="s">
        <v>824</v>
      </c>
      <c r="FQ248">
        <v>1685030918.1</v>
      </c>
      <c r="FR248">
        <v>1685030927.1</v>
      </c>
      <c r="FS248">
        <v>4</v>
      </c>
      <c r="FT248">
        <v>-0.116</v>
      </c>
      <c r="FU248">
        <v>-0.024</v>
      </c>
      <c r="FV248">
        <v>0.273</v>
      </c>
      <c r="FW248">
        <v>-0.08699999999999999</v>
      </c>
      <c r="FX248">
        <v>420</v>
      </c>
      <c r="FY248">
        <v>14</v>
      </c>
      <c r="FZ248">
        <v>0.3</v>
      </c>
      <c r="GA248">
        <v>0.01</v>
      </c>
      <c r="GB248">
        <v>-38.6281025</v>
      </c>
      <c r="GC248">
        <v>-7.079345966228749</v>
      </c>
      <c r="GD248">
        <v>0.7216472245798152</v>
      </c>
      <c r="GE248">
        <v>0</v>
      </c>
      <c r="GF248">
        <v>3.21095425</v>
      </c>
      <c r="GG248">
        <v>-0.227654071294564</v>
      </c>
      <c r="GH248">
        <v>0.02234803748514619</v>
      </c>
      <c r="GI248">
        <v>1</v>
      </c>
      <c r="GJ248">
        <v>1</v>
      </c>
      <c r="GK248">
        <v>2</v>
      </c>
      <c r="GL248" t="s">
        <v>432</v>
      </c>
      <c r="GM248">
        <v>3.09982</v>
      </c>
      <c r="GN248">
        <v>2.75806</v>
      </c>
      <c r="GO248">
        <v>0.115784</v>
      </c>
      <c r="GP248">
        <v>0.121794</v>
      </c>
      <c r="GQ248">
        <v>0.11564</v>
      </c>
      <c r="GR248">
        <v>0.104963</v>
      </c>
      <c r="GS248">
        <v>22560.1</v>
      </c>
      <c r="GT248">
        <v>22142.1</v>
      </c>
      <c r="GU248">
        <v>26069.5</v>
      </c>
      <c r="GV248">
        <v>25566.1</v>
      </c>
      <c r="GW248">
        <v>37006.7</v>
      </c>
      <c r="GX248">
        <v>34867</v>
      </c>
      <c r="GY248">
        <v>45593.4</v>
      </c>
      <c r="GZ248">
        <v>42148.3</v>
      </c>
      <c r="HA248">
        <v>1.8405</v>
      </c>
      <c r="HB248">
        <v>1.86373</v>
      </c>
      <c r="HC248">
        <v>-0.0395775</v>
      </c>
      <c r="HD248">
        <v>0</v>
      </c>
      <c r="HE248">
        <v>32.7519</v>
      </c>
      <c r="HF248">
        <v>999.9</v>
      </c>
      <c r="HG248">
        <v>47.3</v>
      </c>
      <c r="HH248">
        <v>40.5</v>
      </c>
      <c r="HI248">
        <v>36.1915</v>
      </c>
      <c r="HJ248">
        <v>62.2377</v>
      </c>
      <c r="HK248">
        <v>24.5232</v>
      </c>
      <c r="HL248">
        <v>1</v>
      </c>
      <c r="HM248">
        <v>0.442327</v>
      </c>
      <c r="HN248">
        <v>2.31481</v>
      </c>
      <c r="HO248">
        <v>20.2892</v>
      </c>
      <c r="HP248">
        <v>5.20935</v>
      </c>
      <c r="HQ248">
        <v>11.98</v>
      </c>
      <c r="HR248">
        <v>4.9631</v>
      </c>
      <c r="HS248">
        <v>3.27418</v>
      </c>
      <c r="HT248">
        <v>9999</v>
      </c>
      <c r="HU248">
        <v>9999</v>
      </c>
      <c r="HV248">
        <v>9999</v>
      </c>
      <c r="HW248">
        <v>31.9</v>
      </c>
      <c r="HX248">
        <v>1.86401</v>
      </c>
      <c r="HY248">
        <v>1.86021</v>
      </c>
      <c r="HZ248">
        <v>1.85852</v>
      </c>
      <c r="IA248">
        <v>1.85989</v>
      </c>
      <c r="IB248">
        <v>1.85988</v>
      </c>
      <c r="IC248">
        <v>1.85846</v>
      </c>
      <c r="ID248">
        <v>1.85747</v>
      </c>
      <c r="IE248">
        <v>1.85241</v>
      </c>
      <c r="IF248">
        <v>0</v>
      </c>
      <c r="IG248">
        <v>0</v>
      </c>
      <c r="IH248">
        <v>0</v>
      </c>
      <c r="II248">
        <v>0</v>
      </c>
      <c r="IJ248" t="s">
        <v>433</v>
      </c>
      <c r="IK248" t="s">
        <v>434</v>
      </c>
      <c r="IL248" t="s">
        <v>435</v>
      </c>
      <c r="IM248" t="s">
        <v>435</v>
      </c>
      <c r="IN248" t="s">
        <v>435</v>
      </c>
      <c r="IO248" t="s">
        <v>435</v>
      </c>
      <c r="IP248">
        <v>0</v>
      </c>
      <c r="IQ248">
        <v>100</v>
      </c>
      <c r="IR248">
        <v>100</v>
      </c>
      <c r="IS248">
        <v>0.28</v>
      </c>
      <c r="IT248">
        <v>0.0617</v>
      </c>
      <c r="IU248">
        <v>0.193269492571207</v>
      </c>
      <c r="IV248">
        <v>0.0002756662941723101</v>
      </c>
      <c r="IW248">
        <v>-1.706736700235475E-07</v>
      </c>
      <c r="IX248">
        <v>-7.648352192670159E-11</v>
      </c>
      <c r="IY248">
        <v>-0.189574171831711</v>
      </c>
      <c r="IZ248">
        <v>0.001712106514585134</v>
      </c>
      <c r="JA248">
        <v>0.0004201690128959496</v>
      </c>
      <c r="JB248">
        <v>-1.212774764375344E-06</v>
      </c>
      <c r="JC248">
        <v>3</v>
      </c>
      <c r="JD248">
        <v>1949</v>
      </c>
      <c r="JE248">
        <v>1</v>
      </c>
      <c r="JF248">
        <v>28</v>
      </c>
      <c r="JG248">
        <v>39.6</v>
      </c>
      <c r="JH248">
        <v>39.5</v>
      </c>
      <c r="JI248">
        <v>1.49902</v>
      </c>
      <c r="JJ248">
        <v>2.65869</v>
      </c>
      <c r="JK248">
        <v>1.49658</v>
      </c>
      <c r="JL248">
        <v>2.34741</v>
      </c>
      <c r="JM248">
        <v>1.54785</v>
      </c>
      <c r="JN248">
        <v>2.44995</v>
      </c>
      <c r="JO248">
        <v>43.5081</v>
      </c>
      <c r="JP248">
        <v>13.0988</v>
      </c>
      <c r="JQ248">
        <v>18</v>
      </c>
      <c r="JR248">
        <v>491.171</v>
      </c>
      <c r="JS248">
        <v>522.08</v>
      </c>
      <c r="JT248">
        <v>27.9955</v>
      </c>
      <c r="JU248">
        <v>32.7903</v>
      </c>
      <c r="JV248">
        <v>30.0002</v>
      </c>
      <c r="JW248">
        <v>32.6291</v>
      </c>
      <c r="JX248">
        <v>32.5277</v>
      </c>
      <c r="JY248">
        <v>30.1761</v>
      </c>
      <c r="JZ248">
        <v>42.4048</v>
      </c>
      <c r="KA248">
        <v>0</v>
      </c>
      <c r="KB248">
        <v>28</v>
      </c>
      <c r="KC248">
        <v>607.746</v>
      </c>
      <c r="KD248">
        <v>20.0915</v>
      </c>
      <c r="KE248">
        <v>99.63030000000001</v>
      </c>
      <c r="KF248">
        <v>100.058</v>
      </c>
    </row>
    <row r="249" spans="1:292">
      <c r="A249">
        <v>229</v>
      </c>
      <c r="B249">
        <v>1685033299.6</v>
      </c>
      <c r="C249">
        <v>6700.5</v>
      </c>
      <c r="D249" t="s">
        <v>895</v>
      </c>
      <c r="E249" t="s">
        <v>896</v>
      </c>
      <c r="F249">
        <v>5</v>
      </c>
      <c r="G249" t="s">
        <v>823</v>
      </c>
      <c r="H249">
        <v>1685033291.814285</v>
      </c>
      <c r="I249">
        <f>(J249)/1000</f>
        <v>0</v>
      </c>
      <c r="J249">
        <f>IF(DO249, AM249, AG249)</f>
        <v>0</v>
      </c>
      <c r="K249">
        <f>IF(DO249, AH249, AF249)</f>
        <v>0</v>
      </c>
      <c r="L249">
        <f>DQ249 - IF(AT249&gt;1, K249*DK249*100.0/(AV249*EE249), 0)</f>
        <v>0</v>
      </c>
      <c r="M249">
        <f>((S249-I249/2)*L249-K249)/(S249+I249/2)</f>
        <v>0</v>
      </c>
      <c r="N249">
        <f>M249*(DX249+DY249)/1000.0</f>
        <v>0</v>
      </c>
      <c r="O249">
        <f>(DQ249 - IF(AT249&gt;1, K249*DK249*100.0/(AV249*EE249), 0))*(DX249+DY249)/1000.0</f>
        <v>0</v>
      </c>
      <c r="P249">
        <f>2.0/((1/R249-1/Q249)+SIGN(R249)*SQRT((1/R249-1/Q249)*(1/R249-1/Q249) + 4*DL249/((DL249+1)*(DL249+1))*(2*1/R249*1/Q249-1/Q249*1/Q249)))</f>
        <v>0</v>
      </c>
      <c r="Q249">
        <f>IF(LEFT(DM249,1)&lt;&gt;"0",IF(LEFT(DM249,1)="1",3.0,DN249),$D$5+$E$5*(EE249*DX249/($K$5*1000))+$F$5*(EE249*DX249/($K$5*1000))*MAX(MIN(DK249,$J$5),$I$5)*MAX(MIN(DK249,$J$5),$I$5)+$G$5*MAX(MIN(DK249,$J$5),$I$5)*(EE249*DX249/($K$5*1000))+$H$5*(EE249*DX249/($K$5*1000))*(EE249*DX249/($K$5*1000)))</f>
        <v>0</v>
      </c>
      <c r="R249">
        <f>I249*(1000-(1000*0.61365*exp(17.502*V249/(240.97+V249))/(DX249+DY249)+DS249)/2)/(1000*0.61365*exp(17.502*V249/(240.97+V249))/(DX249+DY249)-DS249)</f>
        <v>0</v>
      </c>
      <c r="S249">
        <f>1/((DL249+1)/(P249/1.6)+1/(Q249/1.37)) + DL249/((DL249+1)/(P249/1.6) + DL249/(Q249/1.37))</f>
        <v>0</v>
      </c>
      <c r="T249">
        <f>(DG249*DJ249)</f>
        <v>0</v>
      </c>
      <c r="U249">
        <f>(DZ249+(T249+2*0.95*5.67E-8*(((DZ249+$B$9)+273)^4-(DZ249+273)^4)-44100*I249)/(1.84*29.3*Q249+8*0.95*5.67E-8*(DZ249+273)^3))</f>
        <v>0</v>
      </c>
      <c r="V249">
        <f>($C$9*EA249+$D$9*EB249+$E$9*U249)</f>
        <v>0</v>
      </c>
      <c r="W249">
        <f>0.61365*exp(17.502*V249/(240.97+V249))</f>
        <v>0</v>
      </c>
      <c r="X249">
        <f>(Y249/Z249*100)</f>
        <v>0</v>
      </c>
      <c r="Y249">
        <f>DS249*(DX249+DY249)/1000</f>
        <v>0</v>
      </c>
      <c r="Z249">
        <f>0.61365*exp(17.502*DZ249/(240.97+DZ249))</f>
        <v>0</v>
      </c>
      <c r="AA249">
        <f>(W249-DS249*(DX249+DY249)/1000)</f>
        <v>0</v>
      </c>
      <c r="AB249">
        <f>(-I249*44100)</f>
        <v>0</v>
      </c>
      <c r="AC249">
        <f>2*29.3*Q249*0.92*(DZ249-V249)</f>
        <v>0</v>
      </c>
      <c r="AD249">
        <f>2*0.95*5.67E-8*(((DZ249+$B$9)+273)^4-(V249+273)^4)</f>
        <v>0</v>
      </c>
      <c r="AE249">
        <f>T249+AD249+AB249+AC249</f>
        <v>0</v>
      </c>
      <c r="AF249">
        <f>DW249*AT249*(DR249-DQ249*(1000-AT249*DT249)/(1000-AT249*DS249))/(100*DK249)</f>
        <v>0</v>
      </c>
      <c r="AG249">
        <f>1000*DW249*AT249*(DS249-DT249)/(100*DK249*(1000-AT249*DS249))</f>
        <v>0</v>
      </c>
      <c r="AH249">
        <f>(AI249 - AJ249 - DX249*1E3/(8.314*(DZ249+273.15)) * AL249/DW249 * AK249) * DW249/(100*DK249) * (1000 - DT249)/1000</f>
        <v>0</v>
      </c>
      <c r="AI249">
        <v>601.2714679677723</v>
      </c>
      <c r="AJ249">
        <v>572.5201636363636</v>
      </c>
      <c r="AK249">
        <v>3.334948526619219</v>
      </c>
      <c r="AL249">
        <v>66.78912068132936</v>
      </c>
      <c r="AM249">
        <f>(AO249 - AN249 + DX249*1E3/(8.314*(DZ249+273.15)) * AQ249/DW249 * AP249) * DW249/(100*DK249) * 1000/(1000 - AO249)</f>
        <v>0</v>
      </c>
      <c r="AN249">
        <v>20.10855346731897</v>
      </c>
      <c r="AO249">
        <v>23.27515088235294</v>
      </c>
      <c r="AP249">
        <v>-0.0005345925128105839</v>
      </c>
      <c r="AQ249">
        <v>108.691089205337</v>
      </c>
      <c r="AR249">
        <v>0</v>
      </c>
      <c r="AS249">
        <v>0</v>
      </c>
      <c r="AT249">
        <f>IF(AR249*$H$15&gt;=AV249,1.0,(AV249/(AV249-AR249*$H$15)))</f>
        <v>0</v>
      </c>
      <c r="AU249">
        <f>(AT249-1)*100</f>
        <v>0</v>
      </c>
      <c r="AV249">
        <f>MAX(0,($B$15+$C$15*EE249)/(1+$D$15*EE249)*DX249/(DZ249+273)*$E$15)</f>
        <v>0</v>
      </c>
      <c r="AW249" t="s">
        <v>429</v>
      </c>
      <c r="AX249" t="s">
        <v>429</v>
      </c>
      <c r="AY249">
        <v>0</v>
      </c>
      <c r="AZ249">
        <v>0</v>
      </c>
      <c r="BA249">
        <f>1-AY249/AZ249</f>
        <v>0</v>
      </c>
      <c r="BB249">
        <v>0</v>
      </c>
      <c r="BC249" t="s">
        <v>429</v>
      </c>
      <c r="BD249" t="s">
        <v>429</v>
      </c>
      <c r="BE249">
        <v>0</v>
      </c>
      <c r="BF249">
        <v>0</v>
      </c>
      <c r="BG249">
        <f>1-BE249/BF249</f>
        <v>0</v>
      </c>
      <c r="BH249">
        <v>0.5</v>
      </c>
      <c r="BI249">
        <f>DH249</f>
        <v>0</v>
      </c>
      <c r="BJ249">
        <f>K249</f>
        <v>0</v>
      </c>
      <c r="BK249">
        <f>BG249*BH249*BI249</f>
        <v>0</v>
      </c>
      <c r="BL249">
        <f>(BJ249-BB249)/BI249</f>
        <v>0</v>
      </c>
      <c r="BM249">
        <f>(AZ249-BF249)/BF249</f>
        <v>0</v>
      </c>
      <c r="BN249">
        <f>AY249/(BA249+AY249/BF249)</f>
        <v>0</v>
      </c>
      <c r="BO249" t="s">
        <v>429</v>
      </c>
      <c r="BP249">
        <v>0</v>
      </c>
      <c r="BQ249">
        <f>IF(BP249&lt;&gt;0, BP249, BN249)</f>
        <v>0</v>
      </c>
      <c r="BR249">
        <f>1-BQ249/BF249</f>
        <v>0</v>
      </c>
      <c r="BS249">
        <f>(BF249-BE249)/(BF249-BQ249)</f>
        <v>0</v>
      </c>
      <c r="BT249">
        <f>(AZ249-BF249)/(AZ249-BQ249)</f>
        <v>0</v>
      </c>
      <c r="BU249">
        <f>(BF249-BE249)/(BF249-AY249)</f>
        <v>0</v>
      </c>
      <c r="BV249">
        <f>(AZ249-BF249)/(AZ249-AY249)</f>
        <v>0</v>
      </c>
      <c r="BW249">
        <f>(BS249*BQ249/BE249)</f>
        <v>0</v>
      </c>
      <c r="BX249">
        <f>(1-BW249)</f>
        <v>0</v>
      </c>
      <c r="DG249">
        <f>$B$13*EF249+$C$13*EG249+$F$13*ER249*(1-EU249)</f>
        <v>0</v>
      </c>
      <c r="DH249">
        <f>DG249*DI249</f>
        <v>0</v>
      </c>
      <c r="DI249">
        <f>($B$13*$D$11+$C$13*$D$11+$F$13*((FE249+EW249)/MAX(FE249+EW249+FF249, 0.1)*$I$11+FF249/MAX(FE249+EW249+FF249, 0.1)*$J$11))/($B$13+$C$13+$F$13)</f>
        <v>0</v>
      </c>
      <c r="DJ249">
        <f>($B$13*$K$11+$C$13*$K$11+$F$13*((FE249+EW249)/MAX(FE249+EW249+FF249, 0.1)*$P$11+FF249/MAX(FE249+EW249+FF249, 0.1)*$Q$11))/($B$13+$C$13+$F$13)</f>
        <v>0</v>
      </c>
      <c r="DK249">
        <v>5.52</v>
      </c>
      <c r="DL249">
        <v>0.5</v>
      </c>
      <c r="DM249" t="s">
        <v>430</v>
      </c>
      <c r="DN249">
        <v>2</v>
      </c>
      <c r="DO249" t="b">
        <v>1</v>
      </c>
      <c r="DP249">
        <v>1685033291.814285</v>
      </c>
      <c r="DQ249">
        <v>535.3488214285715</v>
      </c>
      <c r="DR249">
        <v>574.639392857143</v>
      </c>
      <c r="DS249">
        <v>23.29551428571429</v>
      </c>
      <c r="DT249">
        <v>20.10977857142857</v>
      </c>
      <c r="DU249">
        <v>535.0687142857143</v>
      </c>
      <c r="DV249">
        <v>23.23370357142857</v>
      </c>
      <c r="DW249">
        <v>500.0155357142858</v>
      </c>
      <c r="DX249">
        <v>99.51483571428572</v>
      </c>
      <c r="DY249">
        <v>0.1000140607142857</v>
      </c>
      <c r="DZ249">
        <v>31.40509285714286</v>
      </c>
      <c r="EA249">
        <v>32.12345714285713</v>
      </c>
      <c r="EB249">
        <v>999.9000000000002</v>
      </c>
      <c r="EC249">
        <v>0</v>
      </c>
      <c r="ED249">
        <v>0</v>
      </c>
      <c r="EE249">
        <v>9995.555357142857</v>
      </c>
      <c r="EF249">
        <v>0</v>
      </c>
      <c r="EG249">
        <v>56.36565</v>
      </c>
      <c r="EH249">
        <v>-39.29053928571428</v>
      </c>
      <c r="EI249">
        <v>548.1174642857143</v>
      </c>
      <c r="EJ249">
        <v>586.4323571428571</v>
      </c>
      <c r="EK249">
        <v>3.185743928571428</v>
      </c>
      <c r="EL249">
        <v>574.639392857143</v>
      </c>
      <c r="EM249">
        <v>20.10977857142857</v>
      </c>
      <c r="EN249">
        <v>2.318249285714286</v>
      </c>
      <c r="EO249">
        <v>2.001219285714286</v>
      </c>
      <c r="EP249">
        <v>19.80376428571429</v>
      </c>
      <c r="EQ249">
        <v>17.45398928571428</v>
      </c>
      <c r="ER249">
        <v>2000.019285714286</v>
      </c>
      <c r="ES249">
        <v>0.9800065714285715</v>
      </c>
      <c r="ET249">
        <v>0.01999304285714286</v>
      </c>
      <c r="EU249">
        <v>0</v>
      </c>
      <c r="EV249">
        <v>631.3603571428573</v>
      </c>
      <c r="EW249">
        <v>5.00078</v>
      </c>
      <c r="EX249">
        <v>16807.03571428571</v>
      </c>
      <c r="EY249">
        <v>16379.825</v>
      </c>
      <c r="EZ249">
        <v>43.28764285714284</v>
      </c>
      <c r="FA249">
        <v>44.44149999999998</v>
      </c>
      <c r="FB249">
        <v>43.43725</v>
      </c>
      <c r="FC249">
        <v>44.14942857142858</v>
      </c>
      <c r="FD249">
        <v>44.61139285714286</v>
      </c>
      <c r="FE249">
        <v>1955.129285714286</v>
      </c>
      <c r="FF249">
        <v>39.89000000000001</v>
      </c>
      <c r="FG249">
        <v>0</v>
      </c>
      <c r="FH249">
        <v>1685033298.7</v>
      </c>
      <c r="FI249">
        <v>0</v>
      </c>
      <c r="FJ249">
        <v>631.4303076923078</v>
      </c>
      <c r="FK249">
        <v>23.9004444611811</v>
      </c>
      <c r="FL249">
        <v>681.517949251423</v>
      </c>
      <c r="FM249">
        <v>16810.00769230769</v>
      </c>
      <c r="FN249">
        <v>15</v>
      </c>
      <c r="FO249">
        <v>1685030927.1</v>
      </c>
      <c r="FP249" t="s">
        <v>824</v>
      </c>
      <c r="FQ249">
        <v>1685030918.1</v>
      </c>
      <c r="FR249">
        <v>1685030927.1</v>
      </c>
      <c r="FS249">
        <v>4</v>
      </c>
      <c r="FT249">
        <v>-0.116</v>
      </c>
      <c r="FU249">
        <v>-0.024</v>
      </c>
      <c r="FV249">
        <v>0.273</v>
      </c>
      <c r="FW249">
        <v>-0.08699999999999999</v>
      </c>
      <c r="FX249">
        <v>420</v>
      </c>
      <c r="FY249">
        <v>14</v>
      </c>
      <c r="FZ249">
        <v>0.3</v>
      </c>
      <c r="GA249">
        <v>0.01</v>
      </c>
      <c r="GB249">
        <v>-39.0315425</v>
      </c>
      <c r="GC249">
        <v>-4.611740712945582</v>
      </c>
      <c r="GD249">
        <v>0.4849464243024689</v>
      </c>
      <c r="GE249">
        <v>0</v>
      </c>
      <c r="GF249">
        <v>3.196266</v>
      </c>
      <c r="GG249">
        <v>-0.1803780112570434</v>
      </c>
      <c r="GH249">
        <v>0.01742100324321189</v>
      </c>
      <c r="GI249">
        <v>1</v>
      </c>
      <c r="GJ249">
        <v>1</v>
      </c>
      <c r="GK249">
        <v>2</v>
      </c>
      <c r="GL249" t="s">
        <v>432</v>
      </c>
      <c r="GM249">
        <v>3.09965</v>
      </c>
      <c r="GN249">
        <v>2.75804</v>
      </c>
      <c r="GO249">
        <v>0.118259</v>
      </c>
      <c r="GP249">
        <v>0.124276</v>
      </c>
      <c r="GQ249">
        <v>0.115596</v>
      </c>
      <c r="GR249">
        <v>0.10496</v>
      </c>
      <c r="GS249">
        <v>22497</v>
      </c>
      <c r="GT249">
        <v>22079.3</v>
      </c>
      <c r="GU249">
        <v>26069.6</v>
      </c>
      <c r="GV249">
        <v>25565.9</v>
      </c>
      <c r="GW249">
        <v>37009.2</v>
      </c>
      <c r="GX249">
        <v>34867.4</v>
      </c>
      <c r="GY249">
        <v>45593.7</v>
      </c>
      <c r="GZ249">
        <v>42148.3</v>
      </c>
      <c r="HA249">
        <v>1.84015</v>
      </c>
      <c r="HB249">
        <v>1.86375</v>
      </c>
      <c r="HC249">
        <v>-0.0383928</v>
      </c>
      <c r="HD249">
        <v>0</v>
      </c>
      <c r="HE249">
        <v>32.7126</v>
      </c>
      <c r="HF249">
        <v>999.9</v>
      </c>
      <c r="HG249">
        <v>47.3</v>
      </c>
      <c r="HH249">
        <v>40.5</v>
      </c>
      <c r="HI249">
        <v>36.1899</v>
      </c>
      <c r="HJ249">
        <v>62.4877</v>
      </c>
      <c r="HK249">
        <v>24.6915</v>
      </c>
      <c r="HL249">
        <v>1</v>
      </c>
      <c r="HM249">
        <v>0.442355</v>
      </c>
      <c r="HN249">
        <v>2.30166</v>
      </c>
      <c r="HO249">
        <v>20.2896</v>
      </c>
      <c r="HP249">
        <v>5.2098</v>
      </c>
      <c r="HQ249">
        <v>11.98</v>
      </c>
      <c r="HR249">
        <v>4.96295</v>
      </c>
      <c r="HS249">
        <v>3.27428</v>
      </c>
      <c r="HT249">
        <v>9999</v>
      </c>
      <c r="HU249">
        <v>9999</v>
      </c>
      <c r="HV249">
        <v>9999</v>
      </c>
      <c r="HW249">
        <v>31.9</v>
      </c>
      <c r="HX249">
        <v>1.86403</v>
      </c>
      <c r="HY249">
        <v>1.8602</v>
      </c>
      <c r="HZ249">
        <v>1.85852</v>
      </c>
      <c r="IA249">
        <v>1.85989</v>
      </c>
      <c r="IB249">
        <v>1.85989</v>
      </c>
      <c r="IC249">
        <v>1.85843</v>
      </c>
      <c r="ID249">
        <v>1.85748</v>
      </c>
      <c r="IE249">
        <v>1.85242</v>
      </c>
      <c r="IF249">
        <v>0</v>
      </c>
      <c r="IG249">
        <v>0</v>
      </c>
      <c r="IH249">
        <v>0</v>
      </c>
      <c r="II249">
        <v>0</v>
      </c>
      <c r="IJ249" t="s">
        <v>433</v>
      </c>
      <c r="IK249" t="s">
        <v>434</v>
      </c>
      <c r="IL249" t="s">
        <v>435</v>
      </c>
      <c r="IM249" t="s">
        <v>435</v>
      </c>
      <c r="IN249" t="s">
        <v>435</v>
      </c>
      <c r="IO249" t="s">
        <v>435</v>
      </c>
      <c r="IP249">
        <v>0</v>
      </c>
      <c r="IQ249">
        <v>100</v>
      </c>
      <c r="IR249">
        <v>100</v>
      </c>
      <c r="IS249">
        <v>0.28</v>
      </c>
      <c r="IT249">
        <v>0.0614</v>
      </c>
      <c r="IU249">
        <v>0.193269492571207</v>
      </c>
      <c r="IV249">
        <v>0.0002756662941723101</v>
      </c>
      <c r="IW249">
        <v>-1.706736700235475E-07</v>
      </c>
      <c r="IX249">
        <v>-7.648352192670159E-11</v>
      </c>
      <c r="IY249">
        <v>-0.189574171831711</v>
      </c>
      <c r="IZ249">
        <v>0.001712106514585134</v>
      </c>
      <c r="JA249">
        <v>0.0004201690128959496</v>
      </c>
      <c r="JB249">
        <v>-1.212774764375344E-06</v>
      </c>
      <c r="JC249">
        <v>3</v>
      </c>
      <c r="JD249">
        <v>1949</v>
      </c>
      <c r="JE249">
        <v>1</v>
      </c>
      <c r="JF249">
        <v>28</v>
      </c>
      <c r="JG249">
        <v>39.7</v>
      </c>
      <c r="JH249">
        <v>39.5</v>
      </c>
      <c r="JI249">
        <v>1.5332</v>
      </c>
      <c r="JJ249">
        <v>2.66724</v>
      </c>
      <c r="JK249">
        <v>1.49658</v>
      </c>
      <c r="JL249">
        <v>2.34741</v>
      </c>
      <c r="JM249">
        <v>1.54907</v>
      </c>
      <c r="JN249">
        <v>2.38647</v>
      </c>
      <c r="JO249">
        <v>43.5081</v>
      </c>
      <c r="JP249">
        <v>13.0988</v>
      </c>
      <c r="JQ249">
        <v>18</v>
      </c>
      <c r="JR249">
        <v>490.996</v>
      </c>
      <c r="JS249">
        <v>522.128</v>
      </c>
      <c r="JT249">
        <v>27.9965</v>
      </c>
      <c r="JU249">
        <v>32.794</v>
      </c>
      <c r="JV249">
        <v>30.0002</v>
      </c>
      <c r="JW249">
        <v>32.6341</v>
      </c>
      <c r="JX249">
        <v>32.5313</v>
      </c>
      <c r="JY249">
        <v>30.8355</v>
      </c>
      <c r="JZ249">
        <v>42.4048</v>
      </c>
      <c r="KA249">
        <v>0</v>
      </c>
      <c r="KB249">
        <v>28</v>
      </c>
      <c r="KC249">
        <v>621.17</v>
      </c>
      <c r="KD249">
        <v>20.0851</v>
      </c>
      <c r="KE249">
        <v>99.63079999999999</v>
      </c>
      <c r="KF249">
        <v>100.058</v>
      </c>
    </row>
    <row r="250" spans="1:292">
      <c r="A250">
        <v>230</v>
      </c>
      <c r="B250">
        <v>1685033304.6</v>
      </c>
      <c r="C250">
        <v>6705.5</v>
      </c>
      <c r="D250" t="s">
        <v>897</v>
      </c>
      <c r="E250" t="s">
        <v>898</v>
      </c>
      <c r="F250">
        <v>5</v>
      </c>
      <c r="G250" t="s">
        <v>823</v>
      </c>
      <c r="H250">
        <v>1685033297.1</v>
      </c>
      <c r="I250">
        <f>(J250)/1000</f>
        <v>0</v>
      </c>
      <c r="J250">
        <f>IF(DO250, AM250, AG250)</f>
        <v>0</v>
      </c>
      <c r="K250">
        <f>IF(DO250, AH250, AF250)</f>
        <v>0</v>
      </c>
      <c r="L250">
        <f>DQ250 - IF(AT250&gt;1, K250*DK250*100.0/(AV250*EE250), 0)</f>
        <v>0</v>
      </c>
      <c r="M250">
        <f>((S250-I250/2)*L250-K250)/(S250+I250/2)</f>
        <v>0</v>
      </c>
      <c r="N250">
        <f>M250*(DX250+DY250)/1000.0</f>
        <v>0</v>
      </c>
      <c r="O250">
        <f>(DQ250 - IF(AT250&gt;1, K250*DK250*100.0/(AV250*EE250), 0))*(DX250+DY250)/1000.0</f>
        <v>0</v>
      </c>
      <c r="P250">
        <f>2.0/((1/R250-1/Q250)+SIGN(R250)*SQRT((1/R250-1/Q250)*(1/R250-1/Q250) + 4*DL250/((DL250+1)*(DL250+1))*(2*1/R250*1/Q250-1/Q250*1/Q250)))</f>
        <v>0</v>
      </c>
      <c r="Q250">
        <f>IF(LEFT(DM250,1)&lt;&gt;"0",IF(LEFT(DM250,1)="1",3.0,DN250),$D$5+$E$5*(EE250*DX250/($K$5*1000))+$F$5*(EE250*DX250/($K$5*1000))*MAX(MIN(DK250,$J$5),$I$5)*MAX(MIN(DK250,$J$5),$I$5)+$G$5*MAX(MIN(DK250,$J$5),$I$5)*(EE250*DX250/($K$5*1000))+$H$5*(EE250*DX250/($K$5*1000))*(EE250*DX250/($K$5*1000)))</f>
        <v>0</v>
      </c>
      <c r="R250">
        <f>I250*(1000-(1000*0.61365*exp(17.502*V250/(240.97+V250))/(DX250+DY250)+DS250)/2)/(1000*0.61365*exp(17.502*V250/(240.97+V250))/(DX250+DY250)-DS250)</f>
        <v>0</v>
      </c>
      <c r="S250">
        <f>1/((DL250+1)/(P250/1.6)+1/(Q250/1.37)) + DL250/((DL250+1)/(P250/1.6) + DL250/(Q250/1.37))</f>
        <v>0</v>
      </c>
      <c r="T250">
        <f>(DG250*DJ250)</f>
        <v>0</v>
      </c>
      <c r="U250">
        <f>(DZ250+(T250+2*0.95*5.67E-8*(((DZ250+$B$9)+273)^4-(DZ250+273)^4)-44100*I250)/(1.84*29.3*Q250+8*0.95*5.67E-8*(DZ250+273)^3))</f>
        <v>0</v>
      </c>
      <c r="V250">
        <f>($C$9*EA250+$D$9*EB250+$E$9*U250)</f>
        <v>0</v>
      </c>
      <c r="W250">
        <f>0.61365*exp(17.502*V250/(240.97+V250))</f>
        <v>0</v>
      </c>
      <c r="X250">
        <f>(Y250/Z250*100)</f>
        <v>0</v>
      </c>
      <c r="Y250">
        <f>DS250*(DX250+DY250)/1000</f>
        <v>0</v>
      </c>
      <c r="Z250">
        <f>0.61365*exp(17.502*DZ250/(240.97+DZ250))</f>
        <v>0</v>
      </c>
      <c r="AA250">
        <f>(W250-DS250*(DX250+DY250)/1000)</f>
        <v>0</v>
      </c>
      <c r="AB250">
        <f>(-I250*44100)</f>
        <v>0</v>
      </c>
      <c r="AC250">
        <f>2*29.3*Q250*0.92*(DZ250-V250)</f>
        <v>0</v>
      </c>
      <c r="AD250">
        <f>2*0.95*5.67E-8*(((DZ250+$B$9)+273)^4-(V250+273)^4)</f>
        <v>0</v>
      </c>
      <c r="AE250">
        <f>T250+AD250+AB250+AC250</f>
        <v>0</v>
      </c>
      <c r="AF250">
        <f>DW250*AT250*(DR250-DQ250*(1000-AT250*DT250)/(1000-AT250*DS250))/(100*DK250)</f>
        <v>0</v>
      </c>
      <c r="AG250">
        <f>1000*DW250*AT250*(DS250-DT250)/(100*DK250*(1000-AT250*DS250))</f>
        <v>0</v>
      </c>
      <c r="AH250">
        <f>(AI250 - AJ250 - DX250*1E3/(8.314*(DZ250+273.15)) * AL250/DW250 * AK250) * DW250/(100*DK250) * (1000 - DT250)/1000</f>
        <v>0</v>
      </c>
      <c r="AI250">
        <v>618.8467774003594</v>
      </c>
      <c r="AJ250">
        <v>589.392212121212</v>
      </c>
      <c r="AK250">
        <v>3.373168600698757</v>
      </c>
      <c r="AL250">
        <v>66.78912068132936</v>
      </c>
      <c r="AM250">
        <f>(AO250 - AN250 + DX250*1E3/(8.314*(DZ250+273.15)) * AQ250/DW250 * AP250) * DW250/(100*DK250) * 1000/(1000 - AO250)</f>
        <v>0</v>
      </c>
      <c r="AN250">
        <v>20.10833804669808</v>
      </c>
      <c r="AO250">
        <v>23.26464764705882</v>
      </c>
      <c r="AP250">
        <v>-0.000206914762859894</v>
      </c>
      <c r="AQ250">
        <v>108.691089205337</v>
      </c>
      <c r="AR250">
        <v>0</v>
      </c>
      <c r="AS250">
        <v>0</v>
      </c>
      <c r="AT250">
        <f>IF(AR250*$H$15&gt;=AV250,1.0,(AV250/(AV250-AR250*$H$15)))</f>
        <v>0</v>
      </c>
      <c r="AU250">
        <f>(AT250-1)*100</f>
        <v>0</v>
      </c>
      <c r="AV250">
        <f>MAX(0,($B$15+$C$15*EE250)/(1+$D$15*EE250)*DX250/(DZ250+273)*$E$15)</f>
        <v>0</v>
      </c>
      <c r="AW250" t="s">
        <v>429</v>
      </c>
      <c r="AX250" t="s">
        <v>429</v>
      </c>
      <c r="AY250">
        <v>0</v>
      </c>
      <c r="AZ250">
        <v>0</v>
      </c>
      <c r="BA250">
        <f>1-AY250/AZ250</f>
        <v>0</v>
      </c>
      <c r="BB250">
        <v>0</v>
      </c>
      <c r="BC250" t="s">
        <v>429</v>
      </c>
      <c r="BD250" t="s">
        <v>429</v>
      </c>
      <c r="BE250">
        <v>0</v>
      </c>
      <c r="BF250">
        <v>0</v>
      </c>
      <c r="BG250">
        <f>1-BE250/BF250</f>
        <v>0</v>
      </c>
      <c r="BH250">
        <v>0.5</v>
      </c>
      <c r="BI250">
        <f>DH250</f>
        <v>0</v>
      </c>
      <c r="BJ250">
        <f>K250</f>
        <v>0</v>
      </c>
      <c r="BK250">
        <f>BG250*BH250*BI250</f>
        <v>0</v>
      </c>
      <c r="BL250">
        <f>(BJ250-BB250)/BI250</f>
        <v>0</v>
      </c>
      <c r="BM250">
        <f>(AZ250-BF250)/BF250</f>
        <v>0</v>
      </c>
      <c r="BN250">
        <f>AY250/(BA250+AY250/BF250)</f>
        <v>0</v>
      </c>
      <c r="BO250" t="s">
        <v>429</v>
      </c>
      <c r="BP250">
        <v>0</v>
      </c>
      <c r="BQ250">
        <f>IF(BP250&lt;&gt;0, BP250, BN250)</f>
        <v>0</v>
      </c>
      <c r="BR250">
        <f>1-BQ250/BF250</f>
        <v>0</v>
      </c>
      <c r="BS250">
        <f>(BF250-BE250)/(BF250-BQ250)</f>
        <v>0</v>
      </c>
      <c r="BT250">
        <f>(AZ250-BF250)/(AZ250-BQ250)</f>
        <v>0</v>
      </c>
      <c r="BU250">
        <f>(BF250-BE250)/(BF250-AY250)</f>
        <v>0</v>
      </c>
      <c r="BV250">
        <f>(AZ250-BF250)/(AZ250-AY250)</f>
        <v>0</v>
      </c>
      <c r="BW250">
        <f>(BS250*BQ250/BE250)</f>
        <v>0</v>
      </c>
      <c r="BX250">
        <f>(1-BW250)</f>
        <v>0</v>
      </c>
      <c r="DG250">
        <f>$B$13*EF250+$C$13*EG250+$F$13*ER250*(1-EU250)</f>
        <v>0</v>
      </c>
      <c r="DH250">
        <f>DG250*DI250</f>
        <v>0</v>
      </c>
      <c r="DI250">
        <f>($B$13*$D$11+$C$13*$D$11+$F$13*((FE250+EW250)/MAX(FE250+EW250+FF250, 0.1)*$I$11+FF250/MAX(FE250+EW250+FF250, 0.1)*$J$11))/($B$13+$C$13+$F$13)</f>
        <v>0</v>
      </c>
      <c r="DJ250">
        <f>($B$13*$K$11+$C$13*$K$11+$F$13*((FE250+EW250)/MAX(FE250+EW250+FF250, 0.1)*$P$11+FF250/MAX(FE250+EW250+FF250, 0.1)*$Q$11))/($B$13+$C$13+$F$13)</f>
        <v>0</v>
      </c>
      <c r="DK250">
        <v>5.52</v>
      </c>
      <c r="DL250">
        <v>0.5</v>
      </c>
      <c r="DM250" t="s">
        <v>430</v>
      </c>
      <c r="DN250">
        <v>2</v>
      </c>
      <c r="DO250" t="b">
        <v>1</v>
      </c>
      <c r="DP250">
        <v>1685033297.1</v>
      </c>
      <c r="DQ250">
        <v>552.6795925925926</v>
      </c>
      <c r="DR250">
        <v>592.5064444444444</v>
      </c>
      <c r="DS250">
        <v>23.28108888888889</v>
      </c>
      <c r="DT250">
        <v>20.10780740740741</v>
      </c>
      <c r="DU250">
        <v>552.3991111111111</v>
      </c>
      <c r="DV250">
        <v>23.21956666666667</v>
      </c>
      <c r="DW250">
        <v>499.9902962962963</v>
      </c>
      <c r="DX250">
        <v>99.51533703703706</v>
      </c>
      <c r="DY250">
        <v>0.09991622592592593</v>
      </c>
      <c r="DZ250">
        <v>31.38912962962963</v>
      </c>
      <c r="EA250">
        <v>32.10595185185185</v>
      </c>
      <c r="EB250">
        <v>999.9000000000001</v>
      </c>
      <c r="EC250">
        <v>0</v>
      </c>
      <c r="ED250">
        <v>0</v>
      </c>
      <c r="EE250">
        <v>10004.67222222222</v>
      </c>
      <c r="EF250">
        <v>0</v>
      </c>
      <c r="EG250">
        <v>56.29437777777779</v>
      </c>
      <c r="EH250">
        <v>-39.82679259259259</v>
      </c>
      <c r="EI250">
        <v>565.8532592592593</v>
      </c>
      <c r="EJ250">
        <v>604.6648888888889</v>
      </c>
      <c r="EK250">
        <v>3.173292962962963</v>
      </c>
      <c r="EL250">
        <v>592.5064444444444</v>
      </c>
      <c r="EM250">
        <v>20.10780740740741</v>
      </c>
      <c r="EN250">
        <v>2.316825925925926</v>
      </c>
      <c r="EO250">
        <v>2.001033703703704</v>
      </c>
      <c r="EP250">
        <v>19.79386666666667</v>
      </c>
      <c r="EQ250">
        <v>17.45252592592593</v>
      </c>
      <c r="ER250">
        <v>2000.011111111111</v>
      </c>
      <c r="ES250">
        <v>0.9800065555555556</v>
      </c>
      <c r="ET250">
        <v>0.01999305555555556</v>
      </c>
      <c r="EU250">
        <v>0</v>
      </c>
      <c r="EV250">
        <v>633.4090740740741</v>
      </c>
      <c r="EW250">
        <v>5.00078</v>
      </c>
      <c r="EX250">
        <v>16872.02592592593</v>
      </c>
      <c r="EY250">
        <v>16379.76666666667</v>
      </c>
      <c r="EZ250">
        <v>43.30281481481479</v>
      </c>
      <c r="FA250">
        <v>44.42322222222221</v>
      </c>
      <c r="FB250">
        <v>43.40722222222222</v>
      </c>
      <c r="FC250">
        <v>44.14337037037036</v>
      </c>
      <c r="FD250">
        <v>44.60388888888888</v>
      </c>
      <c r="FE250">
        <v>1955.121111111111</v>
      </c>
      <c r="FF250">
        <v>39.89000000000001</v>
      </c>
      <c r="FG250">
        <v>0</v>
      </c>
      <c r="FH250">
        <v>1685033303.5</v>
      </c>
      <c r="FI250">
        <v>0</v>
      </c>
      <c r="FJ250">
        <v>633.3143076923077</v>
      </c>
      <c r="FK250">
        <v>22.72013672891488</v>
      </c>
      <c r="FL250">
        <v>963.2820498521875</v>
      </c>
      <c r="FM250">
        <v>16868.80769230769</v>
      </c>
      <c r="FN250">
        <v>15</v>
      </c>
      <c r="FO250">
        <v>1685030927.1</v>
      </c>
      <c r="FP250" t="s">
        <v>824</v>
      </c>
      <c r="FQ250">
        <v>1685030918.1</v>
      </c>
      <c r="FR250">
        <v>1685030927.1</v>
      </c>
      <c r="FS250">
        <v>4</v>
      </c>
      <c r="FT250">
        <v>-0.116</v>
      </c>
      <c r="FU250">
        <v>-0.024</v>
      </c>
      <c r="FV250">
        <v>0.273</v>
      </c>
      <c r="FW250">
        <v>-0.08699999999999999</v>
      </c>
      <c r="FX250">
        <v>420</v>
      </c>
      <c r="FY250">
        <v>14</v>
      </c>
      <c r="FZ250">
        <v>0.3</v>
      </c>
      <c r="GA250">
        <v>0.01</v>
      </c>
      <c r="GB250">
        <v>-39.47480243902439</v>
      </c>
      <c r="GC250">
        <v>-5.723262020905955</v>
      </c>
      <c r="GD250">
        <v>0.5937853798394876</v>
      </c>
      <c r="GE250">
        <v>0</v>
      </c>
      <c r="GF250">
        <v>3.18203756097561</v>
      </c>
      <c r="GG250">
        <v>-0.1481285017421549</v>
      </c>
      <c r="GH250">
        <v>0.01471665188932757</v>
      </c>
      <c r="GI250">
        <v>1</v>
      </c>
      <c r="GJ250">
        <v>1</v>
      </c>
      <c r="GK250">
        <v>2</v>
      </c>
      <c r="GL250" t="s">
        <v>432</v>
      </c>
      <c r="GM250">
        <v>3.09972</v>
      </c>
      <c r="GN250">
        <v>2.75823</v>
      </c>
      <c r="GO250">
        <v>0.120723</v>
      </c>
      <c r="GP250">
        <v>0.126696</v>
      </c>
      <c r="GQ250">
        <v>0.115558</v>
      </c>
      <c r="GR250">
        <v>0.104941</v>
      </c>
      <c r="GS250">
        <v>22434</v>
      </c>
      <c r="GT250">
        <v>22018.4</v>
      </c>
      <c r="GU250">
        <v>26069.4</v>
      </c>
      <c r="GV250">
        <v>25565.9</v>
      </c>
      <c r="GW250">
        <v>37011</v>
      </c>
      <c r="GX250">
        <v>34868.1</v>
      </c>
      <c r="GY250">
        <v>45593.5</v>
      </c>
      <c r="GZ250">
        <v>42147.9</v>
      </c>
      <c r="HA250">
        <v>1.8404</v>
      </c>
      <c r="HB250">
        <v>1.86367</v>
      </c>
      <c r="HC250">
        <v>-0.0362583</v>
      </c>
      <c r="HD250">
        <v>0</v>
      </c>
      <c r="HE250">
        <v>32.6693</v>
      </c>
      <c r="HF250">
        <v>999.9</v>
      </c>
      <c r="HG250">
        <v>47.3</v>
      </c>
      <c r="HH250">
        <v>40.5</v>
      </c>
      <c r="HI250">
        <v>36.1896</v>
      </c>
      <c r="HJ250">
        <v>62.1377</v>
      </c>
      <c r="HK250">
        <v>24.9199</v>
      </c>
      <c r="HL250">
        <v>1</v>
      </c>
      <c r="HM250">
        <v>0.442569</v>
      </c>
      <c r="HN250">
        <v>2.29265</v>
      </c>
      <c r="HO250">
        <v>20.2897</v>
      </c>
      <c r="HP250">
        <v>5.2095</v>
      </c>
      <c r="HQ250">
        <v>11.98</v>
      </c>
      <c r="HR250">
        <v>4.9627</v>
      </c>
      <c r="HS250">
        <v>3.2741</v>
      </c>
      <c r="HT250">
        <v>9999</v>
      </c>
      <c r="HU250">
        <v>9999</v>
      </c>
      <c r="HV250">
        <v>9999</v>
      </c>
      <c r="HW250">
        <v>31.9</v>
      </c>
      <c r="HX250">
        <v>1.86401</v>
      </c>
      <c r="HY250">
        <v>1.8602</v>
      </c>
      <c r="HZ250">
        <v>1.85852</v>
      </c>
      <c r="IA250">
        <v>1.85989</v>
      </c>
      <c r="IB250">
        <v>1.85988</v>
      </c>
      <c r="IC250">
        <v>1.85842</v>
      </c>
      <c r="ID250">
        <v>1.8575</v>
      </c>
      <c r="IE250">
        <v>1.85242</v>
      </c>
      <c r="IF250">
        <v>0</v>
      </c>
      <c r="IG250">
        <v>0</v>
      </c>
      <c r="IH250">
        <v>0</v>
      </c>
      <c r="II250">
        <v>0</v>
      </c>
      <c r="IJ250" t="s">
        <v>433</v>
      </c>
      <c r="IK250" t="s">
        <v>434</v>
      </c>
      <c r="IL250" t="s">
        <v>435</v>
      </c>
      <c r="IM250" t="s">
        <v>435</v>
      </c>
      <c r="IN250" t="s">
        <v>435</v>
      </c>
      <c r="IO250" t="s">
        <v>435</v>
      </c>
      <c r="IP250">
        <v>0</v>
      </c>
      <c r="IQ250">
        <v>100</v>
      </c>
      <c r="IR250">
        <v>100</v>
      </c>
      <c r="IS250">
        <v>0.28</v>
      </c>
      <c r="IT250">
        <v>0.0612</v>
      </c>
      <c r="IU250">
        <v>0.193269492571207</v>
      </c>
      <c r="IV250">
        <v>0.0002756662941723101</v>
      </c>
      <c r="IW250">
        <v>-1.706736700235475E-07</v>
      </c>
      <c r="IX250">
        <v>-7.648352192670159E-11</v>
      </c>
      <c r="IY250">
        <v>-0.189574171831711</v>
      </c>
      <c r="IZ250">
        <v>0.001712106514585134</v>
      </c>
      <c r="JA250">
        <v>0.0004201690128959496</v>
      </c>
      <c r="JB250">
        <v>-1.212774764375344E-06</v>
      </c>
      <c r="JC250">
        <v>3</v>
      </c>
      <c r="JD250">
        <v>1949</v>
      </c>
      <c r="JE250">
        <v>1</v>
      </c>
      <c r="JF250">
        <v>28</v>
      </c>
      <c r="JG250">
        <v>39.8</v>
      </c>
      <c r="JH250">
        <v>39.6</v>
      </c>
      <c r="JI250">
        <v>1.56372</v>
      </c>
      <c r="JJ250">
        <v>2.65259</v>
      </c>
      <c r="JK250">
        <v>1.49658</v>
      </c>
      <c r="JL250">
        <v>2.34741</v>
      </c>
      <c r="JM250">
        <v>1.54907</v>
      </c>
      <c r="JN250">
        <v>2.39136</v>
      </c>
      <c r="JO250">
        <v>43.5081</v>
      </c>
      <c r="JP250">
        <v>13.0901</v>
      </c>
      <c r="JQ250">
        <v>18</v>
      </c>
      <c r="JR250">
        <v>491.173</v>
      </c>
      <c r="JS250">
        <v>522.104</v>
      </c>
      <c r="JT250">
        <v>27.9974</v>
      </c>
      <c r="JU250">
        <v>32.7969</v>
      </c>
      <c r="JV250">
        <v>30.0003</v>
      </c>
      <c r="JW250">
        <v>32.6377</v>
      </c>
      <c r="JX250">
        <v>32.5348</v>
      </c>
      <c r="JY250">
        <v>31.5285</v>
      </c>
      <c r="JZ250">
        <v>42.4048</v>
      </c>
      <c r="KA250">
        <v>0</v>
      </c>
      <c r="KB250">
        <v>28</v>
      </c>
      <c r="KC250">
        <v>641.205</v>
      </c>
      <c r="KD250">
        <v>20.0873</v>
      </c>
      <c r="KE250">
        <v>99.63039999999999</v>
      </c>
      <c r="KF250">
        <v>100.057</v>
      </c>
    </row>
    <row r="251" spans="1:292">
      <c r="A251">
        <v>231</v>
      </c>
      <c r="B251">
        <v>1685033309.6</v>
      </c>
      <c r="C251">
        <v>6710.5</v>
      </c>
      <c r="D251" t="s">
        <v>899</v>
      </c>
      <c r="E251" t="s">
        <v>900</v>
      </c>
      <c r="F251">
        <v>5</v>
      </c>
      <c r="G251" t="s">
        <v>823</v>
      </c>
      <c r="H251">
        <v>1685033301.814285</v>
      </c>
      <c r="I251">
        <f>(J251)/1000</f>
        <v>0</v>
      </c>
      <c r="J251">
        <f>IF(DO251, AM251, AG251)</f>
        <v>0</v>
      </c>
      <c r="K251">
        <f>IF(DO251, AH251, AF251)</f>
        <v>0</v>
      </c>
      <c r="L251">
        <f>DQ251 - IF(AT251&gt;1, K251*DK251*100.0/(AV251*EE251), 0)</f>
        <v>0</v>
      </c>
      <c r="M251">
        <f>((S251-I251/2)*L251-K251)/(S251+I251/2)</f>
        <v>0</v>
      </c>
      <c r="N251">
        <f>M251*(DX251+DY251)/1000.0</f>
        <v>0</v>
      </c>
      <c r="O251">
        <f>(DQ251 - IF(AT251&gt;1, K251*DK251*100.0/(AV251*EE251), 0))*(DX251+DY251)/1000.0</f>
        <v>0</v>
      </c>
      <c r="P251">
        <f>2.0/((1/R251-1/Q251)+SIGN(R251)*SQRT((1/R251-1/Q251)*(1/R251-1/Q251) + 4*DL251/((DL251+1)*(DL251+1))*(2*1/R251*1/Q251-1/Q251*1/Q251)))</f>
        <v>0</v>
      </c>
      <c r="Q251">
        <f>IF(LEFT(DM251,1)&lt;&gt;"0",IF(LEFT(DM251,1)="1",3.0,DN251),$D$5+$E$5*(EE251*DX251/($K$5*1000))+$F$5*(EE251*DX251/($K$5*1000))*MAX(MIN(DK251,$J$5),$I$5)*MAX(MIN(DK251,$J$5),$I$5)+$G$5*MAX(MIN(DK251,$J$5),$I$5)*(EE251*DX251/($K$5*1000))+$H$5*(EE251*DX251/($K$5*1000))*(EE251*DX251/($K$5*1000)))</f>
        <v>0</v>
      </c>
      <c r="R251">
        <f>I251*(1000-(1000*0.61365*exp(17.502*V251/(240.97+V251))/(DX251+DY251)+DS251)/2)/(1000*0.61365*exp(17.502*V251/(240.97+V251))/(DX251+DY251)-DS251)</f>
        <v>0</v>
      </c>
      <c r="S251">
        <f>1/((DL251+1)/(P251/1.6)+1/(Q251/1.37)) + DL251/((DL251+1)/(P251/1.6) + DL251/(Q251/1.37))</f>
        <v>0</v>
      </c>
      <c r="T251">
        <f>(DG251*DJ251)</f>
        <v>0</v>
      </c>
      <c r="U251">
        <f>(DZ251+(T251+2*0.95*5.67E-8*(((DZ251+$B$9)+273)^4-(DZ251+273)^4)-44100*I251)/(1.84*29.3*Q251+8*0.95*5.67E-8*(DZ251+273)^3))</f>
        <v>0</v>
      </c>
      <c r="V251">
        <f>($C$9*EA251+$D$9*EB251+$E$9*U251)</f>
        <v>0</v>
      </c>
      <c r="W251">
        <f>0.61365*exp(17.502*V251/(240.97+V251))</f>
        <v>0</v>
      </c>
      <c r="X251">
        <f>(Y251/Z251*100)</f>
        <v>0</v>
      </c>
      <c r="Y251">
        <f>DS251*(DX251+DY251)/1000</f>
        <v>0</v>
      </c>
      <c r="Z251">
        <f>0.61365*exp(17.502*DZ251/(240.97+DZ251))</f>
        <v>0</v>
      </c>
      <c r="AA251">
        <f>(W251-DS251*(DX251+DY251)/1000)</f>
        <v>0</v>
      </c>
      <c r="AB251">
        <f>(-I251*44100)</f>
        <v>0</v>
      </c>
      <c r="AC251">
        <f>2*29.3*Q251*0.92*(DZ251-V251)</f>
        <v>0</v>
      </c>
      <c r="AD251">
        <f>2*0.95*5.67E-8*(((DZ251+$B$9)+273)^4-(V251+273)^4)</f>
        <v>0</v>
      </c>
      <c r="AE251">
        <f>T251+AD251+AB251+AC251</f>
        <v>0</v>
      </c>
      <c r="AF251">
        <f>DW251*AT251*(DR251-DQ251*(1000-AT251*DT251)/(1000-AT251*DS251))/(100*DK251)</f>
        <v>0</v>
      </c>
      <c r="AG251">
        <f>1000*DW251*AT251*(DS251-DT251)/(100*DK251*(1000-AT251*DS251))</f>
        <v>0</v>
      </c>
      <c r="AH251">
        <f>(AI251 - AJ251 - DX251*1E3/(8.314*(DZ251+273.15)) * AL251/DW251 * AK251) * DW251/(100*DK251) * (1000 - DT251)/1000</f>
        <v>0</v>
      </c>
      <c r="AI251">
        <v>635.5953156392815</v>
      </c>
      <c r="AJ251">
        <v>606.2054606060601</v>
      </c>
      <c r="AK251">
        <v>3.357318345171548</v>
      </c>
      <c r="AL251">
        <v>66.78912068132936</v>
      </c>
      <c r="AM251">
        <f>(AO251 - AN251 + DX251*1E3/(8.314*(DZ251+273.15)) * AQ251/DW251 * AP251) * DW251/(100*DK251) * 1000/(1000 - AO251)</f>
        <v>0</v>
      </c>
      <c r="AN251">
        <v>20.10317529953944</v>
      </c>
      <c r="AO251">
        <v>23.25075352941177</v>
      </c>
      <c r="AP251">
        <v>-0.0001456079600681358</v>
      </c>
      <c r="AQ251">
        <v>108.691089205337</v>
      </c>
      <c r="AR251">
        <v>0</v>
      </c>
      <c r="AS251">
        <v>0</v>
      </c>
      <c r="AT251">
        <f>IF(AR251*$H$15&gt;=AV251,1.0,(AV251/(AV251-AR251*$H$15)))</f>
        <v>0</v>
      </c>
      <c r="AU251">
        <f>(AT251-1)*100</f>
        <v>0</v>
      </c>
      <c r="AV251">
        <f>MAX(0,($B$15+$C$15*EE251)/(1+$D$15*EE251)*DX251/(DZ251+273)*$E$15)</f>
        <v>0</v>
      </c>
      <c r="AW251" t="s">
        <v>429</v>
      </c>
      <c r="AX251" t="s">
        <v>429</v>
      </c>
      <c r="AY251">
        <v>0</v>
      </c>
      <c r="AZ251">
        <v>0</v>
      </c>
      <c r="BA251">
        <f>1-AY251/AZ251</f>
        <v>0</v>
      </c>
      <c r="BB251">
        <v>0</v>
      </c>
      <c r="BC251" t="s">
        <v>429</v>
      </c>
      <c r="BD251" t="s">
        <v>429</v>
      </c>
      <c r="BE251">
        <v>0</v>
      </c>
      <c r="BF251">
        <v>0</v>
      </c>
      <c r="BG251">
        <f>1-BE251/BF251</f>
        <v>0</v>
      </c>
      <c r="BH251">
        <v>0.5</v>
      </c>
      <c r="BI251">
        <f>DH251</f>
        <v>0</v>
      </c>
      <c r="BJ251">
        <f>K251</f>
        <v>0</v>
      </c>
      <c r="BK251">
        <f>BG251*BH251*BI251</f>
        <v>0</v>
      </c>
      <c r="BL251">
        <f>(BJ251-BB251)/BI251</f>
        <v>0</v>
      </c>
      <c r="BM251">
        <f>(AZ251-BF251)/BF251</f>
        <v>0</v>
      </c>
      <c r="BN251">
        <f>AY251/(BA251+AY251/BF251)</f>
        <v>0</v>
      </c>
      <c r="BO251" t="s">
        <v>429</v>
      </c>
      <c r="BP251">
        <v>0</v>
      </c>
      <c r="BQ251">
        <f>IF(BP251&lt;&gt;0, BP251, BN251)</f>
        <v>0</v>
      </c>
      <c r="BR251">
        <f>1-BQ251/BF251</f>
        <v>0</v>
      </c>
      <c r="BS251">
        <f>(BF251-BE251)/(BF251-BQ251)</f>
        <v>0</v>
      </c>
      <c r="BT251">
        <f>(AZ251-BF251)/(AZ251-BQ251)</f>
        <v>0</v>
      </c>
      <c r="BU251">
        <f>(BF251-BE251)/(BF251-AY251)</f>
        <v>0</v>
      </c>
      <c r="BV251">
        <f>(AZ251-BF251)/(AZ251-AY251)</f>
        <v>0</v>
      </c>
      <c r="BW251">
        <f>(BS251*BQ251/BE251)</f>
        <v>0</v>
      </c>
      <c r="BX251">
        <f>(1-BW251)</f>
        <v>0</v>
      </c>
      <c r="DG251">
        <f>$B$13*EF251+$C$13*EG251+$F$13*ER251*(1-EU251)</f>
        <v>0</v>
      </c>
      <c r="DH251">
        <f>DG251*DI251</f>
        <v>0</v>
      </c>
      <c r="DI251">
        <f>($B$13*$D$11+$C$13*$D$11+$F$13*((FE251+EW251)/MAX(FE251+EW251+FF251, 0.1)*$I$11+FF251/MAX(FE251+EW251+FF251, 0.1)*$J$11))/($B$13+$C$13+$F$13)</f>
        <v>0</v>
      </c>
      <c r="DJ251">
        <f>($B$13*$K$11+$C$13*$K$11+$F$13*((FE251+EW251)/MAX(FE251+EW251+FF251, 0.1)*$P$11+FF251/MAX(FE251+EW251+FF251, 0.1)*$Q$11))/($B$13+$C$13+$F$13)</f>
        <v>0</v>
      </c>
      <c r="DK251">
        <v>5.52</v>
      </c>
      <c r="DL251">
        <v>0.5</v>
      </c>
      <c r="DM251" t="s">
        <v>430</v>
      </c>
      <c r="DN251">
        <v>2</v>
      </c>
      <c r="DO251" t="b">
        <v>1</v>
      </c>
      <c r="DP251">
        <v>1685033301.814285</v>
      </c>
      <c r="DQ251">
        <v>568.1737857142857</v>
      </c>
      <c r="DR251">
        <v>608.1957142857143</v>
      </c>
      <c r="DS251">
        <v>23.26918571428572</v>
      </c>
      <c r="DT251">
        <v>20.10545357142857</v>
      </c>
      <c r="DU251">
        <v>567.89325</v>
      </c>
      <c r="DV251">
        <v>23.20789285714286</v>
      </c>
      <c r="DW251">
        <v>499.9914642857143</v>
      </c>
      <c r="DX251">
        <v>99.51530714285717</v>
      </c>
      <c r="DY251">
        <v>0.09997461428571429</v>
      </c>
      <c r="DZ251">
        <v>31.375725</v>
      </c>
      <c r="EA251">
        <v>32.084825</v>
      </c>
      <c r="EB251">
        <v>999.9000000000002</v>
      </c>
      <c r="EC251">
        <v>0</v>
      </c>
      <c r="ED251">
        <v>0</v>
      </c>
      <c r="EE251">
        <v>10002.92178571428</v>
      </c>
      <c r="EF251">
        <v>0</v>
      </c>
      <c r="EG251">
        <v>56.28526071428571</v>
      </c>
      <c r="EH251">
        <v>-40.02187857142857</v>
      </c>
      <c r="EI251">
        <v>581.7096785714286</v>
      </c>
      <c r="EJ251">
        <v>620.6745714285715</v>
      </c>
      <c r="EK251">
        <v>3.163743214285714</v>
      </c>
      <c r="EL251">
        <v>608.1957142857143</v>
      </c>
      <c r="EM251">
        <v>20.10545357142857</v>
      </c>
      <c r="EN251">
        <v>2.315640714285714</v>
      </c>
      <c r="EO251">
        <v>2.000798928571429</v>
      </c>
      <c r="EP251">
        <v>19.78561428571428</v>
      </c>
      <c r="EQ251">
        <v>17.450675</v>
      </c>
      <c r="ER251">
        <v>1999.983214285714</v>
      </c>
      <c r="ES251">
        <v>0.9800062500000001</v>
      </c>
      <c r="ET251">
        <v>0.01999336428571429</v>
      </c>
      <c r="EU251">
        <v>0</v>
      </c>
      <c r="EV251">
        <v>635.1563214285715</v>
      </c>
      <c r="EW251">
        <v>5.00078</v>
      </c>
      <c r="EX251">
        <v>16953.67142857143</v>
      </c>
      <c r="EY251">
        <v>16379.53214285714</v>
      </c>
      <c r="EZ251">
        <v>43.28314285714286</v>
      </c>
      <c r="FA251">
        <v>44.40821428571428</v>
      </c>
      <c r="FB251">
        <v>43.39935714285713</v>
      </c>
      <c r="FC251">
        <v>44.11592857142858</v>
      </c>
      <c r="FD251">
        <v>44.59578571428573</v>
      </c>
      <c r="FE251">
        <v>1955.093214285714</v>
      </c>
      <c r="FF251">
        <v>39.89000000000001</v>
      </c>
      <c r="FG251">
        <v>0</v>
      </c>
      <c r="FH251">
        <v>1685033308.9</v>
      </c>
      <c r="FI251">
        <v>0</v>
      </c>
      <c r="FJ251">
        <v>635.41392</v>
      </c>
      <c r="FK251">
        <v>20.99361534923529</v>
      </c>
      <c r="FL251">
        <v>1042.138460012197</v>
      </c>
      <c r="FM251">
        <v>16967.52</v>
      </c>
      <c r="FN251">
        <v>15</v>
      </c>
      <c r="FO251">
        <v>1685030927.1</v>
      </c>
      <c r="FP251" t="s">
        <v>824</v>
      </c>
      <c r="FQ251">
        <v>1685030918.1</v>
      </c>
      <c r="FR251">
        <v>1685030927.1</v>
      </c>
      <c r="FS251">
        <v>4</v>
      </c>
      <c r="FT251">
        <v>-0.116</v>
      </c>
      <c r="FU251">
        <v>-0.024</v>
      </c>
      <c r="FV251">
        <v>0.273</v>
      </c>
      <c r="FW251">
        <v>-0.08699999999999999</v>
      </c>
      <c r="FX251">
        <v>420</v>
      </c>
      <c r="FY251">
        <v>14</v>
      </c>
      <c r="FZ251">
        <v>0.3</v>
      </c>
      <c r="GA251">
        <v>0.01</v>
      </c>
      <c r="GB251">
        <v>-39.86487804878048</v>
      </c>
      <c r="GC251">
        <v>-3.53322648083634</v>
      </c>
      <c r="GD251">
        <v>0.3948777337861621</v>
      </c>
      <c r="GE251">
        <v>0</v>
      </c>
      <c r="GF251">
        <v>3.170840487804878</v>
      </c>
      <c r="GG251">
        <v>-0.1240950522648089</v>
      </c>
      <c r="GH251">
        <v>0.01239117899294566</v>
      </c>
      <c r="GI251">
        <v>1</v>
      </c>
      <c r="GJ251">
        <v>1</v>
      </c>
      <c r="GK251">
        <v>2</v>
      </c>
      <c r="GL251" t="s">
        <v>432</v>
      </c>
      <c r="GM251">
        <v>3.09985</v>
      </c>
      <c r="GN251">
        <v>2.75815</v>
      </c>
      <c r="GO251">
        <v>0.123139</v>
      </c>
      <c r="GP251">
        <v>0.129001</v>
      </c>
      <c r="GQ251">
        <v>0.11551</v>
      </c>
      <c r="GR251">
        <v>0.10493</v>
      </c>
      <c r="GS251">
        <v>22372.5</v>
      </c>
      <c r="GT251">
        <v>21960.1</v>
      </c>
      <c r="GU251">
        <v>26069.6</v>
      </c>
      <c r="GV251">
        <v>25565.8</v>
      </c>
      <c r="GW251">
        <v>37013.4</v>
      </c>
      <c r="GX251">
        <v>34868.9</v>
      </c>
      <c r="GY251">
        <v>45593.7</v>
      </c>
      <c r="GZ251">
        <v>42148</v>
      </c>
      <c r="HA251">
        <v>1.84053</v>
      </c>
      <c r="HB251">
        <v>1.86353</v>
      </c>
      <c r="HC251">
        <v>-0.0351481</v>
      </c>
      <c r="HD251">
        <v>0</v>
      </c>
      <c r="HE251">
        <v>32.6258</v>
      </c>
      <c r="HF251">
        <v>999.9</v>
      </c>
      <c r="HG251">
        <v>47.3</v>
      </c>
      <c r="HH251">
        <v>40.5</v>
      </c>
      <c r="HI251">
        <v>36.1911</v>
      </c>
      <c r="HJ251">
        <v>62.5977</v>
      </c>
      <c r="HK251">
        <v>24.8277</v>
      </c>
      <c r="HL251">
        <v>1</v>
      </c>
      <c r="HM251">
        <v>0.442868</v>
      </c>
      <c r="HN251">
        <v>2.28287</v>
      </c>
      <c r="HO251">
        <v>20.2896</v>
      </c>
      <c r="HP251">
        <v>5.21025</v>
      </c>
      <c r="HQ251">
        <v>11.98</v>
      </c>
      <c r="HR251">
        <v>4.9628</v>
      </c>
      <c r="HS251">
        <v>3.27415</v>
      </c>
      <c r="HT251">
        <v>9999</v>
      </c>
      <c r="HU251">
        <v>9999</v>
      </c>
      <c r="HV251">
        <v>9999</v>
      </c>
      <c r="HW251">
        <v>31.9</v>
      </c>
      <c r="HX251">
        <v>1.86401</v>
      </c>
      <c r="HY251">
        <v>1.8602</v>
      </c>
      <c r="HZ251">
        <v>1.85852</v>
      </c>
      <c r="IA251">
        <v>1.85989</v>
      </c>
      <c r="IB251">
        <v>1.85989</v>
      </c>
      <c r="IC251">
        <v>1.8584</v>
      </c>
      <c r="ID251">
        <v>1.85748</v>
      </c>
      <c r="IE251">
        <v>1.85241</v>
      </c>
      <c r="IF251">
        <v>0</v>
      </c>
      <c r="IG251">
        <v>0</v>
      </c>
      <c r="IH251">
        <v>0</v>
      </c>
      <c r="II251">
        <v>0</v>
      </c>
      <c r="IJ251" t="s">
        <v>433</v>
      </c>
      <c r="IK251" t="s">
        <v>434</v>
      </c>
      <c r="IL251" t="s">
        <v>435</v>
      </c>
      <c r="IM251" t="s">
        <v>435</v>
      </c>
      <c r="IN251" t="s">
        <v>435</v>
      </c>
      <c r="IO251" t="s">
        <v>435</v>
      </c>
      <c r="IP251">
        <v>0</v>
      </c>
      <c r="IQ251">
        <v>100</v>
      </c>
      <c r="IR251">
        <v>100</v>
      </c>
      <c r="IS251">
        <v>0.281</v>
      </c>
      <c r="IT251">
        <v>0.0609</v>
      </c>
      <c r="IU251">
        <v>0.193269492571207</v>
      </c>
      <c r="IV251">
        <v>0.0002756662941723101</v>
      </c>
      <c r="IW251">
        <v>-1.706736700235475E-07</v>
      </c>
      <c r="IX251">
        <v>-7.648352192670159E-11</v>
      </c>
      <c r="IY251">
        <v>-0.189574171831711</v>
      </c>
      <c r="IZ251">
        <v>0.001712106514585134</v>
      </c>
      <c r="JA251">
        <v>0.0004201690128959496</v>
      </c>
      <c r="JB251">
        <v>-1.212774764375344E-06</v>
      </c>
      <c r="JC251">
        <v>3</v>
      </c>
      <c r="JD251">
        <v>1949</v>
      </c>
      <c r="JE251">
        <v>1</v>
      </c>
      <c r="JF251">
        <v>28</v>
      </c>
      <c r="JG251">
        <v>39.9</v>
      </c>
      <c r="JH251">
        <v>39.7</v>
      </c>
      <c r="JI251">
        <v>1.5979</v>
      </c>
      <c r="JJ251">
        <v>2.64771</v>
      </c>
      <c r="JK251">
        <v>1.49658</v>
      </c>
      <c r="JL251">
        <v>2.34741</v>
      </c>
      <c r="JM251">
        <v>1.54785</v>
      </c>
      <c r="JN251">
        <v>2.44751</v>
      </c>
      <c r="JO251">
        <v>43.5081</v>
      </c>
      <c r="JP251">
        <v>13.1076</v>
      </c>
      <c r="JQ251">
        <v>18</v>
      </c>
      <c r="JR251">
        <v>491.274</v>
      </c>
      <c r="JS251">
        <v>522.023</v>
      </c>
      <c r="JT251">
        <v>27.9977</v>
      </c>
      <c r="JU251">
        <v>32.7998</v>
      </c>
      <c r="JV251">
        <v>30.0003</v>
      </c>
      <c r="JW251">
        <v>32.6413</v>
      </c>
      <c r="JX251">
        <v>32.5377</v>
      </c>
      <c r="JY251">
        <v>32.1574</v>
      </c>
      <c r="JZ251">
        <v>42.4048</v>
      </c>
      <c r="KA251">
        <v>0</v>
      </c>
      <c r="KB251">
        <v>28</v>
      </c>
      <c r="KC251">
        <v>654.562</v>
      </c>
      <c r="KD251">
        <v>20.0873</v>
      </c>
      <c r="KE251">
        <v>99.631</v>
      </c>
      <c r="KF251">
        <v>100.057</v>
      </c>
    </row>
    <row r="252" spans="1:292">
      <c r="A252">
        <v>232</v>
      </c>
      <c r="B252">
        <v>1685033314.6</v>
      </c>
      <c r="C252">
        <v>6715.5</v>
      </c>
      <c r="D252" t="s">
        <v>901</v>
      </c>
      <c r="E252" t="s">
        <v>902</v>
      </c>
      <c r="F252">
        <v>5</v>
      </c>
      <c r="G252" t="s">
        <v>823</v>
      </c>
      <c r="H252">
        <v>1685033307.1</v>
      </c>
      <c r="I252">
        <f>(J252)/1000</f>
        <v>0</v>
      </c>
      <c r="J252">
        <f>IF(DO252, AM252, AG252)</f>
        <v>0</v>
      </c>
      <c r="K252">
        <f>IF(DO252, AH252, AF252)</f>
        <v>0</v>
      </c>
      <c r="L252">
        <f>DQ252 - IF(AT252&gt;1, K252*DK252*100.0/(AV252*EE252), 0)</f>
        <v>0</v>
      </c>
      <c r="M252">
        <f>((S252-I252/2)*L252-K252)/(S252+I252/2)</f>
        <v>0</v>
      </c>
      <c r="N252">
        <f>M252*(DX252+DY252)/1000.0</f>
        <v>0</v>
      </c>
      <c r="O252">
        <f>(DQ252 - IF(AT252&gt;1, K252*DK252*100.0/(AV252*EE252), 0))*(DX252+DY252)/1000.0</f>
        <v>0</v>
      </c>
      <c r="P252">
        <f>2.0/((1/R252-1/Q252)+SIGN(R252)*SQRT((1/R252-1/Q252)*(1/R252-1/Q252) + 4*DL252/((DL252+1)*(DL252+1))*(2*1/R252*1/Q252-1/Q252*1/Q252)))</f>
        <v>0</v>
      </c>
      <c r="Q252">
        <f>IF(LEFT(DM252,1)&lt;&gt;"0",IF(LEFT(DM252,1)="1",3.0,DN252),$D$5+$E$5*(EE252*DX252/($K$5*1000))+$F$5*(EE252*DX252/($K$5*1000))*MAX(MIN(DK252,$J$5),$I$5)*MAX(MIN(DK252,$J$5),$I$5)+$G$5*MAX(MIN(DK252,$J$5),$I$5)*(EE252*DX252/($K$5*1000))+$H$5*(EE252*DX252/($K$5*1000))*(EE252*DX252/($K$5*1000)))</f>
        <v>0</v>
      </c>
      <c r="R252">
        <f>I252*(1000-(1000*0.61365*exp(17.502*V252/(240.97+V252))/(DX252+DY252)+DS252)/2)/(1000*0.61365*exp(17.502*V252/(240.97+V252))/(DX252+DY252)-DS252)</f>
        <v>0</v>
      </c>
      <c r="S252">
        <f>1/((DL252+1)/(P252/1.6)+1/(Q252/1.37)) + DL252/((DL252+1)/(P252/1.6) + DL252/(Q252/1.37))</f>
        <v>0</v>
      </c>
      <c r="T252">
        <f>(DG252*DJ252)</f>
        <v>0</v>
      </c>
      <c r="U252">
        <f>(DZ252+(T252+2*0.95*5.67E-8*(((DZ252+$B$9)+273)^4-(DZ252+273)^4)-44100*I252)/(1.84*29.3*Q252+8*0.95*5.67E-8*(DZ252+273)^3))</f>
        <v>0</v>
      </c>
      <c r="V252">
        <f>($C$9*EA252+$D$9*EB252+$E$9*U252)</f>
        <v>0</v>
      </c>
      <c r="W252">
        <f>0.61365*exp(17.502*V252/(240.97+V252))</f>
        <v>0</v>
      </c>
      <c r="X252">
        <f>(Y252/Z252*100)</f>
        <v>0</v>
      </c>
      <c r="Y252">
        <f>DS252*(DX252+DY252)/1000</f>
        <v>0</v>
      </c>
      <c r="Z252">
        <f>0.61365*exp(17.502*DZ252/(240.97+DZ252))</f>
        <v>0</v>
      </c>
      <c r="AA252">
        <f>(W252-DS252*(DX252+DY252)/1000)</f>
        <v>0</v>
      </c>
      <c r="AB252">
        <f>(-I252*44100)</f>
        <v>0</v>
      </c>
      <c r="AC252">
        <f>2*29.3*Q252*0.92*(DZ252-V252)</f>
        <v>0</v>
      </c>
      <c r="AD252">
        <f>2*0.95*5.67E-8*(((DZ252+$B$9)+273)^4-(V252+273)^4)</f>
        <v>0</v>
      </c>
      <c r="AE252">
        <f>T252+AD252+AB252+AC252</f>
        <v>0</v>
      </c>
      <c r="AF252">
        <f>DW252*AT252*(DR252-DQ252*(1000-AT252*DT252)/(1000-AT252*DS252))/(100*DK252)</f>
        <v>0</v>
      </c>
      <c r="AG252">
        <f>1000*DW252*AT252*(DS252-DT252)/(100*DK252*(1000-AT252*DS252))</f>
        <v>0</v>
      </c>
      <c r="AH252">
        <f>(AI252 - AJ252 - DX252*1E3/(8.314*(DZ252+273.15)) * AL252/DW252 * AK252) * DW252/(100*DK252) * (1000 - DT252)/1000</f>
        <v>0</v>
      </c>
      <c r="AI252">
        <v>651.9642599225006</v>
      </c>
      <c r="AJ252">
        <v>622.608515151515</v>
      </c>
      <c r="AK252">
        <v>3.26712521977612</v>
      </c>
      <c r="AL252">
        <v>66.78912068132936</v>
      </c>
      <c r="AM252">
        <f>(AO252 - AN252 + DX252*1E3/(8.314*(DZ252+273.15)) * AQ252/DW252 * AP252) * DW252/(100*DK252) * 1000/(1000 - AO252)</f>
        <v>0</v>
      </c>
      <c r="AN252">
        <v>20.10057805579629</v>
      </c>
      <c r="AO252">
        <v>23.23931411764706</v>
      </c>
      <c r="AP252">
        <v>-0.0001982057929455588</v>
      </c>
      <c r="AQ252">
        <v>108.691089205337</v>
      </c>
      <c r="AR252">
        <v>0</v>
      </c>
      <c r="AS252">
        <v>0</v>
      </c>
      <c r="AT252">
        <f>IF(AR252*$H$15&gt;=AV252,1.0,(AV252/(AV252-AR252*$H$15)))</f>
        <v>0</v>
      </c>
      <c r="AU252">
        <f>(AT252-1)*100</f>
        <v>0</v>
      </c>
      <c r="AV252">
        <f>MAX(0,($B$15+$C$15*EE252)/(1+$D$15*EE252)*DX252/(DZ252+273)*$E$15)</f>
        <v>0</v>
      </c>
      <c r="AW252" t="s">
        <v>429</v>
      </c>
      <c r="AX252" t="s">
        <v>429</v>
      </c>
      <c r="AY252">
        <v>0</v>
      </c>
      <c r="AZ252">
        <v>0</v>
      </c>
      <c r="BA252">
        <f>1-AY252/AZ252</f>
        <v>0</v>
      </c>
      <c r="BB252">
        <v>0</v>
      </c>
      <c r="BC252" t="s">
        <v>429</v>
      </c>
      <c r="BD252" t="s">
        <v>429</v>
      </c>
      <c r="BE252">
        <v>0</v>
      </c>
      <c r="BF252">
        <v>0</v>
      </c>
      <c r="BG252">
        <f>1-BE252/BF252</f>
        <v>0</v>
      </c>
      <c r="BH252">
        <v>0.5</v>
      </c>
      <c r="BI252">
        <f>DH252</f>
        <v>0</v>
      </c>
      <c r="BJ252">
        <f>K252</f>
        <v>0</v>
      </c>
      <c r="BK252">
        <f>BG252*BH252*BI252</f>
        <v>0</v>
      </c>
      <c r="BL252">
        <f>(BJ252-BB252)/BI252</f>
        <v>0</v>
      </c>
      <c r="BM252">
        <f>(AZ252-BF252)/BF252</f>
        <v>0</v>
      </c>
      <c r="BN252">
        <f>AY252/(BA252+AY252/BF252)</f>
        <v>0</v>
      </c>
      <c r="BO252" t="s">
        <v>429</v>
      </c>
      <c r="BP252">
        <v>0</v>
      </c>
      <c r="BQ252">
        <f>IF(BP252&lt;&gt;0, BP252, BN252)</f>
        <v>0</v>
      </c>
      <c r="BR252">
        <f>1-BQ252/BF252</f>
        <v>0</v>
      </c>
      <c r="BS252">
        <f>(BF252-BE252)/(BF252-BQ252)</f>
        <v>0</v>
      </c>
      <c r="BT252">
        <f>(AZ252-BF252)/(AZ252-BQ252)</f>
        <v>0</v>
      </c>
      <c r="BU252">
        <f>(BF252-BE252)/(BF252-AY252)</f>
        <v>0</v>
      </c>
      <c r="BV252">
        <f>(AZ252-BF252)/(AZ252-AY252)</f>
        <v>0</v>
      </c>
      <c r="BW252">
        <f>(BS252*BQ252/BE252)</f>
        <v>0</v>
      </c>
      <c r="BX252">
        <f>(1-BW252)</f>
        <v>0</v>
      </c>
      <c r="DG252">
        <f>$B$13*EF252+$C$13*EG252+$F$13*ER252*(1-EU252)</f>
        <v>0</v>
      </c>
      <c r="DH252">
        <f>DG252*DI252</f>
        <v>0</v>
      </c>
      <c r="DI252">
        <f>($B$13*$D$11+$C$13*$D$11+$F$13*((FE252+EW252)/MAX(FE252+EW252+FF252, 0.1)*$I$11+FF252/MAX(FE252+EW252+FF252, 0.1)*$J$11))/($B$13+$C$13+$F$13)</f>
        <v>0</v>
      </c>
      <c r="DJ252">
        <f>($B$13*$K$11+$C$13*$K$11+$F$13*((FE252+EW252)/MAX(FE252+EW252+FF252, 0.1)*$P$11+FF252/MAX(FE252+EW252+FF252, 0.1)*$Q$11))/($B$13+$C$13+$F$13)</f>
        <v>0</v>
      </c>
      <c r="DK252">
        <v>5.52</v>
      </c>
      <c r="DL252">
        <v>0.5</v>
      </c>
      <c r="DM252" t="s">
        <v>430</v>
      </c>
      <c r="DN252">
        <v>2</v>
      </c>
      <c r="DO252" t="b">
        <v>1</v>
      </c>
      <c r="DP252">
        <v>1685033307.1</v>
      </c>
      <c r="DQ252">
        <v>585.4713703703703</v>
      </c>
      <c r="DR252">
        <v>625.658148148148</v>
      </c>
      <c r="DS252">
        <v>23.2565</v>
      </c>
      <c r="DT252">
        <v>20.10221111111111</v>
      </c>
      <c r="DU252">
        <v>585.1905925925926</v>
      </c>
      <c r="DV252">
        <v>23.19544444444444</v>
      </c>
      <c r="DW252">
        <v>500.0156296296296</v>
      </c>
      <c r="DX252">
        <v>99.51535925925927</v>
      </c>
      <c r="DY252">
        <v>0.09997377407407407</v>
      </c>
      <c r="DZ252">
        <v>31.36054814814815</v>
      </c>
      <c r="EA252">
        <v>32.06665925925926</v>
      </c>
      <c r="EB252">
        <v>999.9000000000001</v>
      </c>
      <c r="EC252">
        <v>0</v>
      </c>
      <c r="ED252">
        <v>0</v>
      </c>
      <c r="EE252">
        <v>10003.58333333334</v>
      </c>
      <c r="EF252">
        <v>0</v>
      </c>
      <c r="EG252">
        <v>56.40175185185186</v>
      </c>
      <c r="EH252">
        <v>-40.18681851851852</v>
      </c>
      <c r="EI252">
        <v>599.4114444444444</v>
      </c>
      <c r="EJ252">
        <v>638.4932962962964</v>
      </c>
      <c r="EK252">
        <v>3.154297777777778</v>
      </c>
      <c r="EL252">
        <v>625.658148148148</v>
      </c>
      <c r="EM252">
        <v>20.10221111111111</v>
      </c>
      <c r="EN252">
        <v>2.31438</v>
      </c>
      <c r="EO252">
        <v>2.000477777777778</v>
      </c>
      <c r="EP252">
        <v>19.77682962962963</v>
      </c>
      <c r="EQ252">
        <v>17.44813703703704</v>
      </c>
      <c r="ER252">
        <v>1999.99</v>
      </c>
      <c r="ES252">
        <v>0.9800062222222222</v>
      </c>
      <c r="ET252">
        <v>0.01999339259259259</v>
      </c>
      <c r="EU252">
        <v>0</v>
      </c>
      <c r="EV252">
        <v>637.0087037037039</v>
      </c>
      <c r="EW252">
        <v>5.00078</v>
      </c>
      <c r="EX252">
        <v>17055.64074074074</v>
      </c>
      <c r="EY252">
        <v>16379.58148148148</v>
      </c>
      <c r="EZ252">
        <v>43.27518518518518</v>
      </c>
      <c r="FA252">
        <v>44.39107407407408</v>
      </c>
      <c r="FB252">
        <v>43.38403703703703</v>
      </c>
      <c r="FC252">
        <v>44.09466666666665</v>
      </c>
      <c r="FD252">
        <v>44.59003703703703</v>
      </c>
      <c r="FE252">
        <v>1955.1</v>
      </c>
      <c r="FF252">
        <v>39.89000000000001</v>
      </c>
      <c r="FG252">
        <v>0</v>
      </c>
      <c r="FH252">
        <v>1685033313.7</v>
      </c>
      <c r="FI252">
        <v>0</v>
      </c>
      <c r="FJ252">
        <v>637.08704</v>
      </c>
      <c r="FK252">
        <v>20.31307691164527</v>
      </c>
      <c r="FL252">
        <v>1341.153846089642</v>
      </c>
      <c r="FM252">
        <v>17061.792</v>
      </c>
      <c r="FN252">
        <v>15</v>
      </c>
      <c r="FO252">
        <v>1685030927.1</v>
      </c>
      <c r="FP252" t="s">
        <v>824</v>
      </c>
      <c r="FQ252">
        <v>1685030918.1</v>
      </c>
      <c r="FR252">
        <v>1685030927.1</v>
      </c>
      <c r="FS252">
        <v>4</v>
      </c>
      <c r="FT252">
        <v>-0.116</v>
      </c>
      <c r="FU252">
        <v>-0.024</v>
      </c>
      <c r="FV252">
        <v>0.273</v>
      </c>
      <c r="FW252">
        <v>-0.08699999999999999</v>
      </c>
      <c r="FX252">
        <v>420</v>
      </c>
      <c r="FY252">
        <v>14</v>
      </c>
      <c r="FZ252">
        <v>0.3</v>
      </c>
      <c r="GA252">
        <v>0.01</v>
      </c>
      <c r="GB252">
        <v>-40.0064487804878</v>
      </c>
      <c r="GC252">
        <v>-1.881068989547018</v>
      </c>
      <c r="GD252">
        <v>0.3133857967752593</v>
      </c>
      <c r="GE252">
        <v>0</v>
      </c>
      <c r="GF252">
        <v>3.16049756097561</v>
      </c>
      <c r="GG252">
        <v>-0.109225923344943</v>
      </c>
      <c r="GH252">
        <v>0.01083098418618568</v>
      </c>
      <c r="GI252">
        <v>1</v>
      </c>
      <c r="GJ252">
        <v>1</v>
      </c>
      <c r="GK252">
        <v>2</v>
      </c>
      <c r="GL252" t="s">
        <v>432</v>
      </c>
      <c r="GM252">
        <v>3.09977</v>
      </c>
      <c r="GN252">
        <v>2.75816</v>
      </c>
      <c r="GO252">
        <v>0.125472</v>
      </c>
      <c r="GP252">
        <v>0.131273</v>
      </c>
      <c r="GQ252">
        <v>0.115466</v>
      </c>
      <c r="GR252">
        <v>0.10492</v>
      </c>
      <c r="GS252">
        <v>22312.8</v>
      </c>
      <c r="GT252">
        <v>21902.8</v>
      </c>
      <c r="GU252">
        <v>26069.5</v>
      </c>
      <c r="GV252">
        <v>25565.8</v>
      </c>
      <c r="GW252">
        <v>37015.3</v>
      </c>
      <c r="GX252">
        <v>34869.3</v>
      </c>
      <c r="GY252">
        <v>45593.4</v>
      </c>
      <c r="GZ252">
        <v>42147.7</v>
      </c>
      <c r="HA252">
        <v>1.84025</v>
      </c>
      <c r="HB252">
        <v>1.8637</v>
      </c>
      <c r="HC252">
        <v>-0.0332892</v>
      </c>
      <c r="HD252">
        <v>0</v>
      </c>
      <c r="HE252">
        <v>32.5823</v>
      </c>
      <c r="HF252">
        <v>999.9</v>
      </c>
      <c r="HG252">
        <v>47.2</v>
      </c>
      <c r="HH252">
        <v>40.5</v>
      </c>
      <c r="HI252">
        <v>36.1149</v>
      </c>
      <c r="HJ252">
        <v>62.5777</v>
      </c>
      <c r="HK252">
        <v>24.6114</v>
      </c>
      <c r="HL252">
        <v>1</v>
      </c>
      <c r="HM252">
        <v>0.442891</v>
      </c>
      <c r="HN252">
        <v>2.27315</v>
      </c>
      <c r="HO252">
        <v>20.2898</v>
      </c>
      <c r="HP252">
        <v>5.2104</v>
      </c>
      <c r="HQ252">
        <v>11.98</v>
      </c>
      <c r="HR252">
        <v>4.9629</v>
      </c>
      <c r="HS252">
        <v>3.27413</v>
      </c>
      <c r="HT252">
        <v>9999</v>
      </c>
      <c r="HU252">
        <v>9999</v>
      </c>
      <c r="HV252">
        <v>9999</v>
      </c>
      <c r="HW252">
        <v>31.9</v>
      </c>
      <c r="HX252">
        <v>1.86401</v>
      </c>
      <c r="HY252">
        <v>1.8602</v>
      </c>
      <c r="HZ252">
        <v>1.85852</v>
      </c>
      <c r="IA252">
        <v>1.85989</v>
      </c>
      <c r="IB252">
        <v>1.85989</v>
      </c>
      <c r="IC252">
        <v>1.85844</v>
      </c>
      <c r="ID252">
        <v>1.85751</v>
      </c>
      <c r="IE252">
        <v>1.85241</v>
      </c>
      <c r="IF252">
        <v>0</v>
      </c>
      <c r="IG252">
        <v>0</v>
      </c>
      <c r="IH252">
        <v>0</v>
      </c>
      <c r="II252">
        <v>0</v>
      </c>
      <c r="IJ252" t="s">
        <v>433</v>
      </c>
      <c r="IK252" t="s">
        <v>434</v>
      </c>
      <c r="IL252" t="s">
        <v>435</v>
      </c>
      <c r="IM252" t="s">
        <v>435</v>
      </c>
      <c r="IN252" t="s">
        <v>435</v>
      </c>
      <c r="IO252" t="s">
        <v>435</v>
      </c>
      <c r="IP252">
        <v>0</v>
      </c>
      <c r="IQ252">
        <v>100</v>
      </c>
      <c r="IR252">
        <v>100</v>
      </c>
      <c r="IS252">
        <v>0.281</v>
      </c>
      <c r="IT252">
        <v>0.0607</v>
      </c>
      <c r="IU252">
        <v>0.193269492571207</v>
      </c>
      <c r="IV252">
        <v>0.0002756662941723101</v>
      </c>
      <c r="IW252">
        <v>-1.706736700235475E-07</v>
      </c>
      <c r="IX252">
        <v>-7.648352192670159E-11</v>
      </c>
      <c r="IY252">
        <v>-0.189574171831711</v>
      </c>
      <c r="IZ252">
        <v>0.001712106514585134</v>
      </c>
      <c r="JA252">
        <v>0.0004201690128959496</v>
      </c>
      <c r="JB252">
        <v>-1.212774764375344E-06</v>
      </c>
      <c r="JC252">
        <v>3</v>
      </c>
      <c r="JD252">
        <v>1949</v>
      </c>
      <c r="JE252">
        <v>1</v>
      </c>
      <c r="JF252">
        <v>28</v>
      </c>
      <c r="JG252">
        <v>39.9</v>
      </c>
      <c r="JH252">
        <v>39.8</v>
      </c>
      <c r="JI252">
        <v>1.63086</v>
      </c>
      <c r="JJ252">
        <v>2.64648</v>
      </c>
      <c r="JK252">
        <v>1.49658</v>
      </c>
      <c r="JL252">
        <v>2.34741</v>
      </c>
      <c r="JM252">
        <v>1.54785</v>
      </c>
      <c r="JN252">
        <v>2.48657</v>
      </c>
      <c r="JO252">
        <v>43.5081</v>
      </c>
      <c r="JP252">
        <v>13.0901</v>
      </c>
      <c r="JQ252">
        <v>18</v>
      </c>
      <c r="JR252">
        <v>491.134</v>
      </c>
      <c r="JS252">
        <v>522.169</v>
      </c>
      <c r="JT252">
        <v>27.9977</v>
      </c>
      <c r="JU252">
        <v>32.802</v>
      </c>
      <c r="JV252">
        <v>30.0002</v>
      </c>
      <c r="JW252">
        <v>32.6449</v>
      </c>
      <c r="JX252">
        <v>32.5405</v>
      </c>
      <c r="JY252">
        <v>32.8667</v>
      </c>
      <c r="JZ252">
        <v>42.4048</v>
      </c>
      <c r="KA252">
        <v>0</v>
      </c>
      <c r="KB252">
        <v>28</v>
      </c>
      <c r="KC252">
        <v>674.617</v>
      </c>
      <c r="KD252">
        <v>20.0936</v>
      </c>
      <c r="KE252">
        <v>99.63030000000001</v>
      </c>
      <c r="KF252">
        <v>100.057</v>
      </c>
    </row>
    <row r="253" spans="1:292">
      <c r="A253">
        <v>233</v>
      </c>
      <c r="B253">
        <v>1685033319.6</v>
      </c>
      <c r="C253">
        <v>6720.5</v>
      </c>
      <c r="D253" t="s">
        <v>903</v>
      </c>
      <c r="E253" t="s">
        <v>904</v>
      </c>
      <c r="F253">
        <v>5</v>
      </c>
      <c r="G253" t="s">
        <v>823</v>
      </c>
      <c r="H253">
        <v>1685033311.814285</v>
      </c>
      <c r="I253">
        <f>(J253)/1000</f>
        <v>0</v>
      </c>
      <c r="J253">
        <f>IF(DO253, AM253, AG253)</f>
        <v>0</v>
      </c>
      <c r="K253">
        <f>IF(DO253, AH253, AF253)</f>
        <v>0</v>
      </c>
      <c r="L253">
        <f>DQ253 - IF(AT253&gt;1, K253*DK253*100.0/(AV253*EE253), 0)</f>
        <v>0</v>
      </c>
      <c r="M253">
        <f>((S253-I253/2)*L253-K253)/(S253+I253/2)</f>
        <v>0</v>
      </c>
      <c r="N253">
        <f>M253*(DX253+DY253)/1000.0</f>
        <v>0</v>
      </c>
      <c r="O253">
        <f>(DQ253 - IF(AT253&gt;1, K253*DK253*100.0/(AV253*EE253), 0))*(DX253+DY253)/1000.0</f>
        <v>0</v>
      </c>
      <c r="P253">
        <f>2.0/((1/R253-1/Q253)+SIGN(R253)*SQRT((1/R253-1/Q253)*(1/R253-1/Q253) + 4*DL253/((DL253+1)*(DL253+1))*(2*1/R253*1/Q253-1/Q253*1/Q253)))</f>
        <v>0</v>
      </c>
      <c r="Q253">
        <f>IF(LEFT(DM253,1)&lt;&gt;"0",IF(LEFT(DM253,1)="1",3.0,DN253),$D$5+$E$5*(EE253*DX253/($K$5*1000))+$F$5*(EE253*DX253/($K$5*1000))*MAX(MIN(DK253,$J$5),$I$5)*MAX(MIN(DK253,$J$5),$I$5)+$G$5*MAX(MIN(DK253,$J$5),$I$5)*(EE253*DX253/($K$5*1000))+$H$5*(EE253*DX253/($K$5*1000))*(EE253*DX253/($K$5*1000)))</f>
        <v>0</v>
      </c>
      <c r="R253">
        <f>I253*(1000-(1000*0.61365*exp(17.502*V253/(240.97+V253))/(DX253+DY253)+DS253)/2)/(1000*0.61365*exp(17.502*V253/(240.97+V253))/(DX253+DY253)-DS253)</f>
        <v>0</v>
      </c>
      <c r="S253">
        <f>1/((DL253+1)/(P253/1.6)+1/(Q253/1.37)) + DL253/((DL253+1)/(P253/1.6) + DL253/(Q253/1.37))</f>
        <v>0</v>
      </c>
      <c r="T253">
        <f>(DG253*DJ253)</f>
        <v>0</v>
      </c>
      <c r="U253">
        <f>(DZ253+(T253+2*0.95*5.67E-8*(((DZ253+$B$9)+273)^4-(DZ253+273)^4)-44100*I253)/(1.84*29.3*Q253+8*0.95*5.67E-8*(DZ253+273)^3))</f>
        <v>0</v>
      </c>
      <c r="V253">
        <f>($C$9*EA253+$D$9*EB253+$E$9*U253)</f>
        <v>0</v>
      </c>
      <c r="W253">
        <f>0.61365*exp(17.502*V253/(240.97+V253))</f>
        <v>0</v>
      </c>
      <c r="X253">
        <f>(Y253/Z253*100)</f>
        <v>0</v>
      </c>
      <c r="Y253">
        <f>DS253*(DX253+DY253)/1000</f>
        <v>0</v>
      </c>
      <c r="Z253">
        <f>0.61365*exp(17.502*DZ253/(240.97+DZ253))</f>
        <v>0</v>
      </c>
      <c r="AA253">
        <f>(W253-DS253*(DX253+DY253)/1000)</f>
        <v>0</v>
      </c>
      <c r="AB253">
        <f>(-I253*44100)</f>
        <v>0</v>
      </c>
      <c r="AC253">
        <f>2*29.3*Q253*0.92*(DZ253-V253)</f>
        <v>0</v>
      </c>
      <c r="AD253">
        <f>2*0.95*5.67E-8*(((DZ253+$B$9)+273)^4-(V253+273)^4)</f>
        <v>0</v>
      </c>
      <c r="AE253">
        <f>T253+AD253+AB253+AC253</f>
        <v>0</v>
      </c>
      <c r="AF253">
        <f>DW253*AT253*(DR253-DQ253*(1000-AT253*DT253)/(1000-AT253*DS253))/(100*DK253)</f>
        <v>0</v>
      </c>
      <c r="AG253">
        <f>1000*DW253*AT253*(DS253-DT253)/(100*DK253*(1000-AT253*DS253))</f>
        <v>0</v>
      </c>
      <c r="AH253">
        <f>(AI253 - AJ253 - DX253*1E3/(8.314*(DZ253+273.15)) * AL253/DW253 * AK253) * DW253/(100*DK253) * (1000 - DT253)/1000</f>
        <v>0</v>
      </c>
      <c r="AI253">
        <v>668.7062896082058</v>
      </c>
      <c r="AJ253">
        <v>639.0583090909089</v>
      </c>
      <c r="AK253">
        <v>3.293290114165969</v>
      </c>
      <c r="AL253">
        <v>66.78912068132936</v>
      </c>
      <c r="AM253">
        <f>(AO253 - AN253 + DX253*1E3/(8.314*(DZ253+273.15)) * AQ253/DW253 * AP253) * DW253/(100*DK253) * 1000/(1000 - AO253)</f>
        <v>0</v>
      </c>
      <c r="AN253">
        <v>20.09808294491271</v>
      </c>
      <c r="AO253">
        <v>23.22554323529413</v>
      </c>
      <c r="AP253">
        <v>-0.0001355360544594533</v>
      </c>
      <c r="AQ253">
        <v>108.691089205337</v>
      </c>
      <c r="AR253">
        <v>0</v>
      </c>
      <c r="AS253">
        <v>0</v>
      </c>
      <c r="AT253">
        <f>IF(AR253*$H$15&gt;=AV253,1.0,(AV253/(AV253-AR253*$H$15)))</f>
        <v>0</v>
      </c>
      <c r="AU253">
        <f>(AT253-1)*100</f>
        <v>0</v>
      </c>
      <c r="AV253">
        <f>MAX(0,($B$15+$C$15*EE253)/(1+$D$15*EE253)*DX253/(DZ253+273)*$E$15)</f>
        <v>0</v>
      </c>
      <c r="AW253" t="s">
        <v>429</v>
      </c>
      <c r="AX253" t="s">
        <v>429</v>
      </c>
      <c r="AY253">
        <v>0</v>
      </c>
      <c r="AZ253">
        <v>0</v>
      </c>
      <c r="BA253">
        <f>1-AY253/AZ253</f>
        <v>0</v>
      </c>
      <c r="BB253">
        <v>0</v>
      </c>
      <c r="BC253" t="s">
        <v>429</v>
      </c>
      <c r="BD253" t="s">
        <v>429</v>
      </c>
      <c r="BE253">
        <v>0</v>
      </c>
      <c r="BF253">
        <v>0</v>
      </c>
      <c r="BG253">
        <f>1-BE253/BF253</f>
        <v>0</v>
      </c>
      <c r="BH253">
        <v>0.5</v>
      </c>
      <c r="BI253">
        <f>DH253</f>
        <v>0</v>
      </c>
      <c r="BJ253">
        <f>K253</f>
        <v>0</v>
      </c>
      <c r="BK253">
        <f>BG253*BH253*BI253</f>
        <v>0</v>
      </c>
      <c r="BL253">
        <f>(BJ253-BB253)/BI253</f>
        <v>0</v>
      </c>
      <c r="BM253">
        <f>(AZ253-BF253)/BF253</f>
        <v>0</v>
      </c>
      <c r="BN253">
        <f>AY253/(BA253+AY253/BF253)</f>
        <v>0</v>
      </c>
      <c r="BO253" t="s">
        <v>429</v>
      </c>
      <c r="BP253">
        <v>0</v>
      </c>
      <c r="BQ253">
        <f>IF(BP253&lt;&gt;0, BP253, BN253)</f>
        <v>0</v>
      </c>
      <c r="BR253">
        <f>1-BQ253/BF253</f>
        <v>0</v>
      </c>
      <c r="BS253">
        <f>(BF253-BE253)/(BF253-BQ253)</f>
        <v>0</v>
      </c>
      <c r="BT253">
        <f>(AZ253-BF253)/(AZ253-BQ253)</f>
        <v>0</v>
      </c>
      <c r="BU253">
        <f>(BF253-BE253)/(BF253-AY253)</f>
        <v>0</v>
      </c>
      <c r="BV253">
        <f>(AZ253-BF253)/(AZ253-AY253)</f>
        <v>0</v>
      </c>
      <c r="BW253">
        <f>(BS253*BQ253/BE253)</f>
        <v>0</v>
      </c>
      <c r="BX253">
        <f>(1-BW253)</f>
        <v>0</v>
      </c>
      <c r="DG253">
        <f>$B$13*EF253+$C$13*EG253+$F$13*ER253*(1-EU253)</f>
        <v>0</v>
      </c>
      <c r="DH253">
        <f>DG253*DI253</f>
        <v>0</v>
      </c>
      <c r="DI253">
        <f>($B$13*$D$11+$C$13*$D$11+$F$13*((FE253+EW253)/MAX(FE253+EW253+FF253, 0.1)*$I$11+FF253/MAX(FE253+EW253+FF253, 0.1)*$J$11))/($B$13+$C$13+$F$13)</f>
        <v>0</v>
      </c>
      <c r="DJ253">
        <f>($B$13*$K$11+$C$13*$K$11+$F$13*((FE253+EW253)/MAX(FE253+EW253+FF253, 0.1)*$P$11+FF253/MAX(FE253+EW253+FF253, 0.1)*$Q$11))/($B$13+$C$13+$F$13)</f>
        <v>0</v>
      </c>
      <c r="DK253">
        <v>5.52</v>
      </c>
      <c r="DL253">
        <v>0.5</v>
      </c>
      <c r="DM253" t="s">
        <v>430</v>
      </c>
      <c r="DN253">
        <v>2</v>
      </c>
      <c r="DO253" t="b">
        <v>1</v>
      </c>
      <c r="DP253">
        <v>1685033311.814285</v>
      </c>
      <c r="DQ253">
        <v>600.7846785714285</v>
      </c>
      <c r="DR253">
        <v>641.0198928571427</v>
      </c>
      <c r="DS253">
        <v>23.24465</v>
      </c>
      <c r="DT253">
        <v>20.09908214285714</v>
      </c>
      <c r="DU253">
        <v>600.504</v>
      </c>
      <c r="DV253">
        <v>23.18381428571428</v>
      </c>
      <c r="DW253">
        <v>500.00625</v>
      </c>
      <c r="DX253">
        <v>99.51537857142857</v>
      </c>
      <c r="DY253">
        <v>0.099966975</v>
      </c>
      <c r="DZ253">
        <v>31.34733928571428</v>
      </c>
      <c r="EA253">
        <v>32.04988214285714</v>
      </c>
      <c r="EB253">
        <v>999.9000000000002</v>
      </c>
      <c r="EC253">
        <v>0</v>
      </c>
      <c r="ED253">
        <v>0</v>
      </c>
      <c r="EE253">
        <v>9998.076785714287</v>
      </c>
      <c r="EF253">
        <v>0</v>
      </c>
      <c r="EG253">
        <v>56.74136785714285</v>
      </c>
      <c r="EH253">
        <v>-40.235275</v>
      </c>
      <c r="EI253">
        <v>615.0818571428572</v>
      </c>
      <c r="EJ253">
        <v>654.1681071428571</v>
      </c>
      <c r="EK253">
        <v>3.145572142857143</v>
      </c>
      <c r="EL253">
        <v>641.0198928571427</v>
      </c>
      <c r="EM253">
        <v>20.09908214285714</v>
      </c>
      <c r="EN253">
        <v>2.313200714285714</v>
      </c>
      <c r="EO253">
        <v>2.0001675</v>
      </c>
      <c r="EP253">
        <v>19.76861785714286</v>
      </c>
      <c r="EQ253">
        <v>17.44568214285714</v>
      </c>
      <c r="ER253">
        <v>1999.998214285714</v>
      </c>
      <c r="ES253">
        <v>0.9800061428571428</v>
      </c>
      <c r="ET253">
        <v>0.01999347857142858</v>
      </c>
      <c r="EU253">
        <v>0</v>
      </c>
      <c r="EV253">
        <v>638.6073214285715</v>
      </c>
      <c r="EW253">
        <v>5.00078</v>
      </c>
      <c r="EX253">
        <v>17177.05357142857</v>
      </c>
      <c r="EY253">
        <v>16379.64642857143</v>
      </c>
      <c r="EZ253">
        <v>43.25432142857143</v>
      </c>
      <c r="FA253">
        <v>44.38607142857143</v>
      </c>
      <c r="FB253">
        <v>43.38814285714285</v>
      </c>
      <c r="FC253">
        <v>44.08232142857143</v>
      </c>
      <c r="FD253">
        <v>44.57121428571428</v>
      </c>
      <c r="FE253">
        <v>1955.108214285714</v>
      </c>
      <c r="FF253">
        <v>39.89000000000001</v>
      </c>
      <c r="FG253">
        <v>0</v>
      </c>
      <c r="FH253">
        <v>1685033318.5</v>
      </c>
      <c r="FI253">
        <v>0</v>
      </c>
      <c r="FJ253">
        <v>638.70272</v>
      </c>
      <c r="FK253">
        <v>19.70815378863058</v>
      </c>
      <c r="FL253">
        <v>1713.669227981284</v>
      </c>
      <c r="FM253">
        <v>17185.212</v>
      </c>
      <c r="FN253">
        <v>15</v>
      </c>
      <c r="FO253">
        <v>1685030927.1</v>
      </c>
      <c r="FP253" t="s">
        <v>824</v>
      </c>
      <c r="FQ253">
        <v>1685030918.1</v>
      </c>
      <c r="FR253">
        <v>1685030927.1</v>
      </c>
      <c r="FS253">
        <v>4</v>
      </c>
      <c r="FT253">
        <v>-0.116</v>
      </c>
      <c r="FU253">
        <v>-0.024</v>
      </c>
      <c r="FV253">
        <v>0.273</v>
      </c>
      <c r="FW253">
        <v>-0.08699999999999999</v>
      </c>
      <c r="FX253">
        <v>420</v>
      </c>
      <c r="FY253">
        <v>14</v>
      </c>
      <c r="FZ253">
        <v>0.3</v>
      </c>
      <c r="GA253">
        <v>0.01</v>
      </c>
      <c r="GB253">
        <v>-40.24416</v>
      </c>
      <c r="GC253">
        <v>-0.4303227016884224</v>
      </c>
      <c r="GD253">
        <v>0.1721206361828817</v>
      </c>
      <c r="GE253">
        <v>0</v>
      </c>
      <c r="GF253">
        <v>3.150071</v>
      </c>
      <c r="GG253">
        <v>-0.1112271669793664</v>
      </c>
      <c r="GH253">
        <v>0.01073120305464394</v>
      </c>
      <c r="GI253">
        <v>1</v>
      </c>
      <c r="GJ253">
        <v>1</v>
      </c>
      <c r="GK253">
        <v>2</v>
      </c>
      <c r="GL253" t="s">
        <v>432</v>
      </c>
      <c r="GM253">
        <v>3.09985</v>
      </c>
      <c r="GN253">
        <v>2.75822</v>
      </c>
      <c r="GO253">
        <v>0.127776</v>
      </c>
      <c r="GP253">
        <v>0.133583</v>
      </c>
      <c r="GQ253">
        <v>0.115423</v>
      </c>
      <c r="GR253">
        <v>0.104899</v>
      </c>
      <c r="GS253">
        <v>22254</v>
      </c>
      <c r="GT253">
        <v>21844.5</v>
      </c>
      <c r="GU253">
        <v>26069.5</v>
      </c>
      <c r="GV253">
        <v>25565.8</v>
      </c>
      <c r="GW253">
        <v>37017.4</v>
      </c>
      <c r="GX253">
        <v>34870.5</v>
      </c>
      <c r="GY253">
        <v>45593.3</v>
      </c>
      <c r="GZ253">
        <v>42147.8</v>
      </c>
      <c r="HA253">
        <v>1.84053</v>
      </c>
      <c r="HB253">
        <v>1.86357</v>
      </c>
      <c r="HC253">
        <v>-0.0320747</v>
      </c>
      <c r="HD253">
        <v>0</v>
      </c>
      <c r="HE253">
        <v>32.539</v>
      </c>
      <c r="HF253">
        <v>999.9</v>
      </c>
      <c r="HG253">
        <v>47.2</v>
      </c>
      <c r="HH253">
        <v>40.5</v>
      </c>
      <c r="HI253">
        <v>36.1122</v>
      </c>
      <c r="HJ253">
        <v>62.4377</v>
      </c>
      <c r="HK253">
        <v>24.5353</v>
      </c>
      <c r="HL253">
        <v>1</v>
      </c>
      <c r="HM253">
        <v>0.442886</v>
      </c>
      <c r="HN253">
        <v>2.26266</v>
      </c>
      <c r="HO253">
        <v>20.2898</v>
      </c>
      <c r="HP253">
        <v>5.2104</v>
      </c>
      <c r="HQ253">
        <v>11.98</v>
      </c>
      <c r="HR253">
        <v>4.9627</v>
      </c>
      <c r="HS253">
        <v>3.2741</v>
      </c>
      <c r="HT253">
        <v>9999</v>
      </c>
      <c r="HU253">
        <v>9999</v>
      </c>
      <c r="HV253">
        <v>9999</v>
      </c>
      <c r="HW253">
        <v>31.9</v>
      </c>
      <c r="HX253">
        <v>1.86401</v>
      </c>
      <c r="HY253">
        <v>1.8602</v>
      </c>
      <c r="HZ253">
        <v>1.85852</v>
      </c>
      <c r="IA253">
        <v>1.85989</v>
      </c>
      <c r="IB253">
        <v>1.85987</v>
      </c>
      <c r="IC253">
        <v>1.85842</v>
      </c>
      <c r="ID253">
        <v>1.85749</v>
      </c>
      <c r="IE253">
        <v>1.85242</v>
      </c>
      <c r="IF253">
        <v>0</v>
      </c>
      <c r="IG253">
        <v>0</v>
      </c>
      <c r="IH253">
        <v>0</v>
      </c>
      <c r="II253">
        <v>0</v>
      </c>
      <c r="IJ253" t="s">
        <v>433</v>
      </c>
      <c r="IK253" t="s">
        <v>434</v>
      </c>
      <c r="IL253" t="s">
        <v>435</v>
      </c>
      <c r="IM253" t="s">
        <v>435</v>
      </c>
      <c r="IN253" t="s">
        <v>435</v>
      </c>
      <c r="IO253" t="s">
        <v>435</v>
      </c>
      <c r="IP253">
        <v>0</v>
      </c>
      <c r="IQ253">
        <v>100</v>
      </c>
      <c r="IR253">
        <v>100</v>
      </c>
      <c r="IS253">
        <v>0.28</v>
      </c>
      <c r="IT253">
        <v>0.0605</v>
      </c>
      <c r="IU253">
        <v>0.193269492571207</v>
      </c>
      <c r="IV253">
        <v>0.0002756662941723101</v>
      </c>
      <c r="IW253">
        <v>-1.706736700235475E-07</v>
      </c>
      <c r="IX253">
        <v>-7.648352192670159E-11</v>
      </c>
      <c r="IY253">
        <v>-0.189574171831711</v>
      </c>
      <c r="IZ253">
        <v>0.001712106514585134</v>
      </c>
      <c r="JA253">
        <v>0.0004201690128959496</v>
      </c>
      <c r="JB253">
        <v>-1.212774764375344E-06</v>
      </c>
      <c r="JC253">
        <v>3</v>
      </c>
      <c r="JD253">
        <v>1949</v>
      </c>
      <c r="JE253">
        <v>1</v>
      </c>
      <c r="JF253">
        <v>28</v>
      </c>
      <c r="JG253">
        <v>40</v>
      </c>
      <c r="JH253">
        <v>39.9</v>
      </c>
      <c r="JI253">
        <v>1.66626</v>
      </c>
      <c r="JJ253">
        <v>2.65991</v>
      </c>
      <c r="JK253">
        <v>1.49658</v>
      </c>
      <c r="JL253">
        <v>2.34741</v>
      </c>
      <c r="JM253">
        <v>1.54907</v>
      </c>
      <c r="JN253">
        <v>2.43164</v>
      </c>
      <c r="JO253">
        <v>43.5081</v>
      </c>
      <c r="JP253">
        <v>13.0901</v>
      </c>
      <c r="JQ253">
        <v>18</v>
      </c>
      <c r="JR253">
        <v>491.326</v>
      </c>
      <c r="JS253">
        <v>522.111</v>
      </c>
      <c r="JT253">
        <v>27.9977</v>
      </c>
      <c r="JU253">
        <v>32.8044</v>
      </c>
      <c r="JV253">
        <v>30.0001</v>
      </c>
      <c r="JW253">
        <v>32.6485</v>
      </c>
      <c r="JX253">
        <v>32.5441</v>
      </c>
      <c r="JY253">
        <v>33.5175</v>
      </c>
      <c r="JZ253">
        <v>42.4048</v>
      </c>
      <c r="KA253">
        <v>0</v>
      </c>
      <c r="KB253">
        <v>28</v>
      </c>
      <c r="KC253">
        <v>687.974</v>
      </c>
      <c r="KD253">
        <v>19.9781</v>
      </c>
      <c r="KE253">
        <v>99.6302</v>
      </c>
      <c r="KF253">
        <v>100.057</v>
      </c>
    </row>
    <row r="254" spans="1:292">
      <c r="A254">
        <v>234</v>
      </c>
      <c r="B254">
        <v>1685033324.6</v>
      </c>
      <c r="C254">
        <v>6725.5</v>
      </c>
      <c r="D254" t="s">
        <v>905</v>
      </c>
      <c r="E254" t="s">
        <v>906</v>
      </c>
      <c r="F254">
        <v>5</v>
      </c>
      <c r="G254" t="s">
        <v>823</v>
      </c>
      <c r="H254">
        <v>1685033317.1</v>
      </c>
      <c r="I254">
        <f>(J254)/1000</f>
        <v>0</v>
      </c>
      <c r="J254">
        <f>IF(DO254, AM254, AG254)</f>
        <v>0</v>
      </c>
      <c r="K254">
        <f>IF(DO254, AH254, AF254)</f>
        <v>0</v>
      </c>
      <c r="L254">
        <f>DQ254 - IF(AT254&gt;1, K254*DK254*100.0/(AV254*EE254), 0)</f>
        <v>0</v>
      </c>
      <c r="M254">
        <f>((S254-I254/2)*L254-K254)/(S254+I254/2)</f>
        <v>0</v>
      </c>
      <c r="N254">
        <f>M254*(DX254+DY254)/1000.0</f>
        <v>0</v>
      </c>
      <c r="O254">
        <f>(DQ254 - IF(AT254&gt;1, K254*DK254*100.0/(AV254*EE254), 0))*(DX254+DY254)/1000.0</f>
        <v>0</v>
      </c>
      <c r="P254">
        <f>2.0/((1/R254-1/Q254)+SIGN(R254)*SQRT((1/R254-1/Q254)*(1/R254-1/Q254) + 4*DL254/((DL254+1)*(DL254+1))*(2*1/R254*1/Q254-1/Q254*1/Q254)))</f>
        <v>0</v>
      </c>
      <c r="Q254">
        <f>IF(LEFT(DM254,1)&lt;&gt;"0",IF(LEFT(DM254,1)="1",3.0,DN254),$D$5+$E$5*(EE254*DX254/($K$5*1000))+$F$5*(EE254*DX254/($K$5*1000))*MAX(MIN(DK254,$J$5),$I$5)*MAX(MIN(DK254,$J$5),$I$5)+$G$5*MAX(MIN(DK254,$J$5),$I$5)*(EE254*DX254/($K$5*1000))+$H$5*(EE254*DX254/($K$5*1000))*(EE254*DX254/($K$5*1000)))</f>
        <v>0</v>
      </c>
      <c r="R254">
        <f>I254*(1000-(1000*0.61365*exp(17.502*V254/(240.97+V254))/(DX254+DY254)+DS254)/2)/(1000*0.61365*exp(17.502*V254/(240.97+V254))/(DX254+DY254)-DS254)</f>
        <v>0</v>
      </c>
      <c r="S254">
        <f>1/((DL254+1)/(P254/1.6)+1/(Q254/1.37)) + DL254/((DL254+1)/(P254/1.6) + DL254/(Q254/1.37))</f>
        <v>0</v>
      </c>
      <c r="T254">
        <f>(DG254*DJ254)</f>
        <v>0</v>
      </c>
      <c r="U254">
        <f>(DZ254+(T254+2*0.95*5.67E-8*(((DZ254+$B$9)+273)^4-(DZ254+273)^4)-44100*I254)/(1.84*29.3*Q254+8*0.95*5.67E-8*(DZ254+273)^3))</f>
        <v>0</v>
      </c>
      <c r="V254">
        <f>($C$9*EA254+$D$9*EB254+$E$9*U254)</f>
        <v>0</v>
      </c>
      <c r="W254">
        <f>0.61365*exp(17.502*V254/(240.97+V254))</f>
        <v>0</v>
      </c>
      <c r="X254">
        <f>(Y254/Z254*100)</f>
        <v>0</v>
      </c>
      <c r="Y254">
        <f>DS254*(DX254+DY254)/1000</f>
        <v>0</v>
      </c>
      <c r="Z254">
        <f>0.61365*exp(17.502*DZ254/(240.97+DZ254))</f>
        <v>0</v>
      </c>
      <c r="AA254">
        <f>(W254-DS254*(DX254+DY254)/1000)</f>
        <v>0</v>
      </c>
      <c r="AB254">
        <f>(-I254*44100)</f>
        <v>0</v>
      </c>
      <c r="AC254">
        <f>2*29.3*Q254*0.92*(DZ254-V254)</f>
        <v>0</v>
      </c>
      <c r="AD254">
        <f>2*0.95*5.67E-8*(((DZ254+$B$9)+273)^4-(V254+273)^4)</f>
        <v>0</v>
      </c>
      <c r="AE254">
        <f>T254+AD254+AB254+AC254</f>
        <v>0</v>
      </c>
      <c r="AF254">
        <f>DW254*AT254*(DR254-DQ254*(1000-AT254*DT254)/(1000-AT254*DS254))/(100*DK254)</f>
        <v>0</v>
      </c>
      <c r="AG254">
        <f>1000*DW254*AT254*(DS254-DT254)/(100*DK254*(1000-AT254*DS254))</f>
        <v>0</v>
      </c>
      <c r="AH254">
        <f>(AI254 - AJ254 - DX254*1E3/(8.314*(DZ254+273.15)) * AL254/DW254 * AK254) * DW254/(100*DK254) * (1000 - DT254)/1000</f>
        <v>0</v>
      </c>
      <c r="AI254">
        <v>685.7759340777703</v>
      </c>
      <c r="AJ254">
        <v>655.7138303030299</v>
      </c>
      <c r="AK254">
        <v>3.335064521650227</v>
      </c>
      <c r="AL254">
        <v>66.78912068132936</v>
      </c>
      <c r="AM254">
        <f>(AO254 - AN254 + DX254*1E3/(8.314*(DZ254+273.15)) * AQ254/DW254 * AP254) * DW254/(100*DK254) * 1000/(1000 - AO254)</f>
        <v>0</v>
      </c>
      <c r="AN254">
        <v>20.09246634218753</v>
      </c>
      <c r="AO254">
        <v>23.21820470588235</v>
      </c>
      <c r="AP254">
        <v>-8.27944219680139E-05</v>
      </c>
      <c r="AQ254">
        <v>108.691089205337</v>
      </c>
      <c r="AR254">
        <v>0</v>
      </c>
      <c r="AS254">
        <v>0</v>
      </c>
      <c r="AT254">
        <f>IF(AR254*$H$15&gt;=AV254,1.0,(AV254/(AV254-AR254*$H$15)))</f>
        <v>0</v>
      </c>
      <c r="AU254">
        <f>(AT254-1)*100</f>
        <v>0</v>
      </c>
      <c r="AV254">
        <f>MAX(0,($B$15+$C$15*EE254)/(1+$D$15*EE254)*DX254/(DZ254+273)*$E$15)</f>
        <v>0</v>
      </c>
      <c r="AW254" t="s">
        <v>429</v>
      </c>
      <c r="AX254" t="s">
        <v>429</v>
      </c>
      <c r="AY254">
        <v>0</v>
      </c>
      <c r="AZ254">
        <v>0</v>
      </c>
      <c r="BA254">
        <f>1-AY254/AZ254</f>
        <v>0</v>
      </c>
      <c r="BB254">
        <v>0</v>
      </c>
      <c r="BC254" t="s">
        <v>429</v>
      </c>
      <c r="BD254" t="s">
        <v>429</v>
      </c>
      <c r="BE254">
        <v>0</v>
      </c>
      <c r="BF254">
        <v>0</v>
      </c>
      <c r="BG254">
        <f>1-BE254/BF254</f>
        <v>0</v>
      </c>
      <c r="BH254">
        <v>0.5</v>
      </c>
      <c r="BI254">
        <f>DH254</f>
        <v>0</v>
      </c>
      <c r="BJ254">
        <f>K254</f>
        <v>0</v>
      </c>
      <c r="BK254">
        <f>BG254*BH254*BI254</f>
        <v>0</v>
      </c>
      <c r="BL254">
        <f>(BJ254-BB254)/BI254</f>
        <v>0</v>
      </c>
      <c r="BM254">
        <f>(AZ254-BF254)/BF254</f>
        <v>0</v>
      </c>
      <c r="BN254">
        <f>AY254/(BA254+AY254/BF254)</f>
        <v>0</v>
      </c>
      <c r="BO254" t="s">
        <v>429</v>
      </c>
      <c r="BP254">
        <v>0</v>
      </c>
      <c r="BQ254">
        <f>IF(BP254&lt;&gt;0, BP254, BN254)</f>
        <v>0</v>
      </c>
      <c r="BR254">
        <f>1-BQ254/BF254</f>
        <v>0</v>
      </c>
      <c r="BS254">
        <f>(BF254-BE254)/(BF254-BQ254)</f>
        <v>0</v>
      </c>
      <c r="BT254">
        <f>(AZ254-BF254)/(AZ254-BQ254)</f>
        <v>0</v>
      </c>
      <c r="BU254">
        <f>(BF254-BE254)/(BF254-AY254)</f>
        <v>0</v>
      </c>
      <c r="BV254">
        <f>(AZ254-BF254)/(AZ254-AY254)</f>
        <v>0</v>
      </c>
      <c r="BW254">
        <f>(BS254*BQ254/BE254)</f>
        <v>0</v>
      </c>
      <c r="BX254">
        <f>(1-BW254)</f>
        <v>0</v>
      </c>
      <c r="DG254">
        <f>$B$13*EF254+$C$13*EG254+$F$13*ER254*(1-EU254)</f>
        <v>0</v>
      </c>
      <c r="DH254">
        <f>DG254*DI254</f>
        <v>0</v>
      </c>
      <c r="DI254">
        <f>($B$13*$D$11+$C$13*$D$11+$F$13*((FE254+EW254)/MAX(FE254+EW254+FF254, 0.1)*$I$11+FF254/MAX(FE254+EW254+FF254, 0.1)*$J$11))/($B$13+$C$13+$F$13)</f>
        <v>0</v>
      </c>
      <c r="DJ254">
        <f>($B$13*$K$11+$C$13*$K$11+$F$13*((FE254+EW254)/MAX(FE254+EW254+FF254, 0.1)*$P$11+FF254/MAX(FE254+EW254+FF254, 0.1)*$Q$11))/($B$13+$C$13+$F$13)</f>
        <v>0</v>
      </c>
      <c r="DK254">
        <v>5.52</v>
      </c>
      <c r="DL254">
        <v>0.5</v>
      </c>
      <c r="DM254" t="s">
        <v>430</v>
      </c>
      <c r="DN254">
        <v>2</v>
      </c>
      <c r="DO254" t="b">
        <v>1</v>
      </c>
      <c r="DP254">
        <v>1685033317.1</v>
      </c>
      <c r="DQ254">
        <v>617.8345185185185</v>
      </c>
      <c r="DR254">
        <v>658.3697037037039</v>
      </c>
      <c r="DS254">
        <v>23.23221851851852</v>
      </c>
      <c r="DT254">
        <v>20.09551481481482</v>
      </c>
      <c r="DU254">
        <v>617.5540370370371</v>
      </c>
      <c r="DV254">
        <v>23.17161851851852</v>
      </c>
      <c r="DW254">
        <v>500.0034074074075</v>
      </c>
      <c r="DX254">
        <v>99.51508518518519</v>
      </c>
      <c r="DY254">
        <v>0.09996632222222222</v>
      </c>
      <c r="DZ254">
        <v>31.33254074074074</v>
      </c>
      <c r="EA254">
        <v>32.0305</v>
      </c>
      <c r="EB254">
        <v>999.9000000000001</v>
      </c>
      <c r="EC254">
        <v>0</v>
      </c>
      <c r="ED254">
        <v>0</v>
      </c>
      <c r="EE254">
        <v>9996.592592592593</v>
      </c>
      <c r="EF254">
        <v>0</v>
      </c>
      <c r="EG254">
        <v>57.43556666666667</v>
      </c>
      <c r="EH254">
        <v>-40.53522962962964</v>
      </c>
      <c r="EI254">
        <v>632.5294814814815</v>
      </c>
      <c r="EJ254">
        <v>671.8712592592593</v>
      </c>
      <c r="EK254">
        <v>3.136702962962963</v>
      </c>
      <c r="EL254">
        <v>658.3697037037039</v>
      </c>
      <c r="EM254">
        <v>20.09551481481482</v>
      </c>
      <c r="EN254">
        <v>2.311956296296296</v>
      </c>
      <c r="EO254">
        <v>1.999806666666667</v>
      </c>
      <c r="EP254">
        <v>19.75994074074074</v>
      </c>
      <c r="EQ254">
        <v>17.44281851851852</v>
      </c>
      <c r="ER254">
        <v>2000.004814814815</v>
      </c>
      <c r="ES254">
        <v>0.980006</v>
      </c>
      <c r="ET254">
        <v>0.01999364074074074</v>
      </c>
      <c r="EU254">
        <v>0</v>
      </c>
      <c r="EV254">
        <v>640.2367037037037</v>
      </c>
      <c r="EW254">
        <v>5.00078</v>
      </c>
      <c r="EX254">
        <v>17333.07407407407</v>
      </c>
      <c r="EY254">
        <v>16379.6962962963</v>
      </c>
      <c r="EZ254">
        <v>43.26137037037036</v>
      </c>
      <c r="FA254">
        <v>44.37492592592592</v>
      </c>
      <c r="FB254">
        <v>43.38403703703703</v>
      </c>
      <c r="FC254">
        <v>44.08299999999998</v>
      </c>
      <c r="FD254">
        <v>44.56681481481481</v>
      </c>
      <c r="FE254">
        <v>1955.114814814815</v>
      </c>
      <c r="FF254">
        <v>39.89000000000001</v>
      </c>
      <c r="FG254">
        <v>0</v>
      </c>
      <c r="FH254">
        <v>1685033323.9</v>
      </c>
      <c r="FI254">
        <v>0</v>
      </c>
      <c r="FJ254">
        <v>640.2603461538462</v>
      </c>
      <c r="FK254">
        <v>17.79695724972298</v>
      </c>
      <c r="FL254">
        <v>1993.070085768396</v>
      </c>
      <c r="FM254">
        <v>17339.20384615385</v>
      </c>
      <c r="FN254">
        <v>15</v>
      </c>
      <c r="FO254">
        <v>1685030927.1</v>
      </c>
      <c r="FP254" t="s">
        <v>824</v>
      </c>
      <c r="FQ254">
        <v>1685030918.1</v>
      </c>
      <c r="FR254">
        <v>1685030927.1</v>
      </c>
      <c r="FS254">
        <v>4</v>
      </c>
      <c r="FT254">
        <v>-0.116</v>
      </c>
      <c r="FU254">
        <v>-0.024</v>
      </c>
      <c r="FV254">
        <v>0.273</v>
      </c>
      <c r="FW254">
        <v>-0.08699999999999999</v>
      </c>
      <c r="FX254">
        <v>420</v>
      </c>
      <c r="FY254">
        <v>14</v>
      </c>
      <c r="FZ254">
        <v>0.3</v>
      </c>
      <c r="GA254">
        <v>0.01</v>
      </c>
      <c r="GB254">
        <v>-40.4390925</v>
      </c>
      <c r="GC254">
        <v>-3.551300938086262</v>
      </c>
      <c r="GD254">
        <v>0.4091151863396782</v>
      </c>
      <c r="GE254">
        <v>0</v>
      </c>
      <c r="GF254">
        <v>3.141591</v>
      </c>
      <c r="GG254">
        <v>-0.1015339587242029</v>
      </c>
      <c r="GH254">
        <v>0.009837510813208772</v>
      </c>
      <c r="GI254">
        <v>1</v>
      </c>
      <c r="GJ254">
        <v>1</v>
      </c>
      <c r="GK254">
        <v>2</v>
      </c>
      <c r="GL254" t="s">
        <v>432</v>
      </c>
      <c r="GM254">
        <v>3.09979</v>
      </c>
      <c r="GN254">
        <v>2.75799</v>
      </c>
      <c r="GO254">
        <v>0.130086</v>
      </c>
      <c r="GP254">
        <v>0.135891</v>
      </c>
      <c r="GQ254">
        <v>0.115391</v>
      </c>
      <c r="GR254">
        <v>0.10487</v>
      </c>
      <c r="GS254">
        <v>22195.1</v>
      </c>
      <c r="GT254">
        <v>21786.2</v>
      </c>
      <c r="GU254">
        <v>26069.5</v>
      </c>
      <c r="GV254">
        <v>25565.6</v>
      </c>
      <c r="GW254">
        <v>37018.8</v>
      </c>
      <c r="GX254">
        <v>34872.1</v>
      </c>
      <c r="GY254">
        <v>45593.1</v>
      </c>
      <c r="GZ254">
        <v>42148.1</v>
      </c>
      <c r="HA254">
        <v>1.8404</v>
      </c>
      <c r="HB254">
        <v>1.86355</v>
      </c>
      <c r="HC254">
        <v>-0.0301339</v>
      </c>
      <c r="HD254">
        <v>0</v>
      </c>
      <c r="HE254">
        <v>32.4931</v>
      </c>
      <c r="HF254">
        <v>999.9</v>
      </c>
      <c r="HG254">
        <v>47.2</v>
      </c>
      <c r="HH254">
        <v>40.5</v>
      </c>
      <c r="HI254">
        <v>36.1107</v>
      </c>
      <c r="HJ254">
        <v>62.6577</v>
      </c>
      <c r="HK254">
        <v>24.7516</v>
      </c>
      <c r="HL254">
        <v>1</v>
      </c>
      <c r="HM254">
        <v>0.442815</v>
      </c>
      <c r="HN254">
        <v>2.24654</v>
      </c>
      <c r="HO254">
        <v>20.2903</v>
      </c>
      <c r="HP254">
        <v>5.211</v>
      </c>
      <c r="HQ254">
        <v>11.98</v>
      </c>
      <c r="HR254">
        <v>4.96285</v>
      </c>
      <c r="HS254">
        <v>3.27433</v>
      </c>
      <c r="HT254">
        <v>9999</v>
      </c>
      <c r="HU254">
        <v>9999</v>
      </c>
      <c r="HV254">
        <v>9999</v>
      </c>
      <c r="HW254">
        <v>31.9</v>
      </c>
      <c r="HX254">
        <v>1.86401</v>
      </c>
      <c r="HY254">
        <v>1.8602</v>
      </c>
      <c r="HZ254">
        <v>1.85852</v>
      </c>
      <c r="IA254">
        <v>1.85989</v>
      </c>
      <c r="IB254">
        <v>1.85988</v>
      </c>
      <c r="IC254">
        <v>1.8584</v>
      </c>
      <c r="ID254">
        <v>1.85747</v>
      </c>
      <c r="IE254">
        <v>1.85242</v>
      </c>
      <c r="IF254">
        <v>0</v>
      </c>
      <c r="IG254">
        <v>0</v>
      </c>
      <c r="IH254">
        <v>0</v>
      </c>
      <c r="II254">
        <v>0</v>
      </c>
      <c r="IJ254" t="s">
        <v>433</v>
      </c>
      <c r="IK254" t="s">
        <v>434</v>
      </c>
      <c r="IL254" t="s">
        <v>435</v>
      </c>
      <c r="IM254" t="s">
        <v>435</v>
      </c>
      <c r="IN254" t="s">
        <v>435</v>
      </c>
      <c r="IO254" t="s">
        <v>435</v>
      </c>
      <c r="IP254">
        <v>0</v>
      </c>
      <c r="IQ254">
        <v>100</v>
      </c>
      <c r="IR254">
        <v>100</v>
      </c>
      <c r="IS254">
        <v>0.28</v>
      </c>
      <c r="IT254">
        <v>0.0603</v>
      </c>
      <c r="IU254">
        <v>0.193269492571207</v>
      </c>
      <c r="IV254">
        <v>0.0002756662941723101</v>
      </c>
      <c r="IW254">
        <v>-1.706736700235475E-07</v>
      </c>
      <c r="IX254">
        <v>-7.648352192670159E-11</v>
      </c>
      <c r="IY254">
        <v>-0.189574171831711</v>
      </c>
      <c r="IZ254">
        <v>0.001712106514585134</v>
      </c>
      <c r="JA254">
        <v>0.0004201690128959496</v>
      </c>
      <c r="JB254">
        <v>-1.212774764375344E-06</v>
      </c>
      <c r="JC254">
        <v>3</v>
      </c>
      <c r="JD254">
        <v>1949</v>
      </c>
      <c r="JE254">
        <v>1</v>
      </c>
      <c r="JF254">
        <v>28</v>
      </c>
      <c r="JG254">
        <v>40.1</v>
      </c>
      <c r="JH254">
        <v>40</v>
      </c>
      <c r="JI254">
        <v>1.698</v>
      </c>
      <c r="JJ254">
        <v>2.66113</v>
      </c>
      <c r="JK254">
        <v>1.49658</v>
      </c>
      <c r="JL254">
        <v>2.34741</v>
      </c>
      <c r="JM254">
        <v>1.54785</v>
      </c>
      <c r="JN254">
        <v>2.34375</v>
      </c>
      <c r="JO254">
        <v>43.5081</v>
      </c>
      <c r="JP254">
        <v>13.0726</v>
      </c>
      <c r="JQ254">
        <v>18</v>
      </c>
      <c r="JR254">
        <v>491.266</v>
      </c>
      <c r="JS254">
        <v>522.097</v>
      </c>
      <c r="JT254">
        <v>27.9968</v>
      </c>
      <c r="JU254">
        <v>32.8044</v>
      </c>
      <c r="JV254">
        <v>30.0001</v>
      </c>
      <c r="JW254">
        <v>32.6507</v>
      </c>
      <c r="JX254">
        <v>32.5445</v>
      </c>
      <c r="JY254">
        <v>34.2263</v>
      </c>
      <c r="JZ254">
        <v>42.6912</v>
      </c>
      <c r="KA254">
        <v>0</v>
      </c>
      <c r="KB254">
        <v>28</v>
      </c>
      <c r="KC254">
        <v>708.011</v>
      </c>
      <c r="KD254">
        <v>19.9534</v>
      </c>
      <c r="KE254">
        <v>99.62990000000001</v>
      </c>
      <c r="KF254">
        <v>100.057</v>
      </c>
    </row>
    <row r="255" spans="1:292">
      <c r="A255">
        <v>235</v>
      </c>
      <c r="B255">
        <v>1685033329.6</v>
      </c>
      <c r="C255">
        <v>6730.5</v>
      </c>
      <c r="D255" t="s">
        <v>907</v>
      </c>
      <c r="E255" t="s">
        <v>908</v>
      </c>
      <c r="F255">
        <v>5</v>
      </c>
      <c r="G255" t="s">
        <v>823</v>
      </c>
      <c r="H255">
        <v>1685033321.814285</v>
      </c>
      <c r="I255">
        <f>(J255)/1000</f>
        <v>0</v>
      </c>
      <c r="J255">
        <f>IF(DO255, AM255, AG255)</f>
        <v>0</v>
      </c>
      <c r="K255">
        <f>IF(DO255, AH255, AF255)</f>
        <v>0</v>
      </c>
      <c r="L255">
        <f>DQ255 - IF(AT255&gt;1, K255*DK255*100.0/(AV255*EE255), 0)</f>
        <v>0</v>
      </c>
      <c r="M255">
        <f>((S255-I255/2)*L255-K255)/(S255+I255/2)</f>
        <v>0</v>
      </c>
      <c r="N255">
        <f>M255*(DX255+DY255)/1000.0</f>
        <v>0</v>
      </c>
      <c r="O255">
        <f>(DQ255 - IF(AT255&gt;1, K255*DK255*100.0/(AV255*EE255), 0))*(DX255+DY255)/1000.0</f>
        <v>0</v>
      </c>
      <c r="P255">
        <f>2.0/((1/R255-1/Q255)+SIGN(R255)*SQRT((1/R255-1/Q255)*(1/R255-1/Q255) + 4*DL255/((DL255+1)*(DL255+1))*(2*1/R255*1/Q255-1/Q255*1/Q255)))</f>
        <v>0</v>
      </c>
      <c r="Q255">
        <f>IF(LEFT(DM255,1)&lt;&gt;"0",IF(LEFT(DM255,1)="1",3.0,DN255),$D$5+$E$5*(EE255*DX255/($K$5*1000))+$F$5*(EE255*DX255/($K$5*1000))*MAX(MIN(DK255,$J$5),$I$5)*MAX(MIN(DK255,$J$5),$I$5)+$G$5*MAX(MIN(DK255,$J$5),$I$5)*(EE255*DX255/($K$5*1000))+$H$5*(EE255*DX255/($K$5*1000))*(EE255*DX255/($K$5*1000)))</f>
        <v>0</v>
      </c>
      <c r="R255">
        <f>I255*(1000-(1000*0.61365*exp(17.502*V255/(240.97+V255))/(DX255+DY255)+DS255)/2)/(1000*0.61365*exp(17.502*V255/(240.97+V255))/(DX255+DY255)-DS255)</f>
        <v>0</v>
      </c>
      <c r="S255">
        <f>1/((DL255+1)/(P255/1.6)+1/(Q255/1.37)) + DL255/((DL255+1)/(P255/1.6) + DL255/(Q255/1.37))</f>
        <v>0</v>
      </c>
      <c r="T255">
        <f>(DG255*DJ255)</f>
        <v>0</v>
      </c>
      <c r="U255">
        <f>(DZ255+(T255+2*0.95*5.67E-8*(((DZ255+$B$9)+273)^4-(DZ255+273)^4)-44100*I255)/(1.84*29.3*Q255+8*0.95*5.67E-8*(DZ255+273)^3))</f>
        <v>0</v>
      </c>
      <c r="V255">
        <f>($C$9*EA255+$D$9*EB255+$E$9*U255)</f>
        <v>0</v>
      </c>
      <c r="W255">
        <f>0.61365*exp(17.502*V255/(240.97+V255))</f>
        <v>0</v>
      </c>
      <c r="X255">
        <f>(Y255/Z255*100)</f>
        <v>0</v>
      </c>
      <c r="Y255">
        <f>DS255*(DX255+DY255)/1000</f>
        <v>0</v>
      </c>
      <c r="Z255">
        <f>0.61365*exp(17.502*DZ255/(240.97+DZ255))</f>
        <v>0</v>
      </c>
      <c r="AA255">
        <f>(W255-DS255*(DX255+DY255)/1000)</f>
        <v>0</v>
      </c>
      <c r="AB255">
        <f>(-I255*44100)</f>
        <v>0</v>
      </c>
      <c r="AC255">
        <f>2*29.3*Q255*0.92*(DZ255-V255)</f>
        <v>0</v>
      </c>
      <c r="AD255">
        <f>2*0.95*5.67E-8*(((DZ255+$B$9)+273)^4-(V255+273)^4)</f>
        <v>0</v>
      </c>
      <c r="AE255">
        <f>T255+AD255+AB255+AC255</f>
        <v>0</v>
      </c>
      <c r="AF255">
        <f>DW255*AT255*(DR255-DQ255*(1000-AT255*DT255)/(1000-AT255*DS255))/(100*DK255)</f>
        <v>0</v>
      </c>
      <c r="AG255">
        <f>1000*DW255*AT255*(DS255-DT255)/(100*DK255*(1000-AT255*DS255))</f>
        <v>0</v>
      </c>
      <c r="AH255">
        <f>(AI255 - AJ255 - DX255*1E3/(8.314*(DZ255+273.15)) * AL255/DW255 * AK255) * DW255/(100*DK255) * (1000 - DT255)/1000</f>
        <v>0</v>
      </c>
      <c r="AI255">
        <v>702.7791901904631</v>
      </c>
      <c r="AJ255">
        <v>672.4975636363635</v>
      </c>
      <c r="AK255">
        <v>3.35891210586791</v>
      </c>
      <c r="AL255">
        <v>66.78912068132936</v>
      </c>
      <c r="AM255">
        <f>(AO255 - AN255 + DX255*1E3/(8.314*(DZ255+273.15)) * AQ255/DW255 * AP255) * DW255/(100*DK255) * 1000/(1000 - AO255)</f>
        <v>0</v>
      </c>
      <c r="AN255">
        <v>20.08584093741772</v>
      </c>
      <c r="AO255">
        <v>23.19214470588234</v>
      </c>
      <c r="AP255">
        <v>-5.64283273061519E-05</v>
      </c>
      <c r="AQ255">
        <v>108.691089205337</v>
      </c>
      <c r="AR255">
        <v>0</v>
      </c>
      <c r="AS255">
        <v>0</v>
      </c>
      <c r="AT255">
        <f>IF(AR255*$H$15&gt;=AV255,1.0,(AV255/(AV255-AR255*$H$15)))</f>
        <v>0</v>
      </c>
      <c r="AU255">
        <f>(AT255-1)*100</f>
        <v>0</v>
      </c>
      <c r="AV255">
        <f>MAX(0,($B$15+$C$15*EE255)/(1+$D$15*EE255)*DX255/(DZ255+273)*$E$15)</f>
        <v>0</v>
      </c>
      <c r="AW255" t="s">
        <v>429</v>
      </c>
      <c r="AX255" t="s">
        <v>429</v>
      </c>
      <c r="AY255">
        <v>0</v>
      </c>
      <c r="AZ255">
        <v>0</v>
      </c>
      <c r="BA255">
        <f>1-AY255/AZ255</f>
        <v>0</v>
      </c>
      <c r="BB255">
        <v>0</v>
      </c>
      <c r="BC255" t="s">
        <v>429</v>
      </c>
      <c r="BD255" t="s">
        <v>429</v>
      </c>
      <c r="BE255">
        <v>0</v>
      </c>
      <c r="BF255">
        <v>0</v>
      </c>
      <c r="BG255">
        <f>1-BE255/BF255</f>
        <v>0</v>
      </c>
      <c r="BH255">
        <v>0.5</v>
      </c>
      <c r="BI255">
        <f>DH255</f>
        <v>0</v>
      </c>
      <c r="BJ255">
        <f>K255</f>
        <v>0</v>
      </c>
      <c r="BK255">
        <f>BG255*BH255*BI255</f>
        <v>0</v>
      </c>
      <c r="BL255">
        <f>(BJ255-BB255)/BI255</f>
        <v>0</v>
      </c>
      <c r="BM255">
        <f>(AZ255-BF255)/BF255</f>
        <v>0</v>
      </c>
      <c r="BN255">
        <f>AY255/(BA255+AY255/BF255)</f>
        <v>0</v>
      </c>
      <c r="BO255" t="s">
        <v>429</v>
      </c>
      <c r="BP255">
        <v>0</v>
      </c>
      <c r="BQ255">
        <f>IF(BP255&lt;&gt;0, BP255, BN255)</f>
        <v>0</v>
      </c>
      <c r="BR255">
        <f>1-BQ255/BF255</f>
        <v>0</v>
      </c>
      <c r="BS255">
        <f>(BF255-BE255)/(BF255-BQ255)</f>
        <v>0</v>
      </c>
      <c r="BT255">
        <f>(AZ255-BF255)/(AZ255-BQ255)</f>
        <v>0</v>
      </c>
      <c r="BU255">
        <f>(BF255-BE255)/(BF255-AY255)</f>
        <v>0</v>
      </c>
      <c r="BV255">
        <f>(AZ255-BF255)/(AZ255-AY255)</f>
        <v>0</v>
      </c>
      <c r="BW255">
        <f>(BS255*BQ255/BE255)</f>
        <v>0</v>
      </c>
      <c r="BX255">
        <f>(1-BW255)</f>
        <v>0</v>
      </c>
      <c r="DG255">
        <f>$B$13*EF255+$C$13*EG255+$F$13*ER255*(1-EU255)</f>
        <v>0</v>
      </c>
      <c r="DH255">
        <f>DG255*DI255</f>
        <v>0</v>
      </c>
      <c r="DI255">
        <f>($B$13*$D$11+$C$13*$D$11+$F$13*((FE255+EW255)/MAX(FE255+EW255+FF255, 0.1)*$I$11+FF255/MAX(FE255+EW255+FF255, 0.1)*$J$11))/($B$13+$C$13+$F$13)</f>
        <v>0</v>
      </c>
      <c r="DJ255">
        <f>($B$13*$K$11+$C$13*$K$11+$F$13*((FE255+EW255)/MAX(FE255+EW255+FF255, 0.1)*$P$11+FF255/MAX(FE255+EW255+FF255, 0.1)*$Q$11))/($B$13+$C$13+$F$13)</f>
        <v>0</v>
      </c>
      <c r="DK255">
        <v>5.52</v>
      </c>
      <c r="DL255">
        <v>0.5</v>
      </c>
      <c r="DM255" t="s">
        <v>430</v>
      </c>
      <c r="DN255">
        <v>2</v>
      </c>
      <c r="DO255" t="b">
        <v>1</v>
      </c>
      <c r="DP255">
        <v>1685033321.814285</v>
      </c>
      <c r="DQ255">
        <v>633.0944642857141</v>
      </c>
      <c r="DR255">
        <v>674.0685714285713</v>
      </c>
      <c r="DS255">
        <v>23.21992857142857</v>
      </c>
      <c r="DT255">
        <v>20.07788571428571</v>
      </c>
      <c r="DU255">
        <v>632.8145000000001</v>
      </c>
      <c r="DV255">
        <v>23.15956071428571</v>
      </c>
      <c r="DW255">
        <v>499.9902142857143</v>
      </c>
      <c r="DX255">
        <v>99.51532142857143</v>
      </c>
      <c r="DY255">
        <v>0.0999454392857143</v>
      </c>
      <c r="DZ255">
        <v>31.31889642857143</v>
      </c>
      <c r="EA255">
        <v>32.01608214285714</v>
      </c>
      <c r="EB255">
        <v>999.9000000000002</v>
      </c>
      <c r="EC255">
        <v>0</v>
      </c>
      <c r="ED255">
        <v>0</v>
      </c>
      <c r="EE255">
        <v>10001.7875</v>
      </c>
      <c r="EF255">
        <v>0</v>
      </c>
      <c r="EG255">
        <v>58.33868571428572</v>
      </c>
      <c r="EH255">
        <v>-40.97412857142858</v>
      </c>
      <c r="EI255">
        <v>648.1441785714286</v>
      </c>
      <c r="EJ255">
        <v>687.8793571428571</v>
      </c>
      <c r="EK255">
        <v>3.142047142857142</v>
      </c>
      <c r="EL255">
        <v>674.0685714285713</v>
      </c>
      <c r="EM255">
        <v>20.07788571428571</v>
      </c>
      <c r="EN255">
        <v>2.310738571428572</v>
      </c>
      <c r="EO255">
        <v>1.998057142857143</v>
      </c>
      <c r="EP255">
        <v>19.75145357142858</v>
      </c>
      <c r="EQ255">
        <v>17.42894285714286</v>
      </c>
      <c r="ER255">
        <v>1999.997857142858</v>
      </c>
      <c r="ES255">
        <v>0.9800057142857143</v>
      </c>
      <c r="ET255">
        <v>0.01999393571428571</v>
      </c>
      <c r="EU255">
        <v>0</v>
      </c>
      <c r="EV255">
        <v>641.4883571428572</v>
      </c>
      <c r="EW255">
        <v>5.00078</v>
      </c>
      <c r="EX255">
        <v>17523.9</v>
      </c>
      <c r="EY255">
        <v>16379.63928571428</v>
      </c>
      <c r="EZ255">
        <v>43.2520357142857</v>
      </c>
      <c r="FA255">
        <v>44.366</v>
      </c>
      <c r="FB255">
        <v>43.38825000000001</v>
      </c>
      <c r="FC255">
        <v>44.07553571428571</v>
      </c>
      <c r="FD255">
        <v>44.57114285714285</v>
      </c>
      <c r="FE255">
        <v>1955.107857142857</v>
      </c>
      <c r="FF255">
        <v>39.89000000000001</v>
      </c>
      <c r="FG255">
        <v>0</v>
      </c>
      <c r="FH255">
        <v>1685033328.7</v>
      </c>
      <c r="FI255">
        <v>0</v>
      </c>
      <c r="FJ255">
        <v>641.5719230769232</v>
      </c>
      <c r="FK255">
        <v>15.07261538457115</v>
      </c>
      <c r="FL255">
        <v>2709.603420969613</v>
      </c>
      <c r="FM255">
        <v>17536.86538461538</v>
      </c>
      <c r="FN255">
        <v>15</v>
      </c>
      <c r="FO255">
        <v>1685030927.1</v>
      </c>
      <c r="FP255" t="s">
        <v>824</v>
      </c>
      <c r="FQ255">
        <v>1685030918.1</v>
      </c>
      <c r="FR255">
        <v>1685030927.1</v>
      </c>
      <c r="FS255">
        <v>4</v>
      </c>
      <c r="FT255">
        <v>-0.116</v>
      </c>
      <c r="FU255">
        <v>-0.024</v>
      </c>
      <c r="FV255">
        <v>0.273</v>
      </c>
      <c r="FW255">
        <v>-0.08699999999999999</v>
      </c>
      <c r="FX255">
        <v>420</v>
      </c>
      <c r="FY255">
        <v>14</v>
      </c>
      <c r="FZ255">
        <v>0.3</v>
      </c>
      <c r="GA255">
        <v>0.01</v>
      </c>
      <c r="GB255">
        <v>-40.6689625</v>
      </c>
      <c r="GC255">
        <v>-5.357960600375165</v>
      </c>
      <c r="GD255">
        <v>0.5306575363110845</v>
      </c>
      <c r="GE255">
        <v>0</v>
      </c>
      <c r="GF255">
        <v>3.14115075</v>
      </c>
      <c r="GG255">
        <v>0.004545253283301086</v>
      </c>
      <c r="GH255">
        <v>0.01115510923019136</v>
      </c>
      <c r="GI255">
        <v>1</v>
      </c>
      <c r="GJ255">
        <v>1</v>
      </c>
      <c r="GK255">
        <v>2</v>
      </c>
      <c r="GL255" t="s">
        <v>432</v>
      </c>
      <c r="GM255">
        <v>3.09983</v>
      </c>
      <c r="GN255">
        <v>2.75797</v>
      </c>
      <c r="GO255">
        <v>0.132387</v>
      </c>
      <c r="GP255">
        <v>0.138183</v>
      </c>
      <c r="GQ255">
        <v>0.115293</v>
      </c>
      <c r="GR255">
        <v>0.104625</v>
      </c>
      <c r="GS255">
        <v>22136.4</v>
      </c>
      <c r="GT255">
        <v>21728.7</v>
      </c>
      <c r="GU255">
        <v>26069.6</v>
      </c>
      <c r="GV255">
        <v>25566</v>
      </c>
      <c r="GW255">
        <v>37023.3</v>
      </c>
      <c r="GX255">
        <v>34881.8</v>
      </c>
      <c r="GY255">
        <v>45593.3</v>
      </c>
      <c r="GZ255">
        <v>42147.9</v>
      </c>
      <c r="HA255">
        <v>1.84032</v>
      </c>
      <c r="HB255">
        <v>1.8634</v>
      </c>
      <c r="HC255">
        <v>-0.0282526</v>
      </c>
      <c r="HD255">
        <v>0</v>
      </c>
      <c r="HE255">
        <v>32.4524</v>
      </c>
      <c r="HF255">
        <v>999.9</v>
      </c>
      <c r="HG255">
        <v>47.2</v>
      </c>
      <c r="HH255">
        <v>40.5</v>
      </c>
      <c r="HI255">
        <v>36.112</v>
      </c>
      <c r="HJ255">
        <v>61.8577</v>
      </c>
      <c r="HK255">
        <v>24.8918</v>
      </c>
      <c r="HL255">
        <v>1</v>
      </c>
      <c r="HM255">
        <v>0.442825</v>
      </c>
      <c r="HN255">
        <v>2.23362</v>
      </c>
      <c r="HO255">
        <v>20.2906</v>
      </c>
      <c r="HP255">
        <v>5.21055</v>
      </c>
      <c r="HQ255">
        <v>11.98</v>
      </c>
      <c r="HR255">
        <v>4.96275</v>
      </c>
      <c r="HS255">
        <v>3.27428</v>
      </c>
      <c r="HT255">
        <v>9999</v>
      </c>
      <c r="HU255">
        <v>9999</v>
      </c>
      <c r="HV255">
        <v>9999</v>
      </c>
      <c r="HW255">
        <v>31.9</v>
      </c>
      <c r="HX255">
        <v>1.86401</v>
      </c>
      <c r="HY255">
        <v>1.8602</v>
      </c>
      <c r="HZ255">
        <v>1.85852</v>
      </c>
      <c r="IA255">
        <v>1.85989</v>
      </c>
      <c r="IB255">
        <v>1.85988</v>
      </c>
      <c r="IC255">
        <v>1.85838</v>
      </c>
      <c r="ID255">
        <v>1.85746</v>
      </c>
      <c r="IE255">
        <v>1.8524</v>
      </c>
      <c r="IF255">
        <v>0</v>
      </c>
      <c r="IG255">
        <v>0</v>
      </c>
      <c r="IH255">
        <v>0</v>
      </c>
      <c r="II255">
        <v>0</v>
      </c>
      <c r="IJ255" t="s">
        <v>433</v>
      </c>
      <c r="IK255" t="s">
        <v>434</v>
      </c>
      <c r="IL255" t="s">
        <v>435</v>
      </c>
      <c r="IM255" t="s">
        <v>435</v>
      </c>
      <c r="IN255" t="s">
        <v>435</v>
      </c>
      <c r="IO255" t="s">
        <v>435</v>
      </c>
      <c r="IP255">
        <v>0</v>
      </c>
      <c r="IQ255">
        <v>100</v>
      </c>
      <c r="IR255">
        <v>100</v>
      </c>
      <c r="IS255">
        <v>0.279</v>
      </c>
      <c r="IT255">
        <v>0.0598</v>
      </c>
      <c r="IU255">
        <v>0.193269492571207</v>
      </c>
      <c r="IV255">
        <v>0.0002756662941723101</v>
      </c>
      <c r="IW255">
        <v>-1.706736700235475E-07</v>
      </c>
      <c r="IX255">
        <v>-7.648352192670159E-11</v>
      </c>
      <c r="IY255">
        <v>-0.189574171831711</v>
      </c>
      <c r="IZ255">
        <v>0.001712106514585134</v>
      </c>
      <c r="JA255">
        <v>0.0004201690128959496</v>
      </c>
      <c r="JB255">
        <v>-1.212774764375344E-06</v>
      </c>
      <c r="JC255">
        <v>3</v>
      </c>
      <c r="JD255">
        <v>1949</v>
      </c>
      <c r="JE255">
        <v>1</v>
      </c>
      <c r="JF255">
        <v>28</v>
      </c>
      <c r="JG255">
        <v>40.2</v>
      </c>
      <c r="JH255">
        <v>40</v>
      </c>
      <c r="JI255">
        <v>1.7334</v>
      </c>
      <c r="JJ255">
        <v>2.64526</v>
      </c>
      <c r="JK255">
        <v>1.49658</v>
      </c>
      <c r="JL255">
        <v>2.34863</v>
      </c>
      <c r="JM255">
        <v>1.54785</v>
      </c>
      <c r="JN255">
        <v>2.40967</v>
      </c>
      <c r="JO255">
        <v>43.5081</v>
      </c>
      <c r="JP255">
        <v>13.0988</v>
      </c>
      <c r="JQ255">
        <v>18</v>
      </c>
      <c r="JR255">
        <v>491.238</v>
      </c>
      <c r="JS255">
        <v>521.995</v>
      </c>
      <c r="JT255">
        <v>27.9971</v>
      </c>
      <c r="JU255">
        <v>32.8049</v>
      </c>
      <c r="JV255">
        <v>30.0001</v>
      </c>
      <c r="JW255">
        <v>32.6531</v>
      </c>
      <c r="JX255">
        <v>32.5448</v>
      </c>
      <c r="JY255">
        <v>34.8645</v>
      </c>
      <c r="JZ255">
        <v>42.6912</v>
      </c>
      <c r="KA255">
        <v>0</v>
      </c>
      <c r="KB255">
        <v>28</v>
      </c>
      <c r="KC255">
        <v>721.367</v>
      </c>
      <c r="KD255">
        <v>19.9516</v>
      </c>
      <c r="KE255">
        <v>99.6302</v>
      </c>
      <c r="KF255">
        <v>100.058</v>
      </c>
    </row>
    <row r="256" spans="1:292">
      <c r="A256">
        <v>236</v>
      </c>
      <c r="B256">
        <v>1685033334.6</v>
      </c>
      <c r="C256">
        <v>6735.5</v>
      </c>
      <c r="D256" t="s">
        <v>909</v>
      </c>
      <c r="E256" t="s">
        <v>910</v>
      </c>
      <c r="F256">
        <v>5</v>
      </c>
      <c r="G256" t="s">
        <v>823</v>
      </c>
      <c r="H256">
        <v>1685033327.1</v>
      </c>
      <c r="I256">
        <f>(J256)/1000</f>
        <v>0</v>
      </c>
      <c r="J256">
        <f>IF(DO256, AM256, AG256)</f>
        <v>0</v>
      </c>
      <c r="K256">
        <f>IF(DO256, AH256, AF256)</f>
        <v>0</v>
      </c>
      <c r="L256">
        <f>DQ256 - IF(AT256&gt;1, K256*DK256*100.0/(AV256*EE256), 0)</f>
        <v>0</v>
      </c>
      <c r="M256">
        <f>((S256-I256/2)*L256-K256)/(S256+I256/2)</f>
        <v>0</v>
      </c>
      <c r="N256">
        <f>M256*(DX256+DY256)/1000.0</f>
        <v>0</v>
      </c>
      <c r="O256">
        <f>(DQ256 - IF(AT256&gt;1, K256*DK256*100.0/(AV256*EE256), 0))*(DX256+DY256)/1000.0</f>
        <v>0</v>
      </c>
      <c r="P256">
        <f>2.0/((1/R256-1/Q256)+SIGN(R256)*SQRT((1/R256-1/Q256)*(1/R256-1/Q256) + 4*DL256/((DL256+1)*(DL256+1))*(2*1/R256*1/Q256-1/Q256*1/Q256)))</f>
        <v>0</v>
      </c>
      <c r="Q256">
        <f>IF(LEFT(DM256,1)&lt;&gt;"0",IF(LEFT(DM256,1)="1",3.0,DN256),$D$5+$E$5*(EE256*DX256/($K$5*1000))+$F$5*(EE256*DX256/($K$5*1000))*MAX(MIN(DK256,$J$5),$I$5)*MAX(MIN(DK256,$J$5),$I$5)+$G$5*MAX(MIN(DK256,$J$5),$I$5)*(EE256*DX256/($K$5*1000))+$H$5*(EE256*DX256/($K$5*1000))*(EE256*DX256/($K$5*1000)))</f>
        <v>0</v>
      </c>
      <c r="R256">
        <f>I256*(1000-(1000*0.61365*exp(17.502*V256/(240.97+V256))/(DX256+DY256)+DS256)/2)/(1000*0.61365*exp(17.502*V256/(240.97+V256))/(DX256+DY256)-DS256)</f>
        <v>0</v>
      </c>
      <c r="S256">
        <f>1/((DL256+1)/(P256/1.6)+1/(Q256/1.37)) + DL256/((DL256+1)/(P256/1.6) + DL256/(Q256/1.37))</f>
        <v>0</v>
      </c>
      <c r="T256">
        <f>(DG256*DJ256)</f>
        <v>0</v>
      </c>
      <c r="U256">
        <f>(DZ256+(T256+2*0.95*5.67E-8*(((DZ256+$B$9)+273)^4-(DZ256+273)^4)-44100*I256)/(1.84*29.3*Q256+8*0.95*5.67E-8*(DZ256+273)^3))</f>
        <v>0</v>
      </c>
      <c r="V256">
        <f>($C$9*EA256+$D$9*EB256+$E$9*U256)</f>
        <v>0</v>
      </c>
      <c r="W256">
        <f>0.61365*exp(17.502*V256/(240.97+V256))</f>
        <v>0</v>
      </c>
      <c r="X256">
        <f>(Y256/Z256*100)</f>
        <v>0</v>
      </c>
      <c r="Y256">
        <f>DS256*(DX256+DY256)/1000</f>
        <v>0</v>
      </c>
      <c r="Z256">
        <f>0.61365*exp(17.502*DZ256/(240.97+DZ256))</f>
        <v>0</v>
      </c>
      <c r="AA256">
        <f>(W256-DS256*(DX256+DY256)/1000)</f>
        <v>0</v>
      </c>
      <c r="AB256">
        <f>(-I256*44100)</f>
        <v>0</v>
      </c>
      <c r="AC256">
        <f>2*29.3*Q256*0.92*(DZ256-V256)</f>
        <v>0</v>
      </c>
      <c r="AD256">
        <f>2*0.95*5.67E-8*(((DZ256+$B$9)+273)^4-(V256+273)^4)</f>
        <v>0</v>
      </c>
      <c r="AE256">
        <f>T256+AD256+AB256+AC256</f>
        <v>0</v>
      </c>
      <c r="AF256">
        <f>DW256*AT256*(DR256-DQ256*(1000-AT256*DT256)/(1000-AT256*DS256))/(100*DK256)</f>
        <v>0</v>
      </c>
      <c r="AG256">
        <f>1000*DW256*AT256*(DS256-DT256)/(100*DK256*(1000-AT256*DS256))</f>
        <v>0</v>
      </c>
      <c r="AH256">
        <f>(AI256 - AJ256 - DX256*1E3/(8.314*(DZ256+273.15)) * AL256/DW256 * AK256) * DW256/(100*DK256) * (1000 - DT256)/1000</f>
        <v>0</v>
      </c>
      <c r="AI256">
        <v>719.905012458848</v>
      </c>
      <c r="AJ256">
        <v>689.2458363636362</v>
      </c>
      <c r="AK256">
        <v>3.345171887380691</v>
      </c>
      <c r="AL256">
        <v>66.78912068132936</v>
      </c>
      <c r="AM256">
        <f>(AO256 - AN256 + DX256*1E3/(8.314*(DZ256+273.15)) * AQ256/DW256 * AP256) * DW256/(100*DK256) * 1000/(1000 - AO256)</f>
        <v>0</v>
      </c>
      <c r="AN256">
        <v>20.01806307169937</v>
      </c>
      <c r="AO256">
        <v>23.15691499999999</v>
      </c>
      <c r="AP256">
        <v>-0.007757392135949926</v>
      </c>
      <c r="AQ256">
        <v>108.691089205337</v>
      </c>
      <c r="AR256">
        <v>0</v>
      </c>
      <c r="AS256">
        <v>0</v>
      </c>
      <c r="AT256">
        <f>IF(AR256*$H$15&gt;=AV256,1.0,(AV256/(AV256-AR256*$H$15)))</f>
        <v>0</v>
      </c>
      <c r="AU256">
        <f>(AT256-1)*100</f>
        <v>0</v>
      </c>
      <c r="AV256">
        <f>MAX(0,($B$15+$C$15*EE256)/(1+$D$15*EE256)*DX256/(DZ256+273)*$E$15)</f>
        <v>0</v>
      </c>
      <c r="AW256" t="s">
        <v>429</v>
      </c>
      <c r="AX256" t="s">
        <v>429</v>
      </c>
      <c r="AY256">
        <v>0</v>
      </c>
      <c r="AZ256">
        <v>0</v>
      </c>
      <c r="BA256">
        <f>1-AY256/AZ256</f>
        <v>0</v>
      </c>
      <c r="BB256">
        <v>0</v>
      </c>
      <c r="BC256" t="s">
        <v>429</v>
      </c>
      <c r="BD256" t="s">
        <v>429</v>
      </c>
      <c r="BE256">
        <v>0</v>
      </c>
      <c r="BF256">
        <v>0</v>
      </c>
      <c r="BG256">
        <f>1-BE256/BF256</f>
        <v>0</v>
      </c>
      <c r="BH256">
        <v>0.5</v>
      </c>
      <c r="BI256">
        <f>DH256</f>
        <v>0</v>
      </c>
      <c r="BJ256">
        <f>K256</f>
        <v>0</v>
      </c>
      <c r="BK256">
        <f>BG256*BH256*BI256</f>
        <v>0</v>
      </c>
      <c r="BL256">
        <f>(BJ256-BB256)/BI256</f>
        <v>0</v>
      </c>
      <c r="BM256">
        <f>(AZ256-BF256)/BF256</f>
        <v>0</v>
      </c>
      <c r="BN256">
        <f>AY256/(BA256+AY256/BF256)</f>
        <v>0</v>
      </c>
      <c r="BO256" t="s">
        <v>429</v>
      </c>
      <c r="BP256">
        <v>0</v>
      </c>
      <c r="BQ256">
        <f>IF(BP256&lt;&gt;0, BP256, BN256)</f>
        <v>0</v>
      </c>
      <c r="BR256">
        <f>1-BQ256/BF256</f>
        <v>0</v>
      </c>
      <c r="BS256">
        <f>(BF256-BE256)/(BF256-BQ256)</f>
        <v>0</v>
      </c>
      <c r="BT256">
        <f>(AZ256-BF256)/(AZ256-BQ256)</f>
        <v>0</v>
      </c>
      <c r="BU256">
        <f>(BF256-BE256)/(BF256-AY256)</f>
        <v>0</v>
      </c>
      <c r="BV256">
        <f>(AZ256-BF256)/(AZ256-AY256)</f>
        <v>0</v>
      </c>
      <c r="BW256">
        <f>(BS256*BQ256/BE256)</f>
        <v>0</v>
      </c>
      <c r="BX256">
        <f>(1-BW256)</f>
        <v>0</v>
      </c>
      <c r="DG256">
        <f>$B$13*EF256+$C$13*EG256+$F$13*ER256*(1-EU256)</f>
        <v>0</v>
      </c>
      <c r="DH256">
        <f>DG256*DI256</f>
        <v>0</v>
      </c>
      <c r="DI256">
        <f>($B$13*$D$11+$C$13*$D$11+$F$13*((FE256+EW256)/MAX(FE256+EW256+FF256, 0.1)*$I$11+FF256/MAX(FE256+EW256+FF256, 0.1)*$J$11))/($B$13+$C$13+$F$13)</f>
        <v>0</v>
      </c>
      <c r="DJ256">
        <f>($B$13*$K$11+$C$13*$K$11+$F$13*((FE256+EW256)/MAX(FE256+EW256+FF256, 0.1)*$P$11+FF256/MAX(FE256+EW256+FF256, 0.1)*$Q$11))/($B$13+$C$13+$F$13)</f>
        <v>0</v>
      </c>
      <c r="DK256">
        <v>5.52</v>
      </c>
      <c r="DL256">
        <v>0.5</v>
      </c>
      <c r="DM256" t="s">
        <v>430</v>
      </c>
      <c r="DN256">
        <v>2</v>
      </c>
      <c r="DO256" t="b">
        <v>1</v>
      </c>
      <c r="DP256">
        <v>1685033327.1</v>
      </c>
      <c r="DQ256">
        <v>650.3302592592592</v>
      </c>
      <c r="DR256">
        <v>691.7715555555557</v>
      </c>
      <c r="DS256">
        <v>23.19884074074074</v>
      </c>
      <c r="DT256">
        <v>20.05002962962963</v>
      </c>
      <c r="DU256">
        <v>650.050925925926</v>
      </c>
      <c r="DV256">
        <v>23.13888148148148</v>
      </c>
      <c r="DW256">
        <v>500.0063703703703</v>
      </c>
      <c r="DX256">
        <v>99.51535925925926</v>
      </c>
      <c r="DY256">
        <v>0.09990781851851852</v>
      </c>
      <c r="DZ256">
        <v>31.30465925925926</v>
      </c>
      <c r="EA256">
        <v>32.00011111111111</v>
      </c>
      <c r="EB256">
        <v>999.9000000000001</v>
      </c>
      <c r="EC256">
        <v>0</v>
      </c>
      <c r="ED256">
        <v>0</v>
      </c>
      <c r="EE256">
        <v>10008.49814814815</v>
      </c>
      <c r="EF256">
        <v>0</v>
      </c>
      <c r="EG256">
        <v>59.81449259259259</v>
      </c>
      <c r="EH256">
        <v>-41.4413037037037</v>
      </c>
      <c r="EI256">
        <v>665.7752222222221</v>
      </c>
      <c r="EJ256">
        <v>705.9247777777776</v>
      </c>
      <c r="EK256">
        <v>3.148822592592593</v>
      </c>
      <c r="EL256">
        <v>691.7715555555557</v>
      </c>
      <c r="EM256">
        <v>20.05002962962963</v>
      </c>
      <c r="EN256">
        <v>2.308641851851852</v>
      </c>
      <c r="EO256">
        <v>1.995285555555556</v>
      </c>
      <c r="EP256">
        <v>19.73681111111111</v>
      </c>
      <c r="EQ256">
        <v>17.40695555555556</v>
      </c>
      <c r="ER256">
        <v>2000.024814814815</v>
      </c>
      <c r="ES256">
        <v>0.9800056666666666</v>
      </c>
      <c r="ET256">
        <v>0.01999400370370371</v>
      </c>
      <c r="EU256">
        <v>0</v>
      </c>
      <c r="EV256">
        <v>642.7558888888888</v>
      </c>
      <c r="EW256">
        <v>5.00078</v>
      </c>
      <c r="EX256">
        <v>17817.11111111111</v>
      </c>
      <c r="EY256">
        <v>16379.86296296296</v>
      </c>
      <c r="EZ256">
        <v>43.26588888888887</v>
      </c>
      <c r="FA256">
        <v>44.36333333333333</v>
      </c>
      <c r="FB256">
        <v>43.34944444444444</v>
      </c>
      <c r="FC256">
        <v>44.05748148148147</v>
      </c>
      <c r="FD256">
        <v>44.5784074074074</v>
      </c>
      <c r="FE256">
        <v>1955.134814814815</v>
      </c>
      <c r="FF256">
        <v>39.89000000000001</v>
      </c>
      <c r="FG256">
        <v>0</v>
      </c>
      <c r="FH256">
        <v>1685033333.5</v>
      </c>
      <c r="FI256">
        <v>0</v>
      </c>
      <c r="FJ256">
        <v>642.7143461538461</v>
      </c>
      <c r="FK256">
        <v>13.69829058558182</v>
      </c>
      <c r="FL256">
        <v>3991.059823411018</v>
      </c>
      <c r="FM256">
        <v>17804.11153846154</v>
      </c>
      <c r="FN256">
        <v>15</v>
      </c>
      <c r="FO256">
        <v>1685030927.1</v>
      </c>
      <c r="FP256" t="s">
        <v>824</v>
      </c>
      <c r="FQ256">
        <v>1685030918.1</v>
      </c>
      <c r="FR256">
        <v>1685030927.1</v>
      </c>
      <c r="FS256">
        <v>4</v>
      </c>
      <c r="FT256">
        <v>-0.116</v>
      </c>
      <c r="FU256">
        <v>-0.024</v>
      </c>
      <c r="FV256">
        <v>0.273</v>
      </c>
      <c r="FW256">
        <v>-0.08699999999999999</v>
      </c>
      <c r="FX256">
        <v>420</v>
      </c>
      <c r="FY256">
        <v>14</v>
      </c>
      <c r="FZ256">
        <v>0.3</v>
      </c>
      <c r="GA256">
        <v>0.01</v>
      </c>
      <c r="GB256">
        <v>-41.10459512195122</v>
      </c>
      <c r="GC256">
        <v>-5.360504529616746</v>
      </c>
      <c r="GD256">
        <v>0.5383596626026774</v>
      </c>
      <c r="GE256">
        <v>0</v>
      </c>
      <c r="GF256">
        <v>3.145119268292683</v>
      </c>
      <c r="GG256">
        <v>0.0998280836236926</v>
      </c>
      <c r="GH256">
        <v>0.01496156154466667</v>
      </c>
      <c r="GI256">
        <v>1</v>
      </c>
      <c r="GJ256">
        <v>1</v>
      </c>
      <c r="GK256">
        <v>2</v>
      </c>
      <c r="GL256" t="s">
        <v>432</v>
      </c>
      <c r="GM256">
        <v>3.09979</v>
      </c>
      <c r="GN256">
        <v>2.7582</v>
      </c>
      <c r="GO256">
        <v>0.134646</v>
      </c>
      <c r="GP256">
        <v>0.14041</v>
      </c>
      <c r="GQ256">
        <v>0.115177</v>
      </c>
      <c r="GR256">
        <v>0.104593</v>
      </c>
      <c r="GS256">
        <v>22078.6</v>
      </c>
      <c r="GT256">
        <v>21672.5</v>
      </c>
      <c r="GU256">
        <v>26069.4</v>
      </c>
      <c r="GV256">
        <v>25566</v>
      </c>
      <c r="GW256">
        <v>37028.4</v>
      </c>
      <c r="GX256">
        <v>34883.5</v>
      </c>
      <c r="GY256">
        <v>45593.2</v>
      </c>
      <c r="GZ256">
        <v>42148.1</v>
      </c>
      <c r="HA256">
        <v>1.84042</v>
      </c>
      <c r="HB256">
        <v>1.864</v>
      </c>
      <c r="HC256">
        <v>-0.0260696</v>
      </c>
      <c r="HD256">
        <v>0</v>
      </c>
      <c r="HE256">
        <v>32.4111</v>
      </c>
      <c r="HF256">
        <v>999.9</v>
      </c>
      <c r="HG256">
        <v>47.2</v>
      </c>
      <c r="HH256">
        <v>40.5</v>
      </c>
      <c r="HI256">
        <v>36.1133</v>
      </c>
      <c r="HJ256">
        <v>61.8677</v>
      </c>
      <c r="HK256">
        <v>24.6675</v>
      </c>
      <c r="HL256">
        <v>1</v>
      </c>
      <c r="HM256">
        <v>0.442696</v>
      </c>
      <c r="HN256">
        <v>2.22072</v>
      </c>
      <c r="HO256">
        <v>20.2907</v>
      </c>
      <c r="HP256">
        <v>5.2107</v>
      </c>
      <c r="HQ256">
        <v>11.98</v>
      </c>
      <c r="HR256">
        <v>4.9629</v>
      </c>
      <c r="HS256">
        <v>3.27428</v>
      </c>
      <c r="HT256">
        <v>9999</v>
      </c>
      <c r="HU256">
        <v>9999</v>
      </c>
      <c r="HV256">
        <v>9999</v>
      </c>
      <c r="HW256">
        <v>31.9</v>
      </c>
      <c r="HX256">
        <v>1.86401</v>
      </c>
      <c r="HY256">
        <v>1.8602</v>
      </c>
      <c r="HZ256">
        <v>1.85852</v>
      </c>
      <c r="IA256">
        <v>1.85989</v>
      </c>
      <c r="IB256">
        <v>1.85987</v>
      </c>
      <c r="IC256">
        <v>1.8584</v>
      </c>
      <c r="ID256">
        <v>1.85747</v>
      </c>
      <c r="IE256">
        <v>1.85241</v>
      </c>
      <c r="IF256">
        <v>0</v>
      </c>
      <c r="IG256">
        <v>0</v>
      </c>
      <c r="IH256">
        <v>0</v>
      </c>
      <c r="II256">
        <v>0</v>
      </c>
      <c r="IJ256" t="s">
        <v>433</v>
      </c>
      <c r="IK256" t="s">
        <v>434</v>
      </c>
      <c r="IL256" t="s">
        <v>435</v>
      </c>
      <c r="IM256" t="s">
        <v>435</v>
      </c>
      <c r="IN256" t="s">
        <v>435</v>
      </c>
      <c r="IO256" t="s">
        <v>435</v>
      </c>
      <c r="IP256">
        <v>0</v>
      </c>
      <c r="IQ256">
        <v>100</v>
      </c>
      <c r="IR256">
        <v>100</v>
      </c>
      <c r="IS256">
        <v>0.278</v>
      </c>
      <c r="IT256">
        <v>0.0591</v>
      </c>
      <c r="IU256">
        <v>0.193269492571207</v>
      </c>
      <c r="IV256">
        <v>0.0002756662941723101</v>
      </c>
      <c r="IW256">
        <v>-1.706736700235475E-07</v>
      </c>
      <c r="IX256">
        <v>-7.648352192670159E-11</v>
      </c>
      <c r="IY256">
        <v>-0.189574171831711</v>
      </c>
      <c r="IZ256">
        <v>0.001712106514585134</v>
      </c>
      <c r="JA256">
        <v>0.0004201690128959496</v>
      </c>
      <c r="JB256">
        <v>-1.212774764375344E-06</v>
      </c>
      <c r="JC256">
        <v>3</v>
      </c>
      <c r="JD256">
        <v>1949</v>
      </c>
      <c r="JE256">
        <v>1</v>
      </c>
      <c r="JF256">
        <v>28</v>
      </c>
      <c r="JG256">
        <v>40.3</v>
      </c>
      <c r="JH256">
        <v>40.1</v>
      </c>
      <c r="JI256">
        <v>1.76514</v>
      </c>
      <c r="JJ256">
        <v>2.64282</v>
      </c>
      <c r="JK256">
        <v>1.49658</v>
      </c>
      <c r="JL256">
        <v>2.34741</v>
      </c>
      <c r="JM256">
        <v>1.54907</v>
      </c>
      <c r="JN256">
        <v>2.48169</v>
      </c>
      <c r="JO256">
        <v>43.5081</v>
      </c>
      <c r="JP256">
        <v>13.0813</v>
      </c>
      <c r="JQ256">
        <v>18</v>
      </c>
      <c r="JR256">
        <v>491.299</v>
      </c>
      <c r="JS256">
        <v>522.428</v>
      </c>
      <c r="JT256">
        <v>27.9971</v>
      </c>
      <c r="JU256">
        <v>32.8044</v>
      </c>
      <c r="JV256">
        <v>29.9999</v>
      </c>
      <c r="JW256">
        <v>32.6531</v>
      </c>
      <c r="JX256">
        <v>32.5463</v>
      </c>
      <c r="JY256">
        <v>35.5671</v>
      </c>
      <c r="JZ256">
        <v>42.6912</v>
      </c>
      <c r="KA256">
        <v>0</v>
      </c>
      <c r="KB256">
        <v>28</v>
      </c>
      <c r="KC256">
        <v>741.403</v>
      </c>
      <c r="KD256">
        <v>19.9576</v>
      </c>
      <c r="KE256">
        <v>99.6298</v>
      </c>
      <c r="KF256">
        <v>100.058</v>
      </c>
    </row>
    <row r="257" spans="1:292">
      <c r="A257">
        <v>237</v>
      </c>
      <c r="B257">
        <v>1685033339.6</v>
      </c>
      <c r="C257">
        <v>6740.5</v>
      </c>
      <c r="D257" t="s">
        <v>911</v>
      </c>
      <c r="E257" t="s">
        <v>912</v>
      </c>
      <c r="F257">
        <v>5</v>
      </c>
      <c r="G257" t="s">
        <v>823</v>
      </c>
      <c r="H257">
        <v>1685033331.814285</v>
      </c>
      <c r="I257">
        <f>(J257)/1000</f>
        <v>0</v>
      </c>
      <c r="J257">
        <f>IF(DO257, AM257, AG257)</f>
        <v>0</v>
      </c>
      <c r="K257">
        <f>IF(DO257, AH257, AF257)</f>
        <v>0</v>
      </c>
      <c r="L257">
        <f>DQ257 - IF(AT257&gt;1, K257*DK257*100.0/(AV257*EE257), 0)</f>
        <v>0</v>
      </c>
      <c r="M257">
        <f>((S257-I257/2)*L257-K257)/(S257+I257/2)</f>
        <v>0</v>
      </c>
      <c r="N257">
        <f>M257*(DX257+DY257)/1000.0</f>
        <v>0</v>
      </c>
      <c r="O257">
        <f>(DQ257 - IF(AT257&gt;1, K257*DK257*100.0/(AV257*EE257), 0))*(DX257+DY257)/1000.0</f>
        <v>0</v>
      </c>
      <c r="P257">
        <f>2.0/((1/R257-1/Q257)+SIGN(R257)*SQRT((1/R257-1/Q257)*(1/R257-1/Q257) + 4*DL257/((DL257+1)*(DL257+1))*(2*1/R257*1/Q257-1/Q257*1/Q257)))</f>
        <v>0</v>
      </c>
      <c r="Q257">
        <f>IF(LEFT(DM257,1)&lt;&gt;"0",IF(LEFT(DM257,1)="1",3.0,DN257),$D$5+$E$5*(EE257*DX257/($K$5*1000))+$F$5*(EE257*DX257/($K$5*1000))*MAX(MIN(DK257,$J$5),$I$5)*MAX(MIN(DK257,$J$5),$I$5)+$G$5*MAX(MIN(DK257,$J$5),$I$5)*(EE257*DX257/($K$5*1000))+$H$5*(EE257*DX257/($K$5*1000))*(EE257*DX257/($K$5*1000)))</f>
        <v>0</v>
      </c>
      <c r="R257">
        <f>I257*(1000-(1000*0.61365*exp(17.502*V257/(240.97+V257))/(DX257+DY257)+DS257)/2)/(1000*0.61365*exp(17.502*V257/(240.97+V257))/(DX257+DY257)-DS257)</f>
        <v>0</v>
      </c>
      <c r="S257">
        <f>1/((DL257+1)/(P257/1.6)+1/(Q257/1.37)) + DL257/((DL257+1)/(P257/1.6) + DL257/(Q257/1.37))</f>
        <v>0</v>
      </c>
      <c r="T257">
        <f>(DG257*DJ257)</f>
        <v>0</v>
      </c>
      <c r="U257">
        <f>(DZ257+(T257+2*0.95*5.67E-8*(((DZ257+$B$9)+273)^4-(DZ257+273)^4)-44100*I257)/(1.84*29.3*Q257+8*0.95*5.67E-8*(DZ257+273)^3))</f>
        <v>0</v>
      </c>
      <c r="V257">
        <f>($C$9*EA257+$D$9*EB257+$E$9*U257)</f>
        <v>0</v>
      </c>
      <c r="W257">
        <f>0.61365*exp(17.502*V257/(240.97+V257))</f>
        <v>0</v>
      </c>
      <c r="X257">
        <f>(Y257/Z257*100)</f>
        <v>0</v>
      </c>
      <c r="Y257">
        <f>DS257*(DX257+DY257)/1000</f>
        <v>0</v>
      </c>
      <c r="Z257">
        <f>0.61365*exp(17.502*DZ257/(240.97+DZ257))</f>
        <v>0</v>
      </c>
      <c r="AA257">
        <f>(W257-DS257*(DX257+DY257)/1000)</f>
        <v>0</v>
      </c>
      <c r="AB257">
        <f>(-I257*44100)</f>
        <v>0</v>
      </c>
      <c r="AC257">
        <f>2*29.3*Q257*0.92*(DZ257-V257)</f>
        <v>0</v>
      </c>
      <c r="AD257">
        <f>2*0.95*5.67E-8*(((DZ257+$B$9)+273)^4-(V257+273)^4)</f>
        <v>0</v>
      </c>
      <c r="AE257">
        <f>T257+AD257+AB257+AC257</f>
        <v>0</v>
      </c>
      <c r="AF257">
        <f>DW257*AT257*(DR257-DQ257*(1000-AT257*DT257)/(1000-AT257*DS257))/(100*DK257)</f>
        <v>0</v>
      </c>
      <c r="AG257">
        <f>1000*DW257*AT257*(DS257-DT257)/(100*DK257*(1000-AT257*DS257))</f>
        <v>0</v>
      </c>
      <c r="AH257">
        <f>(AI257 - AJ257 - DX257*1E3/(8.314*(DZ257+273.15)) * AL257/DW257 * AK257) * DW257/(100*DK257) * (1000 - DT257)/1000</f>
        <v>0</v>
      </c>
      <c r="AI257">
        <v>737.0984916827549</v>
      </c>
      <c r="AJ257">
        <v>706.1521575757573</v>
      </c>
      <c r="AK257">
        <v>3.38795937712454</v>
      </c>
      <c r="AL257">
        <v>66.78912068132936</v>
      </c>
      <c r="AM257">
        <f>(AO257 - AN257 + DX257*1E3/(8.314*(DZ257+273.15)) * AQ257/DW257 * AP257) * DW257/(100*DK257) * 1000/(1000 - AO257)</f>
        <v>0</v>
      </c>
      <c r="AN257">
        <v>20.0105501589211</v>
      </c>
      <c r="AO257">
        <v>23.13499088235293</v>
      </c>
      <c r="AP257">
        <v>-0.006194956765674</v>
      </c>
      <c r="AQ257">
        <v>108.691089205337</v>
      </c>
      <c r="AR257">
        <v>0</v>
      </c>
      <c r="AS257">
        <v>0</v>
      </c>
      <c r="AT257">
        <f>IF(AR257*$H$15&gt;=AV257,1.0,(AV257/(AV257-AR257*$H$15)))</f>
        <v>0</v>
      </c>
      <c r="AU257">
        <f>(AT257-1)*100</f>
        <v>0</v>
      </c>
      <c r="AV257">
        <f>MAX(0,($B$15+$C$15*EE257)/(1+$D$15*EE257)*DX257/(DZ257+273)*$E$15)</f>
        <v>0</v>
      </c>
      <c r="AW257" t="s">
        <v>429</v>
      </c>
      <c r="AX257" t="s">
        <v>429</v>
      </c>
      <c r="AY257">
        <v>0</v>
      </c>
      <c r="AZ257">
        <v>0</v>
      </c>
      <c r="BA257">
        <f>1-AY257/AZ257</f>
        <v>0</v>
      </c>
      <c r="BB257">
        <v>0</v>
      </c>
      <c r="BC257" t="s">
        <v>429</v>
      </c>
      <c r="BD257" t="s">
        <v>429</v>
      </c>
      <c r="BE257">
        <v>0</v>
      </c>
      <c r="BF257">
        <v>0</v>
      </c>
      <c r="BG257">
        <f>1-BE257/BF257</f>
        <v>0</v>
      </c>
      <c r="BH257">
        <v>0.5</v>
      </c>
      <c r="BI257">
        <f>DH257</f>
        <v>0</v>
      </c>
      <c r="BJ257">
        <f>K257</f>
        <v>0</v>
      </c>
      <c r="BK257">
        <f>BG257*BH257*BI257</f>
        <v>0</v>
      </c>
      <c r="BL257">
        <f>(BJ257-BB257)/BI257</f>
        <v>0</v>
      </c>
      <c r="BM257">
        <f>(AZ257-BF257)/BF257</f>
        <v>0</v>
      </c>
      <c r="BN257">
        <f>AY257/(BA257+AY257/BF257)</f>
        <v>0</v>
      </c>
      <c r="BO257" t="s">
        <v>429</v>
      </c>
      <c r="BP257">
        <v>0</v>
      </c>
      <c r="BQ257">
        <f>IF(BP257&lt;&gt;0, BP257, BN257)</f>
        <v>0</v>
      </c>
      <c r="BR257">
        <f>1-BQ257/BF257</f>
        <v>0</v>
      </c>
      <c r="BS257">
        <f>(BF257-BE257)/(BF257-BQ257)</f>
        <v>0</v>
      </c>
      <c r="BT257">
        <f>(AZ257-BF257)/(AZ257-BQ257)</f>
        <v>0</v>
      </c>
      <c r="BU257">
        <f>(BF257-BE257)/(BF257-AY257)</f>
        <v>0</v>
      </c>
      <c r="BV257">
        <f>(AZ257-BF257)/(AZ257-AY257)</f>
        <v>0</v>
      </c>
      <c r="BW257">
        <f>(BS257*BQ257/BE257)</f>
        <v>0</v>
      </c>
      <c r="BX257">
        <f>(1-BW257)</f>
        <v>0</v>
      </c>
      <c r="DG257">
        <f>$B$13*EF257+$C$13*EG257+$F$13*ER257*(1-EU257)</f>
        <v>0</v>
      </c>
      <c r="DH257">
        <f>DG257*DI257</f>
        <v>0</v>
      </c>
      <c r="DI257">
        <f>($B$13*$D$11+$C$13*$D$11+$F$13*((FE257+EW257)/MAX(FE257+EW257+FF257, 0.1)*$I$11+FF257/MAX(FE257+EW257+FF257, 0.1)*$J$11))/($B$13+$C$13+$F$13)</f>
        <v>0</v>
      </c>
      <c r="DJ257">
        <f>($B$13*$K$11+$C$13*$K$11+$F$13*((FE257+EW257)/MAX(FE257+EW257+FF257, 0.1)*$P$11+FF257/MAX(FE257+EW257+FF257, 0.1)*$Q$11))/($B$13+$C$13+$F$13)</f>
        <v>0</v>
      </c>
      <c r="DK257">
        <v>5.52</v>
      </c>
      <c r="DL257">
        <v>0.5</v>
      </c>
      <c r="DM257" t="s">
        <v>430</v>
      </c>
      <c r="DN257">
        <v>2</v>
      </c>
      <c r="DO257" t="b">
        <v>1</v>
      </c>
      <c r="DP257">
        <v>1685033331.814285</v>
      </c>
      <c r="DQ257">
        <v>665.8124285714284</v>
      </c>
      <c r="DR257">
        <v>707.5873928571428</v>
      </c>
      <c r="DS257">
        <v>23.17424285714286</v>
      </c>
      <c r="DT257">
        <v>20.02477857142857</v>
      </c>
      <c r="DU257">
        <v>665.5339285714286</v>
      </c>
      <c r="DV257">
        <v>23.11473928571429</v>
      </c>
      <c r="DW257">
        <v>500.0104285714285</v>
      </c>
      <c r="DX257">
        <v>99.51534642857142</v>
      </c>
      <c r="DY257">
        <v>0.09994417857142857</v>
      </c>
      <c r="DZ257">
        <v>31.29186785714286</v>
      </c>
      <c r="EA257">
        <v>31.99142857142857</v>
      </c>
      <c r="EB257">
        <v>999.9000000000002</v>
      </c>
      <c r="EC257">
        <v>0</v>
      </c>
      <c r="ED257">
        <v>0</v>
      </c>
      <c r="EE257">
        <v>10005.29107142857</v>
      </c>
      <c r="EF257">
        <v>0</v>
      </c>
      <c r="EG257">
        <v>61.67948214285715</v>
      </c>
      <c r="EH257">
        <v>-41.77497857142856</v>
      </c>
      <c r="EI257">
        <v>681.607857142857</v>
      </c>
      <c r="EJ257">
        <v>722.045857142857</v>
      </c>
      <c r="EK257">
        <v>3.149476785714285</v>
      </c>
      <c r="EL257">
        <v>707.5873928571428</v>
      </c>
      <c r="EM257">
        <v>20.02477857142857</v>
      </c>
      <c r="EN257">
        <v>2.306194285714285</v>
      </c>
      <c r="EO257">
        <v>1.992773214285714</v>
      </c>
      <c r="EP257">
        <v>19.71971785714286</v>
      </c>
      <c r="EQ257">
        <v>17.38702857142857</v>
      </c>
      <c r="ER257">
        <v>2000.023214285714</v>
      </c>
      <c r="ES257">
        <v>0.9800050714285715</v>
      </c>
      <c r="ET257">
        <v>0.01999460714285714</v>
      </c>
      <c r="EU257">
        <v>0</v>
      </c>
      <c r="EV257">
        <v>643.7678214285714</v>
      </c>
      <c r="EW257">
        <v>5.00078</v>
      </c>
      <c r="EX257">
        <v>18331.72857142857</v>
      </c>
      <c r="EY257">
        <v>16379.85714285714</v>
      </c>
      <c r="EZ257">
        <v>43.26982142857143</v>
      </c>
      <c r="FA257">
        <v>44.34799999999999</v>
      </c>
      <c r="FB257">
        <v>43.30564285714285</v>
      </c>
      <c r="FC257">
        <v>44.05764285714285</v>
      </c>
      <c r="FD257">
        <v>44.57339285714285</v>
      </c>
      <c r="FE257">
        <v>1955.133214285714</v>
      </c>
      <c r="FF257">
        <v>39.89000000000001</v>
      </c>
      <c r="FG257">
        <v>0</v>
      </c>
      <c r="FH257">
        <v>1685033338.9</v>
      </c>
      <c r="FI257">
        <v>0</v>
      </c>
      <c r="FJ257">
        <v>643.94868</v>
      </c>
      <c r="FK257">
        <v>12.24276922183672</v>
      </c>
      <c r="FL257">
        <v>8505.25383244833</v>
      </c>
      <c r="FM257">
        <v>18417.052</v>
      </c>
      <c r="FN257">
        <v>15</v>
      </c>
      <c r="FO257">
        <v>1685030927.1</v>
      </c>
      <c r="FP257" t="s">
        <v>824</v>
      </c>
      <c r="FQ257">
        <v>1685030918.1</v>
      </c>
      <c r="FR257">
        <v>1685030927.1</v>
      </c>
      <c r="FS257">
        <v>4</v>
      </c>
      <c r="FT257">
        <v>-0.116</v>
      </c>
      <c r="FU257">
        <v>-0.024</v>
      </c>
      <c r="FV257">
        <v>0.273</v>
      </c>
      <c r="FW257">
        <v>-0.08699999999999999</v>
      </c>
      <c r="FX257">
        <v>420</v>
      </c>
      <c r="FY257">
        <v>14</v>
      </c>
      <c r="FZ257">
        <v>0.3</v>
      </c>
      <c r="GA257">
        <v>0.01</v>
      </c>
      <c r="GB257">
        <v>-41.5414756097561</v>
      </c>
      <c r="GC257">
        <v>-4.496730313588806</v>
      </c>
      <c r="GD257">
        <v>0.4502992532237833</v>
      </c>
      <c r="GE257">
        <v>0</v>
      </c>
      <c r="GF257">
        <v>3.145016585365853</v>
      </c>
      <c r="GG257">
        <v>0.03317393728222955</v>
      </c>
      <c r="GH257">
        <v>0.01522334273246286</v>
      </c>
      <c r="GI257">
        <v>1</v>
      </c>
      <c r="GJ257">
        <v>1</v>
      </c>
      <c r="GK257">
        <v>2</v>
      </c>
      <c r="GL257" t="s">
        <v>432</v>
      </c>
      <c r="GM257">
        <v>3.09982</v>
      </c>
      <c r="GN257">
        <v>2.75809</v>
      </c>
      <c r="GO257">
        <v>0.136904</v>
      </c>
      <c r="GP257">
        <v>0.142625</v>
      </c>
      <c r="GQ257">
        <v>0.1151</v>
      </c>
      <c r="GR257">
        <v>0.104589</v>
      </c>
      <c r="GS257">
        <v>22021.4</v>
      </c>
      <c r="GT257">
        <v>21616.8</v>
      </c>
      <c r="GU257">
        <v>26069.8</v>
      </c>
      <c r="GV257">
        <v>25566.1</v>
      </c>
      <c r="GW257">
        <v>37032.6</v>
      </c>
      <c r="GX257">
        <v>34884.3</v>
      </c>
      <c r="GY257">
        <v>45594.1</v>
      </c>
      <c r="GZ257">
        <v>42148.6</v>
      </c>
      <c r="HA257">
        <v>1.84035</v>
      </c>
      <c r="HB257">
        <v>1.8638</v>
      </c>
      <c r="HC257">
        <v>-0.024572</v>
      </c>
      <c r="HD257">
        <v>0</v>
      </c>
      <c r="HE257">
        <v>32.3691</v>
      </c>
      <c r="HF257">
        <v>999.9</v>
      </c>
      <c r="HG257">
        <v>47.2</v>
      </c>
      <c r="HH257">
        <v>40.5</v>
      </c>
      <c r="HI257">
        <v>36.1131</v>
      </c>
      <c r="HJ257">
        <v>62.2677</v>
      </c>
      <c r="HK257">
        <v>24.5553</v>
      </c>
      <c r="HL257">
        <v>1</v>
      </c>
      <c r="HM257">
        <v>0.442127</v>
      </c>
      <c r="HN257">
        <v>2.21112</v>
      </c>
      <c r="HO257">
        <v>20.2907</v>
      </c>
      <c r="HP257">
        <v>5.20995</v>
      </c>
      <c r="HQ257">
        <v>11.98</v>
      </c>
      <c r="HR257">
        <v>4.96285</v>
      </c>
      <c r="HS257">
        <v>3.27418</v>
      </c>
      <c r="HT257">
        <v>9999</v>
      </c>
      <c r="HU257">
        <v>9999</v>
      </c>
      <c r="HV257">
        <v>9999</v>
      </c>
      <c r="HW257">
        <v>31.9</v>
      </c>
      <c r="HX257">
        <v>1.86401</v>
      </c>
      <c r="HY257">
        <v>1.8602</v>
      </c>
      <c r="HZ257">
        <v>1.85852</v>
      </c>
      <c r="IA257">
        <v>1.85989</v>
      </c>
      <c r="IB257">
        <v>1.85988</v>
      </c>
      <c r="IC257">
        <v>1.85842</v>
      </c>
      <c r="ID257">
        <v>1.85748</v>
      </c>
      <c r="IE257">
        <v>1.8524</v>
      </c>
      <c r="IF257">
        <v>0</v>
      </c>
      <c r="IG257">
        <v>0</v>
      </c>
      <c r="IH257">
        <v>0</v>
      </c>
      <c r="II257">
        <v>0</v>
      </c>
      <c r="IJ257" t="s">
        <v>433</v>
      </c>
      <c r="IK257" t="s">
        <v>434</v>
      </c>
      <c r="IL257" t="s">
        <v>435</v>
      </c>
      <c r="IM257" t="s">
        <v>435</v>
      </c>
      <c r="IN257" t="s">
        <v>435</v>
      </c>
      <c r="IO257" t="s">
        <v>435</v>
      </c>
      <c r="IP257">
        <v>0</v>
      </c>
      <c r="IQ257">
        <v>100</v>
      </c>
      <c r="IR257">
        <v>100</v>
      </c>
      <c r="IS257">
        <v>0.277</v>
      </c>
      <c r="IT257">
        <v>0.0587</v>
      </c>
      <c r="IU257">
        <v>0.193269492571207</v>
      </c>
      <c r="IV257">
        <v>0.0002756662941723101</v>
      </c>
      <c r="IW257">
        <v>-1.706736700235475E-07</v>
      </c>
      <c r="IX257">
        <v>-7.648352192670159E-11</v>
      </c>
      <c r="IY257">
        <v>-0.189574171831711</v>
      </c>
      <c r="IZ257">
        <v>0.001712106514585134</v>
      </c>
      <c r="JA257">
        <v>0.0004201690128959496</v>
      </c>
      <c r="JB257">
        <v>-1.212774764375344E-06</v>
      </c>
      <c r="JC257">
        <v>3</v>
      </c>
      <c r="JD257">
        <v>1949</v>
      </c>
      <c r="JE257">
        <v>1</v>
      </c>
      <c r="JF257">
        <v>28</v>
      </c>
      <c r="JG257">
        <v>40.4</v>
      </c>
      <c r="JH257">
        <v>40.2</v>
      </c>
      <c r="JI257">
        <v>1.80054</v>
      </c>
      <c r="JJ257">
        <v>2.65747</v>
      </c>
      <c r="JK257">
        <v>1.49658</v>
      </c>
      <c r="JL257">
        <v>2.34741</v>
      </c>
      <c r="JM257">
        <v>1.54907</v>
      </c>
      <c r="JN257">
        <v>2.42676</v>
      </c>
      <c r="JO257">
        <v>43.5081</v>
      </c>
      <c r="JP257">
        <v>13.0813</v>
      </c>
      <c r="JQ257">
        <v>18</v>
      </c>
      <c r="JR257">
        <v>491.253</v>
      </c>
      <c r="JS257">
        <v>522.273</v>
      </c>
      <c r="JT257">
        <v>27.9976</v>
      </c>
      <c r="JU257">
        <v>32.8044</v>
      </c>
      <c r="JV257">
        <v>29.9999</v>
      </c>
      <c r="JW257">
        <v>32.6531</v>
      </c>
      <c r="JX257">
        <v>32.5445</v>
      </c>
      <c r="JY257">
        <v>36.2121</v>
      </c>
      <c r="JZ257">
        <v>42.6912</v>
      </c>
      <c r="KA257">
        <v>0</v>
      </c>
      <c r="KB257">
        <v>28</v>
      </c>
      <c r="KC257">
        <v>754.76</v>
      </c>
      <c r="KD257">
        <v>19.9667</v>
      </c>
      <c r="KE257">
        <v>99.6317</v>
      </c>
      <c r="KF257">
        <v>100.059</v>
      </c>
    </row>
    <row r="258" spans="1:292">
      <c r="A258">
        <v>238</v>
      </c>
      <c r="B258">
        <v>1685033344.6</v>
      </c>
      <c r="C258">
        <v>6745.5</v>
      </c>
      <c r="D258" t="s">
        <v>913</v>
      </c>
      <c r="E258" t="s">
        <v>914</v>
      </c>
      <c r="F258">
        <v>5</v>
      </c>
      <c r="G258" t="s">
        <v>823</v>
      </c>
      <c r="H258">
        <v>1685033337.1</v>
      </c>
      <c r="I258">
        <f>(J258)/1000</f>
        <v>0</v>
      </c>
      <c r="J258">
        <f>IF(DO258, AM258, AG258)</f>
        <v>0</v>
      </c>
      <c r="K258">
        <f>IF(DO258, AH258, AF258)</f>
        <v>0</v>
      </c>
      <c r="L258">
        <f>DQ258 - IF(AT258&gt;1, K258*DK258*100.0/(AV258*EE258), 0)</f>
        <v>0</v>
      </c>
      <c r="M258">
        <f>((S258-I258/2)*L258-K258)/(S258+I258/2)</f>
        <v>0</v>
      </c>
      <c r="N258">
        <f>M258*(DX258+DY258)/1000.0</f>
        <v>0</v>
      </c>
      <c r="O258">
        <f>(DQ258 - IF(AT258&gt;1, K258*DK258*100.0/(AV258*EE258), 0))*(DX258+DY258)/1000.0</f>
        <v>0</v>
      </c>
      <c r="P258">
        <f>2.0/((1/R258-1/Q258)+SIGN(R258)*SQRT((1/R258-1/Q258)*(1/R258-1/Q258) + 4*DL258/((DL258+1)*(DL258+1))*(2*1/R258*1/Q258-1/Q258*1/Q258)))</f>
        <v>0</v>
      </c>
      <c r="Q258">
        <f>IF(LEFT(DM258,1)&lt;&gt;"0",IF(LEFT(DM258,1)="1",3.0,DN258),$D$5+$E$5*(EE258*DX258/($K$5*1000))+$F$5*(EE258*DX258/($K$5*1000))*MAX(MIN(DK258,$J$5),$I$5)*MAX(MIN(DK258,$J$5),$I$5)+$G$5*MAX(MIN(DK258,$J$5),$I$5)*(EE258*DX258/($K$5*1000))+$H$5*(EE258*DX258/($K$5*1000))*(EE258*DX258/($K$5*1000)))</f>
        <v>0</v>
      </c>
      <c r="R258">
        <f>I258*(1000-(1000*0.61365*exp(17.502*V258/(240.97+V258))/(DX258+DY258)+DS258)/2)/(1000*0.61365*exp(17.502*V258/(240.97+V258))/(DX258+DY258)-DS258)</f>
        <v>0</v>
      </c>
      <c r="S258">
        <f>1/((DL258+1)/(P258/1.6)+1/(Q258/1.37)) + DL258/((DL258+1)/(P258/1.6) + DL258/(Q258/1.37))</f>
        <v>0</v>
      </c>
      <c r="T258">
        <f>(DG258*DJ258)</f>
        <v>0</v>
      </c>
      <c r="U258">
        <f>(DZ258+(T258+2*0.95*5.67E-8*(((DZ258+$B$9)+273)^4-(DZ258+273)^4)-44100*I258)/(1.84*29.3*Q258+8*0.95*5.67E-8*(DZ258+273)^3))</f>
        <v>0</v>
      </c>
      <c r="V258">
        <f>($C$9*EA258+$D$9*EB258+$E$9*U258)</f>
        <v>0</v>
      </c>
      <c r="W258">
        <f>0.61365*exp(17.502*V258/(240.97+V258))</f>
        <v>0</v>
      </c>
      <c r="X258">
        <f>(Y258/Z258*100)</f>
        <v>0</v>
      </c>
      <c r="Y258">
        <f>DS258*(DX258+DY258)/1000</f>
        <v>0</v>
      </c>
      <c r="Z258">
        <f>0.61365*exp(17.502*DZ258/(240.97+DZ258))</f>
        <v>0</v>
      </c>
      <c r="AA258">
        <f>(W258-DS258*(DX258+DY258)/1000)</f>
        <v>0</v>
      </c>
      <c r="AB258">
        <f>(-I258*44100)</f>
        <v>0</v>
      </c>
      <c r="AC258">
        <f>2*29.3*Q258*0.92*(DZ258-V258)</f>
        <v>0</v>
      </c>
      <c r="AD258">
        <f>2*0.95*5.67E-8*(((DZ258+$B$9)+273)^4-(V258+273)^4)</f>
        <v>0</v>
      </c>
      <c r="AE258">
        <f>T258+AD258+AB258+AC258</f>
        <v>0</v>
      </c>
      <c r="AF258">
        <f>DW258*AT258*(DR258-DQ258*(1000-AT258*DT258)/(1000-AT258*DS258))/(100*DK258)</f>
        <v>0</v>
      </c>
      <c r="AG258">
        <f>1000*DW258*AT258*(DS258-DT258)/(100*DK258*(1000-AT258*DS258))</f>
        <v>0</v>
      </c>
      <c r="AH258">
        <f>(AI258 - AJ258 - DX258*1E3/(8.314*(DZ258+273.15)) * AL258/DW258 * AK258) * DW258/(100*DK258) * (1000 - DT258)/1000</f>
        <v>0</v>
      </c>
      <c r="AI258">
        <v>754.0442162148111</v>
      </c>
      <c r="AJ258">
        <v>723.0470060606059</v>
      </c>
      <c r="AK258">
        <v>3.385053757882605</v>
      </c>
      <c r="AL258">
        <v>66.78912068132936</v>
      </c>
      <c r="AM258">
        <f>(AO258 - AN258 + DX258*1E3/(8.314*(DZ258+273.15)) * AQ258/DW258 * AP258) * DW258/(100*DK258) * 1000/(1000 - AO258)</f>
        <v>0</v>
      </c>
      <c r="AN258">
        <v>20.00936462654646</v>
      </c>
      <c r="AO258">
        <v>23.11524735294118</v>
      </c>
      <c r="AP258">
        <v>-0.005670816062391533</v>
      </c>
      <c r="AQ258">
        <v>108.691089205337</v>
      </c>
      <c r="AR258">
        <v>0</v>
      </c>
      <c r="AS258">
        <v>0</v>
      </c>
      <c r="AT258">
        <f>IF(AR258*$H$15&gt;=AV258,1.0,(AV258/(AV258-AR258*$H$15)))</f>
        <v>0</v>
      </c>
      <c r="AU258">
        <f>(AT258-1)*100</f>
        <v>0</v>
      </c>
      <c r="AV258">
        <f>MAX(0,($B$15+$C$15*EE258)/(1+$D$15*EE258)*DX258/(DZ258+273)*$E$15)</f>
        <v>0</v>
      </c>
      <c r="AW258" t="s">
        <v>429</v>
      </c>
      <c r="AX258" t="s">
        <v>429</v>
      </c>
      <c r="AY258">
        <v>0</v>
      </c>
      <c r="AZ258">
        <v>0</v>
      </c>
      <c r="BA258">
        <f>1-AY258/AZ258</f>
        <v>0</v>
      </c>
      <c r="BB258">
        <v>0</v>
      </c>
      <c r="BC258" t="s">
        <v>429</v>
      </c>
      <c r="BD258" t="s">
        <v>429</v>
      </c>
      <c r="BE258">
        <v>0</v>
      </c>
      <c r="BF258">
        <v>0</v>
      </c>
      <c r="BG258">
        <f>1-BE258/BF258</f>
        <v>0</v>
      </c>
      <c r="BH258">
        <v>0.5</v>
      </c>
      <c r="BI258">
        <f>DH258</f>
        <v>0</v>
      </c>
      <c r="BJ258">
        <f>K258</f>
        <v>0</v>
      </c>
      <c r="BK258">
        <f>BG258*BH258*BI258</f>
        <v>0</v>
      </c>
      <c r="BL258">
        <f>(BJ258-BB258)/BI258</f>
        <v>0</v>
      </c>
      <c r="BM258">
        <f>(AZ258-BF258)/BF258</f>
        <v>0</v>
      </c>
      <c r="BN258">
        <f>AY258/(BA258+AY258/BF258)</f>
        <v>0</v>
      </c>
      <c r="BO258" t="s">
        <v>429</v>
      </c>
      <c r="BP258">
        <v>0</v>
      </c>
      <c r="BQ258">
        <f>IF(BP258&lt;&gt;0, BP258, BN258)</f>
        <v>0</v>
      </c>
      <c r="BR258">
        <f>1-BQ258/BF258</f>
        <v>0</v>
      </c>
      <c r="BS258">
        <f>(BF258-BE258)/(BF258-BQ258)</f>
        <v>0</v>
      </c>
      <c r="BT258">
        <f>(AZ258-BF258)/(AZ258-BQ258)</f>
        <v>0</v>
      </c>
      <c r="BU258">
        <f>(BF258-BE258)/(BF258-AY258)</f>
        <v>0</v>
      </c>
      <c r="BV258">
        <f>(AZ258-BF258)/(AZ258-AY258)</f>
        <v>0</v>
      </c>
      <c r="BW258">
        <f>(BS258*BQ258/BE258)</f>
        <v>0</v>
      </c>
      <c r="BX258">
        <f>(1-BW258)</f>
        <v>0</v>
      </c>
      <c r="DG258">
        <f>$B$13*EF258+$C$13*EG258+$F$13*ER258*(1-EU258)</f>
        <v>0</v>
      </c>
      <c r="DH258">
        <f>DG258*DI258</f>
        <v>0</v>
      </c>
      <c r="DI258">
        <f>($B$13*$D$11+$C$13*$D$11+$F$13*((FE258+EW258)/MAX(FE258+EW258+FF258, 0.1)*$I$11+FF258/MAX(FE258+EW258+FF258, 0.1)*$J$11))/($B$13+$C$13+$F$13)</f>
        <v>0</v>
      </c>
      <c r="DJ258">
        <f>($B$13*$K$11+$C$13*$K$11+$F$13*((FE258+EW258)/MAX(FE258+EW258+FF258, 0.1)*$P$11+FF258/MAX(FE258+EW258+FF258, 0.1)*$Q$11))/($B$13+$C$13+$F$13)</f>
        <v>0</v>
      </c>
      <c r="DK258">
        <v>5.52</v>
      </c>
      <c r="DL258">
        <v>0.5</v>
      </c>
      <c r="DM258" t="s">
        <v>430</v>
      </c>
      <c r="DN258">
        <v>2</v>
      </c>
      <c r="DO258" t="b">
        <v>1</v>
      </c>
      <c r="DP258">
        <v>1685033337.1</v>
      </c>
      <c r="DQ258">
        <v>683.2161111111111</v>
      </c>
      <c r="DR258">
        <v>725.2907037037038</v>
      </c>
      <c r="DS258">
        <v>23.14489259259259</v>
      </c>
      <c r="DT258">
        <v>20.01067037037037</v>
      </c>
      <c r="DU258">
        <v>682.9385555555556</v>
      </c>
      <c r="DV258">
        <v>23.08593703703704</v>
      </c>
      <c r="DW258">
        <v>500.0007407407408</v>
      </c>
      <c r="DX258">
        <v>99.51499259259259</v>
      </c>
      <c r="DY258">
        <v>0.100001037037037</v>
      </c>
      <c r="DZ258">
        <v>31.27945555555555</v>
      </c>
      <c r="EA258">
        <v>31.97682222222222</v>
      </c>
      <c r="EB258">
        <v>999.9000000000001</v>
      </c>
      <c r="EC258">
        <v>0</v>
      </c>
      <c r="ED258">
        <v>0</v>
      </c>
      <c r="EE258">
        <v>9997.061111111112</v>
      </c>
      <c r="EF258">
        <v>0</v>
      </c>
      <c r="EG258">
        <v>64.69877037037037</v>
      </c>
      <c r="EH258">
        <v>-42.07454074074074</v>
      </c>
      <c r="EI258">
        <v>699.4035185185186</v>
      </c>
      <c r="EJ258">
        <v>740.1004814814816</v>
      </c>
      <c r="EK258">
        <v>3.134218888888889</v>
      </c>
      <c r="EL258">
        <v>725.2907037037038</v>
      </c>
      <c r="EM258">
        <v>20.01067037037037</v>
      </c>
      <c r="EN258">
        <v>2.303264814814815</v>
      </c>
      <c r="EO258">
        <v>1.991363703703704</v>
      </c>
      <c r="EP258">
        <v>19.69924444444445</v>
      </c>
      <c r="EQ258">
        <v>17.37583333333333</v>
      </c>
      <c r="ER258">
        <v>2000.05962962963</v>
      </c>
      <c r="ES258">
        <v>0.9800045555555557</v>
      </c>
      <c r="ET258">
        <v>0.01999514444444444</v>
      </c>
      <c r="EU258">
        <v>0</v>
      </c>
      <c r="EV258">
        <v>644.8292222222221</v>
      </c>
      <c r="EW258">
        <v>5.00078</v>
      </c>
      <c r="EX258">
        <v>19047.66296296296</v>
      </c>
      <c r="EY258">
        <v>16380.15555555556</v>
      </c>
      <c r="EZ258">
        <v>43.27522222222223</v>
      </c>
      <c r="FA258">
        <v>44.33066666666665</v>
      </c>
      <c r="FB258">
        <v>43.24744444444443</v>
      </c>
      <c r="FC258">
        <v>44.05985185185185</v>
      </c>
      <c r="FD258">
        <v>44.55992592592592</v>
      </c>
      <c r="FE258">
        <v>1955.168148148148</v>
      </c>
      <c r="FF258">
        <v>39.89000000000001</v>
      </c>
      <c r="FG258">
        <v>0</v>
      </c>
      <c r="FH258">
        <v>1685033343.7</v>
      </c>
      <c r="FI258">
        <v>0</v>
      </c>
      <c r="FJ258">
        <v>644.8808399999999</v>
      </c>
      <c r="FK258">
        <v>10.68461539705437</v>
      </c>
      <c r="FL258">
        <v>10315.90000097263</v>
      </c>
      <c r="FM258">
        <v>19089.132</v>
      </c>
      <c r="FN258">
        <v>15</v>
      </c>
      <c r="FO258">
        <v>1685030927.1</v>
      </c>
      <c r="FP258" t="s">
        <v>824</v>
      </c>
      <c r="FQ258">
        <v>1685030918.1</v>
      </c>
      <c r="FR258">
        <v>1685030927.1</v>
      </c>
      <c r="FS258">
        <v>4</v>
      </c>
      <c r="FT258">
        <v>-0.116</v>
      </c>
      <c r="FU258">
        <v>-0.024</v>
      </c>
      <c r="FV258">
        <v>0.273</v>
      </c>
      <c r="FW258">
        <v>-0.08699999999999999</v>
      </c>
      <c r="FX258">
        <v>420</v>
      </c>
      <c r="FY258">
        <v>14</v>
      </c>
      <c r="FZ258">
        <v>0.3</v>
      </c>
      <c r="GA258">
        <v>0.01</v>
      </c>
      <c r="GB258">
        <v>-41.8592512195122</v>
      </c>
      <c r="GC258">
        <v>-3.585625087108077</v>
      </c>
      <c r="GD258">
        <v>0.3623673780086365</v>
      </c>
      <c r="GE258">
        <v>0</v>
      </c>
      <c r="GF258">
        <v>3.141107804878049</v>
      </c>
      <c r="GG258">
        <v>-0.1383309407665503</v>
      </c>
      <c r="GH258">
        <v>0.01981362607167778</v>
      </c>
      <c r="GI258">
        <v>1</v>
      </c>
      <c r="GJ258">
        <v>1</v>
      </c>
      <c r="GK258">
        <v>2</v>
      </c>
      <c r="GL258" t="s">
        <v>432</v>
      </c>
      <c r="GM258">
        <v>3.09962</v>
      </c>
      <c r="GN258">
        <v>2.75809</v>
      </c>
      <c r="GO258">
        <v>0.139131</v>
      </c>
      <c r="GP258">
        <v>0.144823</v>
      </c>
      <c r="GQ258">
        <v>0.115041</v>
      </c>
      <c r="GR258">
        <v>0.104586</v>
      </c>
      <c r="GS258">
        <v>21964.6</v>
      </c>
      <c r="GT258">
        <v>21561.6</v>
      </c>
      <c r="GU258">
        <v>26069.9</v>
      </c>
      <c r="GV258">
        <v>25566.3</v>
      </c>
      <c r="GW258">
        <v>37035.6</v>
      </c>
      <c r="GX258">
        <v>34884.8</v>
      </c>
      <c r="GY258">
        <v>45594.4</v>
      </c>
      <c r="GZ258">
        <v>42148.8</v>
      </c>
      <c r="HA258">
        <v>1.84015</v>
      </c>
      <c r="HB258">
        <v>1.86383</v>
      </c>
      <c r="HC258">
        <v>-0.023704</v>
      </c>
      <c r="HD258">
        <v>0</v>
      </c>
      <c r="HE258">
        <v>32.3286</v>
      </c>
      <c r="HF258">
        <v>999.9</v>
      </c>
      <c r="HG258">
        <v>47.2</v>
      </c>
      <c r="HH258">
        <v>40.5</v>
      </c>
      <c r="HI258">
        <v>36.1106</v>
      </c>
      <c r="HJ258">
        <v>62.6077</v>
      </c>
      <c r="HK258">
        <v>24.8478</v>
      </c>
      <c r="HL258">
        <v>1</v>
      </c>
      <c r="HM258">
        <v>0.442071</v>
      </c>
      <c r="HN258">
        <v>2.2054</v>
      </c>
      <c r="HO258">
        <v>20.2908</v>
      </c>
      <c r="HP258">
        <v>5.21025</v>
      </c>
      <c r="HQ258">
        <v>11.98</v>
      </c>
      <c r="HR258">
        <v>4.9628</v>
      </c>
      <c r="HS258">
        <v>3.27423</v>
      </c>
      <c r="HT258">
        <v>9999</v>
      </c>
      <c r="HU258">
        <v>9999</v>
      </c>
      <c r="HV258">
        <v>9999</v>
      </c>
      <c r="HW258">
        <v>31.9</v>
      </c>
      <c r="HX258">
        <v>1.86401</v>
      </c>
      <c r="HY258">
        <v>1.8602</v>
      </c>
      <c r="HZ258">
        <v>1.85852</v>
      </c>
      <c r="IA258">
        <v>1.85989</v>
      </c>
      <c r="IB258">
        <v>1.85989</v>
      </c>
      <c r="IC258">
        <v>1.85844</v>
      </c>
      <c r="ID258">
        <v>1.8575</v>
      </c>
      <c r="IE258">
        <v>1.85242</v>
      </c>
      <c r="IF258">
        <v>0</v>
      </c>
      <c r="IG258">
        <v>0</v>
      </c>
      <c r="IH258">
        <v>0</v>
      </c>
      <c r="II258">
        <v>0</v>
      </c>
      <c r="IJ258" t="s">
        <v>433</v>
      </c>
      <c r="IK258" t="s">
        <v>434</v>
      </c>
      <c r="IL258" t="s">
        <v>435</v>
      </c>
      <c r="IM258" t="s">
        <v>435</v>
      </c>
      <c r="IN258" t="s">
        <v>435</v>
      </c>
      <c r="IO258" t="s">
        <v>435</v>
      </c>
      <c r="IP258">
        <v>0</v>
      </c>
      <c r="IQ258">
        <v>100</v>
      </c>
      <c r="IR258">
        <v>100</v>
      </c>
      <c r="IS258">
        <v>0.276</v>
      </c>
      <c r="IT258">
        <v>0.0584</v>
      </c>
      <c r="IU258">
        <v>0.193269492571207</v>
      </c>
      <c r="IV258">
        <v>0.0002756662941723101</v>
      </c>
      <c r="IW258">
        <v>-1.706736700235475E-07</v>
      </c>
      <c r="IX258">
        <v>-7.648352192670159E-11</v>
      </c>
      <c r="IY258">
        <v>-0.189574171831711</v>
      </c>
      <c r="IZ258">
        <v>0.001712106514585134</v>
      </c>
      <c r="JA258">
        <v>0.0004201690128959496</v>
      </c>
      <c r="JB258">
        <v>-1.212774764375344E-06</v>
      </c>
      <c r="JC258">
        <v>3</v>
      </c>
      <c r="JD258">
        <v>1949</v>
      </c>
      <c r="JE258">
        <v>1</v>
      </c>
      <c r="JF258">
        <v>28</v>
      </c>
      <c r="JG258">
        <v>40.4</v>
      </c>
      <c r="JH258">
        <v>40.3</v>
      </c>
      <c r="JI258">
        <v>1.83228</v>
      </c>
      <c r="JJ258">
        <v>2.65747</v>
      </c>
      <c r="JK258">
        <v>1.49658</v>
      </c>
      <c r="JL258">
        <v>2.34741</v>
      </c>
      <c r="JM258">
        <v>1.54907</v>
      </c>
      <c r="JN258">
        <v>2.34619</v>
      </c>
      <c r="JO258">
        <v>43.4808</v>
      </c>
      <c r="JP258">
        <v>13.0638</v>
      </c>
      <c r="JQ258">
        <v>18</v>
      </c>
      <c r="JR258">
        <v>491.133</v>
      </c>
      <c r="JS258">
        <v>522.293</v>
      </c>
      <c r="JT258">
        <v>27.9983</v>
      </c>
      <c r="JU258">
        <v>32.8044</v>
      </c>
      <c r="JV258">
        <v>29.9999</v>
      </c>
      <c r="JW258">
        <v>32.6531</v>
      </c>
      <c r="JX258">
        <v>32.5448</v>
      </c>
      <c r="JY258">
        <v>36.9064</v>
      </c>
      <c r="JZ258">
        <v>42.6912</v>
      </c>
      <c r="KA258">
        <v>0</v>
      </c>
      <c r="KB258">
        <v>28</v>
      </c>
      <c r="KC258">
        <v>774.801</v>
      </c>
      <c r="KD258">
        <v>19.9739</v>
      </c>
      <c r="KE258">
        <v>99.6322</v>
      </c>
      <c r="KF258">
        <v>100.059</v>
      </c>
    </row>
    <row r="259" spans="1:292">
      <c r="A259">
        <v>239</v>
      </c>
      <c r="B259">
        <v>1685033349.6</v>
      </c>
      <c r="C259">
        <v>6750.5</v>
      </c>
      <c r="D259" t="s">
        <v>915</v>
      </c>
      <c r="E259" t="s">
        <v>916</v>
      </c>
      <c r="F259">
        <v>5</v>
      </c>
      <c r="G259" t="s">
        <v>823</v>
      </c>
      <c r="H259">
        <v>1685033341.814285</v>
      </c>
      <c r="I259">
        <f>(J259)/1000</f>
        <v>0</v>
      </c>
      <c r="J259">
        <f>IF(DO259, AM259, AG259)</f>
        <v>0</v>
      </c>
      <c r="K259">
        <f>IF(DO259, AH259, AF259)</f>
        <v>0</v>
      </c>
      <c r="L259">
        <f>DQ259 - IF(AT259&gt;1, K259*DK259*100.0/(AV259*EE259), 0)</f>
        <v>0</v>
      </c>
      <c r="M259">
        <f>((S259-I259/2)*L259-K259)/(S259+I259/2)</f>
        <v>0</v>
      </c>
      <c r="N259">
        <f>M259*(DX259+DY259)/1000.0</f>
        <v>0</v>
      </c>
      <c r="O259">
        <f>(DQ259 - IF(AT259&gt;1, K259*DK259*100.0/(AV259*EE259), 0))*(DX259+DY259)/1000.0</f>
        <v>0</v>
      </c>
      <c r="P259">
        <f>2.0/((1/R259-1/Q259)+SIGN(R259)*SQRT((1/R259-1/Q259)*(1/R259-1/Q259) + 4*DL259/((DL259+1)*(DL259+1))*(2*1/R259*1/Q259-1/Q259*1/Q259)))</f>
        <v>0</v>
      </c>
      <c r="Q259">
        <f>IF(LEFT(DM259,1)&lt;&gt;"0",IF(LEFT(DM259,1)="1",3.0,DN259),$D$5+$E$5*(EE259*DX259/($K$5*1000))+$F$5*(EE259*DX259/($K$5*1000))*MAX(MIN(DK259,$J$5),$I$5)*MAX(MIN(DK259,$J$5),$I$5)+$G$5*MAX(MIN(DK259,$J$5),$I$5)*(EE259*DX259/($K$5*1000))+$H$5*(EE259*DX259/($K$5*1000))*(EE259*DX259/($K$5*1000)))</f>
        <v>0</v>
      </c>
      <c r="R259">
        <f>I259*(1000-(1000*0.61365*exp(17.502*V259/(240.97+V259))/(DX259+DY259)+DS259)/2)/(1000*0.61365*exp(17.502*V259/(240.97+V259))/(DX259+DY259)-DS259)</f>
        <v>0</v>
      </c>
      <c r="S259">
        <f>1/((DL259+1)/(P259/1.6)+1/(Q259/1.37)) + DL259/((DL259+1)/(P259/1.6) + DL259/(Q259/1.37))</f>
        <v>0</v>
      </c>
      <c r="T259">
        <f>(DG259*DJ259)</f>
        <v>0</v>
      </c>
      <c r="U259">
        <f>(DZ259+(T259+2*0.95*5.67E-8*(((DZ259+$B$9)+273)^4-(DZ259+273)^4)-44100*I259)/(1.84*29.3*Q259+8*0.95*5.67E-8*(DZ259+273)^3))</f>
        <v>0</v>
      </c>
      <c r="V259">
        <f>($C$9*EA259+$D$9*EB259+$E$9*U259)</f>
        <v>0</v>
      </c>
      <c r="W259">
        <f>0.61365*exp(17.502*V259/(240.97+V259))</f>
        <v>0</v>
      </c>
      <c r="X259">
        <f>(Y259/Z259*100)</f>
        <v>0</v>
      </c>
      <c r="Y259">
        <f>DS259*(DX259+DY259)/1000</f>
        <v>0</v>
      </c>
      <c r="Z259">
        <f>0.61365*exp(17.502*DZ259/(240.97+DZ259))</f>
        <v>0</v>
      </c>
      <c r="AA259">
        <f>(W259-DS259*(DX259+DY259)/1000)</f>
        <v>0</v>
      </c>
      <c r="AB259">
        <f>(-I259*44100)</f>
        <v>0</v>
      </c>
      <c r="AC259">
        <f>2*29.3*Q259*0.92*(DZ259-V259)</f>
        <v>0</v>
      </c>
      <c r="AD259">
        <f>2*0.95*5.67E-8*(((DZ259+$B$9)+273)^4-(V259+273)^4)</f>
        <v>0</v>
      </c>
      <c r="AE259">
        <f>T259+AD259+AB259+AC259</f>
        <v>0</v>
      </c>
      <c r="AF259">
        <f>DW259*AT259*(DR259-DQ259*(1000-AT259*DT259)/(1000-AT259*DS259))/(100*DK259)</f>
        <v>0</v>
      </c>
      <c r="AG259">
        <f>1000*DW259*AT259*(DS259-DT259)/(100*DK259*(1000-AT259*DS259))</f>
        <v>0</v>
      </c>
      <c r="AH259">
        <f>(AI259 - AJ259 - DX259*1E3/(8.314*(DZ259+273.15)) * AL259/DW259 * AK259) * DW259/(100*DK259) * (1000 - DT259)/1000</f>
        <v>0</v>
      </c>
      <c r="AI259">
        <v>771.2176183729526</v>
      </c>
      <c r="AJ259">
        <v>739.9902969696969</v>
      </c>
      <c r="AK259">
        <v>3.397328699861664</v>
      </c>
      <c r="AL259">
        <v>66.78912068132936</v>
      </c>
      <c r="AM259">
        <f>(AO259 - AN259 + DX259*1E3/(8.314*(DZ259+273.15)) * AQ259/DW259 * AP259) * DW259/(100*DK259) * 1000/(1000 - AO259)</f>
        <v>0</v>
      </c>
      <c r="AN259">
        <v>20.00855828233647</v>
      </c>
      <c r="AO259">
        <v>23.10503352941175</v>
      </c>
      <c r="AP259">
        <v>-0.0009077203831291565</v>
      </c>
      <c r="AQ259">
        <v>108.691089205337</v>
      </c>
      <c r="AR259">
        <v>0</v>
      </c>
      <c r="AS259">
        <v>0</v>
      </c>
      <c r="AT259">
        <f>IF(AR259*$H$15&gt;=AV259,1.0,(AV259/(AV259-AR259*$H$15)))</f>
        <v>0</v>
      </c>
      <c r="AU259">
        <f>(AT259-1)*100</f>
        <v>0</v>
      </c>
      <c r="AV259">
        <f>MAX(0,($B$15+$C$15*EE259)/(1+$D$15*EE259)*DX259/(DZ259+273)*$E$15)</f>
        <v>0</v>
      </c>
      <c r="AW259" t="s">
        <v>429</v>
      </c>
      <c r="AX259" t="s">
        <v>429</v>
      </c>
      <c r="AY259">
        <v>0</v>
      </c>
      <c r="AZ259">
        <v>0</v>
      </c>
      <c r="BA259">
        <f>1-AY259/AZ259</f>
        <v>0</v>
      </c>
      <c r="BB259">
        <v>0</v>
      </c>
      <c r="BC259" t="s">
        <v>429</v>
      </c>
      <c r="BD259" t="s">
        <v>429</v>
      </c>
      <c r="BE259">
        <v>0</v>
      </c>
      <c r="BF259">
        <v>0</v>
      </c>
      <c r="BG259">
        <f>1-BE259/BF259</f>
        <v>0</v>
      </c>
      <c r="BH259">
        <v>0.5</v>
      </c>
      <c r="BI259">
        <f>DH259</f>
        <v>0</v>
      </c>
      <c r="BJ259">
        <f>K259</f>
        <v>0</v>
      </c>
      <c r="BK259">
        <f>BG259*BH259*BI259</f>
        <v>0</v>
      </c>
      <c r="BL259">
        <f>(BJ259-BB259)/BI259</f>
        <v>0</v>
      </c>
      <c r="BM259">
        <f>(AZ259-BF259)/BF259</f>
        <v>0</v>
      </c>
      <c r="BN259">
        <f>AY259/(BA259+AY259/BF259)</f>
        <v>0</v>
      </c>
      <c r="BO259" t="s">
        <v>429</v>
      </c>
      <c r="BP259">
        <v>0</v>
      </c>
      <c r="BQ259">
        <f>IF(BP259&lt;&gt;0, BP259, BN259)</f>
        <v>0</v>
      </c>
      <c r="BR259">
        <f>1-BQ259/BF259</f>
        <v>0</v>
      </c>
      <c r="BS259">
        <f>(BF259-BE259)/(BF259-BQ259)</f>
        <v>0</v>
      </c>
      <c r="BT259">
        <f>(AZ259-BF259)/(AZ259-BQ259)</f>
        <v>0</v>
      </c>
      <c r="BU259">
        <f>(BF259-BE259)/(BF259-AY259)</f>
        <v>0</v>
      </c>
      <c r="BV259">
        <f>(AZ259-BF259)/(AZ259-AY259)</f>
        <v>0</v>
      </c>
      <c r="BW259">
        <f>(BS259*BQ259/BE259)</f>
        <v>0</v>
      </c>
      <c r="BX259">
        <f>(1-BW259)</f>
        <v>0</v>
      </c>
      <c r="DG259">
        <f>$B$13*EF259+$C$13*EG259+$F$13*ER259*(1-EU259)</f>
        <v>0</v>
      </c>
      <c r="DH259">
        <f>DG259*DI259</f>
        <v>0</v>
      </c>
      <c r="DI259">
        <f>($B$13*$D$11+$C$13*$D$11+$F$13*((FE259+EW259)/MAX(FE259+EW259+FF259, 0.1)*$I$11+FF259/MAX(FE259+EW259+FF259, 0.1)*$J$11))/($B$13+$C$13+$F$13)</f>
        <v>0</v>
      </c>
      <c r="DJ259">
        <f>($B$13*$K$11+$C$13*$K$11+$F$13*((FE259+EW259)/MAX(FE259+EW259+FF259, 0.1)*$P$11+FF259/MAX(FE259+EW259+FF259, 0.1)*$Q$11))/($B$13+$C$13+$F$13)</f>
        <v>0</v>
      </c>
      <c r="DK259">
        <v>5.52</v>
      </c>
      <c r="DL259">
        <v>0.5</v>
      </c>
      <c r="DM259" t="s">
        <v>430</v>
      </c>
      <c r="DN259">
        <v>2</v>
      </c>
      <c r="DO259" t="b">
        <v>1</v>
      </c>
      <c r="DP259">
        <v>1685033341.814285</v>
      </c>
      <c r="DQ259">
        <v>698.7717142857143</v>
      </c>
      <c r="DR259">
        <v>741.0932857142856</v>
      </c>
      <c r="DS259">
        <v>23.12578214285714</v>
      </c>
      <c r="DT259">
        <v>20.00863214285714</v>
      </c>
      <c r="DU259">
        <v>698.4952499999999</v>
      </c>
      <c r="DV259">
        <v>23.067175</v>
      </c>
      <c r="DW259">
        <v>499.98425</v>
      </c>
      <c r="DX259">
        <v>99.5148107142857</v>
      </c>
      <c r="DY259">
        <v>0.100084275</v>
      </c>
      <c r="DZ259">
        <v>31.27018214285714</v>
      </c>
      <c r="EA259">
        <v>31.96129285714286</v>
      </c>
      <c r="EB259">
        <v>999.9000000000002</v>
      </c>
      <c r="EC259">
        <v>0</v>
      </c>
      <c r="ED259">
        <v>0</v>
      </c>
      <c r="EE259">
        <v>9991.58392857143</v>
      </c>
      <c r="EF259">
        <v>0</v>
      </c>
      <c r="EG259">
        <v>67.74443214285715</v>
      </c>
      <c r="EH259">
        <v>-42.32157142857143</v>
      </c>
      <c r="EI259">
        <v>715.3137142857142</v>
      </c>
      <c r="EJ259">
        <v>756.2242500000001</v>
      </c>
      <c r="EK259">
        <v>3.1171425</v>
      </c>
      <c r="EL259">
        <v>741.0932857142856</v>
      </c>
      <c r="EM259">
        <v>20.00863214285714</v>
      </c>
      <c r="EN259">
        <v>2.301357857142857</v>
      </c>
      <c r="EO259">
        <v>1.991156071428571</v>
      </c>
      <c r="EP259">
        <v>19.68590357142857</v>
      </c>
      <c r="EQ259">
        <v>17.37418928571429</v>
      </c>
      <c r="ER259">
        <v>2000.037142857143</v>
      </c>
      <c r="ES259">
        <v>0.9800035000000002</v>
      </c>
      <c r="ET259">
        <v>0.019996225</v>
      </c>
      <c r="EU259">
        <v>0</v>
      </c>
      <c r="EV259">
        <v>645.6917857142856</v>
      </c>
      <c r="EW259">
        <v>5.00078</v>
      </c>
      <c r="EX259">
        <v>19763.78571428571</v>
      </c>
      <c r="EY259">
        <v>16379.96428571428</v>
      </c>
      <c r="EZ259">
        <v>43.25653571428571</v>
      </c>
      <c r="FA259">
        <v>44.31199999999998</v>
      </c>
      <c r="FB259">
        <v>43.22964285714285</v>
      </c>
      <c r="FC259">
        <v>44.05992857142855</v>
      </c>
      <c r="FD259">
        <v>44.57121428571428</v>
      </c>
      <c r="FE259">
        <v>1955.142857142857</v>
      </c>
      <c r="FF259">
        <v>39.89107142857144</v>
      </c>
      <c r="FG259">
        <v>0</v>
      </c>
      <c r="FH259">
        <v>1685033348.5</v>
      </c>
      <c r="FI259">
        <v>0</v>
      </c>
      <c r="FJ259">
        <v>645.7337199999999</v>
      </c>
      <c r="FK259">
        <v>9.985615379008298</v>
      </c>
      <c r="FL259">
        <v>8562.876911984051</v>
      </c>
      <c r="FM259">
        <v>19827.792</v>
      </c>
      <c r="FN259">
        <v>15</v>
      </c>
      <c r="FO259">
        <v>1685030927.1</v>
      </c>
      <c r="FP259" t="s">
        <v>824</v>
      </c>
      <c r="FQ259">
        <v>1685030918.1</v>
      </c>
      <c r="FR259">
        <v>1685030927.1</v>
      </c>
      <c r="FS259">
        <v>4</v>
      </c>
      <c r="FT259">
        <v>-0.116</v>
      </c>
      <c r="FU259">
        <v>-0.024</v>
      </c>
      <c r="FV259">
        <v>0.273</v>
      </c>
      <c r="FW259">
        <v>-0.08699999999999999</v>
      </c>
      <c r="FX259">
        <v>420</v>
      </c>
      <c r="FY259">
        <v>14</v>
      </c>
      <c r="FZ259">
        <v>0.3</v>
      </c>
      <c r="GA259">
        <v>0.01</v>
      </c>
      <c r="GB259">
        <v>-42.18185250000001</v>
      </c>
      <c r="GC259">
        <v>-2.918142213883547</v>
      </c>
      <c r="GD259">
        <v>0.2891918835198352</v>
      </c>
      <c r="GE259">
        <v>0</v>
      </c>
      <c r="GF259">
        <v>3.1270065</v>
      </c>
      <c r="GG259">
        <v>-0.2247789118198952</v>
      </c>
      <c r="GH259">
        <v>0.02189893234269655</v>
      </c>
      <c r="GI259">
        <v>1</v>
      </c>
      <c r="GJ259">
        <v>1</v>
      </c>
      <c r="GK259">
        <v>2</v>
      </c>
      <c r="GL259" t="s">
        <v>432</v>
      </c>
      <c r="GM259">
        <v>3.09977</v>
      </c>
      <c r="GN259">
        <v>2.75819</v>
      </c>
      <c r="GO259">
        <v>0.141337</v>
      </c>
      <c r="GP259">
        <v>0.146984</v>
      </c>
      <c r="GQ259">
        <v>0.115003</v>
      </c>
      <c r="GR259">
        <v>0.104583</v>
      </c>
      <c r="GS259">
        <v>21908.3</v>
      </c>
      <c r="GT259">
        <v>21507.2</v>
      </c>
      <c r="GU259">
        <v>26069.9</v>
      </c>
      <c r="GV259">
        <v>25566.6</v>
      </c>
      <c r="GW259">
        <v>37037.6</v>
      </c>
      <c r="GX259">
        <v>34885.5</v>
      </c>
      <c r="GY259">
        <v>45594.5</v>
      </c>
      <c r="GZ259">
        <v>42149.2</v>
      </c>
      <c r="HA259">
        <v>1.84055</v>
      </c>
      <c r="HB259">
        <v>1.86397</v>
      </c>
      <c r="HC259">
        <v>-0.02129</v>
      </c>
      <c r="HD259">
        <v>0</v>
      </c>
      <c r="HE259">
        <v>32.2889</v>
      </c>
      <c r="HF259">
        <v>999.9</v>
      </c>
      <c r="HG259">
        <v>47.2</v>
      </c>
      <c r="HH259">
        <v>40.5</v>
      </c>
      <c r="HI259">
        <v>36.1132</v>
      </c>
      <c r="HJ259">
        <v>62.4377</v>
      </c>
      <c r="HK259">
        <v>24.9479</v>
      </c>
      <c r="HL259">
        <v>1</v>
      </c>
      <c r="HM259">
        <v>0.441944</v>
      </c>
      <c r="HN259">
        <v>2.20106</v>
      </c>
      <c r="HO259">
        <v>20.2907</v>
      </c>
      <c r="HP259">
        <v>5.21025</v>
      </c>
      <c r="HQ259">
        <v>11.98</v>
      </c>
      <c r="HR259">
        <v>4.96285</v>
      </c>
      <c r="HS259">
        <v>3.27428</v>
      </c>
      <c r="HT259">
        <v>9999</v>
      </c>
      <c r="HU259">
        <v>9999</v>
      </c>
      <c r="HV259">
        <v>9999</v>
      </c>
      <c r="HW259">
        <v>31.9</v>
      </c>
      <c r="HX259">
        <v>1.86401</v>
      </c>
      <c r="HY259">
        <v>1.86021</v>
      </c>
      <c r="HZ259">
        <v>1.85852</v>
      </c>
      <c r="IA259">
        <v>1.85989</v>
      </c>
      <c r="IB259">
        <v>1.85988</v>
      </c>
      <c r="IC259">
        <v>1.85843</v>
      </c>
      <c r="ID259">
        <v>1.8575</v>
      </c>
      <c r="IE259">
        <v>1.85242</v>
      </c>
      <c r="IF259">
        <v>0</v>
      </c>
      <c r="IG259">
        <v>0</v>
      </c>
      <c r="IH259">
        <v>0</v>
      </c>
      <c r="II259">
        <v>0</v>
      </c>
      <c r="IJ259" t="s">
        <v>433</v>
      </c>
      <c r="IK259" t="s">
        <v>434</v>
      </c>
      <c r="IL259" t="s">
        <v>435</v>
      </c>
      <c r="IM259" t="s">
        <v>435</v>
      </c>
      <c r="IN259" t="s">
        <v>435</v>
      </c>
      <c r="IO259" t="s">
        <v>435</v>
      </c>
      <c r="IP259">
        <v>0</v>
      </c>
      <c r="IQ259">
        <v>100</v>
      </c>
      <c r="IR259">
        <v>100</v>
      </c>
      <c r="IS259">
        <v>0.275</v>
      </c>
      <c r="IT259">
        <v>0.0582</v>
      </c>
      <c r="IU259">
        <v>0.193269492571207</v>
      </c>
      <c r="IV259">
        <v>0.0002756662941723101</v>
      </c>
      <c r="IW259">
        <v>-1.706736700235475E-07</v>
      </c>
      <c r="IX259">
        <v>-7.648352192670159E-11</v>
      </c>
      <c r="IY259">
        <v>-0.189574171831711</v>
      </c>
      <c r="IZ259">
        <v>0.001712106514585134</v>
      </c>
      <c r="JA259">
        <v>0.0004201690128959496</v>
      </c>
      <c r="JB259">
        <v>-1.212774764375344E-06</v>
      </c>
      <c r="JC259">
        <v>3</v>
      </c>
      <c r="JD259">
        <v>1949</v>
      </c>
      <c r="JE259">
        <v>1</v>
      </c>
      <c r="JF259">
        <v>28</v>
      </c>
      <c r="JG259">
        <v>40.5</v>
      </c>
      <c r="JH259">
        <v>40.4</v>
      </c>
      <c r="JI259">
        <v>1.86646</v>
      </c>
      <c r="JJ259">
        <v>2.63794</v>
      </c>
      <c r="JK259">
        <v>1.49658</v>
      </c>
      <c r="JL259">
        <v>2.34741</v>
      </c>
      <c r="JM259">
        <v>1.54907</v>
      </c>
      <c r="JN259">
        <v>2.39624</v>
      </c>
      <c r="JO259">
        <v>43.4808</v>
      </c>
      <c r="JP259">
        <v>13.0813</v>
      </c>
      <c r="JQ259">
        <v>18</v>
      </c>
      <c r="JR259">
        <v>491.382</v>
      </c>
      <c r="JS259">
        <v>522.397</v>
      </c>
      <c r="JT259">
        <v>27.9987</v>
      </c>
      <c r="JU259">
        <v>32.8025</v>
      </c>
      <c r="JV259">
        <v>29.9998</v>
      </c>
      <c r="JW259">
        <v>32.654</v>
      </c>
      <c r="JX259">
        <v>32.5445</v>
      </c>
      <c r="JY259">
        <v>37.5421</v>
      </c>
      <c r="JZ259">
        <v>42.6912</v>
      </c>
      <c r="KA259">
        <v>0</v>
      </c>
      <c r="KB259">
        <v>28</v>
      </c>
      <c r="KC259">
        <v>788.158</v>
      </c>
      <c r="KD259">
        <v>19.9739</v>
      </c>
      <c r="KE259">
        <v>99.6324</v>
      </c>
      <c r="KF259">
        <v>100.06</v>
      </c>
    </row>
    <row r="260" spans="1:292">
      <c r="A260">
        <v>240</v>
      </c>
      <c r="B260">
        <v>1685033354.6</v>
      </c>
      <c r="C260">
        <v>6755.5</v>
      </c>
      <c r="D260" t="s">
        <v>917</v>
      </c>
      <c r="E260" t="s">
        <v>918</v>
      </c>
      <c r="F260">
        <v>5</v>
      </c>
      <c r="G260" t="s">
        <v>823</v>
      </c>
      <c r="H260">
        <v>1685033347.1</v>
      </c>
      <c r="I260">
        <f>(J260)/1000</f>
        <v>0</v>
      </c>
      <c r="J260">
        <f>IF(DO260, AM260, AG260)</f>
        <v>0</v>
      </c>
      <c r="K260">
        <f>IF(DO260, AH260, AF260)</f>
        <v>0</v>
      </c>
      <c r="L260">
        <f>DQ260 - IF(AT260&gt;1, K260*DK260*100.0/(AV260*EE260), 0)</f>
        <v>0</v>
      </c>
      <c r="M260">
        <f>((S260-I260/2)*L260-K260)/(S260+I260/2)</f>
        <v>0</v>
      </c>
      <c r="N260">
        <f>M260*(DX260+DY260)/1000.0</f>
        <v>0</v>
      </c>
      <c r="O260">
        <f>(DQ260 - IF(AT260&gt;1, K260*DK260*100.0/(AV260*EE260), 0))*(DX260+DY260)/1000.0</f>
        <v>0</v>
      </c>
      <c r="P260">
        <f>2.0/((1/R260-1/Q260)+SIGN(R260)*SQRT((1/R260-1/Q260)*(1/R260-1/Q260) + 4*DL260/((DL260+1)*(DL260+1))*(2*1/R260*1/Q260-1/Q260*1/Q260)))</f>
        <v>0</v>
      </c>
      <c r="Q260">
        <f>IF(LEFT(DM260,1)&lt;&gt;"0",IF(LEFT(DM260,1)="1",3.0,DN260),$D$5+$E$5*(EE260*DX260/($K$5*1000))+$F$5*(EE260*DX260/($K$5*1000))*MAX(MIN(DK260,$J$5),$I$5)*MAX(MIN(DK260,$J$5),$I$5)+$G$5*MAX(MIN(DK260,$J$5),$I$5)*(EE260*DX260/($K$5*1000))+$H$5*(EE260*DX260/($K$5*1000))*(EE260*DX260/($K$5*1000)))</f>
        <v>0</v>
      </c>
      <c r="R260">
        <f>I260*(1000-(1000*0.61365*exp(17.502*V260/(240.97+V260))/(DX260+DY260)+DS260)/2)/(1000*0.61365*exp(17.502*V260/(240.97+V260))/(DX260+DY260)-DS260)</f>
        <v>0</v>
      </c>
      <c r="S260">
        <f>1/((DL260+1)/(P260/1.6)+1/(Q260/1.37)) + DL260/((DL260+1)/(P260/1.6) + DL260/(Q260/1.37))</f>
        <v>0</v>
      </c>
      <c r="T260">
        <f>(DG260*DJ260)</f>
        <v>0</v>
      </c>
      <c r="U260">
        <f>(DZ260+(T260+2*0.95*5.67E-8*(((DZ260+$B$9)+273)^4-(DZ260+273)^4)-44100*I260)/(1.84*29.3*Q260+8*0.95*5.67E-8*(DZ260+273)^3))</f>
        <v>0</v>
      </c>
      <c r="V260">
        <f>($C$9*EA260+$D$9*EB260+$E$9*U260)</f>
        <v>0</v>
      </c>
      <c r="W260">
        <f>0.61365*exp(17.502*V260/(240.97+V260))</f>
        <v>0</v>
      </c>
      <c r="X260">
        <f>(Y260/Z260*100)</f>
        <v>0</v>
      </c>
      <c r="Y260">
        <f>DS260*(DX260+DY260)/1000</f>
        <v>0</v>
      </c>
      <c r="Z260">
        <f>0.61365*exp(17.502*DZ260/(240.97+DZ260))</f>
        <v>0</v>
      </c>
      <c r="AA260">
        <f>(W260-DS260*(DX260+DY260)/1000)</f>
        <v>0</v>
      </c>
      <c r="AB260">
        <f>(-I260*44100)</f>
        <v>0</v>
      </c>
      <c r="AC260">
        <f>2*29.3*Q260*0.92*(DZ260-V260)</f>
        <v>0</v>
      </c>
      <c r="AD260">
        <f>2*0.95*5.67E-8*(((DZ260+$B$9)+273)^4-(V260+273)^4)</f>
        <v>0</v>
      </c>
      <c r="AE260">
        <f>T260+AD260+AB260+AC260</f>
        <v>0</v>
      </c>
      <c r="AF260">
        <f>DW260*AT260*(DR260-DQ260*(1000-AT260*DT260)/(1000-AT260*DS260))/(100*DK260)</f>
        <v>0</v>
      </c>
      <c r="AG260">
        <f>1000*DW260*AT260*(DS260-DT260)/(100*DK260*(1000-AT260*DS260))</f>
        <v>0</v>
      </c>
      <c r="AH260">
        <f>(AI260 - AJ260 - DX260*1E3/(8.314*(DZ260+273.15)) * AL260/DW260 * AK260) * DW260/(100*DK260) * (1000 - DT260)/1000</f>
        <v>0</v>
      </c>
      <c r="AI260">
        <v>788.337885098662</v>
      </c>
      <c r="AJ260">
        <v>756.8486545454543</v>
      </c>
      <c r="AK260">
        <v>3.363376326277412</v>
      </c>
      <c r="AL260">
        <v>66.78912068132936</v>
      </c>
      <c r="AM260">
        <f>(AO260 - AN260 + DX260*1E3/(8.314*(DZ260+273.15)) * AQ260/DW260 * AP260) * DW260/(100*DK260) * 1000/(1000 - AO260)</f>
        <v>0</v>
      </c>
      <c r="AN260">
        <v>20.00786655764608</v>
      </c>
      <c r="AO260">
        <v>23.09516735294116</v>
      </c>
      <c r="AP260">
        <v>-0.0003064750607683931</v>
      </c>
      <c r="AQ260">
        <v>108.691089205337</v>
      </c>
      <c r="AR260">
        <v>0</v>
      </c>
      <c r="AS260">
        <v>0</v>
      </c>
      <c r="AT260">
        <f>IF(AR260*$H$15&gt;=AV260,1.0,(AV260/(AV260-AR260*$H$15)))</f>
        <v>0</v>
      </c>
      <c r="AU260">
        <f>(AT260-1)*100</f>
        <v>0</v>
      </c>
      <c r="AV260">
        <f>MAX(0,($B$15+$C$15*EE260)/(1+$D$15*EE260)*DX260/(DZ260+273)*$E$15)</f>
        <v>0</v>
      </c>
      <c r="AW260" t="s">
        <v>429</v>
      </c>
      <c r="AX260" t="s">
        <v>429</v>
      </c>
      <c r="AY260">
        <v>0</v>
      </c>
      <c r="AZ260">
        <v>0</v>
      </c>
      <c r="BA260">
        <f>1-AY260/AZ260</f>
        <v>0</v>
      </c>
      <c r="BB260">
        <v>0</v>
      </c>
      <c r="BC260" t="s">
        <v>429</v>
      </c>
      <c r="BD260" t="s">
        <v>429</v>
      </c>
      <c r="BE260">
        <v>0</v>
      </c>
      <c r="BF260">
        <v>0</v>
      </c>
      <c r="BG260">
        <f>1-BE260/BF260</f>
        <v>0</v>
      </c>
      <c r="BH260">
        <v>0.5</v>
      </c>
      <c r="BI260">
        <f>DH260</f>
        <v>0</v>
      </c>
      <c r="BJ260">
        <f>K260</f>
        <v>0</v>
      </c>
      <c r="BK260">
        <f>BG260*BH260*BI260</f>
        <v>0</v>
      </c>
      <c r="BL260">
        <f>(BJ260-BB260)/BI260</f>
        <v>0</v>
      </c>
      <c r="BM260">
        <f>(AZ260-BF260)/BF260</f>
        <v>0</v>
      </c>
      <c r="BN260">
        <f>AY260/(BA260+AY260/BF260)</f>
        <v>0</v>
      </c>
      <c r="BO260" t="s">
        <v>429</v>
      </c>
      <c r="BP260">
        <v>0</v>
      </c>
      <c r="BQ260">
        <f>IF(BP260&lt;&gt;0, BP260, BN260)</f>
        <v>0</v>
      </c>
      <c r="BR260">
        <f>1-BQ260/BF260</f>
        <v>0</v>
      </c>
      <c r="BS260">
        <f>(BF260-BE260)/(BF260-BQ260)</f>
        <v>0</v>
      </c>
      <c r="BT260">
        <f>(AZ260-BF260)/(AZ260-BQ260)</f>
        <v>0</v>
      </c>
      <c r="BU260">
        <f>(BF260-BE260)/(BF260-AY260)</f>
        <v>0</v>
      </c>
      <c r="BV260">
        <f>(AZ260-BF260)/(AZ260-AY260)</f>
        <v>0</v>
      </c>
      <c r="BW260">
        <f>(BS260*BQ260/BE260)</f>
        <v>0</v>
      </c>
      <c r="BX260">
        <f>(1-BW260)</f>
        <v>0</v>
      </c>
      <c r="DG260">
        <f>$B$13*EF260+$C$13*EG260+$F$13*ER260*(1-EU260)</f>
        <v>0</v>
      </c>
      <c r="DH260">
        <f>DG260*DI260</f>
        <v>0</v>
      </c>
      <c r="DI260">
        <f>($B$13*$D$11+$C$13*$D$11+$F$13*((FE260+EW260)/MAX(FE260+EW260+FF260, 0.1)*$I$11+FF260/MAX(FE260+EW260+FF260, 0.1)*$J$11))/($B$13+$C$13+$F$13)</f>
        <v>0</v>
      </c>
      <c r="DJ260">
        <f>($B$13*$K$11+$C$13*$K$11+$F$13*((FE260+EW260)/MAX(FE260+EW260+FF260, 0.1)*$P$11+FF260/MAX(FE260+EW260+FF260, 0.1)*$Q$11))/($B$13+$C$13+$F$13)</f>
        <v>0</v>
      </c>
      <c r="DK260">
        <v>5.52</v>
      </c>
      <c r="DL260">
        <v>0.5</v>
      </c>
      <c r="DM260" t="s">
        <v>430</v>
      </c>
      <c r="DN260">
        <v>2</v>
      </c>
      <c r="DO260" t="b">
        <v>1</v>
      </c>
      <c r="DP260">
        <v>1685033347.1</v>
      </c>
      <c r="DQ260">
        <v>716.2426296296296</v>
      </c>
      <c r="DR260">
        <v>758.799888888889</v>
      </c>
      <c r="DS260">
        <v>23.11004814814815</v>
      </c>
      <c r="DT260">
        <v>20.00826666666667</v>
      </c>
      <c r="DU260">
        <v>715.9675555555557</v>
      </c>
      <c r="DV260">
        <v>23.05173333333333</v>
      </c>
      <c r="DW260">
        <v>499.9834444444445</v>
      </c>
      <c r="DX260">
        <v>99.51445925925925</v>
      </c>
      <c r="DY260">
        <v>0.1000183962962963</v>
      </c>
      <c r="DZ260">
        <v>31.26257407407408</v>
      </c>
      <c r="EA260">
        <v>31.94754074074074</v>
      </c>
      <c r="EB260">
        <v>999.9000000000001</v>
      </c>
      <c r="EC260">
        <v>0</v>
      </c>
      <c r="ED260">
        <v>0</v>
      </c>
      <c r="EE260">
        <v>9998.241481481482</v>
      </c>
      <c r="EF260">
        <v>0</v>
      </c>
      <c r="EG260">
        <v>71.4628185185185</v>
      </c>
      <c r="EH260">
        <v>-42.55725185185185</v>
      </c>
      <c r="EI260">
        <v>733.1865555555555</v>
      </c>
      <c r="EJ260">
        <v>774.2921481481482</v>
      </c>
      <c r="EK260">
        <v>3.101777407407408</v>
      </c>
      <c r="EL260">
        <v>758.799888888889</v>
      </c>
      <c r="EM260">
        <v>20.00826666666667</v>
      </c>
      <c r="EN260">
        <v>2.299784074074074</v>
      </c>
      <c r="EO260">
        <v>1.991111851851852</v>
      </c>
      <c r="EP260">
        <v>19.67488148148148</v>
      </c>
      <c r="EQ260">
        <v>17.37383333333333</v>
      </c>
      <c r="ER260">
        <v>2000.04925925926</v>
      </c>
      <c r="ES260">
        <v>0.9800023703703705</v>
      </c>
      <c r="ET260">
        <v>0.01999735925925926</v>
      </c>
      <c r="EU260">
        <v>0</v>
      </c>
      <c r="EV260">
        <v>646.6101111111112</v>
      </c>
      <c r="EW260">
        <v>5.00078</v>
      </c>
      <c r="EX260">
        <v>20773.52222222222</v>
      </c>
      <c r="EY260">
        <v>16380.04814814815</v>
      </c>
      <c r="EZ260">
        <v>43.24985185185184</v>
      </c>
      <c r="FA260">
        <v>44.30977777777776</v>
      </c>
      <c r="FB260">
        <v>43.24977777777777</v>
      </c>
      <c r="FC260">
        <v>44.05059259259259</v>
      </c>
      <c r="FD260">
        <v>44.56455555555555</v>
      </c>
      <c r="FE260">
        <v>1955.151481481482</v>
      </c>
      <c r="FF260">
        <v>39.89444444444445</v>
      </c>
      <c r="FG260">
        <v>0</v>
      </c>
      <c r="FH260">
        <v>1685033353.9</v>
      </c>
      <c r="FI260">
        <v>0</v>
      </c>
      <c r="FJ260">
        <v>646.6211153846153</v>
      </c>
      <c r="FK260">
        <v>9.579794876831595</v>
      </c>
      <c r="FL260">
        <v>13989.39488584067</v>
      </c>
      <c r="FM260">
        <v>20862.16153846154</v>
      </c>
      <c r="FN260">
        <v>15</v>
      </c>
      <c r="FO260">
        <v>1685030927.1</v>
      </c>
      <c r="FP260" t="s">
        <v>824</v>
      </c>
      <c r="FQ260">
        <v>1685030918.1</v>
      </c>
      <c r="FR260">
        <v>1685030927.1</v>
      </c>
      <c r="FS260">
        <v>4</v>
      </c>
      <c r="FT260">
        <v>-0.116</v>
      </c>
      <c r="FU260">
        <v>-0.024</v>
      </c>
      <c r="FV260">
        <v>0.273</v>
      </c>
      <c r="FW260">
        <v>-0.08699999999999999</v>
      </c>
      <c r="FX260">
        <v>420</v>
      </c>
      <c r="FY260">
        <v>14</v>
      </c>
      <c r="FZ260">
        <v>0.3</v>
      </c>
      <c r="GA260">
        <v>0.01</v>
      </c>
      <c r="GB260">
        <v>-42.4430075</v>
      </c>
      <c r="GC260">
        <v>-2.684849155722295</v>
      </c>
      <c r="GD260">
        <v>0.2654694505847147</v>
      </c>
      <c r="GE260">
        <v>0</v>
      </c>
      <c r="GF260">
        <v>3.11064275</v>
      </c>
      <c r="GG260">
        <v>-0.1700990994371585</v>
      </c>
      <c r="GH260">
        <v>0.01671315589401055</v>
      </c>
      <c r="GI260">
        <v>1</v>
      </c>
      <c r="GJ260">
        <v>1</v>
      </c>
      <c r="GK260">
        <v>2</v>
      </c>
      <c r="GL260" t="s">
        <v>432</v>
      </c>
      <c r="GM260">
        <v>3.09987</v>
      </c>
      <c r="GN260">
        <v>2.75812</v>
      </c>
      <c r="GO260">
        <v>0.14351</v>
      </c>
      <c r="GP260">
        <v>0.149137</v>
      </c>
      <c r="GQ260">
        <v>0.114974</v>
      </c>
      <c r="GR260">
        <v>0.104583</v>
      </c>
      <c r="GS260">
        <v>21853.2</v>
      </c>
      <c r="GT260">
        <v>21453.3</v>
      </c>
      <c r="GU260">
        <v>26070.3</v>
      </c>
      <c r="GV260">
        <v>25567</v>
      </c>
      <c r="GW260">
        <v>37039.6</v>
      </c>
      <c r="GX260">
        <v>34886.1</v>
      </c>
      <c r="GY260">
        <v>45595.1</v>
      </c>
      <c r="GZ260">
        <v>42149.6</v>
      </c>
      <c r="HA260">
        <v>1.84063</v>
      </c>
      <c r="HB260">
        <v>1.86395</v>
      </c>
      <c r="HC260">
        <v>-0.0195131</v>
      </c>
      <c r="HD260">
        <v>0</v>
      </c>
      <c r="HE260">
        <v>32.2536</v>
      </c>
      <c r="HF260">
        <v>999.9</v>
      </c>
      <c r="HG260">
        <v>47.2</v>
      </c>
      <c r="HH260">
        <v>40.5</v>
      </c>
      <c r="HI260">
        <v>36.112</v>
      </c>
      <c r="HJ260">
        <v>62.3877</v>
      </c>
      <c r="HK260">
        <v>24.6835</v>
      </c>
      <c r="HL260">
        <v>1</v>
      </c>
      <c r="HM260">
        <v>0.441273</v>
      </c>
      <c r="HN260">
        <v>2.19513</v>
      </c>
      <c r="HO260">
        <v>20.2908</v>
      </c>
      <c r="HP260">
        <v>5.2098</v>
      </c>
      <c r="HQ260">
        <v>11.98</v>
      </c>
      <c r="HR260">
        <v>4.96255</v>
      </c>
      <c r="HS260">
        <v>3.27418</v>
      </c>
      <c r="HT260">
        <v>9999</v>
      </c>
      <c r="HU260">
        <v>9999</v>
      </c>
      <c r="HV260">
        <v>9999</v>
      </c>
      <c r="HW260">
        <v>31.9</v>
      </c>
      <c r="HX260">
        <v>1.86401</v>
      </c>
      <c r="HY260">
        <v>1.8602</v>
      </c>
      <c r="HZ260">
        <v>1.85852</v>
      </c>
      <c r="IA260">
        <v>1.85989</v>
      </c>
      <c r="IB260">
        <v>1.85987</v>
      </c>
      <c r="IC260">
        <v>1.85841</v>
      </c>
      <c r="ID260">
        <v>1.85747</v>
      </c>
      <c r="IE260">
        <v>1.85241</v>
      </c>
      <c r="IF260">
        <v>0</v>
      </c>
      <c r="IG260">
        <v>0</v>
      </c>
      <c r="IH260">
        <v>0</v>
      </c>
      <c r="II260">
        <v>0</v>
      </c>
      <c r="IJ260" t="s">
        <v>433</v>
      </c>
      <c r="IK260" t="s">
        <v>434</v>
      </c>
      <c r="IL260" t="s">
        <v>435</v>
      </c>
      <c r="IM260" t="s">
        <v>435</v>
      </c>
      <c r="IN260" t="s">
        <v>435</v>
      </c>
      <c r="IO260" t="s">
        <v>435</v>
      </c>
      <c r="IP260">
        <v>0</v>
      </c>
      <c r="IQ260">
        <v>100</v>
      </c>
      <c r="IR260">
        <v>100</v>
      </c>
      <c r="IS260">
        <v>0.272</v>
      </c>
      <c r="IT260">
        <v>0.058</v>
      </c>
      <c r="IU260">
        <v>0.193269492571207</v>
      </c>
      <c r="IV260">
        <v>0.0002756662941723101</v>
      </c>
      <c r="IW260">
        <v>-1.706736700235475E-07</v>
      </c>
      <c r="IX260">
        <v>-7.648352192670159E-11</v>
      </c>
      <c r="IY260">
        <v>-0.189574171831711</v>
      </c>
      <c r="IZ260">
        <v>0.001712106514585134</v>
      </c>
      <c r="JA260">
        <v>0.0004201690128959496</v>
      </c>
      <c r="JB260">
        <v>-1.212774764375344E-06</v>
      </c>
      <c r="JC260">
        <v>3</v>
      </c>
      <c r="JD260">
        <v>1949</v>
      </c>
      <c r="JE260">
        <v>1</v>
      </c>
      <c r="JF260">
        <v>28</v>
      </c>
      <c r="JG260">
        <v>40.6</v>
      </c>
      <c r="JH260">
        <v>40.5</v>
      </c>
      <c r="JI260">
        <v>1.89819</v>
      </c>
      <c r="JJ260">
        <v>2.64282</v>
      </c>
      <c r="JK260">
        <v>1.49658</v>
      </c>
      <c r="JL260">
        <v>2.34741</v>
      </c>
      <c r="JM260">
        <v>1.54785</v>
      </c>
      <c r="JN260">
        <v>2.48657</v>
      </c>
      <c r="JO260">
        <v>43.4808</v>
      </c>
      <c r="JP260">
        <v>13.0813</v>
      </c>
      <c r="JQ260">
        <v>18</v>
      </c>
      <c r="JR260">
        <v>491.438</v>
      </c>
      <c r="JS260">
        <v>522.381</v>
      </c>
      <c r="JT260">
        <v>27.9986</v>
      </c>
      <c r="JU260">
        <v>32.8015</v>
      </c>
      <c r="JV260">
        <v>29.9997</v>
      </c>
      <c r="JW260">
        <v>32.6557</v>
      </c>
      <c r="JX260">
        <v>32.5448</v>
      </c>
      <c r="JY260">
        <v>38.2368</v>
      </c>
      <c r="JZ260">
        <v>42.6912</v>
      </c>
      <c r="KA260">
        <v>0</v>
      </c>
      <c r="KB260">
        <v>28</v>
      </c>
      <c r="KC260">
        <v>808.193</v>
      </c>
      <c r="KD260">
        <v>19.9739</v>
      </c>
      <c r="KE260">
        <v>99.6339</v>
      </c>
      <c r="KF260">
        <v>100.061</v>
      </c>
    </row>
    <row r="261" spans="1:292">
      <c r="A261">
        <v>241</v>
      </c>
      <c r="B261">
        <v>1685033359.6</v>
      </c>
      <c r="C261">
        <v>6760.5</v>
      </c>
      <c r="D261" t="s">
        <v>919</v>
      </c>
      <c r="E261" t="s">
        <v>920</v>
      </c>
      <c r="F261">
        <v>5</v>
      </c>
      <c r="G261" t="s">
        <v>823</v>
      </c>
      <c r="H261">
        <v>1685033351.814285</v>
      </c>
      <c r="I261">
        <f>(J261)/1000</f>
        <v>0</v>
      </c>
      <c r="J261">
        <f>IF(DO261, AM261, AG261)</f>
        <v>0</v>
      </c>
      <c r="K261">
        <f>IF(DO261, AH261, AF261)</f>
        <v>0</v>
      </c>
      <c r="L261">
        <f>DQ261 - IF(AT261&gt;1, K261*DK261*100.0/(AV261*EE261), 0)</f>
        <v>0</v>
      </c>
      <c r="M261">
        <f>((S261-I261/2)*L261-K261)/(S261+I261/2)</f>
        <v>0</v>
      </c>
      <c r="N261">
        <f>M261*(DX261+DY261)/1000.0</f>
        <v>0</v>
      </c>
      <c r="O261">
        <f>(DQ261 - IF(AT261&gt;1, K261*DK261*100.0/(AV261*EE261), 0))*(DX261+DY261)/1000.0</f>
        <v>0</v>
      </c>
      <c r="P261">
        <f>2.0/((1/R261-1/Q261)+SIGN(R261)*SQRT((1/R261-1/Q261)*(1/R261-1/Q261) + 4*DL261/((DL261+1)*(DL261+1))*(2*1/R261*1/Q261-1/Q261*1/Q261)))</f>
        <v>0</v>
      </c>
      <c r="Q261">
        <f>IF(LEFT(DM261,1)&lt;&gt;"0",IF(LEFT(DM261,1)="1",3.0,DN261),$D$5+$E$5*(EE261*DX261/($K$5*1000))+$F$5*(EE261*DX261/($K$5*1000))*MAX(MIN(DK261,$J$5),$I$5)*MAX(MIN(DK261,$J$5),$I$5)+$G$5*MAX(MIN(DK261,$J$5),$I$5)*(EE261*DX261/($K$5*1000))+$H$5*(EE261*DX261/($K$5*1000))*(EE261*DX261/($K$5*1000)))</f>
        <v>0</v>
      </c>
      <c r="R261">
        <f>I261*(1000-(1000*0.61365*exp(17.502*V261/(240.97+V261))/(DX261+DY261)+DS261)/2)/(1000*0.61365*exp(17.502*V261/(240.97+V261))/(DX261+DY261)-DS261)</f>
        <v>0</v>
      </c>
      <c r="S261">
        <f>1/((DL261+1)/(P261/1.6)+1/(Q261/1.37)) + DL261/((DL261+1)/(P261/1.6) + DL261/(Q261/1.37))</f>
        <v>0</v>
      </c>
      <c r="T261">
        <f>(DG261*DJ261)</f>
        <v>0</v>
      </c>
      <c r="U261">
        <f>(DZ261+(T261+2*0.95*5.67E-8*(((DZ261+$B$9)+273)^4-(DZ261+273)^4)-44100*I261)/(1.84*29.3*Q261+8*0.95*5.67E-8*(DZ261+273)^3))</f>
        <v>0</v>
      </c>
      <c r="V261">
        <f>($C$9*EA261+$D$9*EB261+$E$9*U261)</f>
        <v>0</v>
      </c>
      <c r="W261">
        <f>0.61365*exp(17.502*V261/(240.97+V261))</f>
        <v>0</v>
      </c>
      <c r="X261">
        <f>(Y261/Z261*100)</f>
        <v>0</v>
      </c>
      <c r="Y261">
        <f>DS261*(DX261+DY261)/1000</f>
        <v>0</v>
      </c>
      <c r="Z261">
        <f>0.61365*exp(17.502*DZ261/(240.97+DZ261))</f>
        <v>0</v>
      </c>
      <c r="AA261">
        <f>(W261-DS261*(DX261+DY261)/1000)</f>
        <v>0</v>
      </c>
      <c r="AB261">
        <f>(-I261*44100)</f>
        <v>0</v>
      </c>
      <c r="AC261">
        <f>2*29.3*Q261*0.92*(DZ261-V261)</f>
        <v>0</v>
      </c>
      <c r="AD261">
        <f>2*0.95*5.67E-8*(((DZ261+$B$9)+273)^4-(V261+273)^4)</f>
        <v>0</v>
      </c>
      <c r="AE261">
        <f>T261+AD261+AB261+AC261</f>
        <v>0</v>
      </c>
      <c r="AF261">
        <f>DW261*AT261*(DR261-DQ261*(1000-AT261*DT261)/(1000-AT261*DS261))/(100*DK261)</f>
        <v>0</v>
      </c>
      <c r="AG261">
        <f>1000*DW261*AT261*(DS261-DT261)/(100*DK261*(1000-AT261*DS261))</f>
        <v>0</v>
      </c>
      <c r="AH261">
        <f>(AI261 - AJ261 - DX261*1E3/(8.314*(DZ261+273.15)) * AL261/DW261 * AK261) * DW261/(100*DK261) * (1000 - DT261)/1000</f>
        <v>0</v>
      </c>
      <c r="AI261">
        <v>805.3519195293425</v>
      </c>
      <c r="AJ261">
        <v>773.68703030303</v>
      </c>
      <c r="AK261">
        <v>3.368563946128262</v>
      </c>
      <c r="AL261">
        <v>66.78912068132936</v>
      </c>
      <c r="AM261">
        <f>(AO261 - AN261 + DX261*1E3/(8.314*(DZ261+273.15)) * AQ261/DW261 * AP261) * DW261/(100*DK261) * 1000/(1000 - AO261)</f>
        <v>0</v>
      </c>
      <c r="AN261">
        <v>20.00782955161971</v>
      </c>
      <c r="AO261">
        <v>23.08830558823529</v>
      </c>
      <c r="AP261">
        <v>-0.0001144271546097605</v>
      </c>
      <c r="AQ261">
        <v>108.691089205337</v>
      </c>
      <c r="AR261">
        <v>0</v>
      </c>
      <c r="AS261">
        <v>0</v>
      </c>
      <c r="AT261">
        <f>IF(AR261*$H$15&gt;=AV261,1.0,(AV261/(AV261-AR261*$H$15)))</f>
        <v>0</v>
      </c>
      <c r="AU261">
        <f>(AT261-1)*100</f>
        <v>0</v>
      </c>
      <c r="AV261">
        <f>MAX(0,($B$15+$C$15*EE261)/(1+$D$15*EE261)*DX261/(DZ261+273)*$E$15)</f>
        <v>0</v>
      </c>
      <c r="AW261" t="s">
        <v>429</v>
      </c>
      <c r="AX261" t="s">
        <v>429</v>
      </c>
      <c r="AY261">
        <v>0</v>
      </c>
      <c r="AZ261">
        <v>0</v>
      </c>
      <c r="BA261">
        <f>1-AY261/AZ261</f>
        <v>0</v>
      </c>
      <c r="BB261">
        <v>0</v>
      </c>
      <c r="BC261" t="s">
        <v>429</v>
      </c>
      <c r="BD261" t="s">
        <v>429</v>
      </c>
      <c r="BE261">
        <v>0</v>
      </c>
      <c r="BF261">
        <v>0</v>
      </c>
      <c r="BG261">
        <f>1-BE261/BF261</f>
        <v>0</v>
      </c>
      <c r="BH261">
        <v>0.5</v>
      </c>
      <c r="BI261">
        <f>DH261</f>
        <v>0</v>
      </c>
      <c r="BJ261">
        <f>K261</f>
        <v>0</v>
      </c>
      <c r="BK261">
        <f>BG261*BH261*BI261</f>
        <v>0</v>
      </c>
      <c r="BL261">
        <f>(BJ261-BB261)/BI261</f>
        <v>0</v>
      </c>
      <c r="BM261">
        <f>(AZ261-BF261)/BF261</f>
        <v>0</v>
      </c>
      <c r="BN261">
        <f>AY261/(BA261+AY261/BF261)</f>
        <v>0</v>
      </c>
      <c r="BO261" t="s">
        <v>429</v>
      </c>
      <c r="BP261">
        <v>0</v>
      </c>
      <c r="BQ261">
        <f>IF(BP261&lt;&gt;0, BP261, BN261)</f>
        <v>0</v>
      </c>
      <c r="BR261">
        <f>1-BQ261/BF261</f>
        <v>0</v>
      </c>
      <c r="BS261">
        <f>(BF261-BE261)/(BF261-BQ261)</f>
        <v>0</v>
      </c>
      <c r="BT261">
        <f>(AZ261-BF261)/(AZ261-BQ261)</f>
        <v>0</v>
      </c>
      <c r="BU261">
        <f>(BF261-BE261)/(BF261-AY261)</f>
        <v>0</v>
      </c>
      <c r="BV261">
        <f>(AZ261-BF261)/(AZ261-AY261)</f>
        <v>0</v>
      </c>
      <c r="BW261">
        <f>(BS261*BQ261/BE261)</f>
        <v>0</v>
      </c>
      <c r="BX261">
        <f>(1-BW261)</f>
        <v>0</v>
      </c>
      <c r="DG261">
        <f>$B$13*EF261+$C$13*EG261+$F$13*ER261*(1-EU261)</f>
        <v>0</v>
      </c>
      <c r="DH261">
        <f>DG261*DI261</f>
        <v>0</v>
      </c>
      <c r="DI261">
        <f>($B$13*$D$11+$C$13*$D$11+$F$13*((FE261+EW261)/MAX(FE261+EW261+FF261, 0.1)*$I$11+FF261/MAX(FE261+EW261+FF261, 0.1)*$J$11))/($B$13+$C$13+$F$13)</f>
        <v>0</v>
      </c>
      <c r="DJ261">
        <f>($B$13*$K$11+$C$13*$K$11+$F$13*((FE261+EW261)/MAX(FE261+EW261+FF261, 0.1)*$P$11+FF261/MAX(FE261+EW261+FF261, 0.1)*$Q$11))/($B$13+$C$13+$F$13)</f>
        <v>0</v>
      </c>
      <c r="DK261">
        <v>5.52</v>
      </c>
      <c r="DL261">
        <v>0.5</v>
      </c>
      <c r="DM261" t="s">
        <v>430</v>
      </c>
      <c r="DN261">
        <v>2</v>
      </c>
      <c r="DO261" t="b">
        <v>1</v>
      </c>
      <c r="DP261">
        <v>1685033351.814285</v>
      </c>
      <c r="DQ261">
        <v>731.811607142857</v>
      </c>
      <c r="DR261">
        <v>774.6030000000001</v>
      </c>
      <c r="DS261">
        <v>23.10078928571429</v>
      </c>
      <c r="DT261">
        <v>20.0084</v>
      </c>
      <c r="DU261">
        <v>731.5380000000001</v>
      </c>
      <c r="DV261">
        <v>23.04264285714286</v>
      </c>
      <c r="DW261">
        <v>500.0291071428571</v>
      </c>
      <c r="DX261">
        <v>99.51429999999998</v>
      </c>
      <c r="DY261">
        <v>0.09998661071428572</v>
      </c>
      <c r="DZ261">
        <v>31.25959642857143</v>
      </c>
      <c r="EA261">
        <v>31.93948928571428</v>
      </c>
      <c r="EB261">
        <v>999.9000000000002</v>
      </c>
      <c r="EC261">
        <v>0</v>
      </c>
      <c r="ED261">
        <v>0</v>
      </c>
      <c r="EE261">
        <v>10004.13107142857</v>
      </c>
      <c r="EF261">
        <v>0</v>
      </c>
      <c r="EG261">
        <v>76.36627142857142</v>
      </c>
      <c r="EH261">
        <v>-42.79148214285715</v>
      </c>
      <c r="EI261">
        <v>749.11675</v>
      </c>
      <c r="EJ261">
        <v>790.4181428571429</v>
      </c>
      <c r="EK261">
        <v>3.092386785714286</v>
      </c>
      <c r="EL261">
        <v>774.6030000000001</v>
      </c>
      <c r="EM261">
        <v>20.0084</v>
      </c>
      <c r="EN261">
        <v>2.298858928571428</v>
      </c>
      <c r="EO261">
        <v>1.991121071428571</v>
      </c>
      <c r="EP261">
        <v>19.66839642857142</v>
      </c>
      <c r="EQ261">
        <v>17.37390714285714</v>
      </c>
      <c r="ER261">
        <v>2000.026071428571</v>
      </c>
      <c r="ES261">
        <v>0.9800004999999998</v>
      </c>
      <c r="ET261">
        <v>0.01999922857142857</v>
      </c>
      <c r="EU261">
        <v>0</v>
      </c>
      <c r="EV261">
        <v>647.2229285714286</v>
      </c>
      <c r="EW261">
        <v>5.00078</v>
      </c>
      <c r="EX261">
        <v>22080.88928571429</v>
      </c>
      <c r="EY261">
        <v>16379.84642857143</v>
      </c>
      <c r="EZ261">
        <v>43.23864285714285</v>
      </c>
      <c r="FA261">
        <v>44.30985714285713</v>
      </c>
      <c r="FB261">
        <v>43.23639285714286</v>
      </c>
      <c r="FC261">
        <v>44.04432142857142</v>
      </c>
      <c r="FD261">
        <v>44.55999999999999</v>
      </c>
      <c r="FE261">
        <v>1955.124285714286</v>
      </c>
      <c r="FF261">
        <v>39.8975</v>
      </c>
      <c r="FG261">
        <v>0</v>
      </c>
      <c r="FH261">
        <v>1685033358.7</v>
      </c>
      <c r="FI261">
        <v>0</v>
      </c>
      <c r="FJ261">
        <v>647.2419615384616</v>
      </c>
      <c r="FK261">
        <v>7.453504294465478</v>
      </c>
      <c r="FL261">
        <v>17578.84787893644</v>
      </c>
      <c r="FM261">
        <v>22091.22692307692</v>
      </c>
      <c r="FN261">
        <v>15</v>
      </c>
      <c r="FO261">
        <v>1685030927.1</v>
      </c>
      <c r="FP261" t="s">
        <v>824</v>
      </c>
      <c r="FQ261">
        <v>1685030918.1</v>
      </c>
      <c r="FR261">
        <v>1685030927.1</v>
      </c>
      <c r="FS261">
        <v>4</v>
      </c>
      <c r="FT261">
        <v>-0.116</v>
      </c>
      <c r="FU261">
        <v>-0.024</v>
      </c>
      <c r="FV261">
        <v>0.273</v>
      </c>
      <c r="FW261">
        <v>-0.08699999999999999</v>
      </c>
      <c r="FX261">
        <v>420</v>
      </c>
      <c r="FY261">
        <v>14</v>
      </c>
      <c r="FZ261">
        <v>0.3</v>
      </c>
      <c r="GA261">
        <v>0.01</v>
      </c>
      <c r="GB261">
        <v>-42.61224499999999</v>
      </c>
      <c r="GC261">
        <v>-2.92816660412747</v>
      </c>
      <c r="GD261">
        <v>0.2856479633657485</v>
      </c>
      <c r="GE261">
        <v>0</v>
      </c>
      <c r="GF261">
        <v>3.100022</v>
      </c>
      <c r="GG261">
        <v>-0.1285900187617218</v>
      </c>
      <c r="GH261">
        <v>0.01251328358185811</v>
      </c>
      <c r="GI261">
        <v>1</v>
      </c>
      <c r="GJ261">
        <v>1</v>
      </c>
      <c r="GK261">
        <v>2</v>
      </c>
      <c r="GL261" t="s">
        <v>432</v>
      </c>
      <c r="GM261">
        <v>3.0998</v>
      </c>
      <c r="GN261">
        <v>2.75814</v>
      </c>
      <c r="GO261">
        <v>0.145656</v>
      </c>
      <c r="GP261">
        <v>0.151259</v>
      </c>
      <c r="GQ261">
        <v>0.114946</v>
      </c>
      <c r="GR261">
        <v>0.104594</v>
      </c>
      <c r="GS261">
        <v>21798.6</v>
      </c>
      <c r="GT261">
        <v>21400</v>
      </c>
      <c r="GU261">
        <v>26070.5</v>
      </c>
      <c r="GV261">
        <v>25567.2</v>
      </c>
      <c r="GW261">
        <v>37041.3</v>
      </c>
      <c r="GX261">
        <v>34886.3</v>
      </c>
      <c r="GY261">
        <v>45595.5</v>
      </c>
      <c r="GZ261">
        <v>42150.1</v>
      </c>
      <c r="HA261">
        <v>1.8407</v>
      </c>
      <c r="HB261">
        <v>1.8643</v>
      </c>
      <c r="HC261">
        <v>-0.0174865</v>
      </c>
      <c r="HD261">
        <v>0</v>
      </c>
      <c r="HE261">
        <v>32.2236</v>
      </c>
      <c r="HF261">
        <v>999.9</v>
      </c>
      <c r="HG261">
        <v>47.2</v>
      </c>
      <c r="HH261">
        <v>40.5</v>
      </c>
      <c r="HI261">
        <v>36.1148</v>
      </c>
      <c r="HJ261">
        <v>62.3077</v>
      </c>
      <c r="HK261">
        <v>24.5353</v>
      </c>
      <c r="HL261">
        <v>1</v>
      </c>
      <c r="HM261">
        <v>0.440836</v>
      </c>
      <c r="HN261">
        <v>2.18931</v>
      </c>
      <c r="HO261">
        <v>20.291</v>
      </c>
      <c r="HP261">
        <v>5.20995</v>
      </c>
      <c r="HQ261">
        <v>11.98</v>
      </c>
      <c r="HR261">
        <v>4.96275</v>
      </c>
      <c r="HS261">
        <v>3.27405</v>
      </c>
      <c r="HT261">
        <v>9999</v>
      </c>
      <c r="HU261">
        <v>9999</v>
      </c>
      <c r="HV261">
        <v>9999</v>
      </c>
      <c r="HW261">
        <v>31.9</v>
      </c>
      <c r="HX261">
        <v>1.86401</v>
      </c>
      <c r="HY261">
        <v>1.8602</v>
      </c>
      <c r="HZ261">
        <v>1.85852</v>
      </c>
      <c r="IA261">
        <v>1.85989</v>
      </c>
      <c r="IB261">
        <v>1.85989</v>
      </c>
      <c r="IC261">
        <v>1.85838</v>
      </c>
      <c r="ID261">
        <v>1.85747</v>
      </c>
      <c r="IE261">
        <v>1.85241</v>
      </c>
      <c r="IF261">
        <v>0</v>
      </c>
      <c r="IG261">
        <v>0</v>
      </c>
      <c r="IH261">
        <v>0</v>
      </c>
      <c r="II261">
        <v>0</v>
      </c>
      <c r="IJ261" t="s">
        <v>433</v>
      </c>
      <c r="IK261" t="s">
        <v>434</v>
      </c>
      <c r="IL261" t="s">
        <v>435</v>
      </c>
      <c r="IM261" t="s">
        <v>435</v>
      </c>
      <c r="IN261" t="s">
        <v>435</v>
      </c>
      <c r="IO261" t="s">
        <v>435</v>
      </c>
      <c r="IP261">
        <v>0</v>
      </c>
      <c r="IQ261">
        <v>100</v>
      </c>
      <c r="IR261">
        <v>100</v>
      </c>
      <c r="IS261">
        <v>0.271</v>
      </c>
      <c r="IT261">
        <v>0.0579</v>
      </c>
      <c r="IU261">
        <v>0.193269492571207</v>
      </c>
      <c r="IV261">
        <v>0.0002756662941723101</v>
      </c>
      <c r="IW261">
        <v>-1.706736700235475E-07</v>
      </c>
      <c r="IX261">
        <v>-7.648352192670159E-11</v>
      </c>
      <c r="IY261">
        <v>-0.189574171831711</v>
      </c>
      <c r="IZ261">
        <v>0.001712106514585134</v>
      </c>
      <c r="JA261">
        <v>0.0004201690128959496</v>
      </c>
      <c r="JB261">
        <v>-1.212774764375344E-06</v>
      </c>
      <c r="JC261">
        <v>3</v>
      </c>
      <c r="JD261">
        <v>1949</v>
      </c>
      <c r="JE261">
        <v>1</v>
      </c>
      <c r="JF261">
        <v>28</v>
      </c>
      <c r="JG261">
        <v>40.7</v>
      </c>
      <c r="JH261">
        <v>40.5</v>
      </c>
      <c r="JI261">
        <v>1.93359</v>
      </c>
      <c r="JJ261">
        <v>2.64771</v>
      </c>
      <c r="JK261">
        <v>1.49658</v>
      </c>
      <c r="JL261">
        <v>2.34863</v>
      </c>
      <c r="JM261">
        <v>1.54785</v>
      </c>
      <c r="JN261">
        <v>2.43408</v>
      </c>
      <c r="JO261">
        <v>43.4808</v>
      </c>
      <c r="JP261">
        <v>13.0813</v>
      </c>
      <c r="JQ261">
        <v>18</v>
      </c>
      <c r="JR261">
        <v>491.48</v>
      </c>
      <c r="JS261">
        <v>522.643</v>
      </c>
      <c r="JT261">
        <v>27.9987</v>
      </c>
      <c r="JU261">
        <v>32.7988</v>
      </c>
      <c r="JV261">
        <v>29.9997</v>
      </c>
      <c r="JW261">
        <v>32.6552</v>
      </c>
      <c r="JX261">
        <v>32.5466</v>
      </c>
      <c r="JY261">
        <v>38.8643</v>
      </c>
      <c r="JZ261">
        <v>42.6912</v>
      </c>
      <c r="KA261">
        <v>0</v>
      </c>
      <c r="KB261">
        <v>28</v>
      </c>
      <c r="KC261">
        <v>821.55</v>
      </c>
      <c r="KD261">
        <v>19.9739</v>
      </c>
      <c r="KE261">
        <v>99.6347</v>
      </c>
      <c r="KF261">
        <v>100.063</v>
      </c>
    </row>
    <row r="262" spans="1:292">
      <c r="A262">
        <v>242</v>
      </c>
      <c r="B262">
        <v>1685033364.6</v>
      </c>
      <c r="C262">
        <v>6765.5</v>
      </c>
      <c r="D262" t="s">
        <v>921</v>
      </c>
      <c r="E262" t="s">
        <v>922</v>
      </c>
      <c r="F262">
        <v>5</v>
      </c>
      <c r="G262" t="s">
        <v>823</v>
      </c>
      <c r="H262">
        <v>1685033357.1</v>
      </c>
      <c r="I262">
        <f>(J262)/1000</f>
        <v>0</v>
      </c>
      <c r="J262">
        <f>IF(DO262, AM262, AG262)</f>
        <v>0</v>
      </c>
      <c r="K262">
        <f>IF(DO262, AH262, AF262)</f>
        <v>0</v>
      </c>
      <c r="L262">
        <f>DQ262 - IF(AT262&gt;1, K262*DK262*100.0/(AV262*EE262), 0)</f>
        <v>0</v>
      </c>
      <c r="M262">
        <f>((S262-I262/2)*L262-K262)/(S262+I262/2)</f>
        <v>0</v>
      </c>
      <c r="N262">
        <f>M262*(DX262+DY262)/1000.0</f>
        <v>0</v>
      </c>
      <c r="O262">
        <f>(DQ262 - IF(AT262&gt;1, K262*DK262*100.0/(AV262*EE262), 0))*(DX262+DY262)/1000.0</f>
        <v>0</v>
      </c>
      <c r="P262">
        <f>2.0/((1/R262-1/Q262)+SIGN(R262)*SQRT((1/R262-1/Q262)*(1/R262-1/Q262) + 4*DL262/((DL262+1)*(DL262+1))*(2*1/R262*1/Q262-1/Q262*1/Q262)))</f>
        <v>0</v>
      </c>
      <c r="Q262">
        <f>IF(LEFT(DM262,1)&lt;&gt;"0",IF(LEFT(DM262,1)="1",3.0,DN262),$D$5+$E$5*(EE262*DX262/($K$5*1000))+$F$5*(EE262*DX262/($K$5*1000))*MAX(MIN(DK262,$J$5),$I$5)*MAX(MIN(DK262,$J$5),$I$5)+$G$5*MAX(MIN(DK262,$J$5),$I$5)*(EE262*DX262/($K$5*1000))+$H$5*(EE262*DX262/($K$5*1000))*(EE262*DX262/($K$5*1000)))</f>
        <v>0</v>
      </c>
      <c r="R262">
        <f>I262*(1000-(1000*0.61365*exp(17.502*V262/(240.97+V262))/(DX262+DY262)+DS262)/2)/(1000*0.61365*exp(17.502*V262/(240.97+V262))/(DX262+DY262)-DS262)</f>
        <v>0</v>
      </c>
      <c r="S262">
        <f>1/((DL262+1)/(P262/1.6)+1/(Q262/1.37)) + DL262/((DL262+1)/(P262/1.6) + DL262/(Q262/1.37))</f>
        <v>0</v>
      </c>
      <c r="T262">
        <f>(DG262*DJ262)</f>
        <v>0</v>
      </c>
      <c r="U262">
        <f>(DZ262+(T262+2*0.95*5.67E-8*(((DZ262+$B$9)+273)^4-(DZ262+273)^4)-44100*I262)/(1.84*29.3*Q262+8*0.95*5.67E-8*(DZ262+273)^3))</f>
        <v>0</v>
      </c>
      <c r="V262">
        <f>($C$9*EA262+$D$9*EB262+$E$9*U262)</f>
        <v>0</v>
      </c>
      <c r="W262">
        <f>0.61365*exp(17.502*V262/(240.97+V262))</f>
        <v>0</v>
      </c>
      <c r="X262">
        <f>(Y262/Z262*100)</f>
        <v>0</v>
      </c>
      <c r="Y262">
        <f>DS262*(DX262+DY262)/1000</f>
        <v>0</v>
      </c>
      <c r="Z262">
        <f>0.61365*exp(17.502*DZ262/(240.97+DZ262))</f>
        <v>0</v>
      </c>
      <c r="AA262">
        <f>(W262-DS262*(DX262+DY262)/1000)</f>
        <v>0</v>
      </c>
      <c r="AB262">
        <f>(-I262*44100)</f>
        <v>0</v>
      </c>
      <c r="AC262">
        <f>2*29.3*Q262*0.92*(DZ262-V262)</f>
        <v>0</v>
      </c>
      <c r="AD262">
        <f>2*0.95*5.67E-8*(((DZ262+$B$9)+273)^4-(V262+273)^4)</f>
        <v>0</v>
      </c>
      <c r="AE262">
        <f>T262+AD262+AB262+AC262</f>
        <v>0</v>
      </c>
      <c r="AF262">
        <f>DW262*AT262*(DR262-DQ262*(1000-AT262*DT262)/(1000-AT262*DS262))/(100*DK262)</f>
        <v>0</v>
      </c>
      <c r="AG262">
        <f>1000*DW262*AT262*(DS262-DT262)/(100*DK262*(1000-AT262*DS262))</f>
        <v>0</v>
      </c>
      <c r="AH262">
        <f>(AI262 - AJ262 - DX262*1E3/(8.314*(DZ262+273.15)) * AL262/DW262 * AK262) * DW262/(100*DK262) * (1000 - DT262)/1000</f>
        <v>0</v>
      </c>
      <c r="AI262">
        <v>822.5621073259313</v>
      </c>
      <c r="AJ262">
        <v>790.7018000000002</v>
      </c>
      <c r="AK262">
        <v>3.402888249291138</v>
      </c>
      <c r="AL262">
        <v>66.78912068132936</v>
      </c>
      <c r="AM262">
        <f>(AO262 - AN262 + DX262*1E3/(8.314*(DZ262+273.15)) * AQ262/DW262 * AP262) * DW262/(100*DK262) * 1000/(1000 - AO262)</f>
        <v>0</v>
      </c>
      <c r="AN262">
        <v>20.01102219577339</v>
      </c>
      <c r="AO262">
        <v>23.08806176470587</v>
      </c>
      <c r="AP262">
        <v>-0.0001663392023523157</v>
      </c>
      <c r="AQ262">
        <v>108.691089205337</v>
      </c>
      <c r="AR262">
        <v>0</v>
      </c>
      <c r="AS262">
        <v>0</v>
      </c>
      <c r="AT262">
        <f>IF(AR262*$H$15&gt;=AV262,1.0,(AV262/(AV262-AR262*$H$15)))</f>
        <v>0</v>
      </c>
      <c r="AU262">
        <f>(AT262-1)*100</f>
        <v>0</v>
      </c>
      <c r="AV262">
        <f>MAX(0,($B$15+$C$15*EE262)/(1+$D$15*EE262)*DX262/(DZ262+273)*$E$15)</f>
        <v>0</v>
      </c>
      <c r="AW262" t="s">
        <v>429</v>
      </c>
      <c r="AX262" t="s">
        <v>429</v>
      </c>
      <c r="AY262">
        <v>0</v>
      </c>
      <c r="AZ262">
        <v>0</v>
      </c>
      <c r="BA262">
        <f>1-AY262/AZ262</f>
        <v>0</v>
      </c>
      <c r="BB262">
        <v>0</v>
      </c>
      <c r="BC262" t="s">
        <v>429</v>
      </c>
      <c r="BD262" t="s">
        <v>429</v>
      </c>
      <c r="BE262">
        <v>0</v>
      </c>
      <c r="BF262">
        <v>0</v>
      </c>
      <c r="BG262">
        <f>1-BE262/BF262</f>
        <v>0</v>
      </c>
      <c r="BH262">
        <v>0.5</v>
      </c>
      <c r="BI262">
        <f>DH262</f>
        <v>0</v>
      </c>
      <c r="BJ262">
        <f>K262</f>
        <v>0</v>
      </c>
      <c r="BK262">
        <f>BG262*BH262*BI262</f>
        <v>0</v>
      </c>
      <c r="BL262">
        <f>(BJ262-BB262)/BI262</f>
        <v>0</v>
      </c>
      <c r="BM262">
        <f>(AZ262-BF262)/BF262</f>
        <v>0</v>
      </c>
      <c r="BN262">
        <f>AY262/(BA262+AY262/BF262)</f>
        <v>0</v>
      </c>
      <c r="BO262" t="s">
        <v>429</v>
      </c>
      <c r="BP262">
        <v>0</v>
      </c>
      <c r="BQ262">
        <f>IF(BP262&lt;&gt;0, BP262, BN262)</f>
        <v>0</v>
      </c>
      <c r="BR262">
        <f>1-BQ262/BF262</f>
        <v>0</v>
      </c>
      <c r="BS262">
        <f>(BF262-BE262)/(BF262-BQ262)</f>
        <v>0</v>
      </c>
      <c r="BT262">
        <f>(AZ262-BF262)/(AZ262-BQ262)</f>
        <v>0</v>
      </c>
      <c r="BU262">
        <f>(BF262-BE262)/(BF262-AY262)</f>
        <v>0</v>
      </c>
      <c r="BV262">
        <f>(AZ262-BF262)/(AZ262-AY262)</f>
        <v>0</v>
      </c>
      <c r="BW262">
        <f>(BS262*BQ262/BE262)</f>
        <v>0</v>
      </c>
      <c r="BX262">
        <f>(1-BW262)</f>
        <v>0</v>
      </c>
      <c r="DG262">
        <f>$B$13*EF262+$C$13*EG262+$F$13*ER262*(1-EU262)</f>
        <v>0</v>
      </c>
      <c r="DH262">
        <f>DG262*DI262</f>
        <v>0</v>
      </c>
      <c r="DI262">
        <f>($B$13*$D$11+$C$13*$D$11+$F$13*((FE262+EW262)/MAX(FE262+EW262+FF262, 0.1)*$I$11+FF262/MAX(FE262+EW262+FF262, 0.1)*$J$11))/($B$13+$C$13+$F$13)</f>
        <v>0</v>
      </c>
      <c r="DJ262">
        <f>($B$13*$K$11+$C$13*$K$11+$F$13*((FE262+EW262)/MAX(FE262+EW262+FF262, 0.1)*$P$11+FF262/MAX(FE262+EW262+FF262, 0.1)*$Q$11))/($B$13+$C$13+$F$13)</f>
        <v>0</v>
      </c>
      <c r="DK262">
        <v>5.52</v>
      </c>
      <c r="DL262">
        <v>0.5</v>
      </c>
      <c r="DM262" t="s">
        <v>430</v>
      </c>
      <c r="DN262">
        <v>2</v>
      </c>
      <c r="DO262" t="b">
        <v>1</v>
      </c>
      <c r="DP262">
        <v>1685033357.1</v>
      </c>
      <c r="DQ262">
        <v>749.2668888888888</v>
      </c>
      <c r="DR262">
        <v>792.3335555555556</v>
      </c>
      <c r="DS262">
        <v>23.09303703703704</v>
      </c>
      <c r="DT262">
        <v>20.00943703703703</v>
      </c>
      <c r="DU262">
        <v>748.9950740740742</v>
      </c>
      <c r="DV262">
        <v>23.03503333333333</v>
      </c>
      <c r="DW262">
        <v>500.0553333333333</v>
      </c>
      <c r="DX262">
        <v>99.51378888888887</v>
      </c>
      <c r="DY262">
        <v>0.1000802481481482</v>
      </c>
      <c r="DZ262">
        <v>31.26165185185186</v>
      </c>
      <c r="EA262">
        <v>31.94071481481481</v>
      </c>
      <c r="EB262">
        <v>999.9000000000001</v>
      </c>
      <c r="EC262">
        <v>0</v>
      </c>
      <c r="ED262">
        <v>0</v>
      </c>
      <c r="EE262">
        <v>9996.759259259259</v>
      </c>
      <c r="EF262">
        <v>0</v>
      </c>
      <c r="EG262">
        <v>79.68835185185186</v>
      </c>
      <c r="EH262">
        <v>-43.06675185185185</v>
      </c>
      <c r="EI262">
        <v>766.9788518518518</v>
      </c>
      <c r="EJ262">
        <v>808.5115925925925</v>
      </c>
      <c r="EK262">
        <v>3.083597777777778</v>
      </c>
      <c r="EL262">
        <v>792.3335555555556</v>
      </c>
      <c r="EM262">
        <v>20.00943703703703</v>
      </c>
      <c r="EN262">
        <v>2.298075555555556</v>
      </c>
      <c r="EO262">
        <v>1.991214074074074</v>
      </c>
      <c r="EP262">
        <v>19.66290740740741</v>
      </c>
      <c r="EQ262">
        <v>17.37464444444444</v>
      </c>
      <c r="ER262">
        <v>2000.012962962963</v>
      </c>
      <c r="ES262">
        <v>0.9799997777777778</v>
      </c>
      <c r="ET262">
        <v>0.01999992222222223</v>
      </c>
      <c r="EU262">
        <v>0</v>
      </c>
      <c r="EV262">
        <v>647.8025185185186</v>
      </c>
      <c r="EW262">
        <v>5.00078</v>
      </c>
      <c r="EX262">
        <v>22542.55925925926</v>
      </c>
      <c r="EY262">
        <v>16379.73703703704</v>
      </c>
      <c r="EZ262">
        <v>43.23588888888889</v>
      </c>
      <c r="FA262">
        <v>44.30977777777776</v>
      </c>
      <c r="FB262">
        <v>43.20351851851851</v>
      </c>
      <c r="FC262">
        <v>44.04137037037036</v>
      </c>
      <c r="FD262">
        <v>44.5854074074074</v>
      </c>
      <c r="FE262">
        <v>1955.110740740741</v>
      </c>
      <c r="FF262">
        <v>39.9</v>
      </c>
      <c r="FG262">
        <v>0</v>
      </c>
      <c r="FH262">
        <v>1685033363.5</v>
      </c>
      <c r="FI262">
        <v>0</v>
      </c>
      <c r="FJ262">
        <v>647.7358846153846</v>
      </c>
      <c r="FK262">
        <v>5.124205136383566</v>
      </c>
      <c r="FL262">
        <v>157.0119722073349</v>
      </c>
      <c r="FM262">
        <v>22471.88461538461</v>
      </c>
      <c r="FN262">
        <v>15</v>
      </c>
      <c r="FO262">
        <v>1685030927.1</v>
      </c>
      <c r="FP262" t="s">
        <v>824</v>
      </c>
      <c r="FQ262">
        <v>1685030918.1</v>
      </c>
      <c r="FR262">
        <v>1685030927.1</v>
      </c>
      <c r="FS262">
        <v>4</v>
      </c>
      <c r="FT262">
        <v>-0.116</v>
      </c>
      <c r="FU262">
        <v>-0.024</v>
      </c>
      <c r="FV262">
        <v>0.273</v>
      </c>
      <c r="FW262">
        <v>-0.08699999999999999</v>
      </c>
      <c r="FX262">
        <v>420</v>
      </c>
      <c r="FY262">
        <v>14</v>
      </c>
      <c r="FZ262">
        <v>0.3</v>
      </c>
      <c r="GA262">
        <v>0.01</v>
      </c>
      <c r="GB262">
        <v>-42.88803902439025</v>
      </c>
      <c r="GC262">
        <v>-3.061933797909372</v>
      </c>
      <c r="GD262">
        <v>0.3069082478908615</v>
      </c>
      <c r="GE262">
        <v>0</v>
      </c>
      <c r="GF262">
        <v>3.089674146341463</v>
      </c>
      <c r="GG262">
        <v>-0.1038121254355438</v>
      </c>
      <c r="GH262">
        <v>0.01036773841688839</v>
      </c>
      <c r="GI262">
        <v>1</v>
      </c>
      <c r="GJ262">
        <v>1</v>
      </c>
      <c r="GK262">
        <v>2</v>
      </c>
      <c r="GL262" t="s">
        <v>432</v>
      </c>
      <c r="GM262">
        <v>3.0997</v>
      </c>
      <c r="GN262">
        <v>2.75804</v>
      </c>
      <c r="GO262">
        <v>0.147794</v>
      </c>
      <c r="GP262">
        <v>0.153357</v>
      </c>
      <c r="GQ262">
        <v>0.114945</v>
      </c>
      <c r="GR262">
        <v>0.104589</v>
      </c>
      <c r="GS262">
        <v>21744.1</v>
      </c>
      <c r="GT262">
        <v>21347.4</v>
      </c>
      <c r="GU262">
        <v>26070.5</v>
      </c>
      <c r="GV262">
        <v>25567.6</v>
      </c>
      <c r="GW262">
        <v>37041.9</v>
      </c>
      <c r="GX262">
        <v>34887.2</v>
      </c>
      <c r="GY262">
        <v>45595.9</v>
      </c>
      <c r="GZ262">
        <v>42150.7</v>
      </c>
      <c r="HA262">
        <v>1.84055</v>
      </c>
      <c r="HB262">
        <v>1.8643</v>
      </c>
      <c r="HC262">
        <v>-0.015948</v>
      </c>
      <c r="HD262">
        <v>0</v>
      </c>
      <c r="HE262">
        <v>32.2033</v>
      </c>
      <c r="HF262">
        <v>999.9</v>
      </c>
      <c r="HG262">
        <v>47.1</v>
      </c>
      <c r="HH262">
        <v>40.6</v>
      </c>
      <c r="HI262">
        <v>36.2281</v>
      </c>
      <c r="HJ262">
        <v>62.4377</v>
      </c>
      <c r="HK262">
        <v>24.8037</v>
      </c>
      <c r="HL262">
        <v>1</v>
      </c>
      <c r="HM262">
        <v>0.440653</v>
      </c>
      <c r="HN262">
        <v>2.18611</v>
      </c>
      <c r="HO262">
        <v>20.291</v>
      </c>
      <c r="HP262">
        <v>5.2104</v>
      </c>
      <c r="HQ262">
        <v>11.98</v>
      </c>
      <c r="HR262">
        <v>4.9626</v>
      </c>
      <c r="HS262">
        <v>3.27393</v>
      </c>
      <c r="HT262">
        <v>9999</v>
      </c>
      <c r="HU262">
        <v>9999</v>
      </c>
      <c r="HV262">
        <v>9999</v>
      </c>
      <c r="HW262">
        <v>31.9</v>
      </c>
      <c r="HX262">
        <v>1.86401</v>
      </c>
      <c r="HY262">
        <v>1.8602</v>
      </c>
      <c r="HZ262">
        <v>1.85852</v>
      </c>
      <c r="IA262">
        <v>1.85989</v>
      </c>
      <c r="IB262">
        <v>1.85988</v>
      </c>
      <c r="IC262">
        <v>1.8584</v>
      </c>
      <c r="ID262">
        <v>1.85746</v>
      </c>
      <c r="IE262">
        <v>1.8524</v>
      </c>
      <c r="IF262">
        <v>0</v>
      </c>
      <c r="IG262">
        <v>0</v>
      </c>
      <c r="IH262">
        <v>0</v>
      </c>
      <c r="II262">
        <v>0</v>
      </c>
      <c r="IJ262" t="s">
        <v>433</v>
      </c>
      <c r="IK262" t="s">
        <v>434</v>
      </c>
      <c r="IL262" t="s">
        <v>435</v>
      </c>
      <c r="IM262" t="s">
        <v>435</v>
      </c>
      <c r="IN262" t="s">
        <v>435</v>
      </c>
      <c r="IO262" t="s">
        <v>435</v>
      </c>
      <c r="IP262">
        <v>0</v>
      </c>
      <c r="IQ262">
        <v>100</v>
      </c>
      <c r="IR262">
        <v>100</v>
      </c>
      <c r="IS262">
        <v>0.269</v>
      </c>
      <c r="IT262">
        <v>0.0579</v>
      </c>
      <c r="IU262">
        <v>0.193269492571207</v>
      </c>
      <c r="IV262">
        <v>0.0002756662941723101</v>
      </c>
      <c r="IW262">
        <v>-1.706736700235475E-07</v>
      </c>
      <c r="IX262">
        <v>-7.648352192670159E-11</v>
      </c>
      <c r="IY262">
        <v>-0.189574171831711</v>
      </c>
      <c r="IZ262">
        <v>0.001712106514585134</v>
      </c>
      <c r="JA262">
        <v>0.0004201690128959496</v>
      </c>
      <c r="JB262">
        <v>-1.212774764375344E-06</v>
      </c>
      <c r="JC262">
        <v>3</v>
      </c>
      <c r="JD262">
        <v>1949</v>
      </c>
      <c r="JE262">
        <v>1</v>
      </c>
      <c r="JF262">
        <v>28</v>
      </c>
      <c r="JG262">
        <v>40.8</v>
      </c>
      <c r="JH262">
        <v>40.6</v>
      </c>
      <c r="JI262">
        <v>1.96411</v>
      </c>
      <c r="JJ262">
        <v>2.65259</v>
      </c>
      <c r="JK262">
        <v>1.49658</v>
      </c>
      <c r="JL262">
        <v>2.34741</v>
      </c>
      <c r="JM262">
        <v>1.54907</v>
      </c>
      <c r="JN262">
        <v>2.33398</v>
      </c>
      <c r="JO262">
        <v>43.4808</v>
      </c>
      <c r="JP262">
        <v>13.0638</v>
      </c>
      <c r="JQ262">
        <v>18</v>
      </c>
      <c r="JR262">
        <v>491.396</v>
      </c>
      <c r="JS262">
        <v>522.649</v>
      </c>
      <c r="JT262">
        <v>27.9991</v>
      </c>
      <c r="JU262">
        <v>32.7981</v>
      </c>
      <c r="JV262">
        <v>29.9997</v>
      </c>
      <c r="JW262">
        <v>32.656</v>
      </c>
      <c r="JX262">
        <v>32.5473</v>
      </c>
      <c r="JY262">
        <v>39.5509</v>
      </c>
      <c r="JZ262">
        <v>42.6912</v>
      </c>
      <c r="KA262">
        <v>0</v>
      </c>
      <c r="KB262">
        <v>28</v>
      </c>
      <c r="KC262">
        <v>841.586</v>
      </c>
      <c r="KD262">
        <v>19.9739</v>
      </c>
      <c r="KE262">
        <v>99.6353</v>
      </c>
      <c r="KF262">
        <v>100.064</v>
      </c>
    </row>
    <row r="263" spans="1:292">
      <c r="A263">
        <v>243</v>
      </c>
      <c r="B263">
        <v>1685033369.6</v>
      </c>
      <c r="C263">
        <v>6770.5</v>
      </c>
      <c r="D263" t="s">
        <v>923</v>
      </c>
      <c r="E263" t="s">
        <v>924</v>
      </c>
      <c r="F263">
        <v>5</v>
      </c>
      <c r="G263" t="s">
        <v>823</v>
      </c>
      <c r="H263">
        <v>1685033361.814285</v>
      </c>
      <c r="I263">
        <f>(J263)/1000</f>
        <v>0</v>
      </c>
      <c r="J263">
        <f>IF(DO263, AM263, AG263)</f>
        <v>0</v>
      </c>
      <c r="K263">
        <f>IF(DO263, AH263, AF263)</f>
        <v>0</v>
      </c>
      <c r="L263">
        <f>DQ263 - IF(AT263&gt;1, K263*DK263*100.0/(AV263*EE263), 0)</f>
        <v>0</v>
      </c>
      <c r="M263">
        <f>((S263-I263/2)*L263-K263)/(S263+I263/2)</f>
        <v>0</v>
      </c>
      <c r="N263">
        <f>M263*(DX263+DY263)/1000.0</f>
        <v>0</v>
      </c>
      <c r="O263">
        <f>(DQ263 - IF(AT263&gt;1, K263*DK263*100.0/(AV263*EE263), 0))*(DX263+DY263)/1000.0</f>
        <v>0</v>
      </c>
      <c r="P263">
        <f>2.0/((1/R263-1/Q263)+SIGN(R263)*SQRT((1/R263-1/Q263)*(1/R263-1/Q263) + 4*DL263/((DL263+1)*(DL263+1))*(2*1/R263*1/Q263-1/Q263*1/Q263)))</f>
        <v>0</v>
      </c>
      <c r="Q263">
        <f>IF(LEFT(DM263,1)&lt;&gt;"0",IF(LEFT(DM263,1)="1",3.0,DN263),$D$5+$E$5*(EE263*DX263/($K$5*1000))+$F$5*(EE263*DX263/($K$5*1000))*MAX(MIN(DK263,$J$5),$I$5)*MAX(MIN(DK263,$J$5),$I$5)+$G$5*MAX(MIN(DK263,$J$5),$I$5)*(EE263*DX263/($K$5*1000))+$H$5*(EE263*DX263/($K$5*1000))*(EE263*DX263/($K$5*1000)))</f>
        <v>0</v>
      </c>
      <c r="R263">
        <f>I263*(1000-(1000*0.61365*exp(17.502*V263/(240.97+V263))/(DX263+DY263)+DS263)/2)/(1000*0.61365*exp(17.502*V263/(240.97+V263))/(DX263+DY263)-DS263)</f>
        <v>0</v>
      </c>
      <c r="S263">
        <f>1/((DL263+1)/(P263/1.6)+1/(Q263/1.37)) + DL263/((DL263+1)/(P263/1.6) + DL263/(Q263/1.37))</f>
        <v>0</v>
      </c>
      <c r="T263">
        <f>(DG263*DJ263)</f>
        <v>0</v>
      </c>
      <c r="U263">
        <f>(DZ263+(T263+2*0.95*5.67E-8*(((DZ263+$B$9)+273)^4-(DZ263+273)^4)-44100*I263)/(1.84*29.3*Q263+8*0.95*5.67E-8*(DZ263+273)^3))</f>
        <v>0</v>
      </c>
      <c r="V263">
        <f>($C$9*EA263+$D$9*EB263+$E$9*U263)</f>
        <v>0</v>
      </c>
      <c r="W263">
        <f>0.61365*exp(17.502*V263/(240.97+V263))</f>
        <v>0</v>
      </c>
      <c r="X263">
        <f>(Y263/Z263*100)</f>
        <v>0</v>
      </c>
      <c r="Y263">
        <f>DS263*(DX263+DY263)/1000</f>
        <v>0</v>
      </c>
      <c r="Z263">
        <f>0.61365*exp(17.502*DZ263/(240.97+DZ263))</f>
        <v>0</v>
      </c>
      <c r="AA263">
        <f>(W263-DS263*(DX263+DY263)/1000)</f>
        <v>0</v>
      </c>
      <c r="AB263">
        <f>(-I263*44100)</f>
        <v>0</v>
      </c>
      <c r="AC263">
        <f>2*29.3*Q263*0.92*(DZ263-V263)</f>
        <v>0</v>
      </c>
      <c r="AD263">
        <f>2*0.95*5.67E-8*(((DZ263+$B$9)+273)^4-(V263+273)^4)</f>
        <v>0</v>
      </c>
      <c r="AE263">
        <f>T263+AD263+AB263+AC263</f>
        <v>0</v>
      </c>
      <c r="AF263">
        <f>DW263*AT263*(DR263-DQ263*(1000-AT263*DT263)/(1000-AT263*DS263))/(100*DK263)</f>
        <v>0</v>
      </c>
      <c r="AG263">
        <f>1000*DW263*AT263*(DS263-DT263)/(100*DK263*(1000-AT263*DS263))</f>
        <v>0</v>
      </c>
      <c r="AH263">
        <f>(AI263 - AJ263 - DX263*1E3/(8.314*(DZ263+273.15)) * AL263/DW263 * AK263) * DW263/(100*DK263) * (1000 - DT263)/1000</f>
        <v>0</v>
      </c>
      <c r="AI263">
        <v>839.6194139297147</v>
      </c>
      <c r="AJ263">
        <v>807.6718303030301</v>
      </c>
      <c r="AK263">
        <v>3.397800215673636</v>
      </c>
      <c r="AL263">
        <v>66.78912068132936</v>
      </c>
      <c r="AM263">
        <f>(AO263 - AN263 + DX263*1E3/(8.314*(DZ263+273.15)) * AQ263/DW263 * AP263) * DW263/(100*DK263) * 1000/(1000 - AO263)</f>
        <v>0</v>
      </c>
      <c r="AN263">
        <v>20.00958106476854</v>
      </c>
      <c r="AO263">
        <v>23.08249264705882</v>
      </c>
      <c r="AP263">
        <v>1.30986072697877E-05</v>
      </c>
      <c r="AQ263">
        <v>108.691089205337</v>
      </c>
      <c r="AR263">
        <v>0</v>
      </c>
      <c r="AS263">
        <v>0</v>
      </c>
      <c r="AT263">
        <f>IF(AR263*$H$15&gt;=AV263,1.0,(AV263/(AV263-AR263*$H$15)))</f>
        <v>0</v>
      </c>
      <c r="AU263">
        <f>(AT263-1)*100</f>
        <v>0</v>
      </c>
      <c r="AV263">
        <f>MAX(0,($B$15+$C$15*EE263)/(1+$D$15*EE263)*DX263/(DZ263+273)*$E$15)</f>
        <v>0</v>
      </c>
      <c r="AW263" t="s">
        <v>429</v>
      </c>
      <c r="AX263" t="s">
        <v>429</v>
      </c>
      <c r="AY263">
        <v>0</v>
      </c>
      <c r="AZ263">
        <v>0</v>
      </c>
      <c r="BA263">
        <f>1-AY263/AZ263</f>
        <v>0</v>
      </c>
      <c r="BB263">
        <v>0</v>
      </c>
      <c r="BC263" t="s">
        <v>429</v>
      </c>
      <c r="BD263" t="s">
        <v>429</v>
      </c>
      <c r="BE263">
        <v>0</v>
      </c>
      <c r="BF263">
        <v>0</v>
      </c>
      <c r="BG263">
        <f>1-BE263/BF263</f>
        <v>0</v>
      </c>
      <c r="BH263">
        <v>0.5</v>
      </c>
      <c r="BI263">
        <f>DH263</f>
        <v>0</v>
      </c>
      <c r="BJ263">
        <f>K263</f>
        <v>0</v>
      </c>
      <c r="BK263">
        <f>BG263*BH263*BI263</f>
        <v>0</v>
      </c>
      <c r="BL263">
        <f>(BJ263-BB263)/BI263</f>
        <v>0</v>
      </c>
      <c r="BM263">
        <f>(AZ263-BF263)/BF263</f>
        <v>0</v>
      </c>
      <c r="BN263">
        <f>AY263/(BA263+AY263/BF263)</f>
        <v>0</v>
      </c>
      <c r="BO263" t="s">
        <v>429</v>
      </c>
      <c r="BP263">
        <v>0</v>
      </c>
      <c r="BQ263">
        <f>IF(BP263&lt;&gt;0, BP263, BN263)</f>
        <v>0</v>
      </c>
      <c r="BR263">
        <f>1-BQ263/BF263</f>
        <v>0</v>
      </c>
      <c r="BS263">
        <f>(BF263-BE263)/(BF263-BQ263)</f>
        <v>0</v>
      </c>
      <c r="BT263">
        <f>(AZ263-BF263)/(AZ263-BQ263)</f>
        <v>0</v>
      </c>
      <c r="BU263">
        <f>(BF263-BE263)/(BF263-AY263)</f>
        <v>0</v>
      </c>
      <c r="BV263">
        <f>(AZ263-BF263)/(AZ263-AY263)</f>
        <v>0</v>
      </c>
      <c r="BW263">
        <f>(BS263*BQ263/BE263)</f>
        <v>0</v>
      </c>
      <c r="BX263">
        <f>(1-BW263)</f>
        <v>0</v>
      </c>
      <c r="DG263">
        <f>$B$13*EF263+$C$13*EG263+$F$13*ER263*(1-EU263)</f>
        <v>0</v>
      </c>
      <c r="DH263">
        <f>DG263*DI263</f>
        <v>0</v>
      </c>
      <c r="DI263">
        <f>($B$13*$D$11+$C$13*$D$11+$F$13*((FE263+EW263)/MAX(FE263+EW263+FF263, 0.1)*$I$11+FF263/MAX(FE263+EW263+FF263, 0.1)*$J$11))/($B$13+$C$13+$F$13)</f>
        <v>0</v>
      </c>
      <c r="DJ263">
        <f>($B$13*$K$11+$C$13*$K$11+$F$13*((FE263+EW263)/MAX(FE263+EW263+FF263, 0.1)*$P$11+FF263/MAX(FE263+EW263+FF263, 0.1)*$Q$11))/($B$13+$C$13+$F$13)</f>
        <v>0</v>
      </c>
      <c r="DK263">
        <v>5.52</v>
      </c>
      <c r="DL263">
        <v>0.5</v>
      </c>
      <c r="DM263" t="s">
        <v>430</v>
      </c>
      <c r="DN263">
        <v>2</v>
      </c>
      <c r="DO263" t="b">
        <v>1</v>
      </c>
      <c r="DP263">
        <v>1685033361.814285</v>
      </c>
      <c r="DQ263">
        <v>764.8664642857142</v>
      </c>
      <c r="DR263">
        <v>808.1408214285714</v>
      </c>
      <c r="DS263">
        <v>23.08854285714286</v>
      </c>
      <c r="DT263">
        <v>20.01035357142857</v>
      </c>
      <c r="DU263">
        <v>764.5964285714286</v>
      </c>
      <c r="DV263">
        <v>23.03062857142857</v>
      </c>
      <c r="DW263">
        <v>500.0280000000001</v>
      </c>
      <c r="DX263">
        <v>99.51447857142857</v>
      </c>
      <c r="DY263">
        <v>0.1000066714285714</v>
      </c>
      <c r="DZ263">
        <v>31.26538571428572</v>
      </c>
      <c r="EA263">
        <v>31.94001428571428</v>
      </c>
      <c r="EB263">
        <v>999.9000000000002</v>
      </c>
      <c r="EC263">
        <v>0</v>
      </c>
      <c r="ED263">
        <v>0</v>
      </c>
      <c r="EE263">
        <v>9999.710000000001</v>
      </c>
      <c r="EF263">
        <v>0</v>
      </c>
      <c r="EG263">
        <v>80.39416785714286</v>
      </c>
      <c r="EH263">
        <v>-43.27438571428571</v>
      </c>
      <c r="EI263">
        <v>782.9435714285713</v>
      </c>
      <c r="EJ263">
        <v>824.6423214285714</v>
      </c>
      <c r="EK263">
        <v>3.078186428571428</v>
      </c>
      <c r="EL263">
        <v>808.1408214285714</v>
      </c>
      <c r="EM263">
        <v>20.01035357142857</v>
      </c>
      <c r="EN263">
        <v>2.297643571428572</v>
      </c>
      <c r="EO263">
        <v>1.991319285714285</v>
      </c>
      <c r="EP263">
        <v>19.65988571428571</v>
      </c>
      <c r="EQ263">
        <v>17.37547857142857</v>
      </c>
      <c r="ER263">
        <v>1999.995714285714</v>
      </c>
      <c r="ES263">
        <v>0.9799996071428573</v>
      </c>
      <c r="ET263">
        <v>0.02000009285714286</v>
      </c>
      <c r="EU263">
        <v>0</v>
      </c>
      <c r="EV263">
        <v>648.1428571428571</v>
      </c>
      <c r="EW263">
        <v>5.00078</v>
      </c>
      <c r="EX263">
        <v>22483.97857142857</v>
      </c>
      <c r="EY263">
        <v>16379.59642857143</v>
      </c>
      <c r="EZ263">
        <v>43.22967857142856</v>
      </c>
      <c r="FA263">
        <v>44.30535714285713</v>
      </c>
      <c r="FB263">
        <v>43.15160714285714</v>
      </c>
      <c r="FC263">
        <v>44.03325</v>
      </c>
      <c r="FD263">
        <v>44.627</v>
      </c>
      <c r="FE263">
        <v>1955.093571428572</v>
      </c>
      <c r="FF263">
        <v>39.9</v>
      </c>
      <c r="FG263">
        <v>0</v>
      </c>
      <c r="FH263">
        <v>1685033368.9</v>
      </c>
      <c r="FI263">
        <v>0</v>
      </c>
      <c r="FJ263">
        <v>648.1596000000001</v>
      </c>
      <c r="FK263">
        <v>4.56753847612108</v>
      </c>
      <c r="FL263">
        <v>-11474.94613102539</v>
      </c>
      <c r="FM263">
        <v>22397.016</v>
      </c>
      <c r="FN263">
        <v>15</v>
      </c>
      <c r="FO263">
        <v>1685030927.1</v>
      </c>
      <c r="FP263" t="s">
        <v>824</v>
      </c>
      <c r="FQ263">
        <v>1685030918.1</v>
      </c>
      <c r="FR263">
        <v>1685030927.1</v>
      </c>
      <c r="FS263">
        <v>4</v>
      </c>
      <c r="FT263">
        <v>-0.116</v>
      </c>
      <c r="FU263">
        <v>-0.024</v>
      </c>
      <c r="FV263">
        <v>0.273</v>
      </c>
      <c r="FW263">
        <v>-0.08699999999999999</v>
      </c>
      <c r="FX263">
        <v>420</v>
      </c>
      <c r="FY263">
        <v>14</v>
      </c>
      <c r="FZ263">
        <v>0.3</v>
      </c>
      <c r="GA263">
        <v>0.01</v>
      </c>
      <c r="GB263">
        <v>-43.11825853658537</v>
      </c>
      <c r="GC263">
        <v>-2.89980627177701</v>
      </c>
      <c r="GD263">
        <v>0.2922125345599599</v>
      </c>
      <c r="GE263">
        <v>0</v>
      </c>
      <c r="GF263">
        <v>3.082695609756098</v>
      </c>
      <c r="GG263">
        <v>-0.07463121951218675</v>
      </c>
      <c r="GH263">
        <v>0.007739672599359151</v>
      </c>
      <c r="GI263">
        <v>1</v>
      </c>
      <c r="GJ263">
        <v>1</v>
      </c>
      <c r="GK263">
        <v>2</v>
      </c>
      <c r="GL263" t="s">
        <v>432</v>
      </c>
      <c r="GM263">
        <v>3.09976</v>
      </c>
      <c r="GN263">
        <v>2.7581</v>
      </c>
      <c r="GO263">
        <v>0.149913</v>
      </c>
      <c r="GP263">
        <v>0.155448</v>
      </c>
      <c r="GQ263">
        <v>0.114922</v>
      </c>
      <c r="GR263">
        <v>0.104604</v>
      </c>
      <c r="GS263">
        <v>21690.1</v>
      </c>
      <c r="GT263">
        <v>21295.1</v>
      </c>
      <c r="GU263">
        <v>26070.7</v>
      </c>
      <c r="GV263">
        <v>25568.1</v>
      </c>
      <c r="GW263">
        <v>37043.5</v>
      </c>
      <c r="GX263">
        <v>34887.4</v>
      </c>
      <c r="GY263">
        <v>45596.4</v>
      </c>
      <c r="GZ263">
        <v>42151.3</v>
      </c>
      <c r="HA263">
        <v>1.8406</v>
      </c>
      <c r="HB263">
        <v>1.86425</v>
      </c>
      <c r="HC263">
        <v>-0.01546</v>
      </c>
      <c r="HD263">
        <v>0</v>
      </c>
      <c r="HE263">
        <v>32.1887</v>
      </c>
      <c r="HF263">
        <v>999.9</v>
      </c>
      <c r="HG263">
        <v>47.1</v>
      </c>
      <c r="HH263">
        <v>40.6</v>
      </c>
      <c r="HI263">
        <v>36.2294</v>
      </c>
      <c r="HJ263">
        <v>62.4477</v>
      </c>
      <c r="HK263">
        <v>24.8758</v>
      </c>
      <c r="HL263">
        <v>1</v>
      </c>
      <c r="HM263">
        <v>0.44016</v>
      </c>
      <c r="HN263">
        <v>2.18348</v>
      </c>
      <c r="HO263">
        <v>20.2913</v>
      </c>
      <c r="HP263">
        <v>5.21085</v>
      </c>
      <c r="HQ263">
        <v>11.98</v>
      </c>
      <c r="HR263">
        <v>4.9629</v>
      </c>
      <c r="HS263">
        <v>3.27433</v>
      </c>
      <c r="HT263">
        <v>9999</v>
      </c>
      <c r="HU263">
        <v>9999</v>
      </c>
      <c r="HV263">
        <v>9999</v>
      </c>
      <c r="HW263">
        <v>31.9</v>
      </c>
      <c r="HX263">
        <v>1.86401</v>
      </c>
      <c r="HY263">
        <v>1.8602</v>
      </c>
      <c r="HZ263">
        <v>1.85851</v>
      </c>
      <c r="IA263">
        <v>1.85989</v>
      </c>
      <c r="IB263">
        <v>1.85988</v>
      </c>
      <c r="IC263">
        <v>1.85839</v>
      </c>
      <c r="ID263">
        <v>1.85747</v>
      </c>
      <c r="IE263">
        <v>1.8524</v>
      </c>
      <c r="IF263">
        <v>0</v>
      </c>
      <c r="IG263">
        <v>0</v>
      </c>
      <c r="IH263">
        <v>0</v>
      </c>
      <c r="II263">
        <v>0</v>
      </c>
      <c r="IJ263" t="s">
        <v>433</v>
      </c>
      <c r="IK263" t="s">
        <v>434</v>
      </c>
      <c r="IL263" t="s">
        <v>435</v>
      </c>
      <c r="IM263" t="s">
        <v>435</v>
      </c>
      <c r="IN263" t="s">
        <v>435</v>
      </c>
      <c r="IO263" t="s">
        <v>435</v>
      </c>
      <c r="IP263">
        <v>0</v>
      </c>
      <c r="IQ263">
        <v>100</v>
      </c>
      <c r="IR263">
        <v>100</v>
      </c>
      <c r="IS263">
        <v>0.267</v>
      </c>
      <c r="IT263">
        <v>0.0578</v>
      </c>
      <c r="IU263">
        <v>0.193269492571207</v>
      </c>
      <c r="IV263">
        <v>0.0002756662941723101</v>
      </c>
      <c r="IW263">
        <v>-1.706736700235475E-07</v>
      </c>
      <c r="IX263">
        <v>-7.648352192670159E-11</v>
      </c>
      <c r="IY263">
        <v>-0.189574171831711</v>
      </c>
      <c r="IZ263">
        <v>0.001712106514585134</v>
      </c>
      <c r="JA263">
        <v>0.0004201690128959496</v>
      </c>
      <c r="JB263">
        <v>-1.212774764375344E-06</v>
      </c>
      <c r="JC263">
        <v>3</v>
      </c>
      <c r="JD263">
        <v>1949</v>
      </c>
      <c r="JE263">
        <v>1</v>
      </c>
      <c r="JF263">
        <v>28</v>
      </c>
      <c r="JG263">
        <v>40.9</v>
      </c>
      <c r="JH263">
        <v>40.7</v>
      </c>
      <c r="JI263">
        <v>1.99829</v>
      </c>
      <c r="JJ263">
        <v>2.63916</v>
      </c>
      <c r="JK263">
        <v>1.49658</v>
      </c>
      <c r="JL263">
        <v>2.34863</v>
      </c>
      <c r="JM263">
        <v>1.54785</v>
      </c>
      <c r="JN263">
        <v>2.40601</v>
      </c>
      <c r="JO263">
        <v>43.4808</v>
      </c>
      <c r="JP263">
        <v>13.0813</v>
      </c>
      <c r="JQ263">
        <v>18</v>
      </c>
      <c r="JR263">
        <v>491.426</v>
      </c>
      <c r="JS263">
        <v>522.614</v>
      </c>
      <c r="JT263">
        <v>27.9993</v>
      </c>
      <c r="JU263">
        <v>32.7957</v>
      </c>
      <c r="JV263">
        <v>29.9997</v>
      </c>
      <c r="JW263">
        <v>32.656</v>
      </c>
      <c r="JX263">
        <v>32.5473</v>
      </c>
      <c r="JY263">
        <v>40.1738</v>
      </c>
      <c r="JZ263">
        <v>42.6912</v>
      </c>
      <c r="KA263">
        <v>0</v>
      </c>
      <c r="KB263">
        <v>28</v>
      </c>
      <c r="KC263">
        <v>854.943</v>
      </c>
      <c r="KD263">
        <v>19.9739</v>
      </c>
      <c r="KE263">
        <v>99.6362</v>
      </c>
      <c r="KF263">
        <v>100.066</v>
      </c>
    </row>
    <row r="264" spans="1:292">
      <c r="A264">
        <v>244</v>
      </c>
      <c r="B264">
        <v>1685033374.6</v>
      </c>
      <c r="C264">
        <v>6775.5</v>
      </c>
      <c r="D264" t="s">
        <v>925</v>
      </c>
      <c r="E264" t="s">
        <v>926</v>
      </c>
      <c r="F264">
        <v>5</v>
      </c>
      <c r="G264" t="s">
        <v>823</v>
      </c>
      <c r="H264">
        <v>1685033367.1</v>
      </c>
      <c r="I264">
        <f>(J264)/1000</f>
        <v>0</v>
      </c>
      <c r="J264">
        <f>IF(DO264, AM264, AG264)</f>
        <v>0</v>
      </c>
      <c r="K264">
        <f>IF(DO264, AH264, AF264)</f>
        <v>0</v>
      </c>
      <c r="L264">
        <f>DQ264 - IF(AT264&gt;1, K264*DK264*100.0/(AV264*EE264), 0)</f>
        <v>0</v>
      </c>
      <c r="M264">
        <f>((S264-I264/2)*L264-K264)/(S264+I264/2)</f>
        <v>0</v>
      </c>
      <c r="N264">
        <f>M264*(DX264+DY264)/1000.0</f>
        <v>0</v>
      </c>
      <c r="O264">
        <f>(DQ264 - IF(AT264&gt;1, K264*DK264*100.0/(AV264*EE264), 0))*(DX264+DY264)/1000.0</f>
        <v>0</v>
      </c>
      <c r="P264">
        <f>2.0/((1/R264-1/Q264)+SIGN(R264)*SQRT((1/R264-1/Q264)*(1/R264-1/Q264) + 4*DL264/((DL264+1)*(DL264+1))*(2*1/R264*1/Q264-1/Q264*1/Q264)))</f>
        <v>0</v>
      </c>
      <c r="Q264">
        <f>IF(LEFT(DM264,1)&lt;&gt;"0",IF(LEFT(DM264,1)="1",3.0,DN264),$D$5+$E$5*(EE264*DX264/($K$5*1000))+$F$5*(EE264*DX264/($K$5*1000))*MAX(MIN(DK264,$J$5),$I$5)*MAX(MIN(DK264,$J$5),$I$5)+$G$5*MAX(MIN(DK264,$J$5),$I$5)*(EE264*DX264/($K$5*1000))+$H$5*(EE264*DX264/($K$5*1000))*(EE264*DX264/($K$5*1000)))</f>
        <v>0</v>
      </c>
      <c r="R264">
        <f>I264*(1000-(1000*0.61365*exp(17.502*V264/(240.97+V264))/(DX264+DY264)+DS264)/2)/(1000*0.61365*exp(17.502*V264/(240.97+V264))/(DX264+DY264)-DS264)</f>
        <v>0</v>
      </c>
      <c r="S264">
        <f>1/((DL264+1)/(P264/1.6)+1/(Q264/1.37)) + DL264/((DL264+1)/(P264/1.6) + DL264/(Q264/1.37))</f>
        <v>0</v>
      </c>
      <c r="T264">
        <f>(DG264*DJ264)</f>
        <v>0</v>
      </c>
      <c r="U264">
        <f>(DZ264+(T264+2*0.95*5.67E-8*(((DZ264+$B$9)+273)^4-(DZ264+273)^4)-44100*I264)/(1.84*29.3*Q264+8*0.95*5.67E-8*(DZ264+273)^3))</f>
        <v>0</v>
      </c>
      <c r="V264">
        <f>($C$9*EA264+$D$9*EB264+$E$9*U264)</f>
        <v>0</v>
      </c>
      <c r="W264">
        <f>0.61365*exp(17.502*V264/(240.97+V264))</f>
        <v>0</v>
      </c>
      <c r="X264">
        <f>(Y264/Z264*100)</f>
        <v>0</v>
      </c>
      <c r="Y264">
        <f>DS264*(DX264+DY264)/1000</f>
        <v>0</v>
      </c>
      <c r="Z264">
        <f>0.61365*exp(17.502*DZ264/(240.97+DZ264))</f>
        <v>0</v>
      </c>
      <c r="AA264">
        <f>(W264-DS264*(DX264+DY264)/1000)</f>
        <v>0</v>
      </c>
      <c r="AB264">
        <f>(-I264*44100)</f>
        <v>0</v>
      </c>
      <c r="AC264">
        <f>2*29.3*Q264*0.92*(DZ264-V264)</f>
        <v>0</v>
      </c>
      <c r="AD264">
        <f>2*0.95*5.67E-8*(((DZ264+$B$9)+273)^4-(V264+273)^4)</f>
        <v>0</v>
      </c>
      <c r="AE264">
        <f>T264+AD264+AB264+AC264</f>
        <v>0</v>
      </c>
      <c r="AF264">
        <f>DW264*AT264*(DR264-DQ264*(1000-AT264*DT264)/(1000-AT264*DS264))/(100*DK264)</f>
        <v>0</v>
      </c>
      <c r="AG264">
        <f>1000*DW264*AT264*(DS264-DT264)/(100*DK264*(1000-AT264*DS264))</f>
        <v>0</v>
      </c>
      <c r="AH264">
        <f>(AI264 - AJ264 - DX264*1E3/(8.314*(DZ264+273.15)) * AL264/DW264 * AK264) * DW264/(100*DK264) * (1000 - DT264)/1000</f>
        <v>0</v>
      </c>
      <c r="AI264">
        <v>856.7932685196301</v>
      </c>
      <c r="AJ264">
        <v>824.8071515151514</v>
      </c>
      <c r="AK264">
        <v>3.431236754811254</v>
      </c>
      <c r="AL264">
        <v>66.78912068132936</v>
      </c>
      <c r="AM264">
        <f>(AO264 - AN264 + DX264*1E3/(8.314*(DZ264+273.15)) * AQ264/DW264 * AP264) * DW264/(100*DK264) * 1000/(1000 - AO264)</f>
        <v>0</v>
      </c>
      <c r="AN264">
        <v>20.01330757541517</v>
      </c>
      <c r="AO264">
        <v>23.07859058823528</v>
      </c>
      <c r="AP264">
        <v>-0.0001788299807499571</v>
      </c>
      <c r="AQ264">
        <v>108.691089205337</v>
      </c>
      <c r="AR264">
        <v>0</v>
      </c>
      <c r="AS264">
        <v>0</v>
      </c>
      <c r="AT264">
        <f>IF(AR264*$H$15&gt;=AV264,1.0,(AV264/(AV264-AR264*$H$15)))</f>
        <v>0</v>
      </c>
      <c r="AU264">
        <f>(AT264-1)*100</f>
        <v>0</v>
      </c>
      <c r="AV264">
        <f>MAX(0,($B$15+$C$15*EE264)/(1+$D$15*EE264)*DX264/(DZ264+273)*$E$15)</f>
        <v>0</v>
      </c>
      <c r="AW264" t="s">
        <v>429</v>
      </c>
      <c r="AX264" t="s">
        <v>429</v>
      </c>
      <c r="AY264">
        <v>0</v>
      </c>
      <c r="AZ264">
        <v>0</v>
      </c>
      <c r="BA264">
        <f>1-AY264/AZ264</f>
        <v>0</v>
      </c>
      <c r="BB264">
        <v>0</v>
      </c>
      <c r="BC264" t="s">
        <v>429</v>
      </c>
      <c r="BD264" t="s">
        <v>429</v>
      </c>
      <c r="BE264">
        <v>0</v>
      </c>
      <c r="BF264">
        <v>0</v>
      </c>
      <c r="BG264">
        <f>1-BE264/BF264</f>
        <v>0</v>
      </c>
      <c r="BH264">
        <v>0.5</v>
      </c>
      <c r="BI264">
        <f>DH264</f>
        <v>0</v>
      </c>
      <c r="BJ264">
        <f>K264</f>
        <v>0</v>
      </c>
      <c r="BK264">
        <f>BG264*BH264*BI264</f>
        <v>0</v>
      </c>
      <c r="BL264">
        <f>(BJ264-BB264)/BI264</f>
        <v>0</v>
      </c>
      <c r="BM264">
        <f>(AZ264-BF264)/BF264</f>
        <v>0</v>
      </c>
      <c r="BN264">
        <f>AY264/(BA264+AY264/BF264)</f>
        <v>0</v>
      </c>
      <c r="BO264" t="s">
        <v>429</v>
      </c>
      <c r="BP264">
        <v>0</v>
      </c>
      <c r="BQ264">
        <f>IF(BP264&lt;&gt;0, BP264, BN264)</f>
        <v>0</v>
      </c>
      <c r="BR264">
        <f>1-BQ264/BF264</f>
        <v>0</v>
      </c>
      <c r="BS264">
        <f>(BF264-BE264)/(BF264-BQ264)</f>
        <v>0</v>
      </c>
      <c r="BT264">
        <f>(AZ264-BF264)/(AZ264-BQ264)</f>
        <v>0</v>
      </c>
      <c r="BU264">
        <f>(BF264-BE264)/(BF264-AY264)</f>
        <v>0</v>
      </c>
      <c r="BV264">
        <f>(AZ264-BF264)/(AZ264-AY264)</f>
        <v>0</v>
      </c>
      <c r="BW264">
        <f>(BS264*BQ264/BE264)</f>
        <v>0</v>
      </c>
      <c r="BX264">
        <f>(1-BW264)</f>
        <v>0</v>
      </c>
      <c r="DG264">
        <f>$B$13*EF264+$C$13*EG264+$F$13*ER264*(1-EU264)</f>
        <v>0</v>
      </c>
      <c r="DH264">
        <f>DG264*DI264</f>
        <v>0</v>
      </c>
      <c r="DI264">
        <f>($B$13*$D$11+$C$13*$D$11+$F$13*((FE264+EW264)/MAX(FE264+EW264+FF264, 0.1)*$I$11+FF264/MAX(FE264+EW264+FF264, 0.1)*$J$11))/($B$13+$C$13+$F$13)</f>
        <v>0</v>
      </c>
      <c r="DJ264">
        <f>($B$13*$K$11+$C$13*$K$11+$F$13*((FE264+EW264)/MAX(FE264+EW264+FF264, 0.1)*$P$11+FF264/MAX(FE264+EW264+FF264, 0.1)*$Q$11))/($B$13+$C$13+$F$13)</f>
        <v>0</v>
      </c>
      <c r="DK264">
        <v>5.52</v>
      </c>
      <c r="DL264">
        <v>0.5</v>
      </c>
      <c r="DM264" t="s">
        <v>430</v>
      </c>
      <c r="DN264">
        <v>2</v>
      </c>
      <c r="DO264" t="b">
        <v>1</v>
      </c>
      <c r="DP264">
        <v>1685033367.1</v>
      </c>
      <c r="DQ264">
        <v>782.4225185185185</v>
      </c>
      <c r="DR264">
        <v>825.8927407407406</v>
      </c>
      <c r="DS264">
        <v>23.08384074074074</v>
      </c>
      <c r="DT264">
        <v>20.01210740740741</v>
      </c>
      <c r="DU264">
        <v>782.1546666666668</v>
      </c>
      <c r="DV264">
        <v>23.02601851851852</v>
      </c>
      <c r="DW264">
        <v>499.999962962963</v>
      </c>
      <c r="DX264">
        <v>99.5139111111111</v>
      </c>
      <c r="DY264">
        <v>0.1000453185185185</v>
      </c>
      <c r="DZ264">
        <v>31.26864444444445</v>
      </c>
      <c r="EA264">
        <v>31.94001111111111</v>
      </c>
      <c r="EB264">
        <v>999.9000000000001</v>
      </c>
      <c r="EC264">
        <v>0</v>
      </c>
      <c r="ED264">
        <v>0</v>
      </c>
      <c r="EE264">
        <v>9994.745185185186</v>
      </c>
      <c r="EF264">
        <v>0</v>
      </c>
      <c r="EG264">
        <v>78.78842962962963</v>
      </c>
      <c r="EH264">
        <v>-43.47025185185184</v>
      </c>
      <c r="EI264">
        <v>800.9107037037037</v>
      </c>
      <c r="EJ264">
        <v>842.7582962962962</v>
      </c>
      <c r="EK264">
        <v>3.071732222222222</v>
      </c>
      <c r="EL264">
        <v>825.8927407407406</v>
      </c>
      <c r="EM264">
        <v>20.01210740740741</v>
      </c>
      <c r="EN264">
        <v>2.297162222222222</v>
      </c>
      <c r="EO264">
        <v>1.991482962962963</v>
      </c>
      <c r="EP264">
        <v>19.65651481481482</v>
      </c>
      <c r="EQ264">
        <v>17.37678148148148</v>
      </c>
      <c r="ER264">
        <v>1999.983333333333</v>
      </c>
      <c r="ES264">
        <v>0.9799998888888887</v>
      </c>
      <c r="ET264">
        <v>0.01999981111111111</v>
      </c>
      <c r="EU264">
        <v>0</v>
      </c>
      <c r="EV264">
        <v>648.4864814814815</v>
      </c>
      <c r="EW264">
        <v>5.00078</v>
      </c>
      <c r="EX264">
        <v>22129.23703703703</v>
      </c>
      <c r="EY264">
        <v>16379.50740740741</v>
      </c>
      <c r="EZ264">
        <v>43.23348148148147</v>
      </c>
      <c r="FA264">
        <v>44.29592592592592</v>
      </c>
      <c r="FB264">
        <v>43.1804074074074</v>
      </c>
      <c r="FC264">
        <v>44.02985185185184</v>
      </c>
      <c r="FD264">
        <v>44.64103703703704</v>
      </c>
      <c r="FE264">
        <v>1955.082962962963</v>
      </c>
      <c r="FF264">
        <v>39.9</v>
      </c>
      <c r="FG264">
        <v>0</v>
      </c>
      <c r="FH264">
        <v>1685033373.7</v>
      </c>
      <c r="FI264">
        <v>0</v>
      </c>
      <c r="FJ264">
        <v>648.44032</v>
      </c>
      <c r="FK264">
        <v>2.501461537585771</v>
      </c>
      <c r="FL264">
        <v>8233.59999965094</v>
      </c>
      <c r="FM264">
        <v>22177.616</v>
      </c>
      <c r="FN264">
        <v>15</v>
      </c>
      <c r="FO264">
        <v>1685030927.1</v>
      </c>
      <c r="FP264" t="s">
        <v>824</v>
      </c>
      <c r="FQ264">
        <v>1685030918.1</v>
      </c>
      <c r="FR264">
        <v>1685030927.1</v>
      </c>
      <c r="FS264">
        <v>4</v>
      </c>
      <c r="FT264">
        <v>-0.116</v>
      </c>
      <c r="FU264">
        <v>-0.024</v>
      </c>
      <c r="FV264">
        <v>0.273</v>
      </c>
      <c r="FW264">
        <v>-0.08699999999999999</v>
      </c>
      <c r="FX264">
        <v>420</v>
      </c>
      <c r="FY264">
        <v>14</v>
      </c>
      <c r="FZ264">
        <v>0.3</v>
      </c>
      <c r="GA264">
        <v>0.01</v>
      </c>
      <c r="GB264">
        <v>-43.32664878048781</v>
      </c>
      <c r="GC264">
        <v>-2.278534494773633</v>
      </c>
      <c r="GD264">
        <v>0.2371070666072568</v>
      </c>
      <c r="GE264">
        <v>0</v>
      </c>
      <c r="GF264">
        <v>3.075693414634146</v>
      </c>
      <c r="GG264">
        <v>-0.07107783972124838</v>
      </c>
      <c r="GH264">
        <v>0.007349878913804678</v>
      </c>
      <c r="GI264">
        <v>1</v>
      </c>
      <c r="GJ264">
        <v>1</v>
      </c>
      <c r="GK264">
        <v>2</v>
      </c>
      <c r="GL264" t="s">
        <v>432</v>
      </c>
      <c r="GM264">
        <v>3.09987</v>
      </c>
      <c r="GN264">
        <v>2.75803</v>
      </c>
      <c r="GO264">
        <v>0.152014</v>
      </c>
      <c r="GP264">
        <v>0.157486</v>
      </c>
      <c r="GQ264">
        <v>0.114911</v>
      </c>
      <c r="GR264">
        <v>0.104602</v>
      </c>
      <c r="GS264">
        <v>21636.9</v>
      </c>
      <c r="GT264">
        <v>21243.8</v>
      </c>
      <c r="GU264">
        <v>26071.2</v>
      </c>
      <c r="GV264">
        <v>25568.3</v>
      </c>
      <c r="GW264">
        <v>37044.7</v>
      </c>
      <c r="GX264">
        <v>34887.8</v>
      </c>
      <c r="GY264">
        <v>45597</v>
      </c>
      <c r="GZ264">
        <v>42151.5</v>
      </c>
      <c r="HA264">
        <v>1.84063</v>
      </c>
      <c r="HB264">
        <v>1.86435</v>
      </c>
      <c r="HC264">
        <v>-0.0146665</v>
      </c>
      <c r="HD264">
        <v>0</v>
      </c>
      <c r="HE264">
        <v>32.1759</v>
      </c>
      <c r="HF264">
        <v>999.9</v>
      </c>
      <c r="HG264">
        <v>47.1</v>
      </c>
      <c r="HH264">
        <v>40.5</v>
      </c>
      <c r="HI264">
        <v>36.0375</v>
      </c>
      <c r="HJ264">
        <v>62.5477</v>
      </c>
      <c r="HK264">
        <v>24.6074</v>
      </c>
      <c r="HL264">
        <v>1</v>
      </c>
      <c r="HM264">
        <v>0.439842</v>
      </c>
      <c r="HN264">
        <v>2.18126</v>
      </c>
      <c r="HO264">
        <v>20.2912</v>
      </c>
      <c r="HP264">
        <v>5.211</v>
      </c>
      <c r="HQ264">
        <v>11.98</v>
      </c>
      <c r="HR264">
        <v>4.96305</v>
      </c>
      <c r="HS264">
        <v>3.2743</v>
      </c>
      <c r="HT264">
        <v>9999</v>
      </c>
      <c r="HU264">
        <v>9999</v>
      </c>
      <c r="HV264">
        <v>9999</v>
      </c>
      <c r="HW264">
        <v>31.9</v>
      </c>
      <c r="HX264">
        <v>1.86401</v>
      </c>
      <c r="HY264">
        <v>1.8602</v>
      </c>
      <c r="HZ264">
        <v>1.85852</v>
      </c>
      <c r="IA264">
        <v>1.85989</v>
      </c>
      <c r="IB264">
        <v>1.85988</v>
      </c>
      <c r="IC264">
        <v>1.85839</v>
      </c>
      <c r="ID264">
        <v>1.85747</v>
      </c>
      <c r="IE264">
        <v>1.85238</v>
      </c>
      <c r="IF264">
        <v>0</v>
      </c>
      <c r="IG264">
        <v>0</v>
      </c>
      <c r="IH264">
        <v>0</v>
      </c>
      <c r="II264">
        <v>0</v>
      </c>
      <c r="IJ264" t="s">
        <v>433</v>
      </c>
      <c r="IK264" t="s">
        <v>434</v>
      </c>
      <c r="IL264" t="s">
        <v>435</v>
      </c>
      <c r="IM264" t="s">
        <v>435</v>
      </c>
      <c r="IN264" t="s">
        <v>435</v>
      </c>
      <c r="IO264" t="s">
        <v>435</v>
      </c>
      <c r="IP264">
        <v>0</v>
      </c>
      <c r="IQ264">
        <v>100</v>
      </c>
      <c r="IR264">
        <v>100</v>
      </c>
      <c r="IS264">
        <v>0.264</v>
      </c>
      <c r="IT264">
        <v>0.0577</v>
      </c>
      <c r="IU264">
        <v>0.193269492571207</v>
      </c>
      <c r="IV264">
        <v>0.0002756662941723101</v>
      </c>
      <c r="IW264">
        <v>-1.706736700235475E-07</v>
      </c>
      <c r="IX264">
        <v>-7.648352192670159E-11</v>
      </c>
      <c r="IY264">
        <v>-0.189574171831711</v>
      </c>
      <c r="IZ264">
        <v>0.001712106514585134</v>
      </c>
      <c r="JA264">
        <v>0.0004201690128959496</v>
      </c>
      <c r="JB264">
        <v>-1.212774764375344E-06</v>
      </c>
      <c r="JC264">
        <v>3</v>
      </c>
      <c r="JD264">
        <v>1949</v>
      </c>
      <c r="JE264">
        <v>1</v>
      </c>
      <c r="JF264">
        <v>28</v>
      </c>
      <c r="JG264">
        <v>40.9</v>
      </c>
      <c r="JH264">
        <v>40.8</v>
      </c>
      <c r="JI264">
        <v>2.02881</v>
      </c>
      <c r="JJ264">
        <v>2.64038</v>
      </c>
      <c r="JK264">
        <v>1.49658</v>
      </c>
      <c r="JL264">
        <v>2.34863</v>
      </c>
      <c r="JM264">
        <v>1.54907</v>
      </c>
      <c r="JN264">
        <v>2.47803</v>
      </c>
      <c r="JO264">
        <v>43.4808</v>
      </c>
      <c r="JP264">
        <v>13.0813</v>
      </c>
      <c r="JQ264">
        <v>18</v>
      </c>
      <c r="JR264">
        <v>491.44</v>
      </c>
      <c r="JS264">
        <v>522.684</v>
      </c>
      <c r="JT264">
        <v>27.9994</v>
      </c>
      <c r="JU264">
        <v>32.793</v>
      </c>
      <c r="JV264">
        <v>29.9997</v>
      </c>
      <c r="JW264">
        <v>32.656</v>
      </c>
      <c r="JX264">
        <v>32.5473</v>
      </c>
      <c r="JY264">
        <v>40.8541</v>
      </c>
      <c r="JZ264">
        <v>42.6912</v>
      </c>
      <c r="KA264">
        <v>0</v>
      </c>
      <c r="KB264">
        <v>28</v>
      </c>
      <c r="KC264">
        <v>874.978</v>
      </c>
      <c r="KD264">
        <v>19.9739</v>
      </c>
      <c r="KE264">
        <v>99.6377</v>
      </c>
      <c r="KF264">
        <v>100.066</v>
      </c>
    </row>
    <row r="265" spans="1:292">
      <c r="A265">
        <v>245</v>
      </c>
      <c r="B265">
        <v>1685033379.6</v>
      </c>
      <c r="C265">
        <v>6780.5</v>
      </c>
      <c r="D265" t="s">
        <v>927</v>
      </c>
      <c r="E265" t="s">
        <v>928</v>
      </c>
      <c r="F265">
        <v>5</v>
      </c>
      <c r="G265" t="s">
        <v>823</v>
      </c>
      <c r="H265">
        <v>1685033371.814285</v>
      </c>
      <c r="I265">
        <f>(J265)/1000</f>
        <v>0</v>
      </c>
      <c r="J265">
        <f>IF(DO265, AM265, AG265)</f>
        <v>0</v>
      </c>
      <c r="K265">
        <f>IF(DO265, AH265, AF265)</f>
        <v>0</v>
      </c>
      <c r="L265">
        <f>DQ265 - IF(AT265&gt;1, K265*DK265*100.0/(AV265*EE265), 0)</f>
        <v>0</v>
      </c>
      <c r="M265">
        <f>((S265-I265/2)*L265-K265)/(S265+I265/2)</f>
        <v>0</v>
      </c>
      <c r="N265">
        <f>M265*(DX265+DY265)/1000.0</f>
        <v>0</v>
      </c>
      <c r="O265">
        <f>(DQ265 - IF(AT265&gt;1, K265*DK265*100.0/(AV265*EE265), 0))*(DX265+DY265)/1000.0</f>
        <v>0</v>
      </c>
      <c r="P265">
        <f>2.0/((1/R265-1/Q265)+SIGN(R265)*SQRT((1/R265-1/Q265)*(1/R265-1/Q265) + 4*DL265/((DL265+1)*(DL265+1))*(2*1/R265*1/Q265-1/Q265*1/Q265)))</f>
        <v>0</v>
      </c>
      <c r="Q265">
        <f>IF(LEFT(DM265,1)&lt;&gt;"0",IF(LEFT(DM265,1)="1",3.0,DN265),$D$5+$E$5*(EE265*DX265/($K$5*1000))+$F$5*(EE265*DX265/($K$5*1000))*MAX(MIN(DK265,$J$5),$I$5)*MAX(MIN(DK265,$J$5),$I$5)+$G$5*MAX(MIN(DK265,$J$5),$I$5)*(EE265*DX265/($K$5*1000))+$H$5*(EE265*DX265/($K$5*1000))*(EE265*DX265/($K$5*1000)))</f>
        <v>0</v>
      </c>
      <c r="R265">
        <f>I265*(1000-(1000*0.61365*exp(17.502*V265/(240.97+V265))/(DX265+DY265)+DS265)/2)/(1000*0.61365*exp(17.502*V265/(240.97+V265))/(DX265+DY265)-DS265)</f>
        <v>0</v>
      </c>
      <c r="S265">
        <f>1/((DL265+1)/(P265/1.6)+1/(Q265/1.37)) + DL265/((DL265+1)/(P265/1.6) + DL265/(Q265/1.37))</f>
        <v>0</v>
      </c>
      <c r="T265">
        <f>(DG265*DJ265)</f>
        <v>0</v>
      </c>
      <c r="U265">
        <f>(DZ265+(T265+2*0.95*5.67E-8*(((DZ265+$B$9)+273)^4-(DZ265+273)^4)-44100*I265)/(1.84*29.3*Q265+8*0.95*5.67E-8*(DZ265+273)^3))</f>
        <v>0</v>
      </c>
      <c r="V265">
        <f>($C$9*EA265+$D$9*EB265+$E$9*U265)</f>
        <v>0</v>
      </c>
      <c r="W265">
        <f>0.61365*exp(17.502*V265/(240.97+V265))</f>
        <v>0</v>
      </c>
      <c r="X265">
        <f>(Y265/Z265*100)</f>
        <v>0</v>
      </c>
      <c r="Y265">
        <f>DS265*(DX265+DY265)/1000</f>
        <v>0</v>
      </c>
      <c r="Z265">
        <f>0.61365*exp(17.502*DZ265/(240.97+DZ265))</f>
        <v>0</v>
      </c>
      <c r="AA265">
        <f>(W265-DS265*(DX265+DY265)/1000)</f>
        <v>0</v>
      </c>
      <c r="AB265">
        <f>(-I265*44100)</f>
        <v>0</v>
      </c>
      <c r="AC265">
        <f>2*29.3*Q265*0.92*(DZ265-V265)</f>
        <v>0</v>
      </c>
      <c r="AD265">
        <f>2*0.95*5.67E-8*(((DZ265+$B$9)+273)^4-(V265+273)^4)</f>
        <v>0</v>
      </c>
      <c r="AE265">
        <f>T265+AD265+AB265+AC265</f>
        <v>0</v>
      </c>
      <c r="AF265">
        <f>DW265*AT265*(DR265-DQ265*(1000-AT265*DT265)/(1000-AT265*DS265))/(100*DK265)</f>
        <v>0</v>
      </c>
      <c r="AG265">
        <f>1000*DW265*AT265*(DS265-DT265)/(100*DK265*(1000-AT265*DS265))</f>
        <v>0</v>
      </c>
      <c r="AH265">
        <f>(AI265 - AJ265 - DX265*1E3/(8.314*(DZ265+273.15)) * AL265/DW265 * AK265) * DW265/(100*DK265) * (1000 - DT265)/1000</f>
        <v>0</v>
      </c>
      <c r="AI265">
        <v>873.7763234233092</v>
      </c>
      <c r="AJ265">
        <v>841.8736424242425</v>
      </c>
      <c r="AK265">
        <v>3.419702731088007</v>
      </c>
      <c r="AL265">
        <v>66.78912068132936</v>
      </c>
      <c r="AM265">
        <f>(AO265 - AN265 + DX265*1E3/(8.314*(DZ265+273.15)) * AQ265/DW265 * AP265) * DW265/(100*DK265) * 1000/(1000 - AO265)</f>
        <v>0</v>
      </c>
      <c r="AN265">
        <v>20.01397459270751</v>
      </c>
      <c r="AO265">
        <v>23.07365558823529</v>
      </c>
      <c r="AP265">
        <v>4.301202485757826E-05</v>
      </c>
      <c r="AQ265">
        <v>108.691089205337</v>
      </c>
      <c r="AR265">
        <v>0</v>
      </c>
      <c r="AS265">
        <v>0</v>
      </c>
      <c r="AT265">
        <f>IF(AR265*$H$15&gt;=AV265,1.0,(AV265/(AV265-AR265*$H$15)))</f>
        <v>0</v>
      </c>
      <c r="AU265">
        <f>(AT265-1)*100</f>
        <v>0</v>
      </c>
      <c r="AV265">
        <f>MAX(0,($B$15+$C$15*EE265)/(1+$D$15*EE265)*DX265/(DZ265+273)*$E$15)</f>
        <v>0</v>
      </c>
      <c r="AW265" t="s">
        <v>429</v>
      </c>
      <c r="AX265" t="s">
        <v>429</v>
      </c>
      <c r="AY265">
        <v>0</v>
      </c>
      <c r="AZ265">
        <v>0</v>
      </c>
      <c r="BA265">
        <f>1-AY265/AZ265</f>
        <v>0</v>
      </c>
      <c r="BB265">
        <v>0</v>
      </c>
      <c r="BC265" t="s">
        <v>429</v>
      </c>
      <c r="BD265" t="s">
        <v>429</v>
      </c>
      <c r="BE265">
        <v>0</v>
      </c>
      <c r="BF265">
        <v>0</v>
      </c>
      <c r="BG265">
        <f>1-BE265/BF265</f>
        <v>0</v>
      </c>
      <c r="BH265">
        <v>0.5</v>
      </c>
      <c r="BI265">
        <f>DH265</f>
        <v>0</v>
      </c>
      <c r="BJ265">
        <f>K265</f>
        <v>0</v>
      </c>
      <c r="BK265">
        <f>BG265*BH265*BI265</f>
        <v>0</v>
      </c>
      <c r="BL265">
        <f>(BJ265-BB265)/BI265</f>
        <v>0</v>
      </c>
      <c r="BM265">
        <f>(AZ265-BF265)/BF265</f>
        <v>0</v>
      </c>
      <c r="BN265">
        <f>AY265/(BA265+AY265/BF265)</f>
        <v>0</v>
      </c>
      <c r="BO265" t="s">
        <v>429</v>
      </c>
      <c r="BP265">
        <v>0</v>
      </c>
      <c r="BQ265">
        <f>IF(BP265&lt;&gt;0, BP265, BN265)</f>
        <v>0</v>
      </c>
      <c r="BR265">
        <f>1-BQ265/BF265</f>
        <v>0</v>
      </c>
      <c r="BS265">
        <f>(BF265-BE265)/(BF265-BQ265)</f>
        <v>0</v>
      </c>
      <c r="BT265">
        <f>(AZ265-BF265)/(AZ265-BQ265)</f>
        <v>0</v>
      </c>
      <c r="BU265">
        <f>(BF265-BE265)/(BF265-AY265)</f>
        <v>0</v>
      </c>
      <c r="BV265">
        <f>(AZ265-BF265)/(AZ265-AY265)</f>
        <v>0</v>
      </c>
      <c r="BW265">
        <f>(BS265*BQ265/BE265)</f>
        <v>0</v>
      </c>
      <c r="BX265">
        <f>(1-BW265)</f>
        <v>0</v>
      </c>
      <c r="DG265">
        <f>$B$13*EF265+$C$13*EG265+$F$13*ER265*(1-EU265)</f>
        <v>0</v>
      </c>
      <c r="DH265">
        <f>DG265*DI265</f>
        <v>0</v>
      </c>
      <c r="DI265">
        <f>($B$13*$D$11+$C$13*$D$11+$F$13*((FE265+EW265)/MAX(FE265+EW265+FF265, 0.1)*$I$11+FF265/MAX(FE265+EW265+FF265, 0.1)*$J$11))/($B$13+$C$13+$F$13)</f>
        <v>0</v>
      </c>
      <c r="DJ265">
        <f>($B$13*$K$11+$C$13*$K$11+$F$13*((FE265+EW265)/MAX(FE265+EW265+FF265, 0.1)*$P$11+FF265/MAX(FE265+EW265+FF265, 0.1)*$Q$11))/($B$13+$C$13+$F$13)</f>
        <v>0</v>
      </c>
      <c r="DK265">
        <v>5.52</v>
      </c>
      <c r="DL265">
        <v>0.5</v>
      </c>
      <c r="DM265" t="s">
        <v>430</v>
      </c>
      <c r="DN265">
        <v>2</v>
      </c>
      <c r="DO265" t="b">
        <v>1</v>
      </c>
      <c r="DP265">
        <v>1685033371.814285</v>
      </c>
      <c r="DQ265">
        <v>798.1232142857144</v>
      </c>
      <c r="DR265">
        <v>841.6652142857143</v>
      </c>
      <c r="DS265">
        <v>23.08041071428571</v>
      </c>
      <c r="DT265">
        <v>20.01313214285714</v>
      </c>
      <c r="DU265">
        <v>797.8575357142857</v>
      </c>
      <c r="DV265">
        <v>23.02265357142857</v>
      </c>
      <c r="DW265">
        <v>500.0022857142857</v>
      </c>
      <c r="DX265">
        <v>99.51340714285713</v>
      </c>
      <c r="DY265">
        <v>0.09992484285714284</v>
      </c>
      <c r="DZ265">
        <v>31.27028928571428</v>
      </c>
      <c r="EA265">
        <v>31.93861785714286</v>
      </c>
      <c r="EB265">
        <v>999.9000000000002</v>
      </c>
      <c r="EC265">
        <v>0</v>
      </c>
      <c r="ED265">
        <v>0</v>
      </c>
      <c r="EE265">
        <v>10001.58607142857</v>
      </c>
      <c r="EF265">
        <v>0</v>
      </c>
      <c r="EG265">
        <v>80.40733214285716</v>
      </c>
      <c r="EH265">
        <v>-43.54196428571429</v>
      </c>
      <c r="EI265">
        <v>816.9794285714287</v>
      </c>
      <c r="EJ265">
        <v>858.8536428571427</v>
      </c>
      <c r="EK265">
        <v>3.067277857142858</v>
      </c>
      <c r="EL265">
        <v>841.6652142857143</v>
      </c>
      <c r="EM265">
        <v>20.01313214285714</v>
      </c>
      <c r="EN265">
        <v>2.29681</v>
      </c>
      <c r="EO265">
        <v>1.991575</v>
      </c>
      <c r="EP265">
        <v>19.65404285714286</v>
      </c>
      <c r="EQ265">
        <v>17.37751071428571</v>
      </c>
      <c r="ER265">
        <v>2000.034642857143</v>
      </c>
      <c r="ES265">
        <v>0.9799990714285711</v>
      </c>
      <c r="ET265">
        <v>0.02000063571428571</v>
      </c>
      <c r="EU265">
        <v>0</v>
      </c>
      <c r="EV265">
        <v>648.6246785714286</v>
      </c>
      <c r="EW265">
        <v>5.00078</v>
      </c>
      <c r="EX265">
        <v>23244.51428571429</v>
      </c>
      <c r="EY265">
        <v>16379.91785714286</v>
      </c>
      <c r="EZ265">
        <v>43.23399999999999</v>
      </c>
      <c r="FA265">
        <v>44.28764285714284</v>
      </c>
      <c r="FB265">
        <v>43.21410714285714</v>
      </c>
      <c r="FC265">
        <v>44.02657142857142</v>
      </c>
      <c r="FD265">
        <v>44.62028571428571</v>
      </c>
      <c r="FE265">
        <v>1955.131071428571</v>
      </c>
      <c r="FF265">
        <v>39.90321428571428</v>
      </c>
      <c r="FG265">
        <v>0</v>
      </c>
      <c r="FH265">
        <v>1685033378.5</v>
      </c>
      <c r="FI265">
        <v>0</v>
      </c>
      <c r="FJ265">
        <v>648.58144</v>
      </c>
      <c r="FK265">
        <v>-0.03546153780050641</v>
      </c>
      <c r="FL265">
        <v>19399.36919555732</v>
      </c>
      <c r="FM265">
        <v>23296.504</v>
      </c>
      <c r="FN265">
        <v>15</v>
      </c>
      <c r="FO265">
        <v>1685030927.1</v>
      </c>
      <c r="FP265" t="s">
        <v>824</v>
      </c>
      <c r="FQ265">
        <v>1685030918.1</v>
      </c>
      <c r="FR265">
        <v>1685030927.1</v>
      </c>
      <c r="FS265">
        <v>4</v>
      </c>
      <c r="FT265">
        <v>-0.116</v>
      </c>
      <c r="FU265">
        <v>-0.024</v>
      </c>
      <c r="FV265">
        <v>0.273</v>
      </c>
      <c r="FW265">
        <v>-0.08699999999999999</v>
      </c>
      <c r="FX265">
        <v>420</v>
      </c>
      <c r="FY265">
        <v>14</v>
      </c>
      <c r="FZ265">
        <v>0.3</v>
      </c>
      <c r="GA265">
        <v>0.01</v>
      </c>
      <c r="GB265">
        <v>-43.491175</v>
      </c>
      <c r="GC265">
        <v>-1.004269418386412</v>
      </c>
      <c r="GD265">
        <v>0.1220159041887569</v>
      </c>
      <c r="GE265">
        <v>0</v>
      </c>
      <c r="GF265">
        <v>3.06961575</v>
      </c>
      <c r="GG265">
        <v>-0.06248409005629439</v>
      </c>
      <c r="GH265">
        <v>0.006401461507929268</v>
      </c>
      <c r="GI265">
        <v>1</v>
      </c>
      <c r="GJ265">
        <v>1</v>
      </c>
      <c r="GK265">
        <v>2</v>
      </c>
      <c r="GL265" t="s">
        <v>432</v>
      </c>
      <c r="GM265">
        <v>3.09976</v>
      </c>
      <c r="GN265">
        <v>2.75799</v>
      </c>
      <c r="GO265">
        <v>0.154097</v>
      </c>
      <c r="GP265">
        <v>0.159515</v>
      </c>
      <c r="GQ265">
        <v>0.114896</v>
      </c>
      <c r="GR265">
        <v>0.104612</v>
      </c>
      <c r="GS265">
        <v>21583.7</v>
      </c>
      <c r="GT265">
        <v>21192.8</v>
      </c>
      <c r="GU265">
        <v>26071.1</v>
      </c>
      <c r="GV265">
        <v>25568.5</v>
      </c>
      <c r="GW265">
        <v>37045.6</v>
      </c>
      <c r="GX265">
        <v>34887.6</v>
      </c>
      <c r="GY265">
        <v>45597</v>
      </c>
      <c r="GZ265">
        <v>42151.4</v>
      </c>
      <c r="HA265">
        <v>1.84067</v>
      </c>
      <c r="HB265">
        <v>1.86423</v>
      </c>
      <c r="HC265">
        <v>-0.0132658</v>
      </c>
      <c r="HD265">
        <v>0</v>
      </c>
      <c r="HE265">
        <v>32.1674</v>
      </c>
      <c r="HF265">
        <v>999.9</v>
      </c>
      <c r="HG265">
        <v>47.1</v>
      </c>
      <c r="HH265">
        <v>40.6</v>
      </c>
      <c r="HI265">
        <v>36.2334</v>
      </c>
      <c r="HJ265">
        <v>62.2277</v>
      </c>
      <c r="HK265">
        <v>24.5393</v>
      </c>
      <c r="HL265">
        <v>1</v>
      </c>
      <c r="HM265">
        <v>0.439601</v>
      </c>
      <c r="HN265">
        <v>2.18246</v>
      </c>
      <c r="HO265">
        <v>20.2914</v>
      </c>
      <c r="HP265">
        <v>5.2113</v>
      </c>
      <c r="HQ265">
        <v>11.98</v>
      </c>
      <c r="HR265">
        <v>4.96325</v>
      </c>
      <c r="HS265">
        <v>3.27413</v>
      </c>
      <c r="HT265">
        <v>9999</v>
      </c>
      <c r="HU265">
        <v>9999</v>
      </c>
      <c r="HV265">
        <v>9999</v>
      </c>
      <c r="HW265">
        <v>31.9</v>
      </c>
      <c r="HX265">
        <v>1.86401</v>
      </c>
      <c r="HY265">
        <v>1.8602</v>
      </c>
      <c r="HZ265">
        <v>1.85852</v>
      </c>
      <c r="IA265">
        <v>1.85989</v>
      </c>
      <c r="IB265">
        <v>1.85988</v>
      </c>
      <c r="IC265">
        <v>1.8584</v>
      </c>
      <c r="ID265">
        <v>1.85746</v>
      </c>
      <c r="IE265">
        <v>1.8524</v>
      </c>
      <c r="IF265">
        <v>0</v>
      </c>
      <c r="IG265">
        <v>0</v>
      </c>
      <c r="IH265">
        <v>0</v>
      </c>
      <c r="II265">
        <v>0</v>
      </c>
      <c r="IJ265" t="s">
        <v>433</v>
      </c>
      <c r="IK265" t="s">
        <v>434</v>
      </c>
      <c r="IL265" t="s">
        <v>435</v>
      </c>
      <c r="IM265" t="s">
        <v>435</v>
      </c>
      <c r="IN265" t="s">
        <v>435</v>
      </c>
      <c r="IO265" t="s">
        <v>435</v>
      </c>
      <c r="IP265">
        <v>0</v>
      </c>
      <c r="IQ265">
        <v>100</v>
      </c>
      <c r="IR265">
        <v>100</v>
      </c>
      <c r="IS265">
        <v>0.262</v>
      </c>
      <c r="IT265">
        <v>0.0576</v>
      </c>
      <c r="IU265">
        <v>0.193269492571207</v>
      </c>
      <c r="IV265">
        <v>0.0002756662941723101</v>
      </c>
      <c r="IW265">
        <v>-1.706736700235475E-07</v>
      </c>
      <c r="IX265">
        <v>-7.648352192670159E-11</v>
      </c>
      <c r="IY265">
        <v>-0.189574171831711</v>
      </c>
      <c r="IZ265">
        <v>0.001712106514585134</v>
      </c>
      <c r="JA265">
        <v>0.0004201690128959496</v>
      </c>
      <c r="JB265">
        <v>-1.212774764375344E-06</v>
      </c>
      <c r="JC265">
        <v>3</v>
      </c>
      <c r="JD265">
        <v>1949</v>
      </c>
      <c r="JE265">
        <v>1</v>
      </c>
      <c r="JF265">
        <v>28</v>
      </c>
      <c r="JG265">
        <v>41</v>
      </c>
      <c r="JH265">
        <v>40.9</v>
      </c>
      <c r="JI265">
        <v>2.06421</v>
      </c>
      <c r="JJ265">
        <v>2.65259</v>
      </c>
      <c r="JK265">
        <v>1.49658</v>
      </c>
      <c r="JL265">
        <v>2.34741</v>
      </c>
      <c r="JM265">
        <v>1.54907</v>
      </c>
      <c r="JN265">
        <v>2.44385</v>
      </c>
      <c r="JO265">
        <v>43.4808</v>
      </c>
      <c r="JP265">
        <v>13.0638</v>
      </c>
      <c r="JQ265">
        <v>18</v>
      </c>
      <c r="JR265">
        <v>491.47</v>
      </c>
      <c r="JS265">
        <v>522.599</v>
      </c>
      <c r="JT265">
        <v>27.9999</v>
      </c>
      <c r="JU265">
        <v>32.7922</v>
      </c>
      <c r="JV265">
        <v>29.9999</v>
      </c>
      <c r="JW265">
        <v>32.656</v>
      </c>
      <c r="JX265">
        <v>32.5477</v>
      </c>
      <c r="JY265">
        <v>41.4748</v>
      </c>
      <c r="JZ265">
        <v>42.6912</v>
      </c>
      <c r="KA265">
        <v>0</v>
      </c>
      <c r="KB265">
        <v>28</v>
      </c>
      <c r="KC265">
        <v>888.335</v>
      </c>
      <c r="KD265">
        <v>19.9739</v>
      </c>
      <c r="KE265">
        <v>99.63760000000001</v>
      </c>
      <c r="KF265">
        <v>100.066</v>
      </c>
    </row>
    <row r="266" spans="1:292">
      <c r="A266">
        <v>246</v>
      </c>
      <c r="B266">
        <v>1685033384.6</v>
      </c>
      <c r="C266">
        <v>6785.5</v>
      </c>
      <c r="D266" t="s">
        <v>929</v>
      </c>
      <c r="E266" t="s">
        <v>930</v>
      </c>
      <c r="F266">
        <v>5</v>
      </c>
      <c r="G266" t="s">
        <v>823</v>
      </c>
      <c r="H266">
        <v>1685033377.1</v>
      </c>
      <c r="I266">
        <f>(J266)/1000</f>
        <v>0</v>
      </c>
      <c r="J266">
        <f>IF(DO266, AM266, AG266)</f>
        <v>0</v>
      </c>
      <c r="K266">
        <f>IF(DO266, AH266, AF266)</f>
        <v>0</v>
      </c>
      <c r="L266">
        <f>DQ266 - IF(AT266&gt;1, K266*DK266*100.0/(AV266*EE266), 0)</f>
        <v>0</v>
      </c>
      <c r="M266">
        <f>((S266-I266/2)*L266-K266)/(S266+I266/2)</f>
        <v>0</v>
      </c>
      <c r="N266">
        <f>M266*(DX266+DY266)/1000.0</f>
        <v>0</v>
      </c>
      <c r="O266">
        <f>(DQ266 - IF(AT266&gt;1, K266*DK266*100.0/(AV266*EE266), 0))*(DX266+DY266)/1000.0</f>
        <v>0</v>
      </c>
      <c r="P266">
        <f>2.0/((1/R266-1/Q266)+SIGN(R266)*SQRT((1/R266-1/Q266)*(1/R266-1/Q266) + 4*DL266/((DL266+1)*(DL266+1))*(2*1/R266*1/Q266-1/Q266*1/Q266)))</f>
        <v>0</v>
      </c>
      <c r="Q266">
        <f>IF(LEFT(DM266,1)&lt;&gt;"0",IF(LEFT(DM266,1)="1",3.0,DN266),$D$5+$E$5*(EE266*DX266/($K$5*1000))+$F$5*(EE266*DX266/($K$5*1000))*MAX(MIN(DK266,$J$5),$I$5)*MAX(MIN(DK266,$J$5),$I$5)+$G$5*MAX(MIN(DK266,$J$5),$I$5)*(EE266*DX266/($K$5*1000))+$H$5*(EE266*DX266/($K$5*1000))*(EE266*DX266/($K$5*1000)))</f>
        <v>0</v>
      </c>
      <c r="R266">
        <f>I266*(1000-(1000*0.61365*exp(17.502*V266/(240.97+V266))/(DX266+DY266)+DS266)/2)/(1000*0.61365*exp(17.502*V266/(240.97+V266))/(DX266+DY266)-DS266)</f>
        <v>0</v>
      </c>
      <c r="S266">
        <f>1/((DL266+1)/(P266/1.6)+1/(Q266/1.37)) + DL266/((DL266+1)/(P266/1.6) + DL266/(Q266/1.37))</f>
        <v>0</v>
      </c>
      <c r="T266">
        <f>(DG266*DJ266)</f>
        <v>0</v>
      </c>
      <c r="U266">
        <f>(DZ266+(T266+2*0.95*5.67E-8*(((DZ266+$B$9)+273)^4-(DZ266+273)^4)-44100*I266)/(1.84*29.3*Q266+8*0.95*5.67E-8*(DZ266+273)^3))</f>
        <v>0</v>
      </c>
      <c r="V266">
        <f>($C$9*EA266+$D$9*EB266+$E$9*U266)</f>
        <v>0</v>
      </c>
      <c r="W266">
        <f>0.61365*exp(17.502*V266/(240.97+V266))</f>
        <v>0</v>
      </c>
      <c r="X266">
        <f>(Y266/Z266*100)</f>
        <v>0</v>
      </c>
      <c r="Y266">
        <f>DS266*(DX266+DY266)/1000</f>
        <v>0</v>
      </c>
      <c r="Z266">
        <f>0.61365*exp(17.502*DZ266/(240.97+DZ266))</f>
        <v>0</v>
      </c>
      <c r="AA266">
        <f>(W266-DS266*(DX266+DY266)/1000)</f>
        <v>0</v>
      </c>
      <c r="AB266">
        <f>(-I266*44100)</f>
        <v>0</v>
      </c>
      <c r="AC266">
        <f>2*29.3*Q266*0.92*(DZ266-V266)</f>
        <v>0</v>
      </c>
      <c r="AD266">
        <f>2*0.95*5.67E-8*(((DZ266+$B$9)+273)^4-(V266+273)^4)</f>
        <v>0</v>
      </c>
      <c r="AE266">
        <f>T266+AD266+AB266+AC266</f>
        <v>0</v>
      </c>
      <c r="AF266">
        <f>DW266*AT266*(DR266-DQ266*(1000-AT266*DT266)/(1000-AT266*DS266))/(100*DK266)</f>
        <v>0</v>
      </c>
      <c r="AG266">
        <f>1000*DW266*AT266*(DS266-DT266)/(100*DK266*(1000-AT266*DS266))</f>
        <v>0</v>
      </c>
      <c r="AH266">
        <f>(AI266 - AJ266 - DX266*1E3/(8.314*(DZ266+273.15)) * AL266/DW266 * AK266) * DW266/(100*DK266) * (1000 - DT266)/1000</f>
        <v>0</v>
      </c>
      <c r="AI266">
        <v>890.9708224092478</v>
      </c>
      <c r="AJ266">
        <v>858.8234909090905</v>
      </c>
      <c r="AK266">
        <v>3.378917525845681</v>
      </c>
      <c r="AL266">
        <v>66.78912068132936</v>
      </c>
      <c r="AM266">
        <f>(AO266 - AN266 + DX266*1E3/(8.314*(DZ266+273.15)) * AQ266/DW266 * AP266) * DW266/(100*DK266) * 1000/(1000 - AO266)</f>
        <v>0</v>
      </c>
      <c r="AN266">
        <v>20.01587625781219</v>
      </c>
      <c r="AO266">
        <v>23.07639676470588</v>
      </c>
      <c r="AP266">
        <v>-6.069571893779092E-05</v>
      </c>
      <c r="AQ266">
        <v>108.691089205337</v>
      </c>
      <c r="AR266">
        <v>0</v>
      </c>
      <c r="AS266">
        <v>0</v>
      </c>
      <c r="AT266">
        <f>IF(AR266*$H$15&gt;=AV266,1.0,(AV266/(AV266-AR266*$H$15)))</f>
        <v>0</v>
      </c>
      <c r="AU266">
        <f>(AT266-1)*100</f>
        <v>0</v>
      </c>
      <c r="AV266">
        <f>MAX(0,($B$15+$C$15*EE266)/(1+$D$15*EE266)*DX266/(DZ266+273)*$E$15)</f>
        <v>0</v>
      </c>
      <c r="AW266" t="s">
        <v>429</v>
      </c>
      <c r="AX266" t="s">
        <v>429</v>
      </c>
      <c r="AY266">
        <v>0</v>
      </c>
      <c r="AZ266">
        <v>0</v>
      </c>
      <c r="BA266">
        <f>1-AY266/AZ266</f>
        <v>0</v>
      </c>
      <c r="BB266">
        <v>0</v>
      </c>
      <c r="BC266" t="s">
        <v>429</v>
      </c>
      <c r="BD266" t="s">
        <v>429</v>
      </c>
      <c r="BE266">
        <v>0</v>
      </c>
      <c r="BF266">
        <v>0</v>
      </c>
      <c r="BG266">
        <f>1-BE266/BF266</f>
        <v>0</v>
      </c>
      <c r="BH266">
        <v>0.5</v>
      </c>
      <c r="BI266">
        <f>DH266</f>
        <v>0</v>
      </c>
      <c r="BJ266">
        <f>K266</f>
        <v>0</v>
      </c>
      <c r="BK266">
        <f>BG266*BH266*BI266</f>
        <v>0</v>
      </c>
      <c r="BL266">
        <f>(BJ266-BB266)/BI266</f>
        <v>0</v>
      </c>
      <c r="BM266">
        <f>(AZ266-BF266)/BF266</f>
        <v>0</v>
      </c>
      <c r="BN266">
        <f>AY266/(BA266+AY266/BF266)</f>
        <v>0</v>
      </c>
      <c r="BO266" t="s">
        <v>429</v>
      </c>
      <c r="BP266">
        <v>0</v>
      </c>
      <c r="BQ266">
        <f>IF(BP266&lt;&gt;0, BP266, BN266)</f>
        <v>0</v>
      </c>
      <c r="BR266">
        <f>1-BQ266/BF266</f>
        <v>0</v>
      </c>
      <c r="BS266">
        <f>(BF266-BE266)/(BF266-BQ266)</f>
        <v>0</v>
      </c>
      <c r="BT266">
        <f>(AZ266-BF266)/(AZ266-BQ266)</f>
        <v>0</v>
      </c>
      <c r="BU266">
        <f>(BF266-BE266)/(BF266-AY266)</f>
        <v>0</v>
      </c>
      <c r="BV266">
        <f>(AZ266-BF266)/(AZ266-AY266)</f>
        <v>0</v>
      </c>
      <c r="BW266">
        <f>(BS266*BQ266/BE266)</f>
        <v>0</v>
      </c>
      <c r="BX266">
        <f>(1-BW266)</f>
        <v>0</v>
      </c>
      <c r="DG266">
        <f>$B$13*EF266+$C$13*EG266+$F$13*ER266*(1-EU266)</f>
        <v>0</v>
      </c>
      <c r="DH266">
        <f>DG266*DI266</f>
        <v>0</v>
      </c>
      <c r="DI266">
        <f>($B$13*$D$11+$C$13*$D$11+$F$13*((FE266+EW266)/MAX(FE266+EW266+FF266, 0.1)*$I$11+FF266/MAX(FE266+EW266+FF266, 0.1)*$J$11))/($B$13+$C$13+$F$13)</f>
        <v>0</v>
      </c>
      <c r="DJ266">
        <f>($B$13*$K$11+$C$13*$K$11+$F$13*((FE266+EW266)/MAX(FE266+EW266+FF266, 0.1)*$P$11+FF266/MAX(FE266+EW266+FF266, 0.1)*$Q$11))/($B$13+$C$13+$F$13)</f>
        <v>0</v>
      </c>
      <c r="DK266">
        <v>5.52</v>
      </c>
      <c r="DL266">
        <v>0.5</v>
      </c>
      <c r="DM266" t="s">
        <v>430</v>
      </c>
      <c r="DN266">
        <v>2</v>
      </c>
      <c r="DO266" t="b">
        <v>1</v>
      </c>
      <c r="DP266">
        <v>1685033377.1</v>
      </c>
      <c r="DQ266">
        <v>815.7397037037036</v>
      </c>
      <c r="DR266">
        <v>859.3786296296296</v>
      </c>
      <c r="DS266">
        <v>23.0767037037037</v>
      </c>
      <c r="DT266">
        <v>20.01524814814815</v>
      </c>
      <c r="DU266">
        <v>815.4766296296298</v>
      </c>
      <c r="DV266">
        <v>23.01902222222222</v>
      </c>
      <c r="DW266">
        <v>500.0149259259259</v>
      </c>
      <c r="DX266">
        <v>99.51269629629631</v>
      </c>
      <c r="DY266">
        <v>0.1000093777777778</v>
      </c>
      <c r="DZ266">
        <v>31.27544444444444</v>
      </c>
      <c r="EA266">
        <v>31.94231111111111</v>
      </c>
      <c r="EB266">
        <v>999.9000000000001</v>
      </c>
      <c r="EC266">
        <v>0</v>
      </c>
      <c r="ED266">
        <v>0</v>
      </c>
      <c r="EE266">
        <v>9996.877407407408</v>
      </c>
      <c r="EF266">
        <v>0</v>
      </c>
      <c r="EG266">
        <v>86.19273703703702</v>
      </c>
      <c r="EH266">
        <v>-43.63886666666667</v>
      </c>
      <c r="EI266">
        <v>835.008925925926</v>
      </c>
      <c r="EJ266">
        <v>876.9306666666665</v>
      </c>
      <c r="EK266">
        <v>3.061464074074074</v>
      </c>
      <c r="EL266">
        <v>859.3786296296296</v>
      </c>
      <c r="EM266">
        <v>20.01524814814815</v>
      </c>
      <c r="EN266">
        <v>2.296425555555555</v>
      </c>
      <c r="EO266">
        <v>1.991770740740741</v>
      </c>
      <c r="EP266">
        <v>19.65134814814815</v>
      </c>
      <c r="EQ266">
        <v>17.37907777777778</v>
      </c>
      <c r="ER266">
        <v>2000.091851851852</v>
      </c>
      <c r="ES266">
        <v>0.9799982592592591</v>
      </c>
      <c r="ET266">
        <v>0.02000151111111111</v>
      </c>
      <c r="EU266">
        <v>0</v>
      </c>
      <c r="EV266">
        <v>648.5699259259259</v>
      </c>
      <c r="EW266">
        <v>5.00078</v>
      </c>
      <c r="EX266">
        <v>25519.75185185185</v>
      </c>
      <c r="EY266">
        <v>16380.38518518518</v>
      </c>
      <c r="EZ266">
        <v>43.2311111111111</v>
      </c>
      <c r="FA266">
        <v>44.28444444444444</v>
      </c>
      <c r="FB266">
        <v>43.24751851851852</v>
      </c>
      <c r="FC266">
        <v>44.02985185185185</v>
      </c>
      <c r="FD266">
        <v>44.60155555555554</v>
      </c>
      <c r="FE266">
        <v>1955.185555555556</v>
      </c>
      <c r="FF266">
        <v>39.90555555555556</v>
      </c>
      <c r="FG266">
        <v>0</v>
      </c>
      <c r="FH266">
        <v>1685033383.9</v>
      </c>
      <c r="FI266">
        <v>0</v>
      </c>
      <c r="FJ266">
        <v>648.5612692307693</v>
      </c>
      <c r="FK266">
        <v>-1.908957267670726</v>
      </c>
      <c r="FL266">
        <v>29518.38973749701</v>
      </c>
      <c r="FM266">
        <v>25488.10384615385</v>
      </c>
      <c r="FN266">
        <v>15</v>
      </c>
      <c r="FO266">
        <v>1685030927.1</v>
      </c>
      <c r="FP266" t="s">
        <v>824</v>
      </c>
      <c r="FQ266">
        <v>1685030918.1</v>
      </c>
      <c r="FR266">
        <v>1685030927.1</v>
      </c>
      <c r="FS266">
        <v>4</v>
      </c>
      <c r="FT266">
        <v>-0.116</v>
      </c>
      <c r="FU266">
        <v>-0.024</v>
      </c>
      <c r="FV266">
        <v>0.273</v>
      </c>
      <c r="FW266">
        <v>-0.08699999999999999</v>
      </c>
      <c r="FX266">
        <v>420</v>
      </c>
      <c r="FY266">
        <v>14</v>
      </c>
      <c r="FZ266">
        <v>0.3</v>
      </c>
      <c r="GA266">
        <v>0.01</v>
      </c>
      <c r="GB266">
        <v>-43.596885</v>
      </c>
      <c r="GC266">
        <v>-0.964689681050646</v>
      </c>
      <c r="GD266">
        <v>0.1228045572240706</v>
      </c>
      <c r="GE266">
        <v>0</v>
      </c>
      <c r="GF266">
        <v>3.0648275</v>
      </c>
      <c r="GG266">
        <v>-0.0625112195121993</v>
      </c>
      <c r="GH266">
        <v>0.006387410175493687</v>
      </c>
      <c r="GI266">
        <v>1</v>
      </c>
      <c r="GJ266">
        <v>1</v>
      </c>
      <c r="GK266">
        <v>2</v>
      </c>
      <c r="GL266" t="s">
        <v>432</v>
      </c>
      <c r="GM266">
        <v>3.0997</v>
      </c>
      <c r="GN266">
        <v>2.75803</v>
      </c>
      <c r="GO266">
        <v>0.156144</v>
      </c>
      <c r="GP266">
        <v>0.161531</v>
      </c>
      <c r="GQ266">
        <v>0.114906</v>
      </c>
      <c r="GR266">
        <v>0.104616</v>
      </c>
      <c r="GS266">
        <v>21531.7</v>
      </c>
      <c r="GT266">
        <v>21142.1</v>
      </c>
      <c r="GU266">
        <v>26071.4</v>
      </c>
      <c r="GV266">
        <v>25568.7</v>
      </c>
      <c r="GW266">
        <v>37045.6</v>
      </c>
      <c r="GX266">
        <v>34888.1</v>
      </c>
      <c r="GY266">
        <v>45597.2</v>
      </c>
      <c r="GZ266">
        <v>42152</v>
      </c>
      <c r="HA266">
        <v>1.84088</v>
      </c>
      <c r="HB266">
        <v>1.86437</v>
      </c>
      <c r="HC266">
        <v>-0.0130162</v>
      </c>
      <c r="HD266">
        <v>0</v>
      </c>
      <c r="HE266">
        <v>32.1656</v>
      </c>
      <c r="HF266">
        <v>999.9</v>
      </c>
      <c r="HG266">
        <v>47.1</v>
      </c>
      <c r="HH266">
        <v>40.6</v>
      </c>
      <c r="HI266">
        <v>36.2304</v>
      </c>
      <c r="HJ266">
        <v>62.5977</v>
      </c>
      <c r="HK266">
        <v>24.7196</v>
      </c>
      <c r="HL266">
        <v>1</v>
      </c>
      <c r="HM266">
        <v>0.439522</v>
      </c>
      <c r="HN266">
        <v>2.18605</v>
      </c>
      <c r="HO266">
        <v>20.2913</v>
      </c>
      <c r="HP266">
        <v>5.20995</v>
      </c>
      <c r="HQ266">
        <v>11.98</v>
      </c>
      <c r="HR266">
        <v>4.96295</v>
      </c>
      <c r="HS266">
        <v>3.27413</v>
      </c>
      <c r="HT266">
        <v>9999</v>
      </c>
      <c r="HU266">
        <v>9999</v>
      </c>
      <c r="HV266">
        <v>9999</v>
      </c>
      <c r="HW266">
        <v>31.9</v>
      </c>
      <c r="HX266">
        <v>1.86401</v>
      </c>
      <c r="HY266">
        <v>1.8602</v>
      </c>
      <c r="HZ266">
        <v>1.85852</v>
      </c>
      <c r="IA266">
        <v>1.85989</v>
      </c>
      <c r="IB266">
        <v>1.85987</v>
      </c>
      <c r="IC266">
        <v>1.85841</v>
      </c>
      <c r="ID266">
        <v>1.85748</v>
      </c>
      <c r="IE266">
        <v>1.8524</v>
      </c>
      <c r="IF266">
        <v>0</v>
      </c>
      <c r="IG266">
        <v>0</v>
      </c>
      <c r="IH266">
        <v>0</v>
      </c>
      <c r="II266">
        <v>0</v>
      </c>
      <c r="IJ266" t="s">
        <v>433</v>
      </c>
      <c r="IK266" t="s">
        <v>434</v>
      </c>
      <c r="IL266" t="s">
        <v>435</v>
      </c>
      <c r="IM266" t="s">
        <v>435</v>
      </c>
      <c r="IN266" t="s">
        <v>435</v>
      </c>
      <c r="IO266" t="s">
        <v>435</v>
      </c>
      <c r="IP266">
        <v>0</v>
      </c>
      <c r="IQ266">
        <v>100</v>
      </c>
      <c r="IR266">
        <v>100</v>
      </c>
      <c r="IS266">
        <v>0.259</v>
      </c>
      <c r="IT266">
        <v>0.0576</v>
      </c>
      <c r="IU266">
        <v>0.193269492571207</v>
      </c>
      <c r="IV266">
        <v>0.0002756662941723101</v>
      </c>
      <c r="IW266">
        <v>-1.706736700235475E-07</v>
      </c>
      <c r="IX266">
        <v>-7.648352192670159E-11</v>
      </c>
      <c r="IY266">
        <v>-0.189574171831711</v>
      </c>
      <c r="IZ266">
        <v>0.001712106514585134</v>
      </c>
      <c r="JA266">
        <v>0.0004201690128959496</v>
      </c>
      <c r="JB266">
        <v>-1.212774764375344E-06</v>
      </c>
      <c r="JC266">
        <v>3</v>
      </c>
      <c r="JD266">
        <v>1949</v>
      </c>
      <c r="JE266">
        <v>1</v>
      </c>
      <c r="JF266">
        <v>28</v>
      </c>
      <c r="JG266">
        <v>41.1</v>
      </c>
      <c r="JH266">
        <v>41</v>
      </c>
      <c r="JI266">
        <v>2.09473</v>
      </c>
      <c r="JJ266">
        <v>2.65381</v>
      </c>
      <c r="JK266">
        <v>1.49658</v>
      </c>
      <c r="JL266">
        <v>2.34741</v>
      </c>
      <c r="JM266">
        <v>1.54785</v>
      </c>
      <c r="JN266">
        <v>2.37793</v>
      </c>
      <c r="JO266">
        <v>43.4808</v>
      </c>
      <c r="JP266">
        <v>13.0638</v>
      </c>
      <c r="JQ266">
        <v>18</v>
      </c>
      <c r="JR266">
        <v>491.591</v>
      </c>
      <c r="JS266">
        <v>522.726</v>
      </c>
      <c r="JT266">
        <v>28.0004</v>
      </c>
      <c r="JU266">
        <v>32.7898</v>
      </c>
      <c r="JV266">
        <v>29.9998</v>
      </c>
      <c r="JW266">
        <v>32.656</v>
      </c>
      <c r="JX266">
        <v>32.5502</v>
      </c>
      <c r="JY266">
        <v>42.1552</v>
      </c>
      <c r="JZ266">
        <v>42.6912</v>
      </c>
      <c r="KA266">
        <v>0</v>
      </c>
      <c r="KB266">
        <v>28</v>
      </c>
      <c r="KC266">
        <v>908.37</v>
      </c>
      <c r="KD266">
        <v>19.9739</v>
      </c>
      <c r="KE266">
        <v>99.6382</v>
      </c>
      <c r="KF266">
        <v>100.067</v>
      </c>
    </row>
    <row r="267" spans="1:292">
      <c r="A267">
        <v>247</v>
      </c>
      <c r="B267">
        <v>1685033389.6</v>
      </c>
      <c r="C267">
        <v>6790.5</v>
      </c>
      <c r="D267" t="s">
        <v>931</v>
      </c>
      <c r="E267" t="s">
        <v>932</v>
      </c>
      <c r="F267">
        <v>5</v>
      </c>
      <c r="G267" t="s">
        <v>823</v>
      </c>
      <c r="H267">
        <v>1685033381.814285</v>
      </c>
      <c r="I267">
        <f>(J267)/1000</f>
        <v>0</v>
      </c>
      <c r="J267">
        <f>IF(DO267, AM267, AG267)</f>
        <v>0</v>
      </c>
      <c r="K267">
        <f>IF(DO267, AH267, AF267)</f>
        <v>0</v>
      </c>
      <c r="L267">
        <f>DQ267 - IF(AT267&gt;1, K267*DK267*100.0/(AV267*EE267), 0)</f>
        <v>0</v>
      </c>
      <c r="M267">
        <f>((S267-I267/2)*L267-K267)/(S267+I267/2)</f>
        <v>0</v>
      </c>
      <c r="N267">
        <f>M267*(DX267+DY267)/1000.0</f>
        <v>0</v>
      </c>
      <c r="O267">
        <f>(DQ267 - IF(AT267&gt;1, K267*DK267*100.0/(AV267*EE267), 0))*(DX267+DY267)/1000.0</f>
        <v>0</v>
      </c>
      <c r="P267">
        <f>2.0/((1/R267-1/Q267)+SIGN(R267)*SQRT((1/R267-1/Q267)*(1/R267-1/Q267) + 4*DL267/((DL267+1)*(DL267+1))*(2*1/R267*1/Q267-1/Q267*1/Q267)))</f>
        <v>0</v>
      </c>
      <c r="Q267">
        <f>IF(LEFT(DM267,1)&lt;&gt;"0",IF(LEFT(DM267,1)="1",3.0,DN267),$D$5+$E$5*(EE267*DX267/($K$5*1000))+$F$5*(EE267*DX267/($K$5*1000))*MAX(MIN(DK267,$J$5),$I$5)*MAX(MIN(DK267,$J$5),$I$5)+$G$5*MAX(MIN(DK267,$J$5),$I$5)*(EE267*DX267/($K$5*1000))+$H$5*(EE267*DX267/($K$5*1000))*(EE267*DX267/($K$5*1000)))</f>
        <v>0</v>
      </c>
      <c r="R267">
        <f>I267*(1000-(1000*0.61365*exp(17.502*V267/(240.97+V267))/(DX267+DY267)+DS267)/2)/(1000*0.61365*exp(17.502*V267/(240.97+V267))/(DX267+DY267)-DS267)</f>
        <v>0</v>
      </c>
      <c r="S267">
        <f>1/((DL267+1)/(P267/1.6)+1/(Q267/1.37)) + DL267/((DL267+1)/(P267/1.6) + DL267/(Q267/1.37))</f>
        <v>0</v>
      </c>
      <c r="T267">
        <f>(DG267*DJ267)</f>
        <v>0</v>
      </c>
      <c r="U267">
        <f>(DZ267+(T267+2*0.95*5.67E-8*(((DZ267+$B$9)+273)^4-(DZ267+273)^4)-44100*I267)/(1.84*29.3*Q267+8*0.95*5.67E-8*(DZ267+273)^3))</f>
        <v>0</v>
      </c>
      <c r="V267">
        <f>($C$9*EA267+$D$9*EB267+$E$9*U267)</f>
        <v>0</v>
      </c>
      <c r="W267">
        <f>0.61365*exp(17.502*V267/(240.97+V267))</f>
        <v>0</v>
      </c>
      <c r="X267">
        <f>(Y267/Z267*100)</f>
        <v>0</v>
      </c>
      <c r="Y267">
        <f>DS267*(DX267+DY267)/1000</f>
        <v>0</v>
      </c>
      <c r="Z267">
        <f>0.61365*exp(17.502*DZ267/(240.97+DZ267))</f>
        <v>0</v>
      </c>
      <c r="AA267">
        <f>(W267-DS267*(DX267+DY267)/1000)</f>
        <v>0</v>
      </c>
      <c r="AB267">
        <f>(-I267*44100)</f>
        <v>0</v>
      </c>
      <c r="AC267">
        <f>2*29.3*Q267*0.92*(DZ267-V267)</f>
        <v>0</v>
      </c>
      <c r="AD267">
        <f>2*0.95*5.67E-8*(((DZ267+$B$9)+273)^4-(V267+273)^4)</f>
        <v>0</v>
      </c>
      <c r="AE267">
        <f>T267+AD267+AB267+AC267</f>
        <v>0</v>
      </c>
      <c r="AF267">
        <f>DW267*AT267*(DR267-DQ267*(1000-AT267*DT267)/(1000-AT267*DS267))/(100*DK267)</f>
        <v>0</v>
      </c>
      <c r="AG267">
        <f>1000*DW267*AT267*(DS267-DT267)/(100*DK267*(1000-AT267*DS267))</f>
        <v>0</v>
      </c>
      <c r="AH267">
        <f>(AI267 - AJ267 - DX267*1E3/(8.314*(DZ267+273.15)) * AL267/DW267 * AK267) * DW267/(100*DK267) * (1000 - DT267)/1000</f>
        <v>0</v>
      </c>
      <c r="AI267">
        <v>907.9831095352389</v>
      </c>
      <c r="AJ267">
        <v>875.8512484848484</v>
      </c>
      <c r="AK267">
        <v>3.400770152612515</v>
      </c>
      <c r="AL267">
        <v>66.78912068132936</v>
      </c>
      <c r="AM267">
        <f>(AO267 - AN267 + DX267*1E3/(8.314*(DZ267+273.15)) * AQ267/DW267 * AP267) * DW267/(100*DK267) * 1000/(1000 - AO267)</f>
        <v>0</v>
      </c>
      <c r="AN267">
        <v>20.01701941261792</v>
      </c>
      <c r="AO267">
        <v>23.0794038235294</v>
      </c>
      <c r="AP267">
        <v>2.126282715762134E-05</v>
      </c>
      <c r="AQ267">
        <v>108.691089205337</v>
      </c>
      <c r="AR267">
        <v>0</v>
      </c>
      <c r="AS267">
        <v>0</v>
      </c>
      <c r="AT267">
        <f>IF(AR267*$H$15&gt;=AV267,1.0,(AV267/(AV267-AR267*$H$15)))</f>
        <v>0</v>
      </c>
      <c r="AU267">
        <f>(AT267-1)*100</f>
        <v>0</v>
      </c>
      <c r="AV267">
        <f>MAX(0,($B$15+$C$15*EE267)/(1+$D$15*EE267)*DX267/(DZ267+273)*$E$15)</f>
        <v>0</v>
      </c>
      <c r="AW267" t="s">
        <v>429</v>
      </c>
      <c r="AX267" t="s">
        <v>429</v>
      </c>
      <c r="AY267">
        <v>0</v>
      </c>
      <c r="AZ267">
        <v>0</v>
      </c>
      <c r="BA267">
        <f>1-AY267/AZ267</f>
        <v>0</v>
      </c>
      <c r="BB267">
        <v>0</v>
      </c>
      <c r="BC267" t="s">
        <v>429</v>
      </c>
      <c r="BD267" t="s">
        <v>429</v>
      </c>
      <c r="BE267">
        <v>0</v>
      </c>
      <c r="BF267">
        <v>0</v>
      </c>
      <c r="BG267">
        <f>1-BE267/BF267</f>
        <v>0</v>
      </c>
      <c r="BH267">
        <v>0.5</v>
      </c>
      <c r="BI267">
        <f>DH267</f>
        <v>0</v>
      </c>
      <c r="BJ267">
        <f>K267</f>
        <v>0</v>
      </c>
      <c r="BK267">
        <f>BG267*BH267*BI267</f>
        <v>0</v>
      </c>
      <c r="BL267">
        <f>(BJ267-BB267)/BI267</f>
        <v>0</v>
      </c>
      <c r="BM267">
        <f>(AZ267-BF267)/BF267</f>
        <v>0</v>
      </c>
      <c r="BN267">
        <f>AY267/(BA267+AY267/BF267)</f>
        <v>0</v>
      </c>
      <c r="BO267" t="s">
        <v>429</v>
      </c>
      <c r="BP267">
        <v>0</v>
      </c>
      <c r="BQ267">
        <f>IF(BP267&lt;&gt;0, BP267, BN267)</f>
        <v>0</v>
      </c>
      <c r="BR267">
        <f>1-BQ267/BF267</f>
        <v>0</v>
      </c>
      <c r="BS267">
        <f>(BF267-BE267)/(BF267-BQ267)</f>
        <v>0</v>
      </c>
      <c r="BT267">
        <f>(AZ267-BF267)/(AZ267-BQ267)</f>
        <v>0</v>
      </c>
      <c r="BU267">
        <f>(BF267-BE267)/(BF267-AY267)</f>
        <v>0</v>
      </c>
      <c r="BV267">
        <f>(AZ267-BF267)/(AZ267-AY267)</f>
        <v>0</v>
      </c>
      <c r="BW267">
        <f>(BS267*BQ267/BE267)</f>
        <v>0</v>
      </c>
      <c r="BX267">
        <f>(1-BW267)</f>
        <v>0</v>
      </c>
      <c r="DG267">
        <f>$B$13*EF267+$C$13*EG267+$F$13*ER267*(1-EU267)</f>
        <v>0</v>
      </c>
      <c r="DH267">
        <f>DG267*DI267</f>
        <v>0</v>
      </c>
      <c r="DI267">
        <f>($B$13*$D$11+$C$13*$D$11+$F$13*((FE267+EW267)/MAX(FE267+EW267+FF267, 0.1)*$I$11+FF267/MAX(FE267+EW267+FF267, 0.1)*$J$11))/($B$13+$C$13+$F$13)</f>
        <v>0</v>
      </c>
      <c r="DJ267">
        <f>($B$13*$K$11+$C$13*$K$11+$F$13*((FE267+EW267)/MAX(FE267+EW267+FF267, 0.1)*$P$11+FF267/MAX(FE267+EW267+FF267, 0.1)*$Q$11))/($B$13+$C$13+$F$13)</f>
        <v>0</v>
      </c>
      <c r="DK267">
        <v>5.52</v>
      </c>
      <c r="DL267">
        <v>0.5</v>
      </c>
      <c r="DM267" t="s">
        <v>430</v>
      </c>
      <c r="DN267">
        <v>2</v>
      </c>
      <c r="DO267" t="b">
        <v>1</v>
      </c>
      <c r="DP267">
        <v>1685033381.814285</v>
      </c>
      <c r="DQ267">
        <v>831.4274285714285</v>
      </c>
      <c r="DR267">
        <v>875.1515714285715</v>
      </c>
      <c r="DS267">
        <v>23.07652857142857</v>
      </c>
      <c r="DT267">
        <v>20.01656785714286</v>
      </c>
      <c r="DU267">
        <v>831.1668214285713</v>
      </c>
      <c r="DV267">
        <v>23.01885357142856</v>
      </c>
      <c r="DW267">
        <v>499.9835</v>
      </c>
      <c r="DX267">
        <v>99.51276785714288</v>
      </c>
      <c r="DY267">
        <v>0.09993290357142856</v>
      </c>
      <c r="DZ267">
        <v>31.28770357142857</v>
      </c>
      <c r="EA267">
        <v>31.952925</v>
      </c>
      <c r="EB267">
        <v>999.9000000000002</v>
      </c>
      <c r="EC267">
        <v>0</v>
      </c>
      <c r="ED267">
        <v>0</v>
      </c>
      <c r="EE267">
        <v>10001.72142857143</v>
      </c>
      <c r="EF267">
        <v>0</v>
      </c>
      <c r="EG267">
        <v>91.93038214285716</v>
      </c>
      <c r="EH267">
        <v>-43.72404285714286</v>
      </c>
      <c r="EI267">
        <v>851.067</v>
      </c>
      <c r="EJ267">
        <v>893.0267857142857</v>
      </c>
      <c r="EK267">
        <v>3.059976428571428</v>
      </c>
      <c r="EL267">
        <v>875.1515714285715</v>
      </c>
      <c r="EM267">
        <v>20.01656785714286</v>
      </c>
      <c r="EN267">
        <v>2.296410357142857</v>
      </c>
      <c r="EO267">
        <v>1.9919025</v>
      </c>
      <c r="EP267">
        <v>19.65124285714286</v>
      </c>
      <c r="EQ267">
        <v>17.380125</v>
      </c>
      <c r="ER267">
        <v>2000.047142857143</v>
      </c>
      <c r="ES267">
        <v>0.9799967499999998</v>
      </c>
      <c r="ET267">
        <v>0.02000305</v>
      </c>
      <c r="EU267">
        <v>0</v>
      </c>
      <c r="EV267">
        <v>648.4138214285714</v>
      </c>
      <c r="EW267">
        <v>5.00078</v>
      </c>
      <c r="EX267">
        <v>26443.23928571429</v>
      </c>
      <c r="EY267">
        <v>16379.99642857143</v>
      </c>
      <c r="EZ267">
        <v>43.24299999999999</v>
      </c>
      <c r="FA267">
        <v>44.29428571428569</v>
      </c>
      <c r="FB267">
        <v>43.29667857142856</v>
      </c>
      <c r="FC267">
        <v>44.02875</v>
      </c>
      <c r="FD267">
        <v>44.60907142857143</v>
      </c>
      <c r="FE267">
        <v>1955.137857142857</v>
      </c>
      <c r="FF267">
        <v>39.90857142857143</v>
      </c>
      <c r="FG267">
        <v>0</v>
      </c>
      <c r="FH267">
        <v>1685033388.7</v>
      </c>
      <c r="FI267">
        <v>0</v>
      </c>
      <c r="FJ267">
        <v>648.3921923076923</v>
      </c>
      <c r="FK267">
        <v>-2.158735042146565</v>
      </c>
      <c r="FL267">
        <v>4109.483753558769</v>
      </c>
      <c r="FM267">
        <v>26378.25384615385</v>
      </c>
      <c r="FN267">
        <v>15</v>
      </c>
      <c r="FO267">
        <v>1685030927.1</v>
      </c>
      <c r="FP267" t="s">
        <v>824</v>
      </c>
      <c r="FQ267">
        <v>1685030918.1</v>
      </c>
      <c r="FR267">
        <v>1685030927.1</v>
      </c>
      <c r="FS267">
        <v>4</v>
      </c>
      <c r="FT267">
        <v>-0.116</v>
      </c>
      <c r="FU267">
        <v>-0.024</v>
      </c>
      <c r="FV267">
        <v>0.273</v>
      </c>
      <c r="FW267">
        <v>-0.08699999999999999</v>
      </c>
      <c r="FX267">
        <v>420</v>
      </c>
      <c r="FY267">
        <v>14</v>
      </c>
      <c r="FZ267">
        <v>0.3</v>
      </c>
      <c r="GA267">
        <v>0.01</v>
      </c>
      <c r="GB267">
        <v>-43.67326000000001</v>
      </c>
      <c r="GC267">
        <v>-0.9514153846154144</v>
      </c>
      <c r="GD267">
        <v>0.1202940247892639</v>
      </c>
      <c r="GE267">
        <v>0</v>
      </c>
      <c r="GF267">
        <v>3.0616745</v>
      </c>
      <c r="GG267">
        <v>-0.03090123827393566</v>
      </c>
      <c r="GH267">
        <v>0.003602698953562474</v>
      </c>
      <c r="GI267">
        <v>1</v>
      </c>
      <c r="GJ267">
        <v>1</v>
      </c>
      <c r="GK267">
        <v>2</v>
      </c>
      <c r="GL267" t="s">
        <v>432</v>
      </c>
      <c r="GM267">
        <v>3.09979</v>
      </c>
      <c r="GN267">
        <v>2.75842</v>
      </c>
      <c r="GO267">
        <v>0.158172</v>
      </c>
      <c r="GP267">
        <v>0.163523</v>
      </c>
      <c r="GQ267">
        <v>0.114916</v>
      </c>
      <c r="GR267">
        <v>0.10463</v>
      </c>
      <c r="GS267">
        <v>21480.1</v>
      </c>
      <c r="GT267">
        <v>21092.1</v>
      </c>
      <c r="GU267">
        <v>26071.7</v>
      </c>
      <c r="GV267">
        <v>25569</v>
      </c>
      <c r="GW267">
        <v>37045.9</v>
      </c>
      <c r="GX267">
        <v>34888</v>
      </c>
      <c r="GY267">
        <v>45597.8</v>
      </c>
      <c r="GZ267">
        <v>42152.2</v>
      </c>
      <c r="HA267">
        <v>1.84088</v>
      </c>
      <c r="HB267">
        <v>1.8644</v>
      </c>
      <c r="HC267">
        <v>-0.0124089</v>
      </c>
      <c r="HD267">
        <v>0</v>
      </c>
      <c r="HE267">
        <v>32.1741</v>
      </c>
      <c r="HF267">
        <v>999.9</v>
      </c>
      <c r="HG267">
        <v>47.1</v>
      </c>
      <c r="HH267">
        <v>40.6</v>
      </c>
      <c r="HI267">
        <v>36.2299</v>
      </c>
      <c r="HJ267">
        <v>62.5777</v>
      </c>
      <c r="HK267">
        <v>24.8798</v>
      </c>
      <c r="HL267">
        <v>1</v>
      </c>
      <c r="HM267">
        <v>0.439068</v>
      </c>
      <c r="HN267">
        <v>2.18922</v>
      </c>
      <c r="HO267">
        <v>20.2911</v>
      </c>
      <c r="HP267">
        <v>5.21025</v>
      </c>
      <c r="HQ267">
        <v>11.98</v>
      </c>
      <c r="HR267">
        <v>4.96295</v>
      </c>
      <c r="HS267">
        <v>3.27423</v>
      </c>
      <c r="HT267">
        <v>9999</v>
      </c>
      <c r="HU267">
        <v>9999</v>
      </c>
      <c r="HV267">
        <v>9999</v>
      </c>
      <c r="HW267">
        <v>31.9</v>
      </c>
      <c r="HX267">
        <v>1.86401</v>
      </c>
      <c r="HY267">
        <v>1.8602</v>
      </c>
      <c r="HZ267">
        <v>1.85852</v>
      </c>
      <c r="IA267">
        <v>1.85989</v>
      </c>
      <c r="IB267">
        <v>1.85987</v>
      </c>
      <c r="IC267">
        <v>1.8584</v>
      </c>
      <c r="ID267">
        <v>1.85751</v>
      </c>
      <c r="IE267">
        <v>1.8524</v>
      </c>
      <c r="IF267">
        <v>0</v>
      </c>
      <c r="IG267">
        <v>0</v>
      </c>
      <c r="IH267">
        <v>0</v>
      </c>
      <c r="II267">
        <v>0</v>
      </c>
      <c r="IJ267" t="s">
        <v>433</v>
      </c>
      <c r="IK267" t="s">
        <v>434</v>
      </c>
      <c r="IL267" t="s">
        <v>435</v>
      </c>
      <c r="IM267" t="s">
        <v>435</v>
      </c>
      <c r="IN267" t="s">
        <v>435</v>
      </c>
      <c r="IO267" t="s">
        <v>435</v>
      </c>
      <c r="IP267">
        <v>0</v>
      </c>
      <c r="IQ267">
        <v>100</v>
      </c>
      <c r="IR267">
        <v>100</v>
      </c>
      <c r="IS267">
        <v>0.256</v>
      </c>
      <c r="IT267">
        <v>0.0577</v>
      </c>
      <c r="IU267">
        <v>0.193269492571207</v>
      </c>
      <c r="IV267">
        <v>0.0002756662941723101</v>
      </c>
      <c r="IW267">
        <v>-1.706736700235475E-07</v>
      </c>
      <c r="IX267">
        <v>-7.648352192670159E-11</v>
      </c>
      <c r="IY267">
        <v>-0.189574171831711</v>
      </c>
      <c r="IZ267">
        <v>0.001712106514585134</v>
      </c>
      <c r="JA267">
        <v>0.0004201690128959496</v>
      </c>
      <c r="JB267">
        <v>-1.212774764375344E-06</v>
      </c>
      <c r="JC267">
        <v>3</v>
      </c>
      <c r="JD267">
        <v>1949</v>
      </c>
      <c r="JE267">
        <v>1</v>
      </c>
      <c r="JF267">
        <v>28</v>
      </c>
      <c r="JG267">
        <v>41.2</v>
      </c>
      <c r="JH267">
        <v>41</v>
      </c>
      <c r="JI267">
        <v>2.12891</v>
      </c>
      <c r="JJ267">
        <v>2.6416</v>
      </c>
      <c r="JK267">
        <v>1.49658</v>
      </c>
      <c r="JL267">
        <v>2.34741</v>
      </c>
      <c r="JM267">
        <v>1.54907</v>
      </c>
      <c r="JN267">
        <v>2.39746</v>
      </c>
      <c r="JO267">
        <v>43.4808</v>
      </c>
      <c r="JP267">
        <v>13.0638</v>
      </c>
      <c r="JQ267">
        <v>18</v>
      </c>
      <c r="JR267">
        <v>491.592</v>
      </c>
      <c r="JS267">
        <v>522.752</v>
      </c>
      <c r="JT267">
        <v>28.0005</v>
      </c>
      <c r="JU267">
        <v>32.7898</v>
      </c>
      <c r="JV267">
        <v>29.9999</v>
      </c>
      <c r="JW267">
        <v>32.656</v>
      </c>
      <c r="JX267">
        <v>32.5513</v>
      </c>
      <c r="JY267">
        <v>42.7693</v>
      </c>
      <c r="JZ267">
        <v>42.6912</v>
      </c>
      <c r="KA267">
        <v>0</v>
      </c>
      <c r="KB267">
        <v>28</v>
      </c>
      <c r="KC267">
        <v>921.727</v>
      </c>
      <c r="KD267">
        <v>19.9739</v>
      </c>
      <c r="KE267">
        <v>99.63939999999999</v>
      </c>
      <c r="KF267">
        <v>100.068</v>
      </c>
    </row>
    <row r="268" spans="1:292">
      <c r="A268">
        <v>248</v>
      </c>
      <c r="B268">
        <v>1685033394.6</v>
      </c>
      <c r="C268">
        <v>6795.5</v>
      </c>
      <c r="D268" t="s">
        <v>933</v>
      </c>
      <c r="E268" t="s">
        <v>934</v>
      </c>
      <c r="F268">
        <v>5</v>
      </c>
      <c r="G268" t="s">
        <v>823</v>
      </c>
      <c r="H268">
        <v>1685033387.1</v>
      </c>
      <c r="I268">
        <f>(J268)/1000</f>
        <v>0</v>
      </c>
      <c r="J268">
        <f>IF(DO268, AM268, AG268)</f>
        <v>0</v>
      </c>
      <c r="K268">
        <f>IF(DO268, AH268, AF268)</f>
        <v>0</v>
      </c>
      <c r="L268">
        <f>DQ268 - IF(AT268&gt;1, K268*DK268*100.0/(AV268*EE268), 0)</f>
        <v>0</v>
      </c>
      <c r="M268">
        <f>((S268-I268/2)*L268-K268)/(S268+I268/2)</f>
        <v>0</v>
      </c>
      <c r="N268">
        <f>M268*(DX268+DY268)/1000.0</f>
        <v>0</v>
      </c>
      <c r="O268">
        <f>(DQ268 - IF(AT268&gt;1, K268*DK268*100.0/(AV268*EE268), 0))*(DX268+DY268)/1000.0</f>
        <v>0</v>
      </c>
      <c r="P268">
        <f>2.0/((1/R268-1/Q268)+SIGN(R268)*SQRT((1/R268-1/Q268)*(1/R268-1/Q268) + 4*DL268/((DL268+1)*(DL268+1))*(2*1/R268*1/Q268-1/Q268*1/Q268)))</f>
        <v>0</v>
      </c>
      <c r="Q268">
        <f>IF(LEFT(DM268,1)&lt;&gt;"0",IF(LEFT(DM268,1)="1",3.0,DN268),$D$5+$E$5*(EE268*DX268/($K$5*1000))+$F$5*(EE268*DX268/($K$5*1000))*MAX(MIN(DK268,$J$5),$I$5)*MAX(MIN(DK268,$J$5),$I$5)+$G$5*MAX(MIN(DK268,$J$5),$I$5)*(EE268*DX268/($K$5*1000))+$H$5*(EE268*DX268/($K$5*1000))*(EE268*DX268/($K$5*1000)))</f>
        <v>0</v>
      </c>
      <c r="R268">
        <f>I268*(1000-(1000*0.61365*exp(17.502*V268/(240.97+V268))/(DX268+DY268)+DS268)/2)/(1000*0.61365*exp(17.502*V268/(240.97+V268))/(DX268+DY268)-DS268)</f>
        <v>0</v>
      </c>
      <c r="S268">
        <f>1/((DL268+1)/(P268/1.6)+1/(Q268/1.37)) + DL268/((DL268+1)/(P268/1.6) + DL268/(Q268/1.37))</f>
        <v>0</v>
      </c>
      <c r="T268">
        <f>(DG268*DJ268)</f>
        <v>0</v>
      </c>
      <c r="U268">
        <f>(DZ268+(T268+2*0.95*5.67E-8*(((DZ268+$B$9)+273)^4-(DZ268+273)^4)-44100*I268)/(1.84*29.3*Q268+8*0.95*5.67E-8*(DZ268+273)^3))</f>
        <v>0</v>
      </c>
      <c r="V268">
        <f>($C$9*EA268+$D$9*EB268+$E$9*U268)</f>
        <v>0</v>
      </c>
      <c r="W268">
        <f>0.61365*exp(17.502*V268/(240.97+V268))</f>
        <v>0</v>
      </c>
      <c r="X268">
        <f>(Y268/Z268*100)</f>
        <v>0</v>
      </c>
      <c r="Y268">
        <f>DS268*(DX268+DY268)/1000</f>
        <v>0</v>
      </c>
      <c r="Z268">
        <f>0.61365*exp(17.502*DZ268/(240.97+DZ268))</f>
        <v>0</v>
      </c>
      <c r="AA268">
        <f>(W268-DS268*(DX268+DY268)/1000)</f>
        <v>0</v>
      </c>
      <c r="AB268">
        <f>(-I268*44100)</f>
        <v>0</v>
      </c>
      <c r="AC268">
        <f>2*29.3*Q268*0.92*(DZ268-V268)</f>
        <v>0</v>
      </c>
      <c r="AD268">
        <f>2*0.95*5.67E-8*(((DZ268+$B$9)+273)^4-(V268+273)^4)</f>
        <v>0</v>
      </c>
      <c r="AE268">
        <f>T268+AD268+AB268+AC268</f>
        <v>0</v>
      </c>
      <c r="AF268">
        <f>DW268*AT268*(DR268-DQ268*(1000-AT268*DT268)/(1000-AT268*DS268))/(100*DK268)</f>
        <v>0</v>
      </c>
      <c r="AG268">
        <f>1000*DW268*AT268*(DS268-DT268)/(100*DK268*(1000-AT268*DS268))</f>
        <v>0</v>
      </c>
      <c r="AH268">
        <f>(AI268 - AJ268 - DX268*1E3/(8.314*(DZ268+273.15)) * AL268/DW268 * AK268) * DW268/(100*DK268) * (1000 - DT268)/1000</f>
        <v>0</v>
      </c>
      <c r="AI268">
        <v>925.1601607291741</v>
      </c>
      <c r="AJ268">
        <v>892.8991393939395</v>
      </c>
      <c r="AK268">
        <v>3.407881073446171</v>
      </c>
      <c r="AL268">
        <v>66.78912068132936</v>
      </c>
      <c r="AM268">
        <f>(AO268 - AN268 + DX268*1E3/(8.314*(DZ268+273.15)) * AQ268/DW268 * AP268) * DW268/(100*DK268) * 1000/(1000 - AO268)</f>
        <v>0</v>
      </c>
      <c r="AN268">
        <v>20.02176949614619</v>
      </c>
      <c r="AO268">
        <v>23.08146911764706</v>
      </c>
      <c r="AP268">
        <v>4.508833913686754E-05</v>
      </c>
      <c r="AQ268">
        <v>108.691089205337</v>
      </c>
      <c r="AR268">
        <v>0</v>
      </c>
      <c r="AS268">
        <v>0</v>
      </c>
      <c r="AT268">
        <f>IF(AR268*$H$15&gt;=AV268,1.0,(AV268/(AV268-AR268*$H$15)))</f>
        <v>0</v>
      </c>
      <c r="AU268">
        <f>(AT268-1)*100</f>
        <v>0</v>
      </c>
      <c r="AV268">
        <f>MAX(0,($B$15+$C$15*EE268)/(1+$D$15*EE268)*DX268/(DZ268+273)*$E$15)</f>
        <v>0</v>
      </c>
      <c r="AW268" t="s">
        <v>429</v>
      </c>
      <c r="AX268" t="s">
        <v>429</v>
      </c>
      <c r="AY268">
        <v>0</v>
      </c>
      <c r="AZ268">
        <v>0</v>
      </c>
      <c r="BA268">
        <f>1-AY268/AZ268</f>
        <v>0</v>
      </c>
      <c r="BB268">
        <v>0</v>
      </c>
      <c r="BC268" t="s">
        <v>429</v>
      </c>
      <c r="BD268" t="s">
        <v>429</v>
      </c>
      <c r="BE268">
        <v>0</v>
      </c>
      <c r="BF268">
        <v>0</v>
      </c>
      <c r="BG268">
        <f>1-BE268/BF268</f>
        <v>0</v>
      </c>
      <c r="BH268">
        <v>0.5</v>
      </c>
      <c r="BI268">
        <f>DH268</f>
        <v>0</v>
      </c>
      <c r="BJ268">
        <f>K268</f>
        <v>0</v>
      </c>
      <c r="BK268">
        <f>BG268*BH268*BI268</f>
        <v>0</v>
      </c>
      <c r="BL268">
        <f>(BJ268-BB268)/BI268</f>
        <v>0</v>
      </c>
      <c r="BM268">
        <f>(AZ268-BF268)/BF268</f>
        <v>0</v>
      </c>
      <c r="BN268">
        <f>AY268/(BA268+AY268/BF268)</f>
        <v>0</v>
      </c>
      <c r="BO268" t="s">
        <v>429</v>
      </c>
      <c r="BP268">
        <v>0</v>
      </c>
      <c r="BQ268">
        <f>IF(BP268&lt;&gt;0, BP268, BN268)</f>
        <v>0</v>
      </c>
      <c r="BR268">
        <f>1-BQ268/BF268</f>
        <v>0</v>
      </c>
      <c r="BS268">
        <f>(BF268-BE268)/(BF268-BQ268)</f>
        <v>0</v>
      </c>
      <c r="BT268">
        <f>(AZ268-BF268)/(AZ268-BQ268)</f>
        <v>0</v>
      </c>
      <c r="BU268">
        <f>(BF268-BE268)/(BF268-AY268)</f>
        <v>0</v>
      </c>
      <c r="BV268">
        <f>(AZ268-BF268)/(AZ268-AY268)</f>
        <v>0</v>
      </c>
      <c r="BW268">
        <f>(BS268*BQ268/BE268)</f>
        <v>0</v>
      </c>
      <c r="BX268">
        <f>(1-BW268)</f>
        <v>0</v>
      </c>
      <c r="DG268">
        <f>$B$13*EF268+$C$13*EG268+$F$13*ER268*(1-EU268)</f>
        <v>0</v>
      </c>
      <c r="DH268">
        <f>DG268*DI268</f>
        <v>0</v>
      </c>
      <c r="DI268">
        <f>($B$13*$D$11+$C$13*$D$11+$F$13*((FE268+EW268)/MAX(FE268+EW268+FF268, 0.1)*$I$11+FF268/MAX(FE268+EW268+FF268, 0.1)*$J$11))/($B$13+$C$13+$F$13)</f>
        <v>0</v>
      </c>
      <c r="DJ268">
        <f>($B$13*$K$11+$C$13*$K$11+$F$13*((FE268+EW268)/MAX(FE268+EW268+FF268, 0.1)*$P$11+FF268/MAX(FE268+EW268+FF268, 0.1)*$Q$11))/($B$13+$C$13+$F$13)</f>
        <v>0</v>
      </c>
      <c r="DK268">
        <v>5.52</v>
      </c>
      <c r="DL268">
        <v>0.5</v>
      </c>
      <c r="DM268" t="s">
        <v>430</v>
      </c>
      <c r="DN268">
        <v>2</v>
      </c>
      <c r="DO268" t="b">
        <v>1</v>
      </c>
      <c r="DP268">
        <v>1685033387.1</v>
      </c>
      <c r="DQ268">
        <v>849.0148148148147</v>
      </c>
      <c r="DR268">
        <v>892.8783703703702</v>
      </c>
      <c r="DS268">
        <v>23.07788888888889</v>
      </c>
      <c r="DT268">
        <v>20.01889629629629</v>
      </c>
      <c r="DU268">
        <v>848.7573703703705</v>
      </c>
      <c r="DV268">
        <v>23.02018888888889</v>
      </c>
      <c r="DW268">
        <v>500.0128518518518</v>
      </c>
      <c r="DX268">
        <v>99.51318518518518</v>
      </c>
      <c r="DY268">
        <v>0.09999608148148147</v>
      </c>
      <c r="DZ268">
        <v>31.30603703703703</v>
      </c>
      <c r="EA268">
        <v>31.9689962962963</v>
      </c>
      <c r="EB268">
        <v>999.9000000000001</v>
      </c>
      <c r="EC268">
        <v>0</v>
      </c>
      <c r="ED268">
        <v>0</v>
      </c>
      <c r="EE268">
        <v>9999.677037037038</v>
      </c>
      <c r="EF268">
        <v>0</v>
      </c>
      <c r="EG268">
        <v>90.70525925925925</v>
      </c>
      <c r="EH268">
        <v>-43.86343703703704</v>
      </c>
      <c r="EI268">
        <v>869.071111111111</v>
      </c>
      <c r="EJ268">
        <v>911.1178518518519</v>
      </c>
      <c r="EK268">
        <v>3.05901</v>
      </c>
      <c r="EL268">
        <v>892.8783703703702</v>
      </c>
      <c r="EM268">
        <v>20.01889629629629</v>
      </c>
      <c r="EN268">
        <v>2.296555555555555</v>
      </c>
      <c r="EO268">
        <v>1.992141851851852</v>
      </c>
      <c r="EP268">
        <v>19.65225555555556</v>
      </c>
      <c r="EQ268">
        <v>17.38202962962963</v>
      </c>
      <c r="ER268">
        <v>1999.928518518519</v>
      </c>
      <c r="ES268">
        <v>0.9799977037037039</v>
      </c>
      <c r="ET268">
        <v>0.02000209259259259</v>
      </c>
      <c r="EU268">
        <v>0</v>
      </c>
      <c r="EV268">
        <v>648.2975925925924</v>
      </c>
      <c r="EW268">
        <v>5.00078</v>
      </c>
      <c r="EX268">
        <v>24775.48518518519</v>
      </c>
      <c r="EY268">
        <v>16379.02962962963</v>
      </c>
      <c r="EZ268">
        <v>43.24974074074074</v>
      </c>
      <c r="FA268">
        <v>44.29362962962961</v>
      </c>
      <c r="FB268">
        <v>43.44651851851851</v>
      </c>
      <c r="FC268">
        <v>44.02751851851852</v>
      </c>
      <c r="FD268">
        <v>44.59459259259258</v>
      </c>
      <c r="FE268">
        <v>1955.024444444444</v>
      </c>
      <c r="FF268">
        <v>39.90296296296297</v>
      </c>
      <c r="FG268">
        <v>0</v>
      </c>
      <c r="FH268">
        <v>1685033393.5</v>
      </c>
      <c r="FI268">
        <v>0</v>
      </c>
      <c r="FJ268">
        <v>648.2973846153847</v>
      </c>
      <c r="FK268">
        <v>-1.64382906162712</v>
      </c>
      <c r="FL268">
        <v>-42583.16231550129</v>
      </c>
      <c r="FM268">
        <v>24832.68076923077</v>
      </c>
      <c r="FN268">
        <v>15</v>
      </c>
      <c r="FO268">
        <v>1685030927.1</v>
      </c>
      <c r="FP268" t="s">
        <v>824</v>
      </c>
      <c r="FQ268">
        <v>1685030918.1</v>
      </c>
      <c r="FR268">
        <v>1685030927.1</v>
      </c>
      <c r="FS268">
        <v>4</v>
      </c>
      <c r="FT268">
        <v>-0.116</v>
      </c>
      <c r="FU268">
        <v>-0.024</v>
      </c>
      <c r="FV268">
        <v>0.273</v>
      </c>
      <c r="FW268">
        <v>-0.08699999999999999</v>
      </c>
      <c r="FX268">
        <v>420</v>
      </c>
      <c r="FY268">
        <v>14</v>
      </c>
      <c r="FZ268">
        <v>0.3</v>
      </c>
      <c r="GA268">
        <v>0.01</v>
      </c>
      <c r="GB268">
        <v>-43.77255609756098</v>
      </c>
      <c r="GC268">
        <v>-1.508772125435678</v>
      </c>
      <c r="GD268">
        <v>0.1613103795804252</v>
      </c>
      <c r="GE268">
        <v>0</v>
      </c>
      <c r="GF268">
        <v>3.060050487804878</v>
      </c>
      <c r="GG268">
        <v>-0.0120840418118406</v>
      </c>
      <c r="GH268">
        <v>0.002441563824352734</v>
      </c>
      <c r="GI268">
        <v>1</v>
      </c>
      <c r="GJ268">
        <v>1</v>
      </c>
      <c r="GK268">
        <v>2</v>
      </c>
      <c r="GL268" t="s">
        <v>432</v>
      </c>
      <c r="GM268">
        <v>3.09978</v>
      </c>
      <c r="GN268">
        <v>2.75808</v>
      </c>
      <c r="GO268">
        <v>0.160186</v>
      </c>
      <c r="GP268">
        <v>0.165481</v>
      </c>
      <c r="GQ268">
        <v>0.114924</v>
      </c>
      <c r="GR268">
        <v>0.104628</v>
      </c>
      <c r="GS268">
        <v>21428.7</v>
      </c>
      <c r="GT268">
        <v>21042.5</v>
      </c>
      <c r="GU268">
        <v>26071.7</v>
      </c>
      <c r="GV268">
        <v>25568.8</v>
      </c>
      <c r="GW268">
        <v>37045.7</v>
      </c>
      <c r="GX268">
        <v>34888.3</v>
      </c>
      <c r="GY268">
        <v>45597.7</v>
      </c>
      <c r="GZ268">
        <v>42152.2</v>
      </c>
      <c r="HA268">
        <v>1.84077</v>
      </c>
      <c r="HB268">
        <v>1.8644</v>
      </c>
      <c r="HC268">
        <v>-0.0123344</v>
      </c>
      <c r="HD268">
        <v>0</v>
      </c>
      <c r="HE268">
        <v>32.1944</v>
      </c>
      <c r="HF268">
        <v>999.9</v>
      </c>
      <c r="HG268">
        <v>47.1</v>
      </c>
      <c r="HH268">
        <v>40.6</v>
      </c>
      <c r="HI268">
        <v>36.2293</v>
      </c>
      <c r="HJ268">
        <v>62.4977</v>
      </c>
      <c r="HK268">
        <v>24.5913</v>
      </c>
      <c r="HL268">
        <v>1</v>
      </c>
      <c r="HM268">
        <v>0.439131</v>
      </c>
      <c r="HN268">
        <v>2.19093</v>
      </c>
      <c r="HO268">
        <v>20.2911</v>
      </c>
      <c r="HP268">
        <v>5.2113</v>
      </c>
      <c r="HQ268">
        <v>11.98</v>
      </c>
      <c r="HR268">
        <v>4.9634</v>
      </c>
      <c r="HS268">
        <v>3.2743</v>
      </c>
      <c r="HT268">
        <v>9999</v>
      </c>
      <c r="HU268">
        <v>9999</v>
      </c>
      <c r="HV268">
        <v>9999</v>
      </c>
      <c r="HW268">
        <v>31.9</v>
      </c>
      <c r="HX268">
        <v>1.86401</v>
      </c>
      <c r="HY268">
        <v>1.8602</v>
      </c>
      <c r="HZ268">
        <v>1.85852</v>
      </c>
      <c r="IA268">
        <v>1.85989</v>
      </c>
      <c r="IB268">
        <v>1.85988</v>
      </c>
      <c r="IC268">
        <v>1.8584</v>
      </c>
      <c r="ID268">
        <v>1.85749</v>
      </c>
      <c r="IE268">
        <v>1.85241</v>
      </c>
      <c r="IF268">
        <v>0</v>
      </c>
      <c r="IG268">
        <v>0</v>
      </c>
      <c r="IH268">
        <v>0</v>
      </c>
      <c r="II268">
        <v>0</v>
      </c>
      <c r="IJ268" t="s">
        <v>433</v>
      </c>
      <c r="IK268" t="s">
        <v>434</v>
      </c>
      <c r="IL268" t="s">
        <v>435</v>
      </c>
      <c r="IM268" t="s">
        <v>435</v>
      </c>
      <c r="IN268" t="s">
        <v>435</v>
      </c>
      <c r="IO268" t="s">
        <v>435</v>
      </c>
      <c r="IP268">
        <v>0</v>
      </c>
      <c r="IQ268">
        <v>100</v>
      </c>
      <c r="IR268">
        <v>100</v>
      </c>
      <c r="IS268">
        <v>0.253</v>
      </c>
      <c r="IT268">
        <v>0.0578</v>
      </c>
      <c r="IU268">
        <v>0.193269492571207</v>
      </c>
      <c r="IV268">
        <v>0.0002756662941723101</v>
      </c>
      <c r="IW268">
        <v>-1.706736700235475E-07</v>
      </c>
      <c r="IX268">
        <v>-7.648352192670159E-11</v>
      </c>
      <c r="IY268">
        <v>-0.189574171831711</v>
      </c>
      <c r="IZ268">
        <v>0.001712106514585134</v>
      </c>
      <c r="JA268">
        <v>0.0004201690128959496</v>
      </c>
      <c r="JB268">
        <v>-1.212774764375344E-06</v>
      </c>
      <c r="JC268">
        <v>3</v>
      </c>
      <c r="JD268">
        <v>1949</v>
      </c>
      <c r="JE268">
        <v>1</v>
      </c>
      <c r="JF268">
        <v>28</v>
      </c>
      <c r="JG268">
        <v>41.3</v>
      </c>
      <c r="JH268">
        <v>41.1</v>
      </c>
      <c r="JI268">
        <v>2.15942</v>
      </c>
      <c r="JJ268">
        <v>2.64282</v>
      </c>
      <c r="JK268">
        <v>1.49658</v>
      </c>
      <c r="JL268">
        <v>2.34741</v>
      </c>
      <c r="JM268">
        <v>1.54785</v>
      </c>
      <c r="JN268">
        <v>2.48291</v>
      </c>
      <c r="JO268">
        <v>43.4808</v>
      </c>
      <c r="JP268">
        <v>13.0638</v>
      </c>
      <c r="JQ268">
        <v>18</v>
      </c>
      <c r="JR268">
        <v>491.531</v>
      </c>
      <c r="JS268">
        <v>522.7670000000001</v>
      </c>
      <c r="JT268">
        <v>28.0004</v>
      </c>
      <c r="JU268">
        <v>32.7872</v>
      </c>
      <c r="JV268">
        <v>30</v>
      </c>
      <c r="JW268">
        <v>32.656</v>
      </c>
      <c r="JX268">
        <v>32.553</v>
      </c>
      <c r="JY268">
        <v>43.4448</v>
      </c>
      <c r="JZ268">
        <v>42.6912</v>
      </c>
      <c r="KA268">
        <v>0</v>
      </c>
      <c r="KB268">
        <v>28</v>
      </c>
      <c r="KC268">
        <v>941.765</v>
      </c>
      <c r="KD268">
        <v>19.9739</v>
      </c>
      <c r="KE268">
        <v>99.63939999999999</v>
      </c>
      <c r="KF268">
        <v>100.068</v>
      </c>
    </row>
    <row r="269" spans="1:292">
      <c r="A269">
        <v>249</v>
      </c>
      <c r="B269">
        <v>1685033399.6</v>
      </c>
      <c r="C269">
        <v>6800.5</v>
      </c>
      <c r="D269" t="s">
        <v>935</v>
      </c>
      <c r="E269" t="s">
        <v>936</v>
      </c>
      <c r="F269">
        <v>5</v>
      </c>
      <c r="G269" t="s">
        <v>823</v>
      </c>
      <c r="H269">
        <v>1685033391.814285</v>
      </c>
      <c r="I269">
        <f>(J269)/1000</f>
        <v>0</v>
      </c>
      <c r="J269">
        <f>IF(DO269, AM269, AG269)</f>
        <v>0</v>
      </c>
      <c r="K269">
        <f>IF(DO269, AH269, AF269)</f>
        <v>0</v>
      </c>
      <c r="L269">
        <f>DQ269 - IF(AT269&gt;1, K269*DK269*100.0/(AV269*EE269), 0)</f>
        <v>0</v>
      </c>
      <c r="M269">
        <f>((S269-I269/2)*L269-K269)/(S269+I269/2)</f>
        <v>0</v>
      </c>
      <c r="N269">
        <f>M269*(DX269+DY269)/1000.0</f>
        <v>0</v>
      </c>
      <c r="O269">
        <f>(DQ269 - IF(AT269&gt;1, K269*DK269*100.0/(AV269*EE269), 0))*(DX269+DY269)/1000.0</f>
        <v>0</v>
      </c>
      <c r="P269">
        <f>2.0/((1/R269-1/Q269)+SIGN(R269)*SQRT((1/R269-1/Q269)*(1/R269-1/Q269) + 4*DL269/((DL269+1)*(DL269+1))*(2*1/R269*1/Q269-1/Q269*1/Q269)))</f>
        <v>0</v>
      </c>
      <c r="Q269">
        <f>IF(LEFT(DM269,1)&lt;&gt;"0",IF(LEFT(DM269,1)="1",3.0,DN269),$D$5+$E$5*(EE269*DX269/($K$5*1000))+$F$5*(EE269*DX269/($K$5*1000))*MAX(MIN(DK269,$J$5),$I$5)*MAX(MIN(DK269,$J$5),$I$5)+$G$5*MAX(MIN(DK269,$J$5),$I$5)*(EE269*DX269/($K$5*1000))+$H$5*(EE269*DX269/($K$5*1000))*(EE269*DX269/($K$5*1000)))</f>
        <v>0</v>
      </c>
      <c r="R269">
        <f>I269*(1000-(1000*0.61365*exp(17.502*V269/(240.97+V269))/(DX269+DY269)+DS269)/2)/(1000*0.61365*exp(17.502*V269/(240.97+V269))/(DX269+DY269)-DS269)</f>
        <v>0</v>
      </c>
      <c r="S269">
        <f>1/((DL269+1)/(P269/1.6)+1/(Q269/1.37)) + DL269/((DL269+1)/(P269/1.6) + DL269/(Q269/1.37))</f>
        <v>0</v>
      </c>
      <c r="T269">
        <f>(DG269*DJ269)</f>
        <v>0</v>
      </c>
      <c r="U269">
        <f>(DZ269+(T269+2*0.95*5.67E-8*(((DZ269+$B$9)+273)^4-(DZ269+273)^4)-44100*I269)/(1.84*29.3*Q269+8*0.95*5.67E-8*(DZ269+273)^3))</f>
        <v>0</v>
      </c>
      <c r="V269">
        <f>($C$9*EA269+$D$9*EB269+$E$9*U269)</f>
        <v>0</v>
      </c>
      <c r="W269">
        <f>0.61365*exp(17.502*V269/(240.97+V269))</f>
        <v>0</v>
      </c>
      <c r="X269">
        <f>(Y269/Z269*100)</f>
        <v>0</v>
      </c>
      <c r="Y269">
        <f>DS269*(DX269+DY269)/1000</f>
        <v>0</v>
      </c>
      <c r="Z269">
        <f>0.61365*exp(17.502*DZ269/(240.97+DZ269))</f>
        <v>0</v>
      </c>
      <c r="AA269">
        <f>(W269-DS269*(DX269+DY269)/1000)</f>
        <v>0</v>
      </c>
      <c r="AB269">
        <f>(-I269*44100)</f>
        <v>0</v>
      </c>
      <c r="AC269">
        <f>2*29.3*Q269*0.92*(DZ269-V269)</f>
        <v>0</v>
      </c>
      <c r="AD269">
        <f>2*0.95*5.67E-8*(((DZ269+$B$9)+273)^4-(V269+273)^4)</f>
        <v>0</v>
      </c>
      <c r="AE269">
        <f>T269+AD269+AB269+AC269</f>
        <v>0</v>
      </c>
      <c r="AF269">
        <f>DW269*AT269*(DR269-DQ269*(1000-AT269*DT269)/(1000-AT269*DS269))/(100*DK269)</f>
        <v>0</v>
      </c>
      <c r="AG269">
        <f>1000*DW269*AT269*(DS269-DT269)/(100*DK269*(1000-AT269*DS269))</f>
        <v>0</v>
      </c>
      <c r="AH269">
        <f>(AI269 - AJ269 - DX269*1E3/(8.314*(DZ269+273.15)) * AL269/DW269 * AK269) * DW269/(100*DK269) * (1000 - DT269)/1000</f>
        <v>0</v>
      </c>
      <c r="AI269">
        <v>942.1726599380594</v>
      </c>
      <c r="AJ269">
        <v>909.8985151515153</v>
      </c>
      <c r="AK269">
        <v>3.404296287831015</v>
      </c>
      <c r="AL269">
        <v>66.78912068132936</v>
      </c>
      <c r="AM269">
        <f>(AO269 - AN269 + DX269*1E3/(8.314*(DZ269+273.15)) * AQ269/DW269 * AP269) * DW269/(100*DK269) * 1000/(1000 - AO269)</f>
        <v>0</v>
      </c>
      <c r="AN269">
        <v>20.0207487552359</v>
      </c>
      <c r="AO269">
        <v>23.07775294117647</v>
      </c>
      <c r="AP269">
        <v>1.894430273060983E-05</v>
      </c>
      <c r="AQ269">
        <v>108.691089205337</v>
      </c>
      <c r="AR269">
        <v>0</v>
      </c>
      <c r="AS269">
        <v>0</v>
      </c>
      <c r="AT269">
        <f>IF(AR269*$H$15&gt;=AV269,1.0,(AV269/(AV269-AR269*$H$15)))</f>
        <v>0</v>
      </c>
      <c r="AU269">
        <f>(AT269-1)*100</f>
        <v>0</v>
      </c>
      <c r="AV269">
        <f>MAX(0,($B$15+$C$15*EE269)/(1+$D$15*EE269)*DX269/(DZ269+273)*$E$15)</f>
        <v>0</v>
      </c>
      <c r="AW269" t="s">
        <v>429</v>
      </c>
      <c r="AX269" t="s">
        <v>429</v>
      </c>
      <c r="AY269">
        <v>0</v>
      </c>
      <c r="AZ269">
        <v>0</v>
      </c>
      <c r="BA269">
        <f>1-AY269/AZ269</f>
        <v>0</v>
      </c>
      <c r="BB269">
        <v>0</v>
      </c>
      <c r="BC269" t="s">
        <v>429</v>
      </c>
      <c r="BD269" t="s">
        <v>429</v>
      </c>
      <c r="BE269">
        <v>0</v>
      </c>
      <c r="BF269">
        <v>0</v>
      </c>
      <c r="BG269">
        <f>1-BE269/BF269</f>
        <v>0</v>
      </c>
      <c r="BH269">
        <v>0.5</v>
      </c>
      <c r="BI269">
        <f>DH269</f>
        <v>0</v>
      </c>
      <c r="BJ269">
        <f>K269</f>
        <v>0</v>
      </c>
      <c r="BK269">
        <f>BG269*BH269*BI269</f>
        <v>0</v>
      </c>
      <c r="BL269">
        <f>(BJ269-BB269)/BI269</f>
        <v>0</v>
      </c>
      <c r="BM269">
        <f>(AZ269-BF269)/BF269</f>
        <v>0</v>
      </c>
      <c r="BN269">
        <f>AY269/(BA269+AY269/BF269)</f>
        <v>0</v>
      </c>
      <c r="BO269" t="s">
        <v>429</v>
      </c>
      <c r="BP269">
        <v>0</v>
      </c>
      <c r="BQ269">
        <f>IF(BP269&lt;&gt;0, BP269, BN269)</f>
        <v>0</v>
      </c>
      <c r="BR269">
        <f>1-BQ269/BF269</f>
        <v>0</v>
      </c>
      <c r="BS269">
        <f>(BF269-BE269)/(BF269-BQ269)</f>
        <v>0</v>
      </c>
      <c r="BT269">
        <f>(AZ269-BF269)/(AZ269-BQ269)</f>
        <v>0</v>
      </c>
      <c r="BU269">
        <f>(BF269-BE269)/(BF269-AY269)</f>
        <v>0</v>
      </c>
      <c r="BV269">
        <f>(AZ269-BF269)/(AZ269-AY269)</f>
        <v>0</v>
      </c>
      <c r="BW269">
        <f>(BS269*BQ269/BE269)</f>
        <v>0</v>
      </c>
      <c r="BX269">
        <f>(1-BW269)</f>
        <v>0</v>
      </c>
      <c r="DG269">
        <f>$B$13*EF269+$C$13*EG269+$F$13*ER269*(1-EU269)</f>
        <v>0</v>
      </c>
      <c r="DH269">
        <f>DG269*DI269</f>
        <v>0</v>
      </c>
      <c r="DI269">
        <f>($B$13*$D$11+$C$13*$D$11+$F$13*((FE269+EW269)/MAX(FE269+EW269+FF269, 0.1)*$I$11+FF269/MAX(FE269+EW269+FF269, 0.1)*$J$11))/($B$13+$C$13+$F$13)</f>
        <v>0</v>
      </c>
      <c r="DJ269">
        <f>($B$13*$K$11+$C$13*$K$11+$F$13*((FE269+EW269)/MAX(FE269+EW269+FF269, 0.1)*$P$11+FF269/MAX(FE269+EW269+FF269, 0.1)*$Q$11))/($B$13+$C$13+$F$13)</f>
        <v>0</v>
      </c>
      <c r="DK269">
        <v>5.52</v>
      </c>
      <c r="DL269">
        <v>0.5</v>
      </c>
      <c r="DM269" t="s">
        <v>430</v>
      </c>
      <c r="DN269">
        <v>2</v>
      </c>
      <c r="DO269" t="b">
        <v>1</v>
      </c>
      <c r="DP269">
        <v>1685033391.814285</v>
      </c>
      <c r="DQ269">
        <v>864.6798571428571</v>
      </c>
      <c r="DR269">
        <v>908.6582142857142</v>
      </c>
      <c r="DS269">
        <v>23.07942857142857</v>
      </c>
      <c r="DT269">
        <v>20.02060714285714</v>
      </c>
      <c r="DU269">
        <v>864.425357142857</v>
      </c>
      <c r="DV269">
        <v>23.02169642857143</v>
      </c>
      <c r="DW269">
        <v>500.0275000000001</v>
      </c>
      <c r="DX269">
        <v>99.51320000000001</v>
      </c>
      <c r="DY269">
        <v>0.09995608928571428</v>
      </c>
      <c r="DZ269">
        <v>31.31978214285714</v>
      </c>
      <c r="EA269">
        <v>31.984275</v>
      </c>
      <c r="EB269">
        <v>999.9000000000002</v>
      </c>
      <c r="EC269">
        <v>0</v>
      </c>
      <c r="ED269">
        <v>0</v>
      </c>
      <c r="EE269">
        <v>10000.11</v>
      </c>
      <c r="EF269">
        <v>0</v>
      </c>
      <c r="EG269">
        <v>82.31723214285715</v>
      </c>
      <c r="EH269">
        <v>-43.97825</v>
      </c>
      <c r="EI269">
        <v>885.1075714285715</v>
      </c>
      <c r="EJ269">
        <v>927.2216785714285</v>
      </c>
      <c r="EK269">
        <v>3.058838214285714</v>
      </c>
      <c r="EL269">
        <v>908.6582142857142</v>
      </c>
      <c r="EM269">
        <v>20.02060714285714</v>
      </c>
      <c r="EN269">
        <v>2.296708928571429</v>
      </c>
      <c r="EO269">
        <v>1.9923125</v>
      </c>
      <c r="EP269">
        <v>19.65332857142857</v>
      </c>
      <c r="EQ269">
        <v>17.38337857142857</v>
      </c>
      <c r="ER269">
        <v>1999.8775</v>
      </c>
      <c r="ES269">
        <v>0.9800000000000002</v>
      </c>
      <c r="ET269">
        <v>0.01999974999999999</v>
      </c>
      <c r="EU269">
        <v>0</v>
      </c>
      <c r="EV269">
        <v>648.1601785714286</v>
      </c>
      <c r="EW269">
        <v>5.00078</v>
      </c>
      <c r="EX269">
        <v>22028.25</v>
      </c>
      <c r="EY269">
        <v>16378.63214285714</v>
      </c>
      <c r="EZ269">
        <v>43.26532142857142</v>
      </c>
      <c r="FA269">
        <v>44.29428571428571</v>
      </c>
      <c r="FB269">
        <v>43.5465357142857</v>
      </c>
      <c r="FC269">
        <v>44.03317857142856</v>
      </c>
      <c r="FD269">
        <v>44.61574999999998</v>
      </c>
      <c r="FE269">
        <v>1954.98</v>
      </c>
      <c r="FF269">
        <v>39.89678571428572</v>
      </c>
      <c r="FG269">
        <v>0</v>
      </c>
      <c r="FH269">
        <v>1685033398.9</v>
      </c>
      <c r="FI269">
        <v>0</v>
      </c>
      <c r="FJ269">
        <v>648.1369999999999</v>
      </c>
      <c r="FK269">
        <v>-1.340846156367081</v>
      </c>
      <c r="FL269">
        <v>-35495.63070681625</v>
      </c>
      <c r="FM269">
        <v>21641.216</v>
      </c>
      <c r="FN269">
        <v>15</v>
      </c>
      <c r="FO269">
        <v>1685030927.1</v>
      </c>
      <c r="FP269" t="s">
        <v>824</v>
      </c>
      <c r="FQ269">
        <v>1685030918.1</v>
      </c>
      <c r="FR269">
        <v>1685030927.1</v>
      </c>
      <c r="FS269">
        <v>4</v>
      </c>
      <c r="FT269">
        <v>-0.116</v>
      </c>
      <c r="FU269">
        <v>-0.024</v>
      </c>
      <c r="FV269">
        <v>0.273</v>
      </c>
      <c r="FW269">
        <v>-0.08699999999999999</v>
      </c>
      <c r="FX269">
        <v>420</v>
      </c>
      <c r="FY269">
        <v>14</v>
      </c>
      <c r="FZ269">
        <v>0.3</v>
      </c>
      <c r="GA269">
        <v>0.01</v>
      </c>
      <c r="GB269">
        <v>-43.9186275</v>
      </c>
      <c r="GC269">
        <v>-1.493710694183817</v>
      </c>
      <c r="GD269">
        <v>0.1554461787685693</v>
      </c>
      <c r="GE269">
        <v>0</v>
      </c>
      <c r="GF269">
        <v>3.0585965</v>
      </c>
      <c r="GG269">
        <v>-0.000368780487809481</v>
      </c>
      <c r="GH269">
        <v>0.001554333538851914</v>
      </c>
      <c r="GI269">
        <v>1</v>
      </c>
      <c r="GJ269">
        <v>1</v>
      </c>
      <c r="GK269">
        <v>2</v>
      </c>
      <c r="GL269" t="s">
        <v>432</v>
      </c>
      <c r="GM269">
        <v>3.09975</v>
      </c>
      <c r="GN269">
        <v>2.75802</v>
      </c>
      <c r="GO269">
        <v>0.162175</v>
      </c>
      <c r="GP269">
        <v>0.167453</v>
      </c>
      <c r="GQ269">
        <v>0.114907</v>
      </c>
      <c r="GR269">
        <v>0.104633</v>
      </c>
      <c r="GS269">
        <v>21377.7</v>
      </c>
      <c r="GT269">
        <v>20993</v>
      </c>
      <c r="GU269">
        <v>26071.4</v>
      </c>
      <c r="GV269">
        <v>25569.1</v>
      </c>
      <c r="GW269">
        <v>37046.2</v>
      </c>
      <c r="GX269">
        <v>34888.4</v>
      </c>
      <c r="GY269">
        <v>45597.2</v>
      </c>
      <c r="GZ269">
        <v>42152.4</v>
      </c>
      <c r="HA269">
        <v>1.84053</v>
      </c>
      <c r="HB269">
        <v>1.86455</v>
      </c>
      <c r="HC269">
        <v>-0.0128895</v>
      </c>
      <c r="HD269">
        <v>0</v>
      </c>
      <c r="HE269">
        <v>32.2193</v>
      </c>
      <c r="HF269">
        <v>999.9</v>
      </c>
      <c r="HG269">
        <v>47.1</v>
      </c>
      <c r="HH269">
        <v>40.6</v>
      </c>
      <c r="HI269">
        <v>36.2284</v>
      </c>
      <c r="HJ269">
        <v>62.4177</v>
      </c>
      <c r="HK269">
        <v>24.5192</v>
      </c>
      <c r="HL269">
        <v>1</v>
      </c>
      <c r="HM269">
        <v>0.439126</v>
      </c>
      <c r="HN269">
        <v>2.19457</v>
      </c>
      <c r="HO269">
        <v>20.2911</v>
      </c>
      <c r="HP269">
        <v>5.2104</v>
      </c>
      <c r="HQ269">
        <v>11.98</v>
      </c>
      <c r="HR269">
        <v>4.9633</v>
      </c>
      <c r="HS269">
        <v>3.27425</v>
      </c>
      <c r="HT269">
        <v>9999</v>
      </c>
      <c r="HU269">
        <v>9999</v>
      </c>
      <c r="HV269">
        <v>9999</v>
      </c>
      <c r="HW269">
        <v>31.9</v>
      </c>
      <c r="HX269">
        <v>1.86401</v>
      </c>
      <c r="HY269">
        <v>1.8602</v>
      </c>
      <c r="HZ269">
        <v>1.85852</v>
      </c>
      <c r="IA269">
        <v>1.85989</v>
      </c>
      <c r="IB269">
        <v>1.85988</v>
      </c>
      <c r="IC269">
        <v>1.8584</v>
      </c>
      <c r="ID269">
        <v>1.85749</v>
      </c>
      <c r="IE269">
        <v>1.85241</v>
      </c>
      <c r="IF269">
        <v>0</v>
      </c>
      <c r="IG269">
        <v>0</v>
      </c>
      <c r="IH269">
        <v>0</v>
      </c>
      <c r="II269">
        <v>0</v>
      </c>
      <c r="IJ269" t="s">
        <v>433</v>
      </c>
      <c r="IK269" t="s">
        <v>434</v>
      </c>
      <c r="IL269" t="s">
        <v>435</v>
      </c>
      <c r="IM269" t="s">
        <v>435</v>
      </c>
      <c r="IN269" t="s">
        <v>435</v>
      </c>
      <c r="IO269" t="s">
        <v>435</v>
      </c>
      <c r="IP269">
        <v>0</v>
      </c>
      <c r="IQ269">
        <v>100</v>
      </c>
      <c r="IR269">
        <v>100</v>
      </c>
      <c r="IS269">
        <v>0.249</v>
      </c>
      <c r="IT269">
        <v>0.0577</v>
      </c>
      <c r="IU269">
        <v>0.193269492571207</v>
      </c>
      <c r="IV269">
        <v>0.0002756662941723101</v>
      </c>
      <c r="IW269">
        <v>-1.706736700235475E-07</v>
      </c>
      <c r="IX269">
        <v>-7.648352192670159E-11</v>
      </c>
      <c r="IY269">
        <v>-0.189574171831711</v>
      </c>
      <c r="IZ269">
        <v>0.001712106514585134</v>
      </c>
      <c r="JA269">
        <v>0.0004201690128959496</v>
      </c>
      <c r="JB269">
        <v>-1.212774764375344E-06</v>
      </c>
      <c r="JC269">
        <v>3</v>
      </c>
      <c r="JD269">
        <v>1949</v>
      </c>
      <c r="JE269">
        <v>1</v>
      </c>
      <c r="JF269">
        <v>28</v>
      </c>
      <c r="JG269">
        <v>41.4</v>
      </c>
      <c r="JH269">
        <v>41.2</v>
      </c>
      <c r="JI269">
        <v>2.1936</v>
      </c>
      <c r="JJ269">
        <v>2.64771</v>
      </c>
      <c r="JK269">
        <v>1.49658</v>
      </c>
      <c r="JL269">
        <v>2.34741</v>
      </c>
      <c r="JM269">
        <v>1.54785</v>
      </c>
      <c r="JN269">
        <v>2.42432</v>
      </c>
      <c r="JO269">
        <v>43.4808</v>
      </c>
      <c r="JP269">
        <v>13.0551</v>
      </c>
      <c r="JQ269">
        <v>18</v>
      </c>
      <c r="JR269">
        <v>491.394</v>
      </c>
      <c r="JS269">
        <v>522.875</v>
      </c>
      <c r="JT269">
        <v>28.0006</v>
      </c>
      <c r="JU269">
        <v>32.787</v>
      </c>
      <c r="JV269">
        <v>30</v>
      </c>
      <c r="JW269">
        <v>32.6579</v>
      </c>
      <c r="JX269">
        <v>32.5534</v>
      </c>
      <c r="JY269">
        <v>44.0535</v>
      </c>
      <c r="JZ269">
        <v>42.6912</v>
      </c>
      <c r="KA269">
        <v>0</v>
      </c>
      <c r="KB269">
        <v>28</v>
      </c>
      <c r="KC269">
        <v>955.123</v>
      </c>
      <c r="KD269">
        <v>19.9739</v>
      </c>
      <c r="KE269">
        <v>99.6382</v>
      </c>
      <c r="KF269">
        <v>100.069</v>
      </c>
    </row>
    <row r="270" spans="1:292">
      <c r="A270">
        <v>250</v>
      </c>
      <c r="B270">
        <v>1685033404.1</v>
      </c>
      <c r="C270">
        <v>6805</v>
      </c>
      <c r="D270" t="s">
        <v>937</v>
      </c>
      <c r="E270" t="s">
        <v>938</v>
      </c>
      <c r="F270">
        <v>5</v>
      </c>
      <c r="G270" t="s">
        <v>823</v>
      </c>
      <c r="H270">
        <v>1685033396.260714</v>
      </c>
      <c r="I270">
        <f>(J270)/1000</f>
        <v>0</v>
      </c>
      <c r="J270">
        <f>IF(DO270, AM270, AG270)</f>
        <v>0</v>
      </c>
      <c r="K270">
        <f>IF(DO270, AH270, AF270)</f>
        <v>0</v>
      </c>
      <c r="L270">
        <f>DQ270 - IF(AT270&gt;1, K270*DK270*100.0/(AV270*EE270), 0)</f>
        <v>0</v>
      </c>
      <c r="M270">
        <f>((S270-I270/2)*L270-K270)/(S270+I270/2)</f>
        <v>0</v>
      </c>
      <c r="N270">
        <f>M270*(DX270+DY270)/1000.0</f>
        <v>0</v>
      </c>
      <c r="O270">
        <f>(DQ270 - IF(AT270&gt;1, K270*DK270*100.0/(AV270*EE270), 0))*(DX270+DY270)/1000.0</f>
        <v>0</v>
      </c>
      <c r="P270">
        <f>2.0/((1/R270-1/Q270)+SIGN(R270)*SQRT((1/R270-1/Q270)*(1/R270-1/Q270) + 4*DL270/((DL270+1)*(DL270+1))*(2*1/R270*1/Q270-1/Q270*1/Q270)))</f>
        <v>0</v>
      </c>
      <c r="Q270">
        <f>IF(LEFT(DM270,1)&lt;&gt;"0",IF(LEFT(DM270,1)="1",3.0,DN270),$D$5+$E$5*(EE270*DX270/($K$5*1000))+$F$5*(EE270*DX270/($K$5*1000))*MAX(MIN(DK270,$J$5),$I$5)*MAX(MIN(DK270,$J$5),$I$5)+$G$5*MAX(MIN(DK270,$J$5),$I$5)*(EE270*DX270/($K$5*1000))+$H$5*(EE270*DX270/($K$5*1000))*(EE270*DX270/($K$5*1000)))</f>
        <v>0</v>
      </c>
      <c r="R270">
        <f>I270*(1000-(1000*0.61365*exp(17.502*V270/(240.97+V270))/(DX270+DY270)+DS270)/2)/(1000*0.61365*exp(17.502*V270/(240.97+V270))/(DX270+DY270)-DS270)</f>
        <v>0</v>
      </c>
      <c r="S270">
        <f>1/((DL270+1)/(P270/1.6)+1/(Q270/1.37)) + DL270/((DL270+1)/(P270/1.6) + DL270/(Q270/1.37))</f>
        <v>0</v>
      </c>
      <c r="T270">
        <f>(DG270*DJ270)</f>
        <v>0</v>
      </c>
      <c r="U270">
        <f>(DZ270+(T270+2*0.95*5.67E-8*(((DZ270+$B$9)+273)^4-(DZ270+273)^4)-44100*I270)/(1.84*29.3*Q270+8*0.95*5.67E-8*(DZ270+273)^3))</f>
        <v>0</v>
      </c>
      <c r="V270">
        <f>($C$9*EA270+$D$9*EB270+$E$9*U270)</f>
        <v>0</v>
      </c>
      <c r="W270">
        <f>0.61365*exp(17.502*V270/(240.97+V270))</f>
        <v>0</v>
      </c>
      <c r="X270">
        <f>(Y270/Z270*100)</f>
        <v>0</v>
      </c>
      <c r="Y270">
        <f>DS270*(DX270+DY270)/1000</f>
        <v>0</v>
      </c>
      <c r="Z270">
        <f>0.61365*exp(17.502*DZ270/(240.97+DZ270))</f>
        <v>0</v>
      </c>
      <c r="AA270">
        <f>(W270-DS270*(DX270+DY270)/1000)</f>
        <v>0</v>
      </c>
      <c r="AB270">
        <f>(-I270*44100)</f>
        <v>0</v>
      </c>
      <c r="AC270">
        <f>2*29.3*Q270*0.92*(DZ270-V270)</f>
        <v>0</v>
      </c>
      <c r="AD270">
        <f>2*0.95*5.67E-8*(((DZ270+$B$9)+273)^4-(V270+273)^4)</f>
        <v>0</v>
      </c>
      <c r="AE270">
        <f>T270+AD270+AB270+AC270</f>
        <v>0</v>
      </c>
      <c r="AF270">
        <f>DW270*AT270*(DR270-DQ270*(1000-AT270*DT270)/(1000-AT270*DS270))/(100*DK270)</f>
        <v>0</v>
      </c>
      <c r="AG270">
        <f>1000*DW270*AT270*(DS270-DT270)/(100*DK270*(1000-AT270*DS270))</f>
        <v>0</v>
      </c>
      <c r="AH270">
        <f>(AI270 - AJ270 - DX270*1E3/(8.314*(DZ270+273.15)) * AL270/DW270 * AK270) * DW270/(100*DK270) * (1000 - DT270)/1000</f>
        <v>0</v>
      </c>
      <c r="AI270">
        <v>957.6043080275833</v>
      </c>
      <c r="AJ270">
        <v>925.2174545454545</v>
      </c>
      <c r="AK270">
        <v>3.403038446210394</v>
      </c>
      <c r="AL270">
        <v>66.78912068132936</v>
      </c>
      <c r="AM270">
        <f>(AO270 - AN270 + DX270*1E3/(8.314*(DZ270+273.15)) * AQ270/DW270 * AP270) * DW270/(100*DK270) * 1000/(1000 - AO270)</f>
        <v>0</v>
      </c>
      <c r="AN270">
        <v>20.02251768353269</v>
      </c>
      <c r="AO270">
        <v>23.07023852941176</v>
      </c>
      <c r="AP270">
        <v>-5.374684201514552E-05</v>
      </c>
      <c r="AQ270">
        <v>108.691089205337</v>
      </c>
      <c r="AR270">
        <v>0</v>
      </c>
      <c r="AS270">
        <v>0</v>
      </c>
      <c r="AT270">
        <f>IF(AR270*$H$15&gt;=AV270,1.0,(AV270/(AV270-AR270*$H$15)))</f>
        <v>0</v>
      </c>
      <c r="AU270">
        <f>(AT270-1)*100</f>
        <v>0</v>
      </c>
      <c r="AV270">
        <f>MAX(0,($B$15+$C$15*EE270)/(1+$D$15*EE270)*DX270/(DZ270+273)*$E$15)</f>
        <v>0</v>
      </c>
      <c r="AW270" t="s">
        <v>429</v>
      </c>
      <c r="AX270" t="s">
        <v>429</v>
      </c>
      <c r="AY270">
        <v>0</v>
      </c>
      <c r="AZ270">
        <v>0</v>
      </c>
      <c r="BA270">
        <f>1-AY270/AZ270</f>
        <v>0</v>
      </c>
      <c r="BB270">
        <v>0</v>
      </c>
      <c r="BC270" t="s">
        <v>429</v>
      </c>
      <c r="BD270" t="s">
        <v>429</v>
      </c>
      <c r="BE270">
        <v>0</v>
      </c>
      <c r="BF270">
        <v>0</v>
      </c>
      <c r="BG270">
        <f>1-BE270/BF270</f>
        <v>0</v>
      </c>
      <c r="BH270">
        <v>0.5</v>
      </c>
      <c r="BI270">
        <f>DH270</f>
        <v>0</v>
      </c>
      <c r="BJ270">
        <f>K270</f>
        <v>0</v>
      </c>
      <c r="BK270">
        <f>BG270*BH270*BI270</f>
        <v>0</v>
      </c>
      <c r="BL270">
        <f>(BJ270-BB270)/BI270</f>
        <v>0</v>
      </c>
      <c r="BM270">
        <f>(AZ270-BF270)/BF270</f>
        <v>0</v>
      </c>
      <c r="BN270">
        <f>AY270/(BA270+AY270/BF270)</f>
        <v>0</v>
      </c>
      <c r="BO270" t="s">
        <v>429</v>
      </c>
      <c r="BP270">
        <v>0</v>
      </c>
      <c r="BQ270">
        <f>IF(BP270&lt;&gt;0, BP270, BN270)</f>
        <v>0</v>
      </c>
      <c r="BR270">
        <f>1-BQ270/BF270</f>
        <v>0</v>
      </c>
      <c r="BS270">
        <f>(BF270-BE270)/(BF270-BQ270)</f>
        <v>0</v>
      </c>
      <c r="BT270">
        <f>(AZ270-BF270)/(AZ270-BQ270)</f>
        <v>0</v>
      </c>
      <c r="BU270">
        <f>(BF270-BE270)/(BF270-AY270)</f>
        <v>0</v>
      </c>
      <c r="BV270">
        <f>(AZ270-BF270)/(AZ270-AY270)</f>
        <v>0</v>
      </c>
      <c r="BW270">
        <f>(BS270*BQ270/BE270)</f>
        <v>0</v>
      </c>
      <c r="BX270">
        <f>(1-BW270)</f>
        <v>0</v>
      </c>
      <c r="DG270">
        <f>$B$13*EF270+$C$13*EG270+$F$13*ER270*(1-EU270)</f>
        <v>0</v>
      </c>
      <c r="DH270">
        <f>DG270*DI270</f>
        <v>0</v>
      </c>
      <c r="DI270">
        <f>($B$13*$D$11+$C$13*$D$11+$F$13*((FE270+EW270)/MAX(FE270+EW270+FF270, 0.1)*$I$11+FF270/MAX(FE270+EW270+FF270, 0.1)*$J$11))/($B$13+$C$13+$F$13)</f>
        <v>0</v>
      </c>
      <c r="DJ270">
        <f>($B$13*$K$11+$C$13*$K$11+$F$13*((FE270+EW270)/MAX(FE270+EW270+FF270, 0.1)*$P$11+FF270/MAX(FE270+EW270+FF270, 0.1)*$Q$11))/($B$13+$C$13+$F$13)</f>
        <v>0</v>
      </c>
      <c r="DK270">
        <v>5.52</v>
      </c>
      <c r="DL270">
        <v>0.5</v>
      </c>
      <c r="DM270" t="s">
        <v>430</v>
      </c>
      <c r="DN270">
        <v>2</v>
      </c>
      <c r="DO270" t="b">
        <v>1</v>
      </c>
      <c r="DP270">
        <v>1685033396.260714</v>
      </c>
      <c r="DQ270">
        <v>879.4656785714286</v>
      </c>
      <c r="DR270">
        <v>923.55175</v>
      </c>
      <c r="DS270">
        <v>23.07815714285714</v>
      </c>
      <c r="DT270">
        <v>20.02160714285714</v>
      </c>
      <c r="DU270">
        <v>879.214107142857</v>
      </c>
      <c r="DV270">
        <v>23.02044999999999</v>
      </c>
      <c r="DW270">
        <v>500.0495</v>
      </c>
      <c r="DX270">
        <v>99.51335714285713</v>
      </c>
      <c r="DY270">
        <v>0.09998579642857143</v>
      </c>
      <c r="DZ270">
        <v>31.32597142857143</v>
      </c>
      <c r="EA270">
        <v>31.99481428571428</v>
      </c>
      <c r="EB270">
        <v>999.9000000000002</v>
      </c>
      <c r="EC270">
        <v>0</v>
      </c>
      <c r="ED270">
        <v>0</v>
      </c>
      <c r="EE270">
        <v>10000.21785714286</v>
      </c>
      <c r="EF270">
        <v>0</v>
      </c>
      <c r="EG270">
        <v>74.94534642857141</v>
      </c>
      <c r="EH270">
        <v>-44.08600714285713</v>
      </c>
      <c r="EI270">
        <v>900.2415000000001</v>
      </c>
      <c r="EJ270">
        <v>942.4205000000001</v>
      </c>
      <c r="EK270">
        <v>3.056565714285715</v>
      </c>
      <c r="EL270">
        <v>923.55175</v>
      </c>
      <c r="EM270">
        <v>20.02160714285714</v>
      </c>
      <c r="EN270">
        <v>2.296586071428572</v>
      </c>
      <c r="EO270">
        <v>1.992415357142857</v>
      </c>
      <c r="EP270">
        <v>19.65246428571428</v>
      </c>
      <c r="EQ270">
        <v>17.38419285714286</v>
      </c>
      <c r="ER270">
        <v>1999.946428571428</v>
      </c>
      <c r="ES270">
        <v>0.9800018571428574</v>
      </c>
      <c r="ET270">
        <v>0.01999785</v>
      </c>
      <c r="EU270">
        <v>0</v>
      </c>
      <c r="EV270">
        <v>648.0084642857145</v>
      </c>
      <c r="EW270">
        <v>5.00078</v>
      </c>
      <c r="EX270">
        <v>20688.63928571429</v>
      </c>
      <c r="EY270">
        <v>16379.21785714286</v>
      </c>
      <c r="EZ270">
        <v>43.26307142857141</v>
      </c>
      <c r="FA270">
        <v>44.29207142857142</v>
      </c>
      <c r="FB270">
        <v>43.55107142857143</v>
      </c>
      <c r="FC270">
        <v>44.03767857142856</v>
      </c>
      <c r="FD270">
        <v>44.59114285714283</v>
      </c>
      <c r="FE270">
        <v>1955.051428571428</v>
      </c>
      <c r="FF270">
        <v>39.89428571428572</v>
      </c>
      <c r="FG270">
        <v>0</v>
      </c>
      <c r="FH270">
        <v>1685033403.7</v>
      </c>
      <c r="FI270">
        <v>0</v>
      </c>
      <c r="FJ270">
        <v>647.93372</v>
      </c>
      <c r="FK270">
        <v>-4.126846147286434</v>
      </c>
      <c r="FL270">
        <v>12051.55384759718</v>
      </c>
      <c r="FM270">
        <v>20522.068</v>
      </c>
      <c r="FN270">
        <v>15</v>
      </c>
      <c r="FO270">
        <v>1685030927.1</v>
      </c>
      <c r="FP270" t="s">
        <v>824</v>
      </c>
      <c r="FQ270">
        <v>1685030918.1</v>
      </c>
      <c r="FR270">
        <v>1685030927.1</v>
      </c>
      <c r="FS270">
        <v>4</v>
      </c>
      <c r="FT270">
        <v>-0.116</v>
      </c>
      <c r="FU270">
        <v>-0.024</v>
      </c>
      <c r="FV270">
        <v>0.273</v>
      </c>
      <c r="FW270">
        <v>-0.08699999999999999</v>
      </c>
      <c r="FX270">
        <v>420</v>
      </c>
      <c r="FY270">
        <v>14</v>
      </c>
      <c r="FZ270">
        <v>0.3</v>
      </c>
      <c r="GA270">
        <v>0.01</v>
      </c>
      <c r="GB270">
        <v>-44.01309999999999</v>
      </c>
      <c r="GC270">
        <v>-1.455962476547826</v>
      </c>
      <c r="GD270">
        <v>0.150463420803862</v>
      </c>
      <c r="GE270">
        <v>0</v>
      </c>
      <c r="GF270">
        <v>3.0575755</v>
      </c>
      <c r="GG270">
        <v>-0.02415309568480415</v>
      </c>
      <c r="GH270">
        <v>0.003066061765522674</v>
      </c>
      <c r="GI270">
        <v>1</v>
      </c>
      <c r="GJ270">
        <v>1</v>
      </c>
      <c r="GK270">
        <v>2</v>
      </c>
      <c r="GL270" t="s">
        <v>432</v>
      </c>
      <c r="GM270">
        <v>3.0998</v>
      </c>
      <c r="GN270">
        <v>2.75821</v>
      </c>
      <c r="GO270">
        <v>0.163946</v>
      </c>
      <c r="GP270">
        <v>0.169179</v>
      </c>
      <c r="GQ270">
        <v>0.11488</v>
      </c>
      <c r="GR270">
        <v>0.104627</v>
      </c>
      <c r="GS270">
        <v>21332.6</v>
      </c>
      <c r="GT270">
        <v>20949.3</v>
      </c>
      <c r="GU270">
        <v>26071.5</v>
      </c>
      <c r="GV270">
        <v>25568.9</v>
      </c>
      <c r="GW270">
        <v>37047.7</v>
      </c>
      <c r="GX270">
        <v>34888.8</v>
      </c>
      <c r="GY270">
        <v>45597.4</v>
      </c>
      <c r="GZ270">
        <v>42152.3</v>
      </c>
      <c r="HA270">
        <v>1.8407</v>
      </c>
      <c r="HB270">
        <v>1.8645</v>
      </c>
      <c r="HC270">
        <v>-0.0147745</v>
      </c>
      <c r="HD270">
        <v>0</v>
      </c>
      <c r="HE270">
        <v>32.2368</v>
      </c>
      <c r="HF270">
        <v>999.9</v>
      </c>
      <c r="HG270">
        <v>47.1</v>
      </c>
      <c r="HH270">
        <v>40.6</v>
      </c>
      <c r="HI270">
        <v>36.2271</v>
      </c>
      <c r="HJ270">
        <v>62.2177</v>
      </c>
      <c r="HK270">
        <v>24.5793</v>
      </c>
      <c r="HL270">
        <v>1</v>
      </c>
      <c r="HM270">
        <v>0.439065</v>
      </c>
      <c r="HN270">
        <v>2.19784</v>
      </c>
      <c r="HO270">
        <v>20.291</v>
      </c>
      <c r="HP270">
        <v>5.21025</v>
      </c>
      <c r="HQ270">
        <v>11.98</v>
      </c>
      <c r="HR270">
        <v>4.96315</v>
      </c>
      <c r="HS270">
        <v>3.2743</v>
      </c>
      <c r="HT270">
        <v>9999</v>
      </c>
      <c r="HU270">
        <v>9999</v>
      </c>
      <c r="HV270">
        <v>9999</v>
      </c>
      <c r="HW270">
        <v>31.9</v>
      </c>
      <c r="HX270">
        <v>1.86401</v>
      </c>
      <c r="HY270">
        <v>1.8602</v>
      </c>
      <c r="HZ270">
        <v>1.85852</v>
      </c>
      <c r="IA270">
        <v>1.85989</v>
      </c>
      <c r="IB270">
        <v>1.85988</v>
      </c>
      <c r="IC270">
        <v>1.8584</v>
      </c>
      <c r="ID270">
        <v>1.8575</v>
      </c>
      <c r="IE270">
        <v>1.8524</v>
      </c>
      <c r="IF270">
        <v>0</v>
      </c>
      <c r="IG270">
        <v>0</v>
      </c>
      <c r="IH270">
        <v>0</v>
      </c>
      <c r="II270">
        <v>0</v>
      </c>
      <c r="IJ270" t="s">
        <v>433</v>
      </c>
      <c r="IK270" t="s">
        <v>434</v>
      </c>
      <c r="IL270" t="s">
        <v>435</v>
      </c>
      <c r="IM270" t="s">
        <v>435</v>
      </c>
      <c r="IN270" t="s">
        <v>435</v>
      </c>
      <c r="IO270" t="s">
        <v>435</v>
      </c>
      <c r="IP270">
        <v>0</v>
      </c>
      <c r="IQ270">
        <v>100</v>
      </c>
      <c r="IR270">
        <v>100</v>
      </c>
      <c r="IS270">
        <v>0.246</v>
      </c>
      <c r="IT270">
        <v>0.0576</v>
      </c>
      <c r="IU270">
        <v>0.193269492571207</v>
      </c>
      <c r="IV270">
        <v>0.0002756662941723101</v>
      </c>
      <c r="IW270">
        <v>-1.706736700235475E-07</v>
      </c>
      <c r="IX270">
        <v>-7.648352192670159E-11</v>
      </c>
      <c r="IY270">
        <v>-0.189574171831711</v>
      </c>
      <c r="IZ270">
        <v>0.001712106514585134</v>
      </c>
      <c r="JA270">
        <v>0.0004201690128959496</v>
      </c>
      <c r="JB270">
        <v>-1.212774764375344E-06</v>
      </c>
      <c r="JC270">
        <v>3</v>
      </c>
      <c r="JD270">
        <v>1949</v>
      </c>
      <c r="JE270">
        <v>1</v>
      </c>
      <c r="JF270">
        <v>28</v>
      </c>
      <c r="JG270">
        <v>41.4</v>
      </c>
      <c r="JH270">
        <v>41.3</v>
      </c>
      <c r="JI270">
        <v>2.2229</v>
      </c>
      <c r="JJ270">
        <v>2.65015</v>
      </c>
      <c r="JK270">
        <v>1.49658</v>
      </c>
      <c r="JL270">
        <v>2.34741</v>
      </c>
      <c r="JM270">
        <v>1.54907</v>
      </c>
      <c r="JN270">
        <v>2.36694</v>
      </c>
      <c r="JO270">
        <v>43.4808</v>
      </c>
      <c r="JP270">
        <v>13.0551</v>
      </c>
      <c r="JQ270">
        <v>18</v>
      </c>
      <c r="JR270">
        <v>491.507</v>
      </c>
      <c r="JS270">
        <v>522.862</v>
      </c>
      <c r="JT270">
        <v>28.0007</v>
      </c>
      <c r="JU270">
        <v>32.787</v>
      </c>
      <c r="JV270">
        <v>30</v>
      </c>
      <c r="JW270">
        <v>32.6589</v>
      </c>
      <c r="JX270">
        <v>32.5559</v>
      </c>
      <c r="JY270">
        <v>44.6115</v>
      </c>
      <c r="JZ270">
        <v>42.6912</v>
      </c>
      <c r="KA270">
        <v>0</v>
      </c>
      <c r="KB270">
        <v>28</v>
      </c>
      <c r="KC270">
        <v>975.157</v>
      </c>
      <c r="KD270">
        <v>19.9739</v>
      </c>
      <c r="KE270">
        <v>99.6387</v>
      </c>
      <c r="KF270">
        <v>100.068</v>
      </c>
    </row>
    <row r="271" spans="1:292">
      <c r="A271">
        <v>251</v>
      </c>
      <c r="B271">
        <v>1685033409.6</v>
      </c>
      <c r="C271">
        <v>6810.5</v>
      </c>
      <c r="D271" t="s">
        <v>939</v>
      </c>
      <c r="E271" t="s">
        <v>940</v>
      </c>
      <c r="F271">
        <v>5</v>
      </c>
      <c r="G271" t="s">
        <v>823</v>
      </c>
      <c r="H271">
        <v>1685033401.832142</v>
      </c>
      <c r="I271">
        <f>(J271)/1000</f>
        <v>0</v>
      </c>
      <c r="J271">
        <f>IF(DO271, AM271, AG271)</f>
        <v>0</v>
      </c>
      <c r="K271">
        <f>IF(DO271, AH271, AF271)</f>
        <v>0</v>
      </c>
      <c r="L271">
        <f>DQ271 - IF(AT271&gt;1, K271*DK271*100.0/(AV271*EE271), 0)</f>
        <v>0</v>
      </c>
      <c r="M271">
        <f>((S271-I271/2)*L271-K271)/(S271+I271/2)</f>
        <v>0</v>
      </c>
      <c r="N271">
        <f>M271*(DX271+DY271)/1000.0</f>
        <v>0</v>
      </c>
      <c r="O271">
        <f>(DQ271 - IF(AT271&gt;1, K271*DK271*100.0/(AV271*EE271), 0))*(DX271+DY271)/1000.0</f>
        <v>0</v>
      </c>
      <c r="P271">
        <f>2.0/((1/R271-1/Q271)+SIGN(R271)*SQRT((1/R271-1/Q271)*(1/R271-1/Q271) + 4*DL271/((DL271+1)*(DL271+1))*(2*1/R271*1/Q271-1/Q271*1/Q271)))</f>
        <v>0</v>
      </c>
      <c r="Q271">
        <f>IF(LEFT(DM271,1)&lt;&gt;"0",IF(LEFT(DM271,1)="1",3.0,DN271),$D$5+$E$5*(EE271*DX271/($K$5*1000))+$F$5*(EE271*DX271/($K$5*1000))*MAX(MIN(DK271,$J$5),$I$5)*MAX(MIN(DK271,$J$5),$I$5)+$G$5*MAX(MIN(DK271,$J$5),$I$5)*(EE271*DX271/($K$5*1000))+$H$5*(EE271*DX271/($K$5*1000))*(EE271*DX271/($K$5*1000)))</f>
        <v>0</v>
      </c>
      <c r="R271">
        <f>I271*(1000-(1000*0.61365*exp(17.502*V271/(240.97+V271))/(DX271+DY271)+DS271)/2)/(1000*0.61365*exp(17.502*V271/(240.97+V271))/(DX271+DY271)-DS271)</f>
        <v>0</v>
      </c>
      <c r="S271">
        <f>1/((DL271+1)/(P271/1.6)+1/(Q271/1.37)) + DL271/((DL271+1)/(P271/1.6) + DL271/(Q271/1.37))</f>
        <v>0</v>
      </c>
      <c r="T271">
        <f>(DG271*DJ271)</f>
        <v>0</v>
      </c>
      <c r="U271">
        <f>(DZ271+(T271+2*0.95*5.67E-8*(((DZ271+$B$9)+273)^4-(DZ271+273)^4)-44100*I271)/(1.84*29.3*Q271+8*0.95*5.67E-8*(DZ271+273)^3))</f>
        <v>0</v>
      </c>
      <c r="V271">
        <f>($C$9*EA271+$D$9*EB271+$E$9*U271)</f>
        <v>0</v>
      </c>
      <c r="W271">
        <f>0.61365*exp(17.502*V271/(240.97+V271))</f>
        <v>0</v>
      </c>
      <c r="X271">
        <f>(Y271/Z271*100)</f>
        <v>0</v>
      </c>
      <c r="Y271">
        <f>DS271*(DX271+DY271)/1000</f>
        <v>0</v>
      </c>
      <c r="Z271">
        <f>0.61365*exp(17.502*DZ271/(240.97+DZ271))</f>
        <v>0</v>
      </c>
      <c r="AA271">
        <f>(W271-DS271*(DX271+DY271)/1000)</f>
        <v>0</v>
      </c>
      <c r="AB271">
        <f>(-I271*44100)</f>
        <v>0</v>
      </c>
      <c r="AC271">
        <f>2*29.3*Q271*0.92*(DZ271-V271)</f>
        <v>0</v>
      </c>
      <c r="AD271">
        <f>2*0.95*5.67E-8*(((DZ271+$B$9)+273)^4-(V271+273)^4)</f>
        <v>0</v>
      </c>
      <c r="AE271">
        <f>T271+AD271+AB271+AC271</f>
        <v>0</v>
      </c>
      <c r="AF271">
        <f>DW271*AT271*(DR271-DQ271*(1000-AT271*DT271)/(1000-AT271*DS271))/(100*DK271)</f>
        <v>0</v>
      </c>
      <c r="AG271">
        <f>1000*DW271*AT271*(DS271-DT271)/(100*DK271*(1000-AT271*DS271))</f>
        <v>0</v>
      </c>
      <c r="AH271">
        <f>(AI271 - AJ271 - DX271*1E3/(8.314*(DZ271+273.15)) * AL271/DW271 * AK271) * DW271/(100*DK271) * (1000 - DT271)/1000</f>
        <v>0</v>
      </c>
      <c r="AI271">
        <v>976.3029937560418</v>
      </c>
      <c r="AJ271">
        <v>943.9272727272725</v>
      </c>
      <c r="AK271">
        <v>3.403618069719026</v>
      </c>
      <c r="AL271">
        <v>66.78912068132936</v>
      </c>
      <c r="AM271">
        <f>(AO271 - AN271 + DX271*1E3/(8.314*(DZ271+273.15)) * AQ271/DW271 * AP271) * DW271/(100*DK271) * 1000/(1000 - AO271)</f>
        <v>0</v>
      </c>
      <c r="AN271">
        <v>20.02052348116808</v>
      </c>
      <c r="AO271">
        <v>23.06353794117646</v>
      </c>
      <c r="AP271">
        <v>-4.313662205279279E-05</v>
      </c>
      <c r="AQ271">
        <v>108.691089205337</v>
      </c>
      <c r="AR271">
        <v>0</v>
      </c>
      <c r="AS271">
        <v>0</v>
      </c>
      <c r="AT271">
        <f>IF(AR271*$H$15&gt;=AV271,1.0,(AV271/(AV271-AR271*$H$15)))</f>
        <v>0</v>
      </c>
      <c r="AU271">
        <f>(AT271-1)*100</f>
        <v>0</v>
      </c>
      <c r="AV271">
        <f>MAX(0,($B$15+$C$15*EE271)/(1+$D$15*EE271)*DX271/(DZ271+273)*$E$15)</f>
        <v>0</v>
      </c>
      <c r="AW271" t="s">
        <v>429</v>
      </c>
      <c r="AX271" t="s">
        <v>429</v>
      </c>
      <c r="AY271">
        <v>0</v>
      </c>
      <c r="AZ271">
        <v>0</v>
      </c>
      <c r="BA271">
        <f>1-AY271/AZ271</f>
        <v>0</v>
      </c>
      <c r="BB271">
        <v>0</v>
      </c>
      <c r="BC271" t="s">
        <v>429</v>
      </c>
      <c r="BD271" t="s">
        <v>429</v>
      </c>
      <c r="BE271">
        <v>0</v>
      </c>
      <c r="BF271">
        <v>0</v>
      </c>
      <c r="BG271">
        <f>1-BE271/BF271</f>
        <v>0</v>
      </c>
      <c r="BH271">
        <v>0.5</v>
      </c>
      <c r="BI271">
        <f>DH271</f>
        <v>0</v>
      </c>
      <c r="BJ271">
        <f>K271</f>
        <v>0</v>
      </c>
      <c r="BK271">
        <f>BG271*BH271*BI271</f>
        <v>0</v>
      </c>
      <c r="BL271">
        <f>(BJ271-BB271)/BI271</f>
        <v>0</v>
      </c>
      <c r="BM271">
        <f>(AZ271-BF271)/BF271</f>
        <v>0</v>
      </c>
      <c r="BN271">
        <f>AY271/(BA271+AY271/BF271)</f>
        <v>0</v>
      </c>
      <c r="BO271" t="s">
        <v>429</v>
      </c>
      <c r="BP271">
        <v>0</v>
      </c>
      <c r="BQ271">
        <f>IF(BP271&lt;&gt;0, BP271, BN271)</f>
        <v>0</v>
      </c>
      <c r="BR271">
        <f>1-BQ271/BF271</f>
        <v>0</v>
      </c>
      <c r="BS271">
        <f>(BF271-BE271)/(BF271-BQ271)</f>
        <v>0</v>
      </c>
      <c r="BT271">
        <f>(AZ271-BF271)/(AZ271-BQ271)</f>
        <v>0</v>
      </c>
      <c r="BU271">
        <f>(BF271-BE271)/(BF271-AY271)</f>
        <v>0</v>
      </c>
      <c r="BV271">
        <f>(AZ271-BF271)/(AZ271-AY271)</f>
        <v>0</v>
      </c>
      <c r="BW271">
        <f>(BS271*BQ271/BE271)</f>
        <v>0</v>
      </c>
      <c r="BX271">
        <f>(1-BW271)</f>
        <v>0</v>
      </c>
      <c r="DG271">
        <f>$B$13*EF271+$C$13*EG271+$F$13*ER271*(1-EU271)</f>
        <v>0</v>
      </c>
      <c r="DH271">
        <f>DG271*DI271</f>
        <v>0</v>
      </c>
      <c r="DI271">
        <f>($B$13*$D$11+$C$13*$D$11+$F$13*((FE271+EW271)/MAX(FE271+EW271+FF271, 0.1)*$I$11+FF271/MAX(FE271+EW271+FF271, 0.1)*$J$11))/($B$13+$C$13+$F$13)</f>
        <v>0</v>
      </c>
      <c r="DJ271">
        <f>($B$13*$K$11+$C$13*$K$11+$F$13*((FE271+EW271)/MAX(FE271+EW271+FF271, 0.1)*$P$11+FF271/MAX(FE271+EW271+FF271, 0.1)*$Q$11))/($B$13+$C$13+$F$13)</f>
        <v>0</v>
      </c>
      <c r="DK271">
        <v>5.52</v>
      </c>
      <c r="DL271">
        <v>0.5</v>
      </c>
      <c r="DM271" t="s">
        <v>430</v>
      </c>
      <c r="DN271">
        <v>2</v>
      </c>
      <c r="DO271" t="b">
        <v>1</v>
      </c>
      <c r="DP271">
        <v>1685033401.832142</v>
      </c>
      <c r="DQ271">
        <v>897.9770357142858</v>
      </c>
      <c r="DR271">
        <v>942.1906071428572</v>
      </c>
      <c r="DS271">
        <v>23.07303214285715</v>
      </c>
      <c r="DT271">
        <v>20.02121071428572</v>
      </c>
      <c r="DU271">
        <v>897.7293571428571</v>
      </c>
      <c r="DV271">
        <v>23.01542142857143</v>
      </c>
      <c r="DW271">
        <v>499.9968928571429</v>
      </c>
      <c r="DX271">
        <v>99.5133392857143</v>
      </c>
      <c r="DY271">
        <v>0.09995875357142857</v>
      </c>
      <c r="DZ271">
        <v>31.32690714285715</v>
      </c>
      <c r="EA271">
        <v>32.002225</v>
      </c>
      <c r="EB271">
        <v>999.9000000000002</v>
      </c>
      <c r="EC271">
        <v>0</v>
      </c>
      <c r="ED271">
        <v>0</v>
      </c>
      <c r="EE271">
        <v>10001.09035714286</v>
      </c>
      <c r="EF271">
        <v>0</v>
      </c>
      <c r="EG271">
        <v>74.51406785714288</v>
      </c>
      <c r="EH271">
        <v>-44.21354642857143</v>
      </c>
      <c r="EI271">
        <v>919.1853571428571</v>
      </c>
      <c r="EJ271">
        <v>961.4397857142858</v>
      </c>
      <c r="EK271">
        <v>3.051828214285713</v>
      </c>
      <c r="EL271">
        <v>942.1906071428572</v>
      </c>
      <c r="EM271">
        <v>20.02121071428572</v>
      </c>
      <c r="EN271">
        <v>2.296075000000001</v>
      </c>
      <c r="EO271">
        <v>1.992376428571429</v>
      </c>
      <c r="EP271">
        <v>19.64888571428571</v>
      </c>
      <c r="EQ271">
        <v>17.38388571428571</v>
      </c>
      <c r="ER271">
        <v>2000.06</v>
      </c>
      <c r="ES271">
        <v>0.9800016785714283</v>
      </c>
      <c r="ET271">
        <v>0.01999805</v>
      </c>
      <c r="EU271">
        <v>0</v>
      </c>
      <c r="EV271">
        <v>647.6286071428573</v>
      </c>
      <c r="EW271">
        <v>5.00078</v>
      </c>
      <c r="EX271">
        <v>21899.8</v>
      </c>
      <c r="EY271">
        <v>16380.15</v>
      </c>
      <c r="EZ271">
        <v>43.26524999999999</v>
      </c>
      <c r="FA271">
        <v>44.29649999999998</v>
      </c>
      <c r="FB271">
        <v>43.49746428571427</v>
      </c>
      <c r="FC271">
        <v>44.03764285714284</v>
      </c>
      <c r="FD271">
        <v>44.57999999999999</v>
      </c>
      <c r="FE271">
        <v>1955.162857142857</v>
      </c>
      <c r="FF271">
        <v>39.89678571428572</v>
      </c>
      <c r="FG271">
        <v>0</v>
      </c>
      <c r="FH271">
        <v>1685033408.5</v>
      </c>
      <c r="FI271">
        <v>0</v>
      </c>
      <c r="FJ271">
        <v>647.59776</v>
      </c>
      <c r="FK271">
        <v>-4.520692289419055</v>
      </c>
      <c r="FL271">
        <v>31083.73071743358</v>
      </c>
      <c r="FM271">
        <v>22023.48</v>
      </c>
      <c r="FN271">
        <v>15</v>
      </c>
      <c r="FO271">
        <v>1685030927.1</v>
      </c>
      <c r="FP271" t="s">
        <v>824</v>
      </c>
      <c r="FQ271">
        <v>1685030918.1</v>
      </c>
      <c r="FR271">
        <v>1685030927.1</v>
      </c>
      <c r="FS271">
        <v>4</v>
      </c>
      <c r="FT271">
        <v>-0.116</v>
      </c>
      <c r="FU271">
        <v>-0.024</v>
      </c>
      <c r="FV271">
        <v>0.273</v>
      </c>
      <c r="FW271">
        <v>-0.08699999999999999</v>
      </c>
      <c r="FX271">
        <v>420</v>
      </c>
      <c r="FY271">
        <v>14</v>
      </c>
      <c r="FZ271">
        <v>0.3</v>
      </c>
      <c r="GA271">
        <v>0.01</v>
      </c>
      <c r="GB271">
        <v>-44.128995</v>
      </c>
      <c r="GC271">
        <v>-1.333769606003632</v>
      </c>
      <c r="GD271">
        <v>0.1401395749779483</v>
      </c>
      <c r="GE271">
        <v>0</v>
      </c>
      <c r="GF271">
        <v>3.05451375</v>
      </c>
      <c r="GG271">
        <v>-0.04960018761726354</v>
      </c>
      <c r="GH271">
        <v>0.005140862129789101</v>
      </c>
      <c r="GI271">
        <v>1</v>
      </c>
      <c r="GJ271">
        <v>1</v>
      </c>
      <c r="GK271">
        <v>2</v>
      </c>
      <c r="GL271" t="s">
        <v>432</v>
      </c>
      <c r="GM271">
        <v>3.09975</v>
      </c>
      <c r="GN271">
        <v>2.75817</v>
      </c>
      <c r="GO271">
        <v>0.166094</v>
      </c>
      <c r="GP271">
        <v>0.171302</v>
      </c>
      <c r="GQ271">
        <v>0.114855</v>
      </c>
      <c r="GR271">
        <v>0.104622</v>
      </c>
      <c r="GS271">
        <v>21277.6</v>
      </c>
      <c r="GT271">
        <v>20895.6</v>
      </c>
      <c r="GU271">
        <v>26071.4</v>
      </c>
      <c r="GV271">
        <v>25568.8</v>
      </c>
      <c r="GW271">
        <v>37048.9</v>
      </c>
      <c r="GX271">
        <v>34888.9</v>
      </c>
      <c r="GY271">
        <v>45597.2</v>
      </c>
      <c r="GZ271">
        <v>42151.9</v>
      </c>
      <c r="HA271">
        <v>1.8408</v>
      </c>
      <c r="HB271">
        <v>1.86458</v>
      </c>
      <c r="HC271">
        <v>-0.0151582</v>
      </c>
      <c r="HD271">
        <v>0</v>
      </c>
      <c r="HE271">
        <v>32.2518</v>
      </c>
      <c r="HF271">
        <v>999.9</v>
      </c>
      <c r="HG271">
        <v>47.1</v>
      </c>
      <c r="HH271">
        <v>40.6</v>
      </c>
      <c r="HI271">
        <v>36.2293</v>
      </c>
      <c r="HJ271">
        <v>62.4077</v>
      </c>
      <c r="HK271">
        <v>24.8678</v>
      </c>
      <c r="HL271">
        <v>1</v>
      </c>
      <c r="HM271">
        <v>0.43909</v>
      </c>
      <c r="HN271">
        <v>2.20227</v>
      </c>
      <c r="HO271">
        <v>20.2908</v>
      </c>
      <c r="HP271">
        <v>5.2104</v>
      </c>
      <c r="HQ271">
        <v>11.98</v>
      </c>
      <c r="HR271">
        <v>4.9636</v>
      </c>
      <c r="HS271">
        <v>3.27418</v>
      </c>
      <c r="HT271">
        <v>9999</v>
      </c>
      <c r="HU271">
        <v>9999</v>
      </c>
      <c r="HV271">
        <v>9999</v>
      </c>
      <c r="HW271">
        <v>31.9</v>
      </c>
      <c r="HX271">
        <v>1.86401</v>
      </c>
      <c r="HY271">
        <v>1.8602</v>
      </c>
      <c r="HZ271">
        <v>1.85852</v>
      </c>
      <c r="IA271">
        <v>1.85989</v>
      </c>
      <c r="IB271">
        <v>1.85988</v>
      </c>
      <c r="IC271">
        <v>1.85843</v>
      </c>
      <c r="ID271">
        <v>1.85754</v>
      </c>
      <c r="IE271">
        <v>1.85241</v>
      </c>
      <c r="IF271">
        <v>0</v>
      </c>
      <c r="IG271">
        <v>0</v>
      </c>
      <c r="IH271">
        <v>0</v>
      </c>
      <c r="II271">
        <v>0</v>
      </c>
      <c r="IJ271" t="s">
        <v>433</v>
      </c>
      <c r="IK271" t="s">
        <v>434</v>
      </c>
      <c r="IL271" t="s">
        <v>435</v>
      </c>
      <c r="IM271" t="s">
        <v>435</v>
      </c>
      <c r="IN271" t="s">
        <v>435</v>
      </c>
      <c r="IO271" t="s">
        <v>435</v>
      </c>
      <c r="IP271">
        <v>0</v>
      </c>
      <c r="IQ271">
        <v>100</v>
      </c>
      <c r="IR271">
        <v>100</v>
      </c>
      <c r="IS271">
        <v>0.242</v>
      </c>
      <c r="IT271">
        <v>0.0574</v>
      </c>
      <c r="IU271">
        <v>0.193269492571207</v>
      </c>
      <c r="IV271">
        <v>0.0002756662941723101</v>
      </c>
      <c r="IW271">
        <v>-1.706736700235475E-07</v>
      </c>
      <c r="IX271">
        <v>-7.648352192670159E-11</v>
      </c>
      <c r="IY271">
        <v>-0.189574171831711</v>
      </c>
      <c r="IZ271">
        <v>0.001712106514585134</v>
      </c>
      <c r="JA271">
        <v>0.0004201690128959496</v>
      </c>
      <c r="JB271">
        <v>-1.212774764375344E-06</v>
      </c>
      <c r="JC271">
        <v>3</v>
      </c>
      <c r="JD271">
        <v>1949</v>
      </c>
      <c r="JE271">
        <v>1</v>
      </c>
      <c r="JF271">
        <v>28</v>
      </c>
      <c r="JG271">
        <v>41.5</v>
      </c>
      <c r="JH271">
        <v>41.4</v>
      </c>
      <c r="JI271">
        <v>2.25586</v>
      </c>
      <c r="JJ271">
        <v>2.63916</v>
      </c>
      <c r="JK271">
        <v>1.49658</v>
      </c>
      <c r="JL271">
        <v>2.34863</v>
      </c>
      <c r="JM271">
        <v>1.54785</v>
      </c>
      <c r="JN271">
        <v>2.40234</v>
      </c>
      <c r="JO271">
        <v>43.4808</v>
      </c>
      <c r="JP271">
        <v>13.0551</v>
      </c>
      <c r="JQ271">
        <v>18</v>
      </c>
      <c r="JR271">
        <v>491.57</v>
      </c>
      <c r="JS271">
        <v>522.938</v>
      </c>
      <c r="JT271">
        <v>28.0008</v>
      </c>
      <c r="JU271">
        <v>32.787</v>
      </c>
      <c r="JV271">
        <v>30</v>
      </c>
      <c r="JW271">
        <v>32.6594</v>
      </c>
      <c r="JX271">
        <v>32.5588</v>
      </c>
      <c r="JY271">
        <v>45.3306</v>
      </c>
      <c r="JZ271">
        <v>42.6912</v>
      </c>
      <c r="KA271">
        <v>0</v>
      </c>
      <c r="KB271">
        <v>28</v>
      </c>
      <c r="KC271">
        <v>988.5170000000001</v>
      </c>
      <c r="KD271">
        <v>19.9739</v>
      </c>
      <c r="KE271">
        <v>99.6383</v>
      </c>
      <c r="KF271">
        <v>100.067</v>
      </c>
    </row>
    <row r="272" spans="1:292">
      <c r="A272">
        <v>252</v>
      </c>
      <c r="B272">
        <v>1685033414.6</v>
      </c>
      <c r="C272">
        <v>6815.5</v>
      </c>
      <c r="D272" t="s">
        <v>941</v>
      </c>
      <c r="E272" t="s">
        <v>942</v>
      </c>
      <c r="F272">
        <v>5</v>
      </c>
      <c r="G272" t="s">
        <v>823</v>
      </c>
      <c r="H272">
        <v>1685033407.118518</v>
      </c>
      <c r="I272">
        <f>(J272)/1000</f>
        <v>0</v>
      </c>
      <c r="J272">
        <f>IF(DO272, AM272, AG272)</f>
        <v>0</v>
      </c>
      <c r="K272">
        <f>IF(DO272, AH272, AF272)</f>
        <v>0</v>
      </c>
      <c r="L272">
        <f>DQ272 - IF(AT272&gt;1, K272*DK272*100.0/(AV272*EE272), 0)</f>
        <v>0</v>
      </c>
      <c r="M272">
        <f>((S272-I272/2)*L272-K272)/(S272+I272/2)</f>
        <v>0</v>
      </c>
      <c r="N272">
        <f>M272*(DX272+DY272)/1000.0</f>
        <v>0</v>
      </c>
      <c r="O272">
        <f>(DQ272 - IF(AT272&gt;1, K272*DK272*100.0/(AV272*EE272), 0))*(DX272+DY272)/1000.0</f>
        <v>0</v>
      </c>
      <c r="P272">
        <f>2.0/((1/R272-1/Q272)+SIGN(R272)*SQRT((1/R272-1/Q272)*(1/R272-1/Q272) + 4*DL272/((DL272+1)*(DL272+1))*(2*1/R272*1/Q272-1/Q272*1/Q272)))</f>
        <v>0</v>
      </c>
      <c r="Q272">
        <f>IF(LEFT(DM272,1)&lt;&gt;"0",IF(LEFT(DM272,1)="1",3.0,DN272),$D$5+$E$5*(EE272*DX272/($K$5*1000))+$F$5*(EE272*DX272/($K$5*1000))*MAX(MIN(DK272,$J$5),$I$5)*MAX(MIN(DK272,$J$5),$I$5)+$G$5*MAX(MIN(DK272,$J$5),$I$5)*(EE272*DX272/($K$5*1000))+$H$5*(EE272*DX272/($K$5*1000))*(EE272*DX272/($K$5*1000)))</f>
        <v>0</v>
      </c>
      <c r="R272">
        <f>I272*(1000-(1000*0.61365*exp(17.502*V272/(240.97+V272))/(DX272+DY272)+DS272)/2)/(1000*0.61365*exp(17.502*V272/(240.97+V272))/(DX272+DY272)-DS272)</f>
        <v>0</v>
      </c>
      <c r="S272">
        <f>1/((DL272+1)/(P272/1.6)+1/(Q272/1.37)) + DL272/((DL272+1)/(P272/1.6) + DL272/(Q272/1.37))</f>
        <v>0</v>
      </c>
      <c r="T272">
        <f>(DG272*DJ272)</f>
        <v>0</v>
      </c>
      <c r="U272">
        <f>(DZ272+(T272+2*0.95*5.67E-8*(((DZ272+$B$9)+273)^4-(DZ272+273)^4)-44100*I272)/(1.84*29.3*Q272+8*0.95*5.67E-8*(DZ272+273)^3))</f>
        <v>0</v>
      </c>
      <c r="V272">
        <f>($C$9*EA272+$D$9*EB272+$E$9*U272)</f>
        <v>0</v>
      </c>
      <c r="W272">
        <f>0.61365*exp(17.502*V272/(240.97+V272))</f>
        <v>0</v>
      </c>
      <c r="X272">
        <f>(Y272/Z272*100)</f>
        <v>0</v>
      </c>
      <c r="Y272">
        <f>DS272*(DX272+DY272)/1000</f>
        <v>0</v>
      </c>
      <c r="Z272">
        <f>0.61365*exp(17.502*DZ272/(240.97+DZ272))</f>
        <v>0</v>
      </c>
      <c r="AA272">
        <f>(W272-DS272*(DX272+DY272)/1000)</f>
        <v>0</v>
      </c>
      <c r="AB272">
        <f>(-I272*44100)</f>
        <v>0</v>
      </c>
      <c r="AC272">
        <f>2*29.3*Q272*0.92*(DZ272-V272)</f>
        <v>0</v>
      </c>
      <c r="AD272">
        <f>2*0.95*5.67E-8*(((DZ272+$B$9)+273)^4-(V272+273)^4)</f>
        <v>0</v>
      </c>
      <c r="AE272">
        <f>T272+AD272+AB272+AC272</f>
        <v>0</v>
      </c>
      <c r="AF272">
        <f>DW272*AT272*(DR272-DQ272*(1000-AT272*DT272)/(1000-AT272*DS272))/(100*DK272)</f>
        <v>0</v>
      </c>
      <c r="AG272">
        <f>1000*DW272*AT272*(DS272-DT272)/(100*DK272*(1000-AT272*DS272))</f>
        <v>0</v>
      </c>
      <c r="AH272">
        <f>(AI272 - AJ272 - DX272*1E3/(8.314*(DZ272+273.15)) * AL272/DW272 * AK272) * DW272/(100*DK272) * (1000 - DT272)/1000</f>
        <v>0</v>
      </c>
      <c r="AI272">
        <v>993.5166561127915</v>
      </c>
      <c r="AJ272">
        <v>960.9559333333333</v>
      </c>
      <c r="AK272">
        <v>3.408038618515295</v>
      </c>
      <c r="AL272">
        <v>66.78912068132936</v>
      </c>
      <c r="AM272">
        <f>(AO272 - AN272 + DX272*1E3/(8.314*(DZ272+273.15)) * AQ272/DW272 * AP272) * DW272/(100*DK272) * 1000/(1000 - AO272)</f>
        <v>0</v>
      </c>
      <c r="AN272">
        <v>20.01913427946288</v>
      </c>
      <c r="AO272">
        <v>23.0552861764706</v>
      </c>
      <c r="AP272">
        <v>-5.66292174510464E-05</v>
      </c>
      <c r="AQ272">
        <v>108.691089205337</v>
      </c>
      <c r="AR272">
        <v>0</v>
      </c>
      <c r="AS272">
        <v>0</v>
      </c>
      <c r="AT272">
        <f>IF(AR272*$H$15&gt;=AV272,1.0,(AV272/(AV272-AR272*$H$15)))</f>
        <v>0</v>
      </c>
      <c r="AU272">
        <f>(AT272-1)*100</f>
        <v>0</v>
      </c>
      <c r="AV272">
        <f>MAX(0,($B$15+$C$15*EE272)/(1+$D$15*EE272)*DX272/(DZ272+273)*$E$15)</f>
        <v>0</v>
      </c>
      <c r="AW272" t="s">
        <v>429</v>
      </c>
      <c r="AX272" t="s">
        <v>429</v>
      </c>
      <c r="AY272">
        <v>0</v>
      </c>
      <c r="AZ272">
        <v>0</v>
      </c>
      <c r="BA272">
        <f>1-AY272/AZ272</f>
        <v>0</v>
      </c>
      <c r="BB272">
        <v>0</v>
      </c>
      <c r="BC272" t="s">
        <v>429</v>
      </c>
      <c r="BD272" t="s">
        <v>429</v>
      </c>
      <c r="BE272">
        <v>0</v>
      </c>
      <c r="BF272">
        <v>0</v>
      </c>
      <c r="BG272">
        <f>1-BE272/BF272</f>
        <v>0</v>
      </c>
      <c r="BH272">
        <v>0.5</v>
      </c>
      <c r="BI272">
        <f>DH272</f>
        <v>0</v>
      </c>
      <c r="BJ272">
        <f>K272</f>
        <v>0</v>
      </c>
      <c r="BK272">
        <f>BG272*BH272*BI272</f>
        <v>0</v>
      </c>
      <c r="BL272">
        <f>(BJ272-BB272)/BI272</f>
        <v>0</v>
      </c>
      <c r="BM272">
        <f>(AZ272-BF272)/BF272</f>
        <v>0</v>
      </c>
      <c r="BN272">
        <f>AY272/(BA272+AY272/BF272)</f>
        <v>0</v>
      </c>
      <c r="BO272" t="s">
        <v>429</v>
      </c>
      <c r="BP272">
        <v>0</v>
      </c>
      <c r="BQ272">
        <f>IF(BP272&lt;&gt;0, BP272, BN272)</f>
        <v>0</v>
      </c>
      <c r="BR272">
        <f>1-BQ272/BF272</f>
        <v>0</v>
      </c>
      <c r="BS272">
        <f>(BF272-BE272)/(BF272-BQ272)</f>
        <v>0</v>
      </c>
      <c r="BT272">
        <f>(AZ272-BF272)/(AZ272-BQ272)</f>
        <v>0</v>
      </c>
      <c r="BU272">
        <f>(BF272-BE272)/(BF272-AY272)</f>
        <v>0</v>
      </c>
      <c r="BV272">
        <f>(AZ272-BF272)/(AZ272-AY272)</f>
        <v>0</v>
      </c>
      <c r="BW272">
        <f>(BS272*BQ272/BE272)</f>
        <v>0</v>
      </c>
      <c r="BX272">
        <f>(1-BW272)</f>
        <v>0</v>
      </c>
      <c r="DG272">
        <f>$B$13*EF272+$C$13*EG272+$F$13*ER272*(1-EU272)</f>
        <v>0</v>
      </c>
      <c r="DH272">
        <f>DG272*DI272</f>
        <v>0</v>
      </c>
      <c r="DI272">
        <f>($B$13*$D$11+$C$13*$D$11+$F$13*((FE272+EW272)/MAX(FE272+EW272+FF272, 0.1)*$I$11+FF272/MAX(FE272+EW272+FF272, 0.1)*$J$11))/($B$13+$C$13+$F$13)</f>
        <v>0</v>
      </c>
      <c r="DJ272">
        <f>($B$13*$K$11+$C$13*$K$11+$F$13*((FE272+EW272)/MAX(FE272+EW272+FF272, 0.1)*$P$11+FF272/MAX(FE272+EW272+FF272, 0.1)*$Q$11))/($B$13+$C$13+$F$13)</f>
        <v>0</v>
      </c>
      <c r="DK272">
        <v>5.52</v>
      </c>
      <c r="DL272">
        <v>0.5</v>
      </c>
      <c r="DM272" t="s">
        <v>430</v>
      </c>
      <c r="DN272">
        <v>2</v>
      </c>
      <c r="DO272" t="b">
        <v>1</v>
      </c>
      <c r="DP272">
        <v>1685033407.118518</v>
      </c>
      <c r="DQ272">
        <v>915.5590370370369</v>
      </c>
      <c r="DR272">
        <v>959.8957777777779</v>
      </c>
      <c r="DS272">
        <v>23.06542592592593</v>
      </c>
      <c r="DT272">
        <v>20.01983703703704</v>
      </c>
      <c r="DU272">
        <v>915.3152592592594</v>
      </c>
      <c r="DV272">
        <v>23.00795555555555</v>
      </c>
      <c r="DW272">
        <v>499.9883703703704</v>
      </c>
      <c r="DX272">
        <v>99.51333703703703</v>
      </c>
      <c r="DY272">
        <v>0.09996565185185187</v>
      </c>
      <c r="DZ272">
        <v>31.32855185185185</v>
      </c>
      <c r="EA272">
        <v>32.00608888888889</v>
      </c>
      <c r="EB272">
        <v>999.9000000000001</v>
      </c>
      <c r="EC272">
        <v>0</v>
      </c>
      <c r="ED272">
        <v>0</v>
      </c>
      <c r="EE272">
        <v>10003.2362962963</v>
      </c>
      <c r="EF272">
        <v>0</v>
      </c>
      <c r="EG272">
        <v>83.81636666666665</v>
      </c>
      <c r="EH272">
        <v>-44.33677777777777</v>
      </c>
      <c r="EI272">
        <v>937.1752962962964</v>
      </c>
      <c r="EJ272">
        <v>979.5054444444445</v>
      </c>
      <c r="EK272">
        <v>3.045588148148148</v>
      </c>
      <c r="EL272">
        <v>959.8957777777779</v>
      </c>
      <c r="EM272">
        <v>20.01983703703704</v>
      </c>
      <c r="EN272">
        <v>2.295317037037037</v>
      </c>
      <c r="EO272">
        <v>1.992240370370371</v>
      </c>
      <c r="EP272">
        <v>19.64357037037037</v>
      </c>
      <c r="EQ272">
        <v>17.3828</v>
      </c>
      <c r="ER272">
        <v>2000.101111111111</v>
      </c>
      <c r="ES272">
        <v>0.9799983703703702</v>
      </c>
      <c r="ET272">
        <v>0.02000138518518519</v>
      </c>
      <c r="EU272">
        <v>0</v>
      </c>
      <c r="EV272">
        <v>647.3082222222222</v>
      </c>
      <c r="EW272">
        <v>5.00078</v>
      </c>
      <c r="EX272">
        <v>25003.68148148148</v>
      </c>
      <c r="EY272">
        <v>16380.45925925926</v>
      </c>
      <c r="EZ272">
        <v>43.26118518518518</v>
      </c>
      <c r="FA272">
        <v>44.29592592592592</v>
      </c>
      <c r="FB272">
        <v>43.49285185185185</v>
      </c>
      <c r="FC272">
        <v>44.02748148148147</v>
      </c>
      <c r="FD272">
        <v>44.55059259259259</v>
      </c>
      <c r="FE272">
        <v>1955.195925925926</v>
      </c>
      <c r="FF272">
        <v>39.90370370370371</v>
      </c>
      <c r="FG272">
        <v>0</v>
      </c>
      <c r="FH272">
        <v>1685033413.9</v>
      </c>
      <c r="FI272">
        <v>0</v>
      </c>
      <c r="FJ272">
        <v>647.2743076923077</v>
      </c>
      <c r="FK272">
        <v>-3.635692297262464</v>
      </c>
      <c r="FL272">
        <v>37369.1076884576</v>
      </c>
      <c r="FM272">
        <v>25030.80769230769</v>
      </c>
      <c r="FN272">
        <v>15</v>
      </c>
      <c r="FO272">
        <v>1685030927.1</v>
      </c>
      <c r="FP272" t="s">
        <v>824</v>
      </c>
      <c r="FQ272">
        <v>1685030918.1</v>
      </c>
      <c r="FR272">
        <v>1685030927.1</v>
      </c>
      <c r="FS272">
        <v>4</v>
      </c>
      <c r="FT272">
        <v>-0.116</v>
      </c>
      <c r="FU272">
        <v>-0.024</v>
      </c>
      <c r="FV272">
        <v>0.273</v>
      </c>
      <c r="FW272">
        <v>-0.08699999999999999</v>
      </c>
      <c r="FX272">
        <v>420</v>
      </c>
      <c r="FY272">
        <v>14</v>
      </c>
      <c r="FZ272">
        <v>0.3</v>
      </c>
      <c r="GA272">
        <v>0.01</v>
      </c>
      <c r="GB272">
        <v>-44.25678536585366</v>
      </c>
      <c r="GC272">
        <v>-1.546147735191624</v>
      </c>
      <c r="GD272">
        <v>0.1662993239664417</v>
      </c>
      <c r="GE272">
        <v>0</v>
      </c>
      <c r="GF272">
        <v>3.049707804878048</v>
      </c>
      <c r="GG272">
        <v>-0.07003170731707714</v>
      </c>
      <c r="GH272">
        <v>0.006929897585628034</v>
      </c>
      <c r="GI272">
        <v>1</v>
      </c>
      <c r="GJ272">
        <v>1</v>
      </c>
      <c r="GK272">
        <v>2</v>
      </c>
      <c r="GL272" t="s">
        <v>432</v>
      </c>
      <c r="GM272">
        <v>3.09976</v>
      </c>
      <c r="GN272">
        <v>2.75809</v>
      </c>
      <c r="GO272">
        <v>0.16803</v>
      </c>
      <c r="GP272">
        <v>0.173186</v>
      </c>
      <c r="GQ272">
        <v>0.114834</v>
      </c>
      <c r="GR272">
        <v>0.104627</v>
      </c>
      <c r="GS272">
        <v>21228.3</v>
      </c>
      <c r="GT272">
        <v>20848.3</v>
      </c>
      <c r="GU272">
        <v>26071.5</v>
      </c>
      <c r="GV272">
        <v>25569.1</v>
      </c>
      <c r="GW272">
        <v>37050.2</v>
      </c>
      <c r="GX272">
        <v>34889.2</v>
      </c>
      <c r="GY272">
        <v>45597.4</v>
      </c>
      <c r="GZ272">
        <v>42152.3</v>
      </c>
      <c r="HA272">
        <v>1.84085</v>
      </c>
      <c r="HB272">
        <v>1.86453</v>
      </c>
      <c r="HC272">
        <v>-0.0154972</v>
      </c>
      <c r="HD272">
        <v>0</v>
      </c>
      <c r="HE272">
        <v>32.266</v>
      </c>
      <c r="HF272">
        <v>999.9</v>
      </c>
      <c r="HG272">
        <v>47.1</v>
      </c>
      <c r="HH272">
        <v>40.6</v>
      </c>
      <c r="HI272">
        <v>36.2279</v>
      </c>
      <c r="HJ272">
        <v>62.4177</v>
      </c>
      <c r="HK272">
        <v>24.6675</v>
      </c>
      <c r="HL272">
        <v>1</v>
      </c>
      <c r="HM272">
        <v>0.43907</v>
      </c>
      <c r="HN272">
        <v>2.20678</v>
      </c>
      <c r="HO272">
        <v>20.2909</v>
      </c>
      <c r="HP272">
        <v>5.21145</v>
      </c>
      <c r="HQ272">
        <v>11.98</v>
      </c>
      <c r="HR272">
        <v>4.96355</v>
      </c>
      <c r="HS272">
        <v>3.27438</v>
      </c>
      <c r="HT272">
        <v>9999</v>
      </c>
      <c r="HU272">
        <v>9999</v>
      </c>
      <c r="HV272">
        <v>9999</v>
      </c>
      <c r="HW272">
        <v>31.9</v>
      </c>
      <c r="HX272">
        <v>1.86401</v>
      </c>
      <c r="HY272">
        <v>1.8602</v>
      </c>
      <c r="HZ272">
        <v>1.85852</v>
      </c>
      <c r="IA272">
        <v>1.85989</v>
      </c>
      <c r="IB272">
        <v>1.85987</v>
      </c>
      <c r="IC272">
        <v>1.85842</v>
      </c>
      <c r="ID272">
        <v>1.85751</v>
      </c>
      <c r="IE272">
        <v>1.8524</v>
      </c>
      <c r="IF272">
        <v>0</v>
      </c>
      <c r="IG272">
        <v>0</v>
      </c>
      <c r="IH272">
        <v>0</v>
      </c>
      <c r="II272">
        <v>0</v>
      </c>
      <c r="IJ272" t="s">
        <v>433</v>
      </c>
      <c r="IK272" t="s">
        <v>434</v>
      </c>
      <c r="IL272" t="s">
        <v>435</v>
      </c>
      <c r="IM272" t="s">
        <v>435</v>
      </c>
      <c r="IN272" t="s">
        <v>435</v>
      </c>
      <c r="IO272" t="s">
        <v>435</v>
      </c>
      <c r="IP272">
        <v>0</v>
      </c>
      <c r="IQ272">
        <v>100</v>
      </c>
      <c r="IR272">
        <v>100</v>
      </c>
      <c r="IS272">
        <v>0.238</v>
      </c>
      <c r="IT272">
        <v>0.0572</v>
      </c>
      <c r="IU272">
        <v>0.193269492571207</v>
      </c>
      <c r="IV272">
        <v>0.0002756662941723101</v>
      </c>
      <c r="IW272">
        <v>-1.706736700235475E-07</v>
      </c>
      <c r="IX272">
        <v>-7.648352192670159E-11</v>
      </c>
      <c r="IY272">
        <v>-0.189574171831711</v>
      </c>
      <c r="IZ272">
        <v>0.001712106514585134</v>
      </c>
      <c r="JA272">
        <v>0.0004201690128959496</v>
      </c>
      <c r="JB272">
        <v>-1.212774764375344E-06</v>
      </c>
      <c r="JC272">
        <v>3</v>
      </c>
      <c r="JD272">
        <v>1949</v>
      </c>
      <c r="JE272">
        <v>1</v>
      </c>
      <c r="JF272">
        <v>28</v>
      </c>
      <c r="JG272">
        <v>41.6</v>
      </c>
      <c r="JH272">
        <v>41.5</v>
      </c>
      <c r="JI272">
        <v>2.28638</v>
      </c>
      <c r="JJ272">
        <v>2.63672</v>
      </c>
      <c r="JK272">
        <v>1.49658</v>
      </c>
      <c r="JL272">
        <v>2.34863</v>
      </c>
      <c r="JM272">
        <v>1.54907</v>
      </c>
      <c r="JN272">
        <v>2.47192</v>
      </c>
      <c r="JO272">
        <v>43.4808</v>
      </c>
      <c r="JP272">
        <v>13.0638</v>
      </c>
      <c r="JQ272">
        <v>18</v>
      </c>
      <c r="JR272">
        <v>491.618</v>
      </c>
      <c r="JS272">
        <v>522.923</v>
      </c>
      <c r="JT272">
        <v>28.0008</v>
      </c>
      <c r="JU272">
        <v>32.787</v>
      </c>
      <c r="JV272">
        <v>30.0001</v>
      </c>
      <c r="JW272">
        <v>32.6617</v>
      </c>
      <c r="JX272">
        <v>32.5613</v>
      </c>
      <c r="JY272">
        <v>45.9995</v>
      </c>
      <c r="JZ272">
        <v>42.6912</v>
      </c>
      <c r="KA272">
        <v>0</v>
      </c>
      <c r="KB272">
        <v>28</v>
      </c>
      <c r="KC272">
        <v>1008.55</v>
      </c>
      <c r="KD272">
        <v>19.974</v>
      </c>
      <c r="KE272">
        <v>99.6387</v>
      </c>
      <c r="KF272">
        <v>100.068</v>
      </c>
    </row>
    <row r="273" spans="1:292">
      <c r="A273">
        <v>253</v>
      </c>
      <c r="B273">
        <v>1685033419.6</v>
      </c>
      <c r="C273">
        <v>6820.5</v>
      </c>
      <c r="D273" t="s">
        <v>943</v>
      </c>
      <c r="E273" t="s">
        <v>944</v>
      </c>
      <c r="F273">
        <v>5</v>
      </c>
      <c r="G273" t="s">
        <v>823</v>
      </c>
      <c r="H273">
        <v>1685033411.832142</v>
      </c>
      <c r="I273">
        <f>(J273)/1000</f>
        <v>0</v>
      </c>
      <c r="J273">
        <f>IF(DO273, AM273, AG273)</f>
        <v>0</v>
      </c>
      <c r="K273">
        <f>IF(DO273, AH273, AF273)</f>
        <v>0</v>
      </c>
      <c r="L273">
        <f>DQ273 - IF(AT273&gt;1, K273*DK273*100.0/(AV273*EE273), 0)</f>
        <v>0</v>
      </c>
      <c r="M273">
        <f>((S273-I273/2)*L273-K273)/(S273+I273/2)</f>
        <v>0</v>
      </c>
      <c r="N273">
        <f>M273*(DX273+DY273)/1000.0</f>
        <v>0</v>
      </c>
      <c r="O273">
        <f>(DQ273 - IF(AT273&gt;1, K273*DK273*100.0/(AV273*EE273), 0))*(DX273+DY273)/1000.0</f>
        <v>0</v>
      </c>
      <c r="P273">
        <f>2.0/((1/R273-1/Q273)+SIGN(R273)*SQRT((1/R273-1/Q273)*(1/R273-1/Q273) + 4*DL273/((DL273+1)*(DL273+1))*(2*1/R273*1/Q273-1/Q273*1/Q273)))</f>
        <v>0</v>
      </c>
      <c r="Q273">
        <f>IF(LEFT(DM273,1)&lt;&gt;"0",IF(LEFT(DM273,1)="1",3.0,DN273),$D$5+$E$5*(EE273*DX273/($K$5*1000))+$F$5*(EE273*DX273/($K$5*1000))*MAX(MIN(DK273,$J$5),$I$5)*MAX(MIN(DK273,$J$5),$I$5)+$G$5*MAX(MIN(DK273,$J$5),$I$5)*(EE273*DX273/($K$5*1000))+$H$5*(EE273*DX273/($K$5*1000))*(EE273*DX273/($K$5*1000)))</f>
        <v>0</v>
      </c>
      <c r="R273">
        <f>I273*(1000-(1000*0.61365*exp(17.502*V273/(240.97+V273))/(DX273+DY273)+DS273)/2)/(1000*0.61365*exp(17.502*V273/(240.97+V273))/(DX273+DY273)-DS273)</f>
        <v>0</v>
      </c>
      <c r="S273">
        <f>1/((DL273+1)/(P273/1.6)+1/(Q273/1.37)) + DL273/((DL273+1)/(P273/1.6) + DL273/(Q273/1.37))</f>
        <v>0</v>
      </c>
      <c r="T273">
        <f>(DG273*DJ273)</f>
        <v>0</v>
      </c>
      <c r="U273">
        <f>(DZ273+(T273+2*0.95*5.67E-8*(((DZ273+$B$9)+273)^4-(DZ273+273)^4)-44100*I273)/(1.84*29.3*Q273+8*0.95*5.67E-8*(DZ273+273)^3))</f>
        <v>0</v>
      </c>
      <c r="V273">
        <f>($C$9*EA273+$D$9*EB273+$E$9*U273)</f>
        <v>0</v>
      </c>
      <c r="W273">
        <f>0.61365*exp(17.502*V273/(240.97+V273))</f>
        <v>0</v>
      </c>
      <c r="X273">
        <f>(Y273/Z273*100)</f>
        <v>0</v>
      </c>
      <c r="Y273">
        <f>DS273*(DX273+DY273)/1000</f>
        <v>0</v>
      </c>
      <c r="Z273">
        <f>0.61365*exp(17.502*DZ273/(240.97+DZ273))</f>
        <v>0</v>
      </c>
      <c r="AA273">
        <f>(W273-DS273*(DX273+DY273)/1000)</f>
        <v>0</v>
      </c>
      <c r="AB273">
        <f>(-I273*44100)</f>
        <v>0</v>
      </c>
      <c r="AC273">
        <f>2*29.3*Q273*0.92*(DZ273-V273)</f>
        <v>0</v>
      </c>
      <c r="AD273">
        <f>2*0.95*5.67E-8*(((DZ273+$B$9)+273)^4-(V273+273)^4)</f>
        <v>0</v>
      </c>
      <c r="AE273">
        <f>T273+AD273+AB273+AC273</f>
        <v>0</v>
      </c>
      <c r="AF273">
        <f>DW273*AT273*(DR273-DQ273*(1000-AT273*DT273)/(1000-AT273*DS273))/(100*DK273)</f>
        <v>0</v>
      </c>
      <c r="AG273">
        <f>1000*DW273*AT273*(DS273-DT273)/(100*DK273*(1000-AT273*DS273))</f>
        <v>0</v>
      </c>
      <c r="AH273">
        <f>(AI273 - AJ273 - DX273*1E3/(8.314*(DZ273+273.15)) * AL273/DW273 * AK273) * DW273/(100*DK273) * (1000 - DT273)/1000</f>
        <v>0</v>
      </c>
      <c r="AI273">
        <v>1010.587997140076</v>
      </c>
      <c r="AJ273">
        <v>977.9677454545454</v>
      </c>
      <c r="AK273">
        <v>3.398748041353146</v>
      </c>
      <c r="AL273">
        <v>66.78912068132936</v>
      </c>
      <c r="AM273">
        <f>(AO273 - AN273 + DX273*1E3/(8.314*(DZ273+273.15)) * AQ273/DW273 * AP273) * DW273/(100*DK273) * 1000/(1000 - AO273)</f>
        <v>0</v>
      </c>
      <c r="AN273">
        <v>20.02016210335855</v>
      </c>
      <c r="AO273">
        <v>23.0603005882353</v>
      </c>
      <c r="AP273">
        <v>-9.155209050552537E-06</v>
      </c>
      <c r="AQ273">
        <v>108.691089205337</v>
      </c>
      <c r="AR273">
        <v>0</v>
      </c>
      <c r="AS273">
        <v>0</v>
      </c>
      <c r="AT273">
        <f>IF(AR273*$H$15&gt;=AV273,1.0,(AV273/(AV273-AR273*$H$15)))</f>
        <v>0</v>
      </c>
      <c r="AU273">
        <f>(AT273-1)*100</f>
        <v>0</v>
      </c>
      <c r="AV273">
        <f>MAX(0,($B$15+$C$15*EE273)/(1+$D$15*EE273)*DX273/(DZ273+273)*$E$15)</f>
        <v>0</v>
      </c>
      <c r="AW273" t="s">
        <v>429</v>
      </c>
      <c r="AX273" t="s">
        <v>429</v>
      </c>
      <c r="AY273">
        <v>0</v>
      </c>
      <c r="AZ273">
        <v>0</v>
      </c>
      <c r="BA273">
        <f>1-AY273/AZ273</f>
        <v>0</v>
      </c>
      <c r="BB273">
        <v>0</v>
      </c>
      <c r="BC273" t="s">
        <v>429</v>
      </c>
      <c r="BD273" t="s">
        <v>429</v>
      </c>
      <c r="BE273">
        <v>0</v>
      </c>
      <c r="BF273">
        <v>0</v>
      </c>
      <c r="BG273">
        <f>1-BE273/BF273</f>
        <v>0</v>
      </c>
      <c r="BH273">
        <v>0.5</v>
      </c>
      <c r="BI273">
        <f>DH273</f>
        <v>0</v>
      </c>
      <c r="BJ273">
        <f>K273</f>
        <v>0</v>
      </c>
      <c r="BK273">
        <f>BG273*BH273*BI273</f>
        <v>0</v>
      </c>
      <c r="BL273">
        <f>(BJ273-BB273)/BI273</f>
        <v>0</v>
      </c>
      <c r="BM273">
        <f>(AZ273-BF273)/BF273</f>
        <v>0</v>
      </c>
      <c r="BN273">
        <f>AY273/(BA273+AY273/BF273)</f>
        <v>0</v>
      </c>
      <c r="BO273" t="s">
        <v>429</v>
      </c>
      <c r="BP273">
        <v>0</v>
      </c>
      <c r="BQ273">
        <f>IF(BP273&lt;&gt;0, BP273, BN273)</f>
        <v>0</v>
      </c>
      <c r="BR273">
        <f>1-BQ273/BF273</f>
        <v>0</v>
      </c>
      <c r="BS273">
        <f>(BF273-BE273)/(BF273-BQ273)</f>
        <v>0</v>
      </c>
      <c r="BT273">
        <f>(AZ273-BF273)/(AZ273-BQ273)</f>
        <v>0</v>
      </c>
      <c r="BU273">
        <f>(BF273-BE273)/(BF273-AY273)</f>
        <v>0</v>
      </c>
      <c r="BV273">
        <f>(AZ273-BF273)/(AZ273-AY273)</f>
        <v>0</v>
      </c>
      <c r="BW273">
        <f>(BS273*BQ273/BE273)</f>
        <v>0</v>
      </c>
      <c r="BX273">
        <f>(1-BW273)</f>
        <v>0</v>
      </c>
      <c r="DG273">
        <f>$B$13*EF273+$C$13*EG273+$F$13*ER273*(1-EU273)</f>
        <v>0</v>
      </c>
      <c r="DH273">
        <f>DG273*DI273</f>
        <v>0</v>
      </c>
      <c r="DI273">
        <f>($B$13*$D$11+$C$13*$D$11+$F$13*((FE273+EW273)/MAX(FE273+EW273+FF273, 0.1)*$I$11+FF273/MAX(FE273+EW273+FF273, 0.1)*$J$11))/($B$13+$C$13+$F$13)</f>
        <v>0</v>
      </c>
      <c r="DJ273">
        <f>($B$13*$K$11+$C$13*$K$11+$F$13*((FE273+EW273)/MAX(FE273+EW273+FF273, 0.1)*$P$11+FF273/MAX(FE273+EW273+FF273, 0.1)*$Q$11))/($B$13+$C$13+$F$13)</f>
        <v>0</v>
      </c>
      <c r="DK273">
        <v>5.52</v>
      </c>
      <c r="DL273">
        <v>0.5</v>
      </c>
      <c r="DM273" t="s">
        <v>430</v>
      </c>
      <c r="DN273">
        <v>2</v>
      </c>
      <c r="DO273" t="b">
        <v>1</v>
      </c>
      <c r="DP273">
        <v>1685033411.832142</v>
      </c>
      <c r="DQ273">
        <v>931.2329642857142</v>
      </c>
      <c r="DR273">
        <v>975.7040357142857</v>
      </c>
      <c r="DS273">
        <v>23.06100714285714</v>
      </c>
      <c r="DT273">
        <v>20.01985</v>
      </c>
      <c r="DU273">
        <v>930.9928928571428</v>
      </c>
      <c r="DV273">
        <v>23.003625</v>
      </c>
      <c r="DW273">
        <v>500.0061785714285</v>
      </c>
      <c r="DX273">
        <v>99.51304642857141</v>
      </c>
      <c r="DY273">
        <v>0.1000032642857143</v>
      </c>
      <c r="DZ273">
        <v>31.33760714285714</v>
      </c>
      <c r="EA273">
        <v>32.012725</v>
      </c>
      <c r="EB273">
        <v>999.9000000000002</v>
      </c>
      <c r="EC273">
        <v>0</v>
      </c>
      <c r="ED273">
        <v>0</v>
      </c>
      <c r="EE273">
        <v>10004.39392857143</v>
      </c>
      <c r="EF273">
        <v>0</v>
      </c>
      <c r="EG273">
        <v>92.6976607142857</v>
      </c>
      <c r="EH273">
        <v>-44.47100357142857</v>
      </c>
      <c r="EI273">
        <v>953.2150357142857</v>
      </c>
      <c r="EJ273">
        <v>995.63675</v>
      </c>
      <c r="EK273">
        <v>3.041158928571428</v>
      </c>
      <c r="EL273">
        <v>975.7040357142857</v>
      </c>
      <c r="EM273">
        <v>20.01985</v>
      </c>
      <c r="EN273">
        <v>2.294871071428571</v>
      </c>
      <c r="EO273">
        <v>1.992235714285714</v>
      </c>
      <c r="EP273">
        <v>19.64043928571428</v>
      </c>
      <c r="EQ273">
        <v>17.38276071428572</v>
      </c>
      <c r="ER273">
        <v>2000.004285714286</v>
      </c>
      <c r="ES273">
        <v>0.979995357142857</v>
      </c>
      <c r="ET273">
        <v>0.02000442142857143</v>
      </c>
      <c r="EU273">
        <v>0</v>
      </c>
      <c r="EV273">
        <v>646.8953214285715</v>
      </c>
      <c r="EW273">
        <v>5.00078</v>
      </c>
      <c r="EX273">
        <v>26793.26071428571</v>
      </c>
      <c r="EY273">
        <v>16379.64285714286</v>
      </c>
      <c r="EZ273">
        <v>43.26524999999999</v>
      </c>
      <c r="FA273">
        <v>44.29649999999999</v>
      </c>
      <c r="FB273">
        <v>43.58674999999999</v>
      </c>
      <c r="FC273">
        <v>44.03321428571428</v>
      </c>
      <c r="FD273">
        <v>44.58014285714286</v>
      </c>
      <c r="FE273">
        <v>1955.094285714286</v>
      </c>
      <c r="FF273">
        <v>39.90750000000001</v>
      </c>
      <c r="FG273">
        <v>0</v>
      </c>
      <c r="FH273">
        <v>1685033418.7</v>
      </c>
      <c r="FI273">
        <v>0</v>
      </c>
      <c r="FJ273">
        <v>646.9006153846154</v>
      </c>
      <c r="FK273">
        <v>-3.620034184469645</v>
      </c>
      <c r="FL273">
        <v>17521.46324843186</v>
      </c>
      <c r="FM273">
        <v>26791.22307692308</v>
      </c>
      <c r="FN273">
        <v>15</v>
      </c>
      <c r="FO273">
        <v>1685030927.1</v>
      </c>
      <c r="FP273" t="s">
        <v>824</v>
      </c>
      <c r="FQ273">
        <v>1685030918.1</v>
      </c>
      <c r="FR273">
        <v>1685030927.1</v>
      </c>
      <c r="FS273">
        <v>4</v>
      </c>
      <c r="FT273">
        <v>-0.116</v>
      </c>
      <c r="FU273">
        <v>-0.024</v>
      </c>
      <c r="FV273">
        <v>0.273</v>
      </c>
      <c r="FW273">
        <v>-0.08699999999999999</v>
      </c>
      <c r="FX273">
        <v>420</v>
      </c>
      <c r="FY273">
        <v>14</v>
      </c>
      <c r="FZ273">
        <v>0.3</v>
      </c>
      <c r="GA273">
        <v>0.01</v>
      </c>
      <c r="GB273">
        <v>-44.403235</v>
      </c>
      <c r="GC273">
        <v>-1.606491557223194</v>
      </c>
      <c r="GD273">
        <v>0.1702430432499372</v>
      </c>
      <c r="GE273">
        <v>0</v>
      </c>
      <c r="GF273">
        <v>3.04367625</v>
      </c>
      <c r="GG273">
        <v>-0.05974975609756726</v>
      </c>
      <c r="GH273">
        <v>0.005973883865417864</v>
      </c>
      <c r="GI273">
        <v>1</v>
      </c>
      <c r="GJ273">
        <v>1</v>
      </c>
      <c r="GK273">
        <v>2</v>
      </c>
      <c r="GL273" t="s">
        <v>432</v>
      </c>
      <c r="GM273">
        <v>3.09987</v>
      </c>
      <c r="GN273">
        <v>2.75824</v>
      </c>
      <c r="GO273">
        <v>0.169942</v>
      </c>
      <c r="GP273">
        <v>0.175076</v>
      </c>
      <c r="GQ273">
        <v>0.114845</v>
      </c>
      <c r="GR273">
        <v>0.104627</v>
      </c>
      <c r="GS273">
        <v>21179.3</v>
      </c>
      <c r="GT273">
        <v>20800.5</v>
      </c>
      <c r="GU273">
        <v>26071.3</v>
      </c>
      <c r="GV273">
        <v>25568.9</v>
      </c>
      <c r="GW273">
        <v>37049.7</v>
      </c>
      <c r="GX273">
        <v>34889.1</v>
      </c>
      <c r="GY273">
        <v>45597.1</v>
      </c>
      <c r="GZ273">
        <v>42151.8</v>
      </c>
      <c r="HA273">
        <v>1.841</v>
      </c>
      <c r="HB273">
        <v>1.86432</v>
      </c>
      <c r="HC273">
        <v>-0.0154898</v>
      </c>
      <c r="HD273">
        <v>0</v>
      </c>
      <c r="HE273">
        <v>32.2853</v>
      </c>
      <c r="HF273">
        <v>999.9</v>
      </c>
      <c r="HG273">
        <v>47.1</v>
      </c>
      <c r="HH273">
        <v>40.6</v>
      </c>
      <c r="HI273">
        <v>36.2268</v>
      </c>
      <c r="HJ273">
        <v>62.6077</v>
      </c>
      <c r="HK273">
        <v>24.5152</v>
      </c>
      <c r="HL273">
        <v>1</v>
      </c>
      <c r="HM273">
        <v>0.439253</v>
      </c>
      <c r="HN273">
        <v>2.21383</v>
      </c>
      <c r="HO273">
        <v>20.2909</v>
      </c>
      <c r="HP273">
        <v>5.21085</v>
      </c>
      <c r="HQ273">
        <v>11.98</v>
      </c>
      <c r="HR273">
        <v>4.96345</v>
      </c>
      <c r="HS273">
        <v>3.27448</v>
      </c>
      <c r="HT273">
        <v>9999</v>
      </c>
      <c r="HU273">
        <v>9999</v>
      </c>
      <c r="HV273">
        <v>9999</v>
      </c>
      <c r="HW273">
        <v>31.9</v>
      </c>
      <c r="HX273">
        <v>1.86401</v>
      </c>
      <c r="HY273">
        <v>1.8602</v>
      </c>
      <c r="HZ273">
        <v>1.85852</v>
      </c>
      <c r="IA273">
        <v>1.85989</v>
      </c>
      <c r="IB273">
        <v>1.85989</v>
      </c>
      <c r="IC273">
        <v>1.85844</v>
      </c>
      <c r="ID273">
        <v>1.85751</v>
      </c>
      <c r="IE273">
        <v>1.85241</v>
      </c>
      <c r="IF273">
        <v>0</v>
      </c>
      <c r="IG273">
        <v>0</v>
      </c>
      <c r="IH273">
        <v>0</v>
      </c>
      <c r="II273">
        <v>0</v>
      </c>
      <c r="IJ273" t="s">
        <v>433</v>
      </c>
      <c r="IK273" t="s">
        <v>434</v>
      </c>
      <c r="IL273" t="s">
        <v>435</v>
      </c>
      <c r="IM273" t="s">
        <v>435</v>
      </c>
      <c r="IN273" t="s">
        <v>435</v>
      </c>
      <c r="IO273" t="s">
        <v>435</v>
      </c>
      <c r="IP273">
        <v>0</v>
      </c>
      <c r="IQ273">
        <v>100</v>
      </c>
      <c r="IR273">
        <v>100</v>
      </c>
      <c r="IS273">
        <v>0.234</v>
      </c>
      <c r="IT273">
        <v>0.0573</v>
      </c>
      <c r="IU273">
        <v>0.193269492571207</v>
      </c>
      <c r="IV273">
        <v>0.0002756662941723101</v>
      </c>
      <c r="IW273">
        <v>-1.706736700235475E-07</v>
      </c>
      <c r="IX273">
        <v>-7.648352192670159E-11</v>
      </c>
      <c r="IY273">
        <v>-0.189574171831711</v>
      </c>
      <c r="IZ273">
        <v>0.001712106514585134</v>
      </c>
      <c r="JA273">
        <v>0.0004201690128959496</v>
      </c>
      <c r="JB273">
        <v>-1.212774764375344E-06</v>
      </c>
      <c r="JC273">
        <v>3</v>
      </c>
      <c r="JD273">
        <v>1949</v>
      </c>
      <c r="JE273">
        <v>1</v>
      </c>
      <c r="JF273">
        <v>28</v>
      </c>
      <c r="JG273">
        <v>41.7</v>
      </c>
      <c r="JH273">
        <v>41.5</v>
      </c>
      <c r="JI273">
        <v>2.32056</v>
      </c>
      <c r="JJ273">
        <v>2.64038</v>
      </c>
      <c r="JK273">
        <v>1.49658</v>
      </c>
      <c r="JL273">
        <v>2.34741</v>
      </c>
      <c r="JM273">
        <v>1.54907</v>
      </c>
      <c r="JN273">
        <v>2.45728</v>
      </c>
      <c r="JO273">
        <v>43.4808</v>
      </c>
      <c r="JP273">
        <v>13.0551</v>
      </c>
      <c r="JQ273">
        <v>18</v>
      </c>
      <c r="JR273">
        <v>491.722</v>
      </c>
      <c r="JS273">
        <v>522.806</v>
      </c>
      <c r="JT273">
        <v>28.0012</v>
      </c>
      <c r="JU273">
        <v>32.787</v>
      </c>
      <c r="JV273">
        <v>30.0002</v>
      </c>
      <c r="JW273">
        <v>32.6637</v>
      </c>
      <c r="JX273">
        <v>32.5641</v>
      </c>
      <c r="JY273">
        <v>46.6033</v>
      </c>
      <c r="JZ273">
        <v>42.6912</v>
      </c>
      <c r="KA273">
        <v>0</v>
      </c>
      <c r="KB273">
        <v>28</v>
      </c>
      <c r="KC273">
        <v>1021.91</v>
      </c>
      <c r="KD273">
        <v>19.974</v>
      </c>
      <c r="KE273">
        <v>99.63800000000001</v>
      </c>
      <c r="KF273">
        <v>100.068</v>
      </c>
    </row>
    <row r="274" spans="1:292">
      <c r="A274">
        <v>254</v>
      </c>
      <c r="B274">
        <v>1685033424.6</v>
      </c>
      <c r="C274">
        <v>6825.5</v>
      </c>
      <c r="D274" t="s">
        <v>945</v>
      </c>
      <c r="E274" t="s">
        <v>946</v>
      </c>
      <c r="F274">
        <v>5</v>
      </c>
      <c r="G274" t="s">
        <v>823</v>
      </c>
      <c r="H274">
        <v>1685033417.1</v>
      </c>
      <c r="I274">
        <f>(J274)/1000</f>
        <v>0</v>
      </c>
      <c r="J274">
        <f>IF(DO274, AM274, AG274)</f>
        <v>0</v>
      </c>
      <c r="K274">
        <f>IF(DO274, AH274, AF274)</f>
        <v>0</v>
      </c>
      <c r="L274">
        <f>DQ274 - IF(AT274&gt;1, K274*DK274*100.0/(AV274*EE274), 0)</f>
        <v>0</v>
      </c>
      <c r="M274">
        <f>((S274-I274/2)*L274-K274)/(S274+I274/2)</f>
        <v>0</v>
      </c>
      <c r="N274">
        <f>M274*(DX274+DY274)/1000.0</f>
        <v>0</v>
      </c>
      <c r="O274">
        <f>(DQ274 - IF(AT274&gt;1, K274*DK274*100.0/(AV274*EE274), 0))*(DX274+DY274)/1000.0</f>
        <v>0</v>
      </c>
      <c r="P274">
        <f>2.0/((1/R274-1/Q274)+SIGN(R274)*SQRT((1/R274-1/Q274)*(1/R274-1/Q274) + 4*DL274/((DL274+1)*(DL274+1))*(2*1/R274*1/Q274-1/Q274*1/Q274)))</f>
        <v>0</v>
      </c>
      <c r="Q274">
        <f>IF(LEFT(DM274,1)&lt;&gt;"0",IF(LEFT(DM274,1)="1",3.0,DN274),$D$5+$E$5*(EE274*DX274/($K$5*1000))+$F$5*(EE274*DX274/($K$5*1000))*MAX(MIN(DK274,$J$5),$I$5)*MAX(MIN(DK274,$J$5),$I$5)+$G$5*MAX(MIN(DK274,$J$5),$I$5)*(EE274*DX274/($K$5*1000))+$H$5*(EE274*DX274/($K$5*1000))*(EE274*DX274/($K$5*1000)))</f>
        <v>0</v>
      </c>
      <c r="R274">
        <f>I274*(1000-(1000*0.61365*exp(17.502*V274/(240.97+V274))/(DX274+DY274)+DS274)/2)/(1000*0.61365*exp(17.502*V274/(240.97+V274))/(DX274+DY274)-DS274)</f>
        <v>0</v>
      </c>
      <c r="S274">
        <f>1/((DL274+1)/(P274/1.6)+1/(Q274/1.37)) + DL274/((DL274+1)/(P274/1.6) + DL274/(Q274/1.37))</f>
        <v>0</v>
      </c>
      <c r="T274">
        <f>(DG274*DJ274)</f>
        <v>0</v>
      </c>
      <c r="U274">
        <f>(DZ274+(T274+2*0.95*5.67E-8*(((DZ274+$B$9)+273)^4-(DZ274+273)^4)-44100*I274)/(1.84*29.3*Q274+8*0.95*5.67E-8*(DZ274+273)^3))</f>
        <v>0</v>
      </c>
      <c r="V274">
        <f>($C$9*EA274+$D$9*EB274+$E$9*U274)</f>
        <v>0</v>
      </c>
      <c r="W274">
        <f>0.61365*exp(17.502*V274/(240.97+V274))</f>
        <v>0</v>
      </c>
      <c r="X274">
        <f>(Y274/Z274*100)</f>
        <v>0</v>
      </c>
      <c r="Y274">
        <f>DS274*(DX274+DY274)/1000</f>
        <v>0</v>
      </c>
      <c r="Z274">
        <f>0.61365*exp(17.502*DZ274/(240.97+DZ274))</f>
        <v>0</v>
      </c>
      <c r="AA274">
        <f>(W274-DS274*(DX274+DY274)/1000)</f>
        <v>0</v>
      </c>
      <c r="AB274">
        <f>(-I274*44100)</f>
        <v>0</v>
      </c>
      <c r="AC274">
        <f>2*29.3*Q274*0.92*(DZ274-V274)</f>
        <v>0</v>
      </c>
      <c r="AD274">
        <f>2*0.95*5.67E-8*(((DZ274+$B$9)+273)^4-(V274+273)^4)</f>
        <v>0</v>
      </c>
      <c r="AE274">
        <f>T274+AD274+AB274+AC274</f>
        <v>0</v>
      </c>
      <c r="AF274">
        <f>DW274*AT274*(DR274-DQ274*(1000-AT274*DT274)/(1000-AT274*DS274))/(100*DK274)</f>
        <v>0</v>
      </c>
      <c r="AG274">
        <f>1000*DW274*AT274*(DS274-DT274)/(100*DK274*(1000-AT274*DS274))</f>
        <v>0</v>
      </c>
      <c r="AH274">
        <f>(AI274 - AJ274 - DX274*1E3/(8.314*(DZ274+273.15)) * AL274/DW274 * AK274) * DW274/(100*DK274) * (1000 - DT274)/1000</f>
        <v>0</v>
      </c>
      <c r="AI274">
        <v>1027.528099246416</v>
      </c>
      <c r="AJ274">
        <v>994.9603696969695</v>
      </c>
      <c r="AK274">
        <v>3.393036205077521</v>
      </c>
      <c r="AL274">
        <v>66.78912068132936</v>
      </c>
      <c r="AM274">
        <f>(AO274 - AN274 + DX274*1E3/(8.314*(DZ274+273.15)) * AQ274/DW274 * AP274) * DW274/(100*DK274) * 1000/(1000 - AO274)</f>
        <v>0</v>
      </c>
      <c r="AN274">
        <v>20.02078868574489</v>
      </c>
      <c r="AO274">
        <v>23.05851147058822</v>
      </c>
      <c r="AP274">
        <v>2.260955124016383E-05</v>
      </c>
      <c r="AQ274">
        <v>108.691089205337</v>
      </c>
      <c r="AR274">
        <v>0</v>
      </c>
      <c r="AS274">
        <v>0</v>
      </c>
      <c r="AT274">
        <f>IF(AR274*$H$15&gt;=AV274,1.0,(AV274/(AV274-AR274*$H$15)))</f>
        <v>0</v>
      </c>
      <c r="AU274">
        <f>(AT274-1)*100</f>
        <v>0</v>
      </c>
      <c r="AV274">
        <f>MAX(0,($B$15+$C$15*EE274)/(1+$D$15*EE274)*DX274/(DZ274+273)*$E$15)</f>
        <v>0</v>
      </c>
      <c r="AW274" t="s">
        <v>429</v>
      </c>
      <c r="AX274" t="s">
        <v>429</v>
      </c>
      <c r="AY274">
        <v>0</v>
      </c>
      <c r="AZ274">
        <v>0</v>
      </c>
      <c r="BA274">
        <f>1-AY274/AZ274</f>
        <v>0</v>
      </c>
      <c r="BB274">
        <v>0</v>
      </c>
      <c r="BC274" t="s">
        <v>429</v>
      </c>
      <c r="BD274" t="s">
        <v>429</v>
      </c>
      <c r="BE274">
        <v>0</v>
      </c>
      <c r="BF274">
        <v>0</v>
      </c>
      <c r="BG274">
        <f>1-BE274/BF274</f>
        <v>0</v>
      </c>
      <c r="BH274">
        <v>0.5</v>
      </c>
      <c r="BI274">
        <f>DH274</f>
        <v>0</v>
      </c>
      <c r="BJ274">
        <f>K274</f>
        <v>0</v>
      </c>
      <c r="BK274">
        <f>BG274*BH274*BI274</f>
        <v>0</v>
      </c>
      <c r="BL274">
        <f>(BJ274-BB274)/BI274</f>
        <v>0</v>
      </c>
      <c r="BM274">
        <f>(AZ274-BF274)/BF274</f>
        <v>0</v>
      </c>
      <c r="BN274">
        <f>AY274/(BA274+AY274/BF274)</f>
        <v>0</v>
      </c>
      <c r="BO274" t="s">
        <v>429</v>
      </c>
      <c r="BP274">
        <v>0</v>
      </c>
      <c r="BQ274">
        <f>IF(BP274&lt;&gt;0, BP274, BN274)</f>
        <v>0</v>
      </c>
      <c r="BR274">
        <f>1-BQ274/BF274</f>
        <v>0</v>
      </c>
      <c r="BS274">
        <f>(BF274-BE274)/(BF274-BQ274)</f>
        <v>0</v>
      </c>
      <c r="BT274">
        <f>(AZ274-BF274)/(AZ274-BQ274)</f>
        <v>0</v>
      </c>
      <c r="BU274">
        <f>(BF274-BE274)/(BF274-AY274)</f>
        <v>0</v>
      </c>
      <c r="BV274">
        <f>(AZ274-BF274)/(AZ274-AY274)</f>
        <v>0</v>
      </c>
      <c r="BW274">
        <f>(BS274*BQ274/BE274)</f>
        <v>0</v>
      </c>
      <c r="BX274">
        <f>(1-BW274)</f>
        <v>0</v>
      </c>
      <c r="DG274">
        <f>$B$13*EF274+$C$13*EG274+$F$13*ER274*(1-EU274)</f>
        <v>0</v>
      </c>
      <c r="DH274">
        <f>DG274*DI274</f>
        <v>0</v>
      </c>
      <c r="DI274">
        <f>($B$13*$D$11+$C$13*$D$11+$F$13*((FE274+EW274)/MAX(FE274+EW274+FF274, 0.1)*$I$11+FF274/MAX(FE274+EW274+FF274, 0.1)*$J$11))/($B$13+$C$13+$F$13)</f>
        <v>0</v>
      </c>
      <c r="DJ274">
        <f>($B$13*$K$11+$C$13*$K$11+$F$13*((FE274+EW274)/MAX(FE274+EW274+FF274, 0.1)*$P$11+FF274/MAX(FE274+EW274+FF274, 0.1)*$Q$11))/($B$13+$C$13+$F$13)</f>
        <v>0</v>
      </c>
      <c r="DK274">
        <v>5.52</v>
      </c>
      <c r="DL274">
        <v>0.5</v>
      </c>
      <c r="DM274" t="s">
        <v>430</v>
      </c>
      <c r="DN274">
        <v>2</v>
      </c>
      <c r="DO274" t="b">
        <v>1</v>
      </c>
      <c r="DP274">
        <v>1685033417.1</v>
      </c>
      <c r="DQ274">
        <v>948.7635555555555</v>
      </c>
      <c r="DR274">
        <v>993.3269629629632</v>
      </c>
      <c r="DS274">
        <v>23.05856296296296</v>
      </c>
      <c r="DT274">
        <v>20.02048518518518</v>
      </c>
      <c r="DU274">
        <v>948.5277777777776</v>
      </c>
      <c r="DV274">
        <v>23.00122222222222</v>
      </c>
      <c r="DW274">
        <v>500.0305555555556</v>
      </c>
      <c r="DX274">
        <v>99.51292962962964</v>
      </c>
      <c r="DY274">
        <v>0.09999582592592592</v>
      </c>
      <c r="DZ274">
        <v>31.35369259259259</v>
      </c>
      <c r="EA274">
        <v>32.02578518518519</v>
      </c>
      <c r="EB274">
        <v>999.9000000000001</v>
      </c>
      <c r="EC274">
        <v>0</v>
      </c>
      <c r="ED274">
        <v>0</v>
      </c>
      <c r="EE274">
        <v>10006.94185185185</v>
      </c>
      <c r="EF274">
        <v>0</v>
      </c>
      <c r="EG274">
        <v>96.88111111111111</v>
      </c>
      <c r="EH274">
        <v>-44.56306296296297</v>
      </c>
      <c r="EI274">
        <v>971.157037037037</v>
      </c>
      <c r="EJ274">
        <v>1013.620185185185</v>
      </c>
      <c r="EK274">
        <v>3.038084444444445</v>
      </c>
      <c r="EL274">
        <v>993.3269629629632</v>
      </c>
      <c r="EM274">
        <v>20.02048518518518</v>
      </c>
      <c r="EN274">
        <v>2.294625555555556</v>
      </c>
      <c r="EO274">
        <v>1.992296296296296</v>
      </c>
      <c r="EP274">
        <v>19.63871851851852</v>
      </c>
      <c r="EQ274">
        <v>17.38324074074074</v>
      </c>
      <c r="ER274">
        <v>1999.996666666666</v>
      </c>
      <c r="ES274">
        <v>0.979994222222222</v>
      </c>
      <c r="ET274">
        <v>0.02000555925925926</v>
      </c>
      <c r="EU274">
        <v>0</v>
      </c>
      <c r="EV274">
        <v>646.5812962962963</v>
      </c>
      <c r="EW274">
        <v>5.00078</v>
      </c>
      <c r="EX274">
        <v>27863.12222222222</v>
      </c>
      <c r="EY274">
        <v>16379.56666666667</v>
      </c>
      <c r="EZ274">
        <v>43.27985185185185</v>
      </c>
      <c r="FA274">
        <v>44.29362962962963</v>
      </c>
      <c r="FB274">
        <v>43.7011111111111</v>
      </c>
      <c r="FC274">
        <v>44.04599999999999</v>
      </c>
      <c r="FD274">
        <v>44.59466666666666</v>
      </c>
      <c r="FE274">
        <v>1955.084444444445</v>
      </c>
      <c r="FF274">
        <v>39.91</v>
      </c>
      <c r="FG274">
        <v>0</v>
      </c>
      <c r="FH274">
        <v>1685033423.5</v>
      </c>
      <c r="FI274">
        <v>0</v>
      </c>
      <c r="FJ274">
        <v>646.6226923076922</v>
      </c>
      <c r="FK274">
        <v>-4.157470069765938</v>
      </c>
      <c r="FL274">
        <v>-2450.693999397298</v>
      </c>
      <c r="FM274">
        <v>27757.4</v>
      </c>
      <c r="FN274">
        <v>15</v>
      </c>
      <c r="FO274">
        <v>1685030927.1</v>
      </c>
      <c r="FP274" t="s">
        <v>824</v>
      </c>
      <c r="FQ274">
        <v>1685030918.1</v>
      </c>
      <c r="FR274">
        <v>1685030927.1</v>
      </c>
      <c r="FS274">
        <v>4</v>
      </c>
      <c r="FT274">
        <v>-0.116</v>
      </c>
      <c r="FU274">
        <v>-0.024</v>
      </c>
      <c r="FV274">
        <v>0.273</v>
      </c>
      <c r="FW274">
        <v>-0.08699999999999999</v>
      </c>
      <c r="FX274">
        <v>420</v>
      </c>
      <c r="FY274">
        <v>14</v>
      </c>
      <c r="FZ274">
        <v>0.3</v>
      </c>
      <c r="GA274">
        <v>0.01</v>
      </c>
      <c r="GB274">
        <v>-44.48230975609756</v>
      </c>
      <c r="GC274">
        <v>-1.228609756097531</v>
      </c>
      <c r="GD274">
        <v>0.1471939848401123</v>
      </c>
      <c r="GE274">
        <v>0</v>
      </c>
      <c r="GF274">
        <v>3.040741463414634</v>
      </c>
      <c r="GG274">
        <v>-0.03713393728223006</v>
      </c>
      <c r="GH274">
        <v>0.00431372769642517</v>
      </c>
      <c r="GI274">
        <v>1</v>
      </c>
      <c r="GJ274">
        <v>1</v>
      </c>
      <c r="GK274">
        <v>2</v>
      </c>
      <c r="GL274" t="s">
        <v>432</v>
      </c>
      <c r="GM274">
        <v>3.09976</v>
      </c>
      <c r="GN274">
        <v>2.7581</v>
      </c>
      <c r="GO274">
        <v>0.171836</v>
      </c>
      <c r="GP274">
        <v>0.176933</v>
      </c>
      <c r="GQ274">
        <v>0.11484</v>
      </c>
      <c r="GR274">
        <v>0.104636</v>
      </c>
      <c r="GS274">
        <v>21131</v>
      </c>
      <c r="GT274">
        <v>20753.6</v>
      </c>
      <c r="GU274">
        <v>26071.3</v>
      </c>
      <c r="GV274">
        <v>25568.8</v>
      </c>
      <c r="GW274">
        <v>37050</v>
      </c>
      <c r="GX274">
        <v>34888.8</v>
      </c>
      <c r="GY274">
        <v>45596.9</v>
      </c>
      <c r="GZ274">
        <v>42151.6</v>
      </c>
      <c r="HA274">
        <v>1.8411</v>
      </c>
      <c r="HB274">
        <v>1.86432</v>
      </c>
      <c r="HC274">
        <v>-0.0163466</v>
      </c>
      <c r="HD274">
        <v>0</v>
      </c>
      <c r="HE274">
        <v>32.3118</v>
      </c>
      <c r="HF274">
        <v>999.9</v>
      </c>
      <c r="HG274">
        <v>47.1</v>
      </c>
      <c r="HH274">
        <v>40.6</v>
      </c>
      <c r="HI274">
        <v>36.227</v>
      </c>
      <c r="HJ274">
        <v>62.3177</v>
      </c>
      <c r="HK274">
        <v>24.6234</v>
      </c>
      <c r="HL274">
        <v>1</v>
      </c>
      <c r="HM274">
        <v>0.439393</v>
      </c>
      <c r="HN274">
        <v>2.22349</v>
      </c>
      <c r="HO274">
        <v>20.2907</v>
      </c>
      <c r="HP274">
        <v>5.21145</v>
      </c>
      <c r="HQ274">
        <v>11.98</v>
      </c>
      <c r="HR274">
        <v>4.9633</v>
      </c>
      <c r="HS274">
        <v>3.27443</v>
      </c>
      <c r="HT274">
        <v>9999</v>
      </c>
      <c r="HU274">
        <v>9999</v>
      </c>
      <c r="HV274">
        <v>9999</v>
      </c>
      <c r="HW274">
        <v>31.9</v>
      </c>
      <c r="HX274">
        <v>1.86401</v>
      </c>
      <c r="HY274">
        <v>1.8602</v>
      </c>
      <c r="HZ274">
        <v>1.85852</v>
      </c>
      <c r="IA274">
        <v>1.85989</v>
      </c>
      <c r="IB274">
        <v>1.85988</v>
      </c>
      <c r="IC274">
        <v>1.85842</v>
      </c>
      <c r="ID274">
        <v>1.85749</v>
      </c>
      <c r="IE274">
        <v>1.85241</v>
      </c>
      <c r="IF274">
        <v>0</v>
      </c>
      <c r="IG274">
        <v>0</v>
      </c>
      <c r="IH274">
        <v>0</v>
      </c>
      <c r="II274">
        <v>0</v>
      </c>
      <c r="IJ274" t="s">
        <v>433</v>
      </c>
      <c r="IK274" t="s">
        <v>434</v>
      </c>
      <c r="IL274" t="s">
        <v>435</v>
      </c>
      <c r="IM274" t="s">
        <v>435</v>
      </c>
      <c r="IN274" t="s">
        <v>435</v>
      </c>
      <c r="IO274" t="s">
        <v>435</v>
      </c>
      <c r="IP274">
        <v>0</v>
      </c>
      <c r="IQ274">
        <v>100</v>
      </c>
      <c r="IR274">
        <v>100</v>
      </c>
      <c r="IS274">
        <v>0.23</v>
      </c>
      <c r="IT274">
        <v>0.0573</v>
      </c>
      <c r="IU274">
        <v>0.193269492571207</v>
      </c>
      <c r="IV274">
        <v>0.0002756662941723101</v>
      </c>
      <c r="IW274">
        <v>-1.706736700235475E-07</v>
      </c>
      <c r="IX274">
        <v>-7.648352192670159E-11</v>
      </c>
      <c r="IY274">
        <v>-0.189574171831711</v>
      </c>
      <c r="IZ274">
        <v>0.001712106514585134</v>
      </c>
      <c r="JA274">
        <v>0.0004201690128959496</v>
      </c>
      <c r="JB274">
        <v>-1.212774764375344E-06</v>
      </c>
      <c r="JC274">
        <v>3</v>
      </c>
      <c r="JD274">
        <v>1949</v>
      </c>
      <c r="JE274">
        <v>1</v>
      </c>
      <c r="JF274">
        <v>28</v>
      </c>
      <c r="JG274">
        <v>41.8</v>
      </c>
      <c r="JH274">
        <v>41.6</v>
      </c>
      <c r="JI274">
        <v>2.34985</v>
      </c>
      <c r="JJ274">
        <v>2.64893</v>
      </c>
      <c r="JK274">
        <v>1.49658</v>
      </c>
      <c r="JL274">
        <v>2.34741</v>
      </c>
      <c r="JM274">
        <v>1.54907</v>
      </c>
      <c r="JN274">
        <v>2.37305</v>
      </c>
      <c r="JO274">
        <v>43.5081</v>
      </c>
      <c r="JP274">
        <v>13.0463</v>
      </c>
      <c r="JQ274">
        <v>18</v>
      </c>
      <c r="JR274">
        <v>491.793</v>
      </c>
      <c r="JS274">
        <v>522.83</v>
      </c>
      <c r="JT274">
        <v>28.0017</v>
      </c>
      <c r="JU274">
        <v>32.787</v>
      </c>
      <c r="JV274">
        <v>30.0003</v>
      </c>
      <c r="JW274">
        <v>32.6651</v>
      </c>
      <c r="JX274">
        <v>32.567</v>
      </c>
      <c r="JY274">
        <v>47.2682</v>
      </c>
      <c r="JZ274">
        <v>42.6912</v>
      </c>
      <c r="KA274">
        <v>0</v>
      </c>
      <c r="KB274">
        <v>28</v>
      </c>
      <c r="KC274">
        <v>1041.94</v>
      </c>
      <c r="KD274">
        <v>19.974</v>
      </c>
      <c r="KE274">
        <v>99.6377</v>
      </c>
      <c r="KF274">
        <v>100.067</v>
      </c>
    </row>
    <row r="275" spans="1:292">
      <c r="A275">
        <v>255</v>
      </c>
      <c r="B275">
        <v>1685033429.6</v>
      </c>
      <c r="C275">
        <v>6830.5</v>
      </c>
      <c r="D275" t="s">
        <v>947</v>
      </c>
      <c r="E275" t="s">
        <v>948</v>
      </c>
      <c r="F275">
        <v>5</v>
      </c>
      <c r="G275" t="s">
        <v>823</v>
      </c>
      <c r="H275">
        <v>1685033421.814285</v>
      </c>
      <c r="I275">
        <f>(J275)/1000</f>
        <v>0</v>
      </c>
      <c r="J275">
        <f>IF(DO275, AM275, AG275)</f>
        <v>0</v>
      </c>
      <c r="K275">
        <f>IF(DO275, AH275, AF275)</f>
        <v>0</v>
      </c>
      <c r="L275">
        <f>DQ275 - IF(AT275&gt;1, K275*DK275*100.0/(AV275*EE275), 0)</f>
        <v>0</v>
      </c>
      <c r="M275">
        <f>((S275-I275/2)*L275-K275)/(S275+I275/2)</f>
        <v>0</v>
      </c>
      <c r="N275">
        <f>M275*(DX275+DY275)/1000.0</f>
        <v>0</v>
      </c>
      <c r="O275">
        <f>(DQ275 - IF(AT275&gt;1, K275*DK275*100.0/(AV275*EE275), 0))*(DX275+DY275)/1000.0</f>
        <v>0</v>
      </c>
      <c r="P275">
        <f>2.0/((1/R275-1/Q275)+SIGN(R275)*SQRT((1/R275-1/Q275)*(1/R275-1/Q275) + 4*DL275/((DL275+1)*(DL275+1))*(2*1/R275*1/Q275-1/Q275*1/Q275)))</f>
        <v>0</v>
      </c>
      <c r="Q275">
        <f>IF(LEFT(DM275,1)&lt;&gt;"0",IF(LEFT(DM275,1)="1",3.0,DN275),$D$5+$E$5*(EE275*DX275/($K$5*1000))+$F$5*(EE275*DX275/($K$5*1000))*MAX(MIN(DK275,$J$5),$I$5)*MAX(MIN(DK275,$J$5),$I$5)+$G$5*MAX(MIN(DK275,$J$5),$I$5)*(EE275*DX275/($K$5*1000))+$H$5*(EE275*DX275/($K$5*1000))*(EE275*DX275/($K$5*1000)))</f>
        <v>0</v>
      </c>
      <c r="R275">
        <f>I275*(1000-(1000*0.61365*exp(17.502*V275/(240.97+V275))/(DX275+DY275)+DS275)/2)/(1000*0.61365*exp(17.502*V275/(240.97+V275))/(DX275+DY275)-DS275)</f>
        <v>0</v>
      </c>
      <c r="S275">
        <f>1/((DL275+1)/(P275/1.6)+1/(Q275/1.37)) + DL275/((DL275+1)/(P275/1.6) + DL275/(Q275/1.37))</f>
        <v>0</v>
      </c>
      <c r="T275">
        <f>(DG275*DJ275)</f>
        <v>0</v>
      </c>
      <c r="U275">
        <f>(DZ275+(T275+2*0.95*5.67E-8*(((DZ275+$B$9)+273)^4-(DZ275+273)^4)-44100*I275)/(1.84*29.3*Q275+8*0.95*5.67E-8*(DZ275+273)^3))</f>
        <v>0</v>
      </c>
      <c r="V275">
        <f>($C$9*EA275+$D$9*EB275+$E$9*U275)</f>
        <v>0</v>
      </c>
      <c r="W275">
        <f>0.61365*exp(17.502*V275/(240.97+V275))</f>
        <v>0</v>
      </c>
      <c r="X275">
        <f>(Y275/Z275*100)</f>
        <v>0</v>
      </c>
      <c r="Y275">
        <f>DS275*(DX275+DY275)/1000</f>
        <v>0</v>
      </c>
      <c r="Z275">
        <f>0.61365*exp(17.502*DZ275/(240.97+DZ275))</f>
        <v>0</v>
      </c>
      <c r="AA275">
        <f>(W275-DS275*(DX275+DY275)/1000)</f>
        <v>0</v>
      </c>
      <c r="AB275">
        <f>(-I275*44100)</f>
        <v>0</v>
      </c>
      <c r="AC275">
        <f>2*29.3*Q275*0.92*(DZ275-V275)</f>
        <v>0</v>
      </c>
      <c r="AD275">
        <f>2*0.95*5.67E-8*(((DZ275+$B$9)+273)^4-(V275+273)^4)</f>
        <v>0</v>
      </c>
      <c r="AE275">
        <f>T275+AD275+AB275+AC275</f>
        <v>0</v>
      </c>
      <c r="AF275">
        <f>DW275*AT275*(DR275-DQ275*(1000-AT275*DT275)/(1000-AT275*DS275))/(100*DK275)</f>
        <v>0</v>
      </c>
      <c r="AG275">
        <f>1000*DW275*AT275*(DS275-DT275)/(100*DK275*(1000-AT275*DS275))</f>
        <v>0</v>
      </c>
      <c r="AH275">
        <f>(AI275 - AJ275 - DX275*1E3/(8.314*(DZ275+273.15)) * AL275/DW275 * AK275) * DW275/(100*DK275) * (1000 - DT275)/1000</f>
        <v>0</v>
      </c>
      <c r="AI275">
        <v>1044.740992587628</v>
      </c>
      <c r="AJ275">
        <v>1011.983575757575</v>
      </c>
      <c r="AK275">
        <v>3.417069554820606</v>
      </c>
      <c r="AL275">
        <v>66.78912068132936</v>
      </c>
      <c r="AM275">
        <f>(AO275 - AN275 + DX275*1E3/(8.314*(DZ275+273.15)) * AQ275/DW275 * AP275) * DW275/(100*DK275) * 1000/(1000 - AO275)</f>
        <v>0</v>
      </c>
      <c r="AN275">
        <v>20.02351440688827</v>
      </c>
      <c r="AO275">
        <v>23.06061617647058</v>
      </c>
      <c r="AP275">
        <v>-1.956387325533032E-05</v>
      </c>
      <c r="AQ275">
        <v>108.691089205337</v>
      </c>
      <c r="AR275">
        <v>0</v>
      </c>
      <c r="AS275">
        <v>0</v>
      </c>
      <c r="AT275">
        <f>IF(AR275*$H$15&gt;=AV275,1.0,(AV275/(AV275-AR275*$H$15)))</f>
        <v>0</v>
      </c>
      <c r="AU275">
        <f>(AT275-1)*100</f>
        <v>0</v>
      </c>
      <c r="AV275">
        <f>MAX(0,($B$15+$C$15*EE275)/(1+$D$15*EE275)*DX275/(DZ275+273)*$E$15)</f>
        <v>0</v>
      </c>
      <c r="AW275" t="s">
        <v>429</v>
      </c>
      <c r="AX275" t="s">
        <v>429</v>
      </c>
      <c r="AY275">
        <v>0</v>
      </c>
      <c r="AZ275">
        <v>0</v>
      </c>
      <c r="BA275">
        <f>1-AY275/AZ275</f>
        <v>0</v>
      </c>
      <c r="BB275">
        <v>0</v>
      </c>
      <c r="BC275" t="s">
        <v>429</v>
      </c>
      <c r="BD275" t="s">
        <v>429</v>
      </c>
      <c r="BE275">
        <v>0</v>
      </c>
      <c r="BF275">
        <v>0</v>
      </c>
      <c r="BG275">
        <f>1-BE275/BF275</f>
        <v>0</v>
      </c>
      <c r="BH275">
        <v>0.5</v>
      </c>
      <c r="BI275">
        <f>DH275</f>
        <v>0</v>
      </c>
      <c r="BJ275">
        <f>K275</f>
        <v>0</v>
      </c>
      <c r="BK275">
        <f>BG275*BH275*BI275</f>
        <v>0</v>
      </c>
      <c r="BL275">
        <f>(BJ275-BB275)/BI275</f>
        <v>0</v>
      </c>
      <c r="BM275">
        <f>(AZ275-BF275)/BF275</f>
        <v>0</v>
      </c>
      <c r="BN275">
        <f>AY275/(BA275+AY275/BF275)</f>
        <v>0</v>
      </c>
      <c r="BO275" t="s">
        <v>429</v>
      </c>
      <c r="BP275">
        <v>0</v>
      </c>
      <c r="BQ275">
        <f>IF(BP275&lt;&gt;0, BP275, BN275)</f>
        <v>0</v>
      </c>
      <c r="BR275">
        <f>1-BQ275/BF275</f>
        <v>0</v>
      </c>
      <c r="BS275">
        <f>(BF275-BE275)/(BF275-BQ275)</f>
        <v>0</v>
      </c>
      <c r="BT275">
        <f>(AZ275-BF275)/(AZ275-BQ275)</f>
        <v>0</v>
      </c>
      <c r="BU275">
        <f>(BF275-BE275)/(BF275-AY275)</f>
        <v>0</v>
      </c>
      <c r="BV275">
        <f>(AZ275-BF275)/(AZ275-AY275)</f>
        <v>0</v>
      </c>
      <c r="BW275">
        <f>(BS275*BQ275/BE275)</f>
        <v>0</v>
      </c>
      <c r="BX275">
        <f>(1-BW275)</f>
        <v>0</v>
      </c>
      <c r="DG275">
        <f>$B$13*EF275+$C$13*EG275+$F$13*ER275*(1-EU275)</f>
        <v>0</v>
      </c>
      <c r="DH275">
        <f>DG275*DI275</f>
        <v>0</v>
      </c>
      <c r="DI275">
        <f>($B$13*$D$11+$C$13*$D$11+$F$13*((FE275+EW275)/MAX(FE275+EW275+FF275, 0.1)*$I$11+FF275/MAX(FE275+EW275+FF275, 0.1)*$J$11))/($B$13+$C$13+$F$13)</f>
        <v>0</v>
      </c>
      <c r="DJ275">
        <f>($B$13*$K$11+$C$13*$K$11+$F$13*((FE275+EW275)/MAX(FE275+EW275+FF275, 0.1)*$P$11+FF275/MAX(FE275+EW275+FF275, 0.1)*$Q$11))/($B$13+$C$13+$F$13)</f>
        <v>0</v>
      </c>
      <c r="DK275">
        <v>5.52</v>
      </c>
      <c r="DL275">
        <v>0.5</v>
      </c>
      <c r="DM275" t="s">
        <v>430</v>
      </c>
      <c r="DN275">
        <v>2</v>
      </c>
      <c r="DO275" t="b">
        <v>1</v>
      </c>
      <c r="DP275">
        <v>1685033421.814285</v>
      </c>
      <c r="DQ275">
        <v>964.4351071428571</v>
      </c>
      <c r="DR275">
        <v>1009.112535714286</v>
      </c>
      <c r="DS275">
        <v>23.0589</v>
      </c>
      <c r="DT275">
        <v>20.02225357142857</v>
      </c>
      <c r="DU275">
        <v>964.2033928571428</v>
      </c>
      <c r="DV275">
        <v>23.00155357142857</v>
      </c>
      <c r="DW275">
        <v>500.00675</v>
      </c>
      <c r="DX275">
        <v>99.51261785714284</v>
      </c>
      <c r="DY275">
        <v>0.09997191785714285</v>
      </c>
      <c r="DZ275">
        <v>31.37001785714286</v>
      </c>
      <c r="EA275">
        <v>32.03619285714286</v>
      </c>
      <c r="EB275">
        <v>999.9000000000002</v>
      </c>
      <c r="EC275">
        <v>0</v>
      </c>
      <c r="ED275">
        <v>0</v>
      </c>
      <c r="EE275">
        <v>10009.15285714286</v>
      </c>
      <c r="EF275">
        <v>0</v>
      </c>
      <c r="EG275">
        <v>99.21383571428574</v>
      </c>
      <c r="EH275">
        <v>-44.67676428571428</v>
      </c>
      <c r="EI275">
        <v>987.1983571428572</v>
      </c>
      <c r="EJ275">
        <v>1029.729285714285</v>
      </c>
      <c r="EK275">
        <v>3.036640357142857</v>
      </c>
      <c r="EL275">
        <v>1009.112535714286</v>
      </c>
      <c r="EM275">
        <v>20.02225357142857</v>
      </c>
      <c r="EN275">
        <v>2.294651428571428</v>
      </c>
      <c r="EO275">
        <v>1.992466071428572</v>
      </c>
      <c r="EP275">
        <v>19.63889642857143</v>
      </c>
      <c r="EQ275">
        <v>17.38459285714286</v>
      </c>
      <c r="ER275">
        <v>1999.988928571429</v>
      </c>
      <c r="ES275">
        <v>0.9799938214285712</v>
      </c>
      <c r="ET275">
        <v>0.02000596785714286</v>
      </c>
      <c r="EU275">
        <v>0</v>
      </c>
      <c r="EV275">
        <v>646.2661785714287</v>
      </c>
      <c r="EW275">
        <v>5.00078</v>
      </c>
      <c r="EX275">
        <v>28300.75714285714</v>
      </c>
      <c r="EY275">
        <v>16379.50357142857</v>
      </c>
      <c r="EZ275">
        <v>43.30117857142857</v>
      </c>
      <c r="FA275">
        <v>44.29871428571427</v>
      </c>
      <c r="FB275">
        <v>43.82785714285713</v>
      </c>
      <c r="FC275">
        <v>44.06224999999999</v>
      </c>
      <c r="FD275">
        <v>44.59796428571428</v>
      </c>
      <c r="FE275">
        <v>1955.074642857143</v>
      </c>
      <c r="FF275">
        <v>39.91035714285714</v>
      </c>
      <c r="FG275">
        <v>0</v>
      </c>
      <c r="FH275">
        <v>1685033428.9</v>
      </c>
      <c r="FI275">
        <v>0</v>
      </c>
      <c r="FJ275">
        <v>646.20944</v>
      </c>
      <c r="FK275">
        <v>-3.851999993187788</v>
      </c>
      <c r="FL275">
        <v>10777.68458064065</v>
      </c>
      <c r="FM275">
        <v>28263.312</v>
      </c>
      <c r="FN275">
        <v>15</v>
      </c>
      <c r="FO275">
        <v>1685030927.1</v>
      </c>
      <c r="FP275" t="s">
        <v>824</v>
      </c>
      <c r="FQ275">
        <v>1685030918.1</v>
      </c>
      <c r="FR275">
        <v>1685030927.1</v>
      </c>
      <c r="FS275">
        <v>4</v>
      </c>
      <c r="FT275">
        <v>-0.116</v>
      </c>
      <c r="FU275">
        <v>-0.024</v>
      </c>
      <c r="FV275">
        <v>0.273</v>
      </c>
      <c r="FW275">
        <v>-0.08699999999999999</v>
      </c>
      <c r="FX275">
        <v>420</v>
      </c>
      <c r="FY275">
        <v>14</v>
      </c>
      <c r="FZ275">
        <v>0.3</v>
      </c>
      <c r="GA275">
        <v>0.01</v>
      </c>
      <c r="GB275">
        <v>-44.60996829268292</v>
      </c>
      <c r="GC275">
        <v>-1.225082926829261</v>
      </c>
      <c r="GD275">
        <v>0.1473232524144208</v>
      </c>
      <c r="GE275">
        <v>0</v>
      </c>
      <c r="GF275">
        <v>3.03774731707317</v>
      </c>
      <c r="GG275">
        <v>-0.02064125435539482</v>
      </c>
      <c r="GH275">
        <v>0.002702084131843831</v>
      </c>
      <c r="GI275">
        <v>1</v>
      </c>
      <c r="GJ275">
        <v>1</v>
      </c>
      <c r="GK275">
        <v>2</v>
      </c>
      <c r="GL275" t="s">
        <v>432</v>
      </c>
      <c r="GM275">
        <v>3.09973</v>
      </c>
      <c r="GN275">
        <v>2.75802</v>
      </c>
      <c r="GO275">
        <v>0.173711</v>
      </c>
      <c r="GP275">
        <v>0.178776</v>
      </c>
      <c r="GQ275">
        <v>0.114846</v>
      </c>
      <c r="GR275">
        <v>0.104639</v>
      </c>
      <c r="GS275">
        <v>21082.9</v>
      </c>
      <c r="GT275">
        <v>20707.1</v>
      </c>
      <c r="GU275">
        <v>26071.1</v>
      </c>
      <c r="GV275">
        <v>25568.9</v>
      </c>
      <c r="GW275">
        <v>37049.9</v>
      </c>
      <c r="GX275">
        <v>34888.9</v>
      </c>
      <c r="GY275">
        <v>45596.7</v>
      </c>
      <c r="GZ275">
        <v>42151.6</v>
      </c>
      <c r="HA275">
        <v>1.84092</v>
      </c>
      <c r="HB275">
        <v>1.86443</v>
      </c>
      <c r="HC275">
        <v>-0.0174381</v>
      </c>
      <c r="HD275">
        <v>0</v>
      </c>
      <c r="HE275">
        <v>32.3408</v>
      </c>
      <c r="HF275">
        <v>999.9</v>
      </c>
      <c r="HG275">
        <v>47.1</v>
      </c>
      <c r="HH275">
        <v>40.6</v>
      </c>
      <c r="HI275">
        <v>36.2289</v>
      </c>
      <c r="HJ275">
        <v>62.0877</v>
      </c>
      <c r="HK275">
        <v>24.8918</v>
      </c>
      <c r="HL275">
        <v>1</v>
      </c>
      <c r="HM275">
        <v>0.439634</v>
      </c>
      <c r="HN275">
        <v>2.23329</v>
      </c>
      <c r="HO275">
        <v>20.2907</v>
      </c>
      <c r="HP275">
        <v>5.211</v>
      </c>
      <c r="HQ275">
        <v>11.98</v>
      </c>
      <c r="HR275">
        <v>4.9634</v>
      </c>
      <c r="HS275">
        <v>3.2743</v>
      </c>
      <c r="HT275">
        <v>9999</v>
      </c>
      <c r="HU275">
        <v>9999</v>
      </c>
      <c r="HV275">
        <v>9999</v>
      </c>
      <c r="HW275">
        <v>31.9</v>
      </c>
      <c r="HX275">
        <v>1.86401</v>
      </c>
      <c r="HY275">
        <v>1.8602</v>
      </c>
      <c r="HZ275">
        <v>1.85852</v>
      </c>
      <c r="IA275">
        <v>1.85989</v>
      </c>
      <c r="IB275">
        <v>1.85989</v>
      </c>
      <c r="IC275">
        <v>1.85842</v>
      </c>
      <c r="ID275">
        <v>1.85749</v>
      </c>
      <c r="IE275">
        <v>1.85239</v>
      </c>
      <c r="IF275">
        <v>0</v>
      </c>
      <c r="IG275">
        <v>0</v>
      </c>
      <c r="IH275">
        <v>0</v>
      </c>
      <c r="II275">
        <v>0</v>
      </c>
      <c r="IJ275" t="s">
        <v>433</v>
      </c>
      <c r="IK275" t="s">
        <v>434</v>
      </c>
      <c r="IL275" t="s">
        <v>435</v>
      </c>
      <c r="IM275" t="s">
        <v>435</v>
      </c>
      <c r="IN275" t="s">
        <v>435</v>
      </c>
      <c r="IO275" t="s">
        <v>435</v>
      </c>
      <c r="IP275">
        <v>0</v>
      </c>
      <c r="IQ275">
        <v>100</v>
      </c>
      <c r="IR275">
        <v>100</v>
      </c>
      <c r="IS275">
        <v>0.224</v>
      </c>
      <c r="IT275">
        <v>0.0573</v>
      </c>
      <c r="IU275">
        <v>0.193269492571207</v>
      </c>
      <c r="IV275">
        <v>0.0002756662941723101</v>
      </c>
      <c r="IW275">
        <v>-1.706736700235475E-07</v>
      </c>
      <c r="IX275">
        <v>-7.648352192670159E-11</v>
      </c>
      <c r="IY275">
        <v>-0.189574171831711</v>
      </c>
      <c r="IZ275">
        <v>0.001712106514585134</v>
      </c>
      <c r="JA275">
        <v>0.0004201690128959496</v>
      </c>
      <c r="JB275">
        <v>-1.212774764375344E-06</v>
      </c>
      <c r="JC275">
        <v>3</v>
      </c>
      <c r="JD275">
        <v>1949</v>
      </c>
      <c r="JE275">
        <v>1</v>
      </c>
      <c r="JF275">
        <v>28</v>
      </c>
      <c r="JG275">
        <v>41.9</v>
      </c>
      <c r="JH275">
        <v>41.7</v>
      </c>
      <c r="JI275">
        <v>2.38281</v>
      </c>
      <c r="JJ275">
        <v>2.64038</v>
      </c>
      <c r="JK275">
        <v>1.49658</v>
      </c>
      <c r="JL275">
        <v>2.34741</v>
      </c>
      <c r="JM275">
        <v>1.54907</v>
      </c>
      <c r="JN275">
        <v>2.38403</v>
      </c>
      <c r="JO275">
        <v>43.4808</v>
      </c>
      <c r="JP275">
        <v>13.0463</v>
      </c>
      <c r="JQ275">
        <v>18</v>
      </c>
      <c r="JR275">
        <v>491.705</v>
      </c>
      <c r="JS275">
        <v>522.924</v>
      </c>
      <c r="JT275">
        <v>28.0019</v>
      </c>
      <c r="JU275">
        <v>32.7882</v>
      </c>
      <c r="JV275">
        <v>30.0004</v>
      </c>
      <c r="JW275">
        <v>32.6675</v>
      </c>
      <c r="JX275">
        <v>32.5698</v>
      </c>
      <c r="JY275">
        <v>47.8699</v>
      </c>
      <c r="JZ275">
        <v>42.6912</v>
      </c>
      <c r="KA275">
        <v>0</v>
      </c>
      <c r="KB275">
        <v>28</v>
      </c>
      <c r="KC275">
        <v>1055.3</v>
      </c>
      <c r="KD275">
        <v>19.974</v>
      </c>
      <c r="KE275">
        <v>99.63720000000001</v>
      </c>
      <c r="KF275">
        <v>100.067</v>
      </c>
    </row>
    <row r="276" spans="1:292">
      <c r="A276">
        <v>256</v>
      </c>
      <c r="B276">
        <v>1685033434.6</v>
      </c>
      <c r="C276">
        <v>6835.5</v>
      </c>
      <c r="D276" t="s">
        <v>949</v>
      </c>
      <c r="E276" t="s">
        <v>950</v>
      </c>
      <c r="F276">
        <v>5</v>
      </c>
      <c r="G276" t="s">
        <v>823</v>
      </c>
      <c r="H276">
        <v>1685033427.1</v>
      </c>
      <c r="I276">
        <f>(J276)/1000</f>
        <v>0</v>
      </c>
      <c r="J276">
        <f>IF(DO276, AM276, AG276)</f>
        <v>0</v>
      </c>
      <c r="K276">
        <f>IF(DO276, AH276, AF276)</f>
        <v>0</v>
      </c>
      <c r="L276">
        <f>DQ276 - IF(AT276&gt;1, K276*DK276*100.0/(AV276*EE276), 0)</f>
        <v>0</v>
      </c>
      <c r="M276">
        <f>((S276-I276/2)*L276-K276)/(S276+I276/2)</f>
        <v>0</v>
      </c>
      <c r="N276">
        <f>M276*(DX276+DY276)/1000.0</f>
        <v>0</v>
      </c>
      <c r="O276">
        <f>(DQ276 - IF(AT276&gt;1, K276*DK276*100.0/(AV276*EE276), 0))*(DX276+DY276)/1000.0</f>
        <v>0</v>
      </c>
      <c r="P276">
        <f>2.0/((1/R276-1/Q276)+SIGN(R276)*SQRT((1/R276-1/Q276)*(1/R276-1/Q276) + 4*DL276/((DL276+1)*(DL276+1))*(2*1/R276*1/Q276-1/Q276*1/Q276)))</f>
        <v>0</v>
      </c>
      <c r="Q276">
        <f>IF(LEFT(DM276,1)&lt;&gt;"0",IF(LEFT(DM276,1)="1",3.0,DN276),$D$5+$E$5*(EE276*DX276/($K$5*1000))+$F$5*(EE276*DX276/($K$5*1000))*MAX(MIN(DK276,$J$5),$I$5)*MAX(MIN(DK276,$J$5),$I$5)+$G$5*MAX(MIN(DK276,$J$5),$I$5)*(EE276*DX276/($K$5*1000))+$H$5*(EE276*DX276/($K$5*1000))*(EE276*DX276/($K$5*1000)))</f>
        <v>0</v>
      </c>
      <c r="R276">
        <f>I276*(1000-(1000*0.61365*exp(17.502*V276/(240.97+V276))/(DX276+DY276)+DS276)/2)/(1000*0.61365*exp(17.502*V276/(240.97+V276))/(DX276+DY276)-DS276)</f>
        <v>0</v>
      </c>
      <c r="S276">
        <f>1/((DL276+1)/(P276/1.6)+1/(Q276/1.37)) + DL276/((DL276+1)/(P276/1.6) + DL276/(Q276/1.37))</f>
        <v>0</v>
      </c>
      <c r="T276">
        <f>(DG276*DJ276)</f>
        <v>0</v>
      </c>
      <c r="U276">
        <f>(DZ276+(T276+2*0.95*5.67E-8*(((DZ276+$B$9)+273)^4-(DZ276+273)^4)-44100*I276)/(1.84*29.3*Q276+8*0.95*5.67E-8*(DZ276+273)^3))</f>
        <v>0</v>
      </c>
      <c r="V276">
        <f>($C$9*EA276+$D$9*EB276+$E$9*U276)</f>
        <v>0</v>
      </c>
      <c r="W276">
        <f>0.61365*exp(17.502*V276/(240.97+V276))</f>
        <v>0</v>
      </c>
      <c r="X276">
        <f>(Y276/Z276*100)</f>
        <v>0</v>
      </c>
      <c r="Y276">
        <f>DS276*(DX276+DY276)/1000</f>
        <v>0</v>
      </c>
      <c r="Z276">
        <f>0.61365*exp(17.502*DZ276/(240.97+DZ276))</f>
        <v>0</v>
      </c>
      <c r="AA276">
        <f>(W276-DS276*(DX276+DY276)/1000)</f>
        <v>0</v>
      </c>
      <c r="AB276">
        <f>(-I276*44100)</f>
        <v>0</v>
      </c>
      <c r="AC276">
        <f>2*29.3*Q276*0.92*(DZ276-V276)</f>
        <v>0</v>
      </c>
      <c r="AD276">
        <f>2*0.95*5.67E-8*(((DZ276+$B$9)+273)^4-(V276+273)^4)</f>
        <v>0</v>
      </c>
      <c r="AE276">
        <f>T276+AD276+AB276+AC276</f>
        <v>0</v>
      </c>
      <c r="AF276">
        <f>DW276*AT276*(DR276-DQ276*(1000-AT276*DT276)/(1000-AT276*DS276))/(100*DK276)</f>
        <v>0</v>
      </c>
      <c r="AG276">
        <f>1000*DW276*AT276*(DS276-DT276)/(100*DK276*(1000-AT276*DS276))</f>
        <v>0</v>
      </c>
      <c r="AH276">
        <f>(AI276 - AJ276 - DX276*1E3/(8.314*(DZ276+273.15)) * AL276/DW276 * AK276) * DW276/(100*DK276) * (1000 - DT276)/1000</f>
        <v>0</v>
      </c>
      <c r="AI276">
        <v>1061.729377824241</v>
      </c>
      <c r="AJ276">
        <v>1029.099212121212</v>
      </c>
      <c r="AK276">
        <v>3.425287537801968</v>
      </c>
      <c r="AL276">
        <v>66.78912068132936</v>
      </c>
      <c r="AM276">
        <f>(AO276 - AN276 + DX276*1E3/(8.314*(DZ276+273.15)) * AQ276/DW276 * AP276) * DW276/(100*DK276) * 1000/(1000 - AO276)</f>
        <v>0</v>
      </c>
      <c r="AN276">
        <v>20.02461352377365</v>
      </c>
      <c r="AO276">
        <v>23.06020852941175</v>
      </c>
      <c r="AP276">
        <v>1.087302848092261E-05</v>
      </c>
      <c r="AQ276">
        <v>108.691089205337</v>
      </c>
      <c r="AR276">
        <v>0</v>
      </c>
      <c r="AS276">
        <v>0</v>
      </c>
      <c r="AT276">
        <f>IF(AR276*$H$15&gt;=AV276,1.0,(AV276/(AV276-AR276*$H$15)))</f>
        <v>0</v>
      </c>
      <c r="AU276">
        <f>(AT276-1)*100</f>
        <v>0</v>
      </c>
      <c r="AV276">
        <f>MAX(0,($B$15+$C$15*EE276)/(1+$D$15*EE276)*DX276/(DZ276+273)*$E$15)</f>
        <v>0</v>
      </c>
      <c r="AW276" t="s">
        <v>429</v>
      </c>
      <c r="AX276" t="s">
        <v>429</v>
      </c>
      <c r="AY276">
        <v>0</v>
      </c>
      <c r="AZ276">
        <v>0</v>
      </c>
      <c r="BA276">
        <f>1-AY276/AZ276</f>
        <v>0</v>
      </c>
      <c r="BB276">
        <v>0</v>
      </c>
      <c r="BC276" t="s">
        <v>429</v>
      </c>
      <c r="BD276" t="s">
        <v>429</v>
      </c>
      <c r="BE276">
        <v>0</v>
      </c>
      <c r="BF276">
        <v>0</v>
      </c>
      <c r="BG276">
        <f>1-BE276/BF276</f>
        <v>0</v>
      </c>
      <c r="BH276">
        <v>0.5</v>
      </c>
      <c r="BI276">
        <f>DH276</f>
        <v>0</v>
      </c>
      <c r="BJ276">
        <f>K276</f>
        <v>0</v>
      </c>
      <c r="BK276">
        <f>BG276*BH276*BI276</f>
        <v>0</v>
      </c>
      <c r="BL276">
        <f>(BJ276-BB276)/BI276</f>
        <v>0</v>
      </c>
      <c r="BM276">
        <f>(AZ276-BF276)/BF276</f>
        <v>0</v>
      </c>
      <c r="BN276">
        <f>AY276/(BA276+AY276/BF276)</f>
        <v>0</v>
      </c>
      <c r="BO276" t="s">
        <v>429</v>
      </c>
      <c r="BP276">
        <v>0</v>
      </c>
      <c r="BQ276">
        <f>IF(BP276&lt;&gt;0, BP276, BN276)</f>
        <v>0</v>
      </c>
      <c r="BR276">
        <f>1-BQ276/BF276</f>
        <v>0</v>
      </c>
      <c r="BS276">
        <f>(BF276-BE276)/(BF276-BQ276)</f>
        <v>0</v>
      </c>
      <c r="BT276">
        <f>(AZ276-BF276)/(AZ276-BQ276)</f>
        <v>0</v>
      </c>
      <c r="BU276">
        <f>(BF276-BE276)/(BF276-AY276)</f>
        <v>0</v>
      </c>
      <c r="BV276">
        <f>(AZ276-BF276)/(AZ276-AY276)</f>
        <v>0</v>
      </c>
      <c r="BW276">
        <f>(BS276*BQ276/BE276)</f>
        <v>0</v>
      </c>
      <c r="BX276">
        <f>(1-BW276)</f>
        <v>0</v>
      </c>
      <c r="DG276">
        <f>$B$13*EF276+$C$13*EG276+$F$13*ER276*(1-EU276)</f>
        <v>0</v>
      </c>
      <c r="DH276">
        <f>DG276*DI276</f>
        <v>0</v>
      </c>
      <c r="DI276">
        <f>($B$13*$D$11+$C$13*$D$11+$F$13*((FE276+EW276)/MAX(FE276+EW276+FF276, 0.1)*$I$11+FF276/MAX(FE276+EW276+FF276, 0.1)*$J$11))/($B$13+$C$13+$F$13)</f>
        <v>0</v>
      </c>
      <c r="DJ276">
        <f>($B$13*$K$11+$C$13*$K$11+$F$13*((FE276+EW276)/MAX(FE276+EW276+FF276, 0.1)*$P$11+FF276/MAX(FE276+EW276+FF276, 0.1)*$Q$11))/($B$13+$C$13+$F$13)</f>
        <v>0</v>
      </c>
      <c r="DK276">
        <v>5.52</v>
      </c>
      <c r="DL276">
        <v>0.5</v>
      </c>
      <c r="DM276" t="s">
        <v>430</v>
      </c>
      <c r="DN276">
        <v>2</v>
      </c>
      <c r="DO276" t="b">
        <v>1</v>
      </c>
      <c r="DP276">
        <v>1685033427.1</v>
      </c>
      <c r="DQ276">
        <v>982.0103703703704</v>
      </c>
      <c r="DR276">
        <v>1026.78037037037</v>
      </c>
      <c r="DS276">
        <v>23.0597</v>
      </c>
      <c r="DT276">
        <v>20.0238962962963</v>
      </c>
      <c r="DU276">
        <v>981.7835185185185</v>
      </c>
      <c r="DV276">
        <v>23.00233333333333</v>
      </c>
      <c r="DW276">
        <v>499.9874444444445</v>
      </c>
      <c r="DX276">
        <v>99.51279629629629</v>
      </c>
      <c r="DY276">
        <v>0.09995863703703704</v>
      </c>
      <c r="DZ276">
        <v>31.39128148148148</v>
      </c>
      <c r="EA276">
        <v>32.05677777777778</v>
      </c>
      <c r="EB276">
        <v>999.9000000000001</v>
      </c>
      <c r="EC276">
        <v>0</v>
      </c>
      <c r="ED276">
        <v>0</v>
      </c>
      <c r="EE276">
        <v>10002.36407407407</v>
      </c>
      <c r="EF276">
        <v>0</v>
      </c>
      <c r="EG276">
        <v>100.3097555555556</v>
      </c>
      <c r="EH276">
        <v>-44.76869629629631</v>
      </c>
      <c r="EI276">
        <v>1005.189148148148</v>
      </c>
      <c r="EJ276">
        <v>1047.759259259259</v>
      </c>
      <c r="EK276">
        <v>3.035794814814815</v>
      </c>
      <c r="EL276">
        <v>1026.78037037037</v>
      </c>
      <c r="EM276">
        <v>20.0238962962963</v>
      </c>
      <c r="EN276">
        <v>2.294734814814815</v>
      </c>
      <c r="EO276">
        <v>1.992633703703703</v>
      </c>
      <c r="EP276">
        <v>19.63948148148149</v>
      </c>
      <c r="EQ276">
        <v>17.38592962962963</v>
      </c>
      <c r="ER276">
        <v>2000.047037037037</v>
      </c>
      <c r="ES276">
        <v>0.9799937777777777</v>
      </c>
      <c r="ET276">
        <v>0.02000601851851852</v>
      </c>
      <c r="EU276">
        <v>0</v>
      </c>
      <c r="EV276">
        <v>645.8736666666666</v>
      </c>
      <c r="EW276">
        <v>5.00078</v>
      </c>
      <c r="EX276">
        <v>28899.65185185185</v>
      </c>
      <c r="EY276">
        <v>16379.98148148148</v>
      </c>
      <c r="EZ276">
        <v>43.31937037037037</v>
      </c>
      <c r="FA276">
        <v>44.30511111111109</v>
      </c>
      <c r="FB276">
        <v>43.89796296296296</v>
      </c>
      <c r="FC276">
        <v>44.07618518518519</v>
      </c>
      <c r="FD276">
        <v>44.60151851851851</v>
      </c>
      <c r="FE276">
        <v>1955.130740740741</v>
      </c>
      <c r="FF276">
        <v>39.91037037037037</v>
      </c>
      <c r="FG276">
        <v>0</v>
      </c>
      <c r="FH276">
        <v>1685033433.7</v>
      </c>
      <c r="FI276">
        <v>0</v>
      </c>
      <c r="FJ276">
        <v>645.8294</v>
      </c>
      <c r="FK276">
        <v>-6.538000007409276</v>
      </c>
      <c r="FL276">
        <v>12990.16153923675</v>
      </c>
      <c r="FM276">
        <v>28937.4</v>
      </c>
      <c r="FN276">
        <v>15</v>
      </c>
      <c r="FO276">
        <v>1685030927.1</v>
      </c>
      <c r="FP276" t="s">
        <v>824</v>
      </c>
      <c r="FQ276">
        <v>1685030918.1</v>
      </c>
      <c r="FR276">
        <v>1685030927.1</v>
      </c>
      <c r="FS276">
        <v>4</v>
      </c>
      <c r="FT276">
        <v>-0.116</v>
      </c>
      <c r="FU276">
        <v>-0.024</v>
      </c>
      <c r="FV276">
        <v>0.273</v>
      </c>
      <c r="FW276">
        <v>-0.08699999999999999</v>
      </c>
      <c r="FX276">
        <v>420</v>
      </c>
      <c r="FY276">
        <v>14</v>
      </c>
      <c r="FZ276">
        <v>0.3</v>
      </c>
      <c r="GA276">
        <v>0.01</v>
      </c>
      <c r="GB276">
        <v>-44.72832</v>
      </c>
      <c r="GC276">
        <v>-1.2349103189494</v>
      </c>
      <c r="GD276">
        <v>0.1403085621050978</v>
      </c>
      <c r="GE276">
        <v>0</v>
      </c>
      <c r="GF276">
        <v>3.03611075</v>
      </c>
      <c r="GG276">
        <v>-0.01111305816135401</v>
      </c>
      <c r="GH276">
        <v>0.001651013911964407</v>
      </c>
      <c r="GI276">
        <v>1</v>
      </c>
      <c r="GJ276">
        <v>1</v>
      </c>
      <c r="GK276">
        <v>2</v>
      </c>
      <c r="GL276" t="s">
        <v>432</v>
      </c>
      <c r="GM276">
        <v>3.09981</v>
      </c>
      <c r="GN276">
        <v>2.758</v>
      </c>
      <c r="GO276">
        <v>0.17559</v>
      </c>
      <c r="GP276">
        <v>0.180619</v>
      </c>
      <c r="GQ276">
        <v>0.114848</v>
      </c>
      <c r="GR276">
        <v>0.104648</v>
      </c>
      <c r="GS276">
        <v>21034.9</v>
      </c>
      <c r="GT276">
        <v>20660.6</v>
      </c>
      <c r="GU276">
        <v>26071.1</v>
      </c>
      <c r="GV276">
        <v>25568.8</v>
      </c>
      <c r="GW276">
        <v>37049.7</v>
      </c>
      <c r="GX276">
        <v>34888.8</v>
      </c>
      <c r="GY276">
        <v>45596.4</v>
      </c>
      <c r="GZ276">
        <v>42151.7</v>
      </c>
      <c r="HA276">
        <v>1.84075</v>
      </c>
      <c r="HB276">
        <v>1.86453</v>
      </c>
      <c r="HC276">
        <v>-0.0170916</v>
      </c>
      <c r="HD276">
        <v>0</v>
      </c>
      <c r="HE276">
        <v>32.3741</v>
      </c>
      <c r="HF276">
        <v>999.9</v>
      </c>
      <c r="HG276">
        <v>47.1</v>
      </c>
      <c r="HH276">
        <v>40.6</v>
      </c>
      <c r="HI276">
        <v>36.2303</v>
      </c>
      <c r="HJ276">
        <v>62.2177</v>
      </c>
      <c r="HK276">
        <v>24.7556</v>
      </c>
      <c r="HL276">
        <v>1</v>
      </c>
      <c r="HM276">
        <v>0.44002</v>
      </c>
      <c r="HN276">
        <v>2.24329</v>
      </c>
      <c r="HO276">
        <v>20.2904</v>
      </c>
      <c r="HP276">
        <v>5.2107</v>
      </c>
      <c r="HQ276">
        <v>11.98</v>
      </c>
      <c r="HR276">
        <v>4.9634</v>
      </c>
      <c r="HS276">
        <v>3.2742</v>
      </c>
      <c r="HT276">
        <v>9999</v>
      </c>
      <c r="HU276">
        <v>9999</v>
      </c>
      <c r="HV276">
        <v>9999</v>
      </c>
      <c r="HW276">
        <v>31.9</v>
      </c>
      <c r="HX276">
        <v>1.86401</v>
      </c>
      <c r="HY276">
        <v>1.8602</v>
      </c>
      <c r="HZ276">
        <v>1.85852</v>
      </c>
      <c r="IA276">
        <v>1.85989</v>
      </c>
      <c r="IB276">
        <v>1.85987</v>
      </c>
      <c r="IC276">
        <v>1.85843</v>
      </c>
      <c r="ID276">
        <v>1.85749</v>
      </c>
      <c r="IE276">
        <v>1.85241</v>
      </c>
      <c r="IF276">
        <v>0</v>
      </c>
      <c r="IG276">
        <v>0</v>
      </c>
      <c r="IH276">
        <v>0</v>
      </c>
      <c r="II276">
        <v>0</v>
      </c>
      <c r="IJ276" t="s">
        <v>433</v>
      </c>
      <c r="IK276" t="s">
        <v>434</v>
      </c>
      <c r="IL276" t="s">
        <v>435</v>
      </c>
      <c r="IM276" t="s">
        <v>435</v>
      </c>
      <c r="IN276" t="s">
        <v>435</v>
      </c>
      <c r="IO276" t="s">
        <v>435</v>
      </c>
      <c r="IP276">
        <v>0</v>
      </c>
      <c r="IQ276">
        <v>100</v>
      </c>
      <c r="IR276">
        <v>100</v>
      </c>
      <c r="IS276">
        <v>0.22</v>
      </c>
      <c r="IT276">
        <v>0.0573</v>
      </c>
      <c r="IU276">
        <v>0.193269492571207</v>
      </c>
      <c r="IV276">
        <v>0.0002756662941723101</v>
      </c>
      <c r="IW276">
        <v>-1.706736700235475E-07</v>
      </c>
      <c r="IX276">
        <v>-7.648352192670159E-11</v>
      </c>
      <c r="IY276">
        <v>-0.189574171831711</v>
      </c>
      <c r="IZ276">
        <v>0.001712106514585134</v>
      </c>
      <c r="JA276">
        <v>0.0004201690128959496</v>
      </c>
      <c r="JB276">
        <v>-1.212774764375344E-06</v>
      </c>
      <c r="JC276">
        <v>3</v>
      </c>
      <c r="JD276">
        <v>1949</v>
      </c>
      <c r="JE276">
        <v>1</v>
      </c>
      <c r="JF276">
        <v>28</v>
      </c>
      <c r="JG276">
        <v>41.9</v>
      </c>
      <c r="JH276">
        <v>41.8</v>
      </c>
      <c r="JI276">
        <v>2.41211</v>
      </c>
      <c r="JJ276">
        <v>2.63672</v>
      </c>
      <c r="JK276">
        <v>1.49658</v>
      </c>
      <c r="JL276">
        <v>2.34741</v>
      </c>
      <c r="JM276">
        <v>1.54785</v>
      </c>
      <c r="JN276">
        <v>2.45972</v>
      </c>
      <c r="JO276">
        <v>43.4808</v>
      </c>
      <c r="JP276">
        <v>13.0463</v>
      </c>
      <c r="JQ276">
        <v>18</v>
      </c>
      <c r="JR276">
        <v>491.618</v>
      </c>
      <c r="JS276">
        <v>523.021</v>
      </c>
      <c r="JT276">
        <v>28.002</v>
      </c>
      <c r="JU276">
        <v>32.7898</v>
      </c>
      <c r="JV276">
        <v>30.0004</v>
      </c>
      <c r="JW276">
        <v>32.6702</v>
      </c>
      <c r="JX276">
        <v>32.5731</v>
      </c>
      <c r="JY276">
        <v>48.5286</v>
      </c>
      <c r="JZ276">
        <v>42.6912</v>
      </c>
      <c r="KA276">
        <v>0</v>
      </c>
      <c r="KB276">
        <v>28</v>
      </c>
      <c r="KC276">
        <v>1075.43</v>
      </c>
      <c r="KD276">
        <v>19.974</v>
      </c>
      <c r="KE276">
        <v>99.6367</v>
      </c>
      <c r="KF276">
        <v>100.067</v>
      </c>
    </row>
    <row r="277" spans="1:292">
      <c r="A277">
        <v>257</v>
      </c>
      <c r="B277">
        <v>1685033439.6</v>
      </c>
      <c r="C277">
        <v>6840.5</v>
      </c>
      <c r="D277" t="s">
        <v>951</v>
      </c>
      <c r="E277" t="s">
        <v>952</v>
      </c>
      <c r="F277">
        <v>5</v>
      </c>
      <c r="G277" t="s">
        <v>823</v>
      </c>
      <c r="H277">
        <v>1685033431.814285</v>
      </c>
      <c r="I277">
        <f>(J277)/1000</f>
        <v>0</v>
      </c>
      <c r="J277">
        <f>IF(DO277, AM277, AG277)</f>
        <v>0</v>
      </c>
      <c r="K277">
        <f>IF(DO277, AH277, AF277)</f>
        <v>0</v>
      </c>
      <c r="L277">
        <f>DQ277 - IF(AT277&gt;1, K277*DK277*100.0/(AV277*EE277), 0)</f>
        <v>0</v>
      </c>
      <c r="M277">
        <f>((S277-I277/2)*L277-K277)/(S277+I277/2)</f>
        <v>0</v>
      </c>
      <c r="N277">
        <f>M277*(DX277+DY277)/1000.0</f>
        <v>0</v>
      </c>
      <c r="O277">
        <f>(DQ277 - IF(AT277&gt;1, K277*DK277*100.0/(AV277*EE277), 0))*(DX277+DY277)/1000.0</f>
        <v>0</v>
      </c>
      <c r="P277">
        <f>2.0/((1/R277-1/Q277)+SIGN(R277)*SQRT((1/R277-1/Q277)*(1/R277-1/Q277) + 4*DL277/((DL277+1)*(DL277+1))*(2*1/R277*1/Q277-1/Q277*1/Q277)))</f>
        <v>0</v>
      </c>
      <c r="Q277">
        <f>IF(LEFT(DM277,1)&lt;&gt;"0",IF(LEFT(DM277,1)="1",3.0,DN277),$D$5+$E$5*(EE277*DX277/($K$5*1000))+$F$5*(EE277*DX277/($K$5*1000))*MAX(MIN(DK277,$J$5),$I$5)*MAX(MIN(DK277,$J$5),$I$5)+$G$5*MAX(MIN(DK277,$J$5),$I$5)*(EE277*DX277/($K$5*1000))+$H$5*(EE277*DX277/($K$5*1000))*(EE277*DX277/($K$5*1000)))</f>
        <v>0</v>
      </c>
      <c r="R277">
        <f>I277*(1000-(1000*0.61365*exp(17.502*V277/(240.97+V277))/(DX277+DY277)+DS277)/2)/(1000*0.61365*exp(17.502*V277/(240.97+V277))/(DX277+DY277)-DS277)</f>
        <v>0</v>
      </c>
      <c r="S277">
        <f>1/((DL277+1)/(P277/1.6)+1/(Q277/1.37)) + DL277/((DL277+1)/(P277/1.6) + DL277/(Q277/1.37))</f>
        <v>0</v>
      </c>
      <c r="T277">
        <f>(DG277*DJ277)</f>
        <v>0</v>
      </c>
      <c r="U277">
        <f>(DZ277+(T277+2*0.95*5.67E-8*(((DZ277+$B$9)+273)^4-(DZ277+273)^4)-44100*I277)/(1.84*29.3*Q277+8*0.95*5.67E-8*(DZ277+273)^3))</f>
        <v>0</v>
      </c>
      <c r="V277">
        <f>($C$9*EA277+$D$9*EB277+$E$9*U277)</f>
        <v>0</v>
      </c>
      <c r="W277">
        <f>0.61365*exp(17.502*V277/(240.97+V277))</f>
        <v>0</v>
      </c>
      <c r="X277">
        <f>(Y277/Z277*100)</f>
        <v>0</v>
      </c>
      <c r="Y277">
        <f>DS277*(DX277+DY277)/1000</f>
        <v>0</v>
      </c>
      <c r="Z277">
        <f>0.61365*exp(17.502*DZ277/(240.97+DZ277))</f>
        <v>0</v>
      </c>
      <c r="AA277">
        <f>(W277-DS277*(DX277+DY277)/1000)</f>
        <v>0</v>
      </c>
      <c r="AB277">
        <f>(-I277*44100)</f>
        <v>0</v>
      </c>
      <c r="AC277">
        <f>2*29.3*Q277*0.92*(DZ277-V277)</f>
        <v>0</v>
      </c>
      <c r="AD277">
        <f>2*0.95*5.67E-8*(((DZ277+$B$9)+273)^4-(V277+273)^4)</f>
        <v>0</v>
      </c>
      <c r="AE277">
        <f>T277+AD277+AB277+AC277</f>
        <v>0</v>
      </c>
      <c r="AF277">
        <f>DW277*AT277*(DR277-DQ277*(1000-AT277*DT277)/(1000-AT277*DS277))/(100*DK277)</f>
        <v>0</v>
      </c>
      <c r="AG277">
        <f>1000*DW277*AT277*(DS277-DT277)/(100*DK277*(1000-AT277*DS277))</f>
        <v>0</v>
      </c>
      <c r="AH277">
        <f>(AI277 - AJ277 - DX277*1E3/(8.314*(DZ277+273.15)) * AL277/DW277 * AK277) * DW277/(100*DK277) * (1000 - DT277)/1000</f>
        <v>0</v>
      </c>
      <c r="AI277">
        <v>1079.014450422307</v>
      </c>
      <c r="AJ277">
        <v>1046.100606060606</v>
      </c>
      <c r="AK277">
        <v>3.392145251657737</v>
      </c>
      <c r="AL277">
        <v>66.78912068132936</v>
      </c>
      <c r="AM277">
        <f>(AO277 - AN277 + DX277*1E3/(8.314*(DZ277+273.15)) * AQ277/DW277 * AP277) * DW277/(100*DK277) * 1000/(1000 - AO277)</f>
        <v>0</v>
      </c>
      <c r="AN277">
        <v>20.02737249732871</v>
      </c>
      <c r="AO277">
        <v>23.06280058823528</v>
      </c>
      <c r="AP277">
        <v>4.477699199782949E-06</v>
      </c>
      <c r="AQ277">
        <v>108.691089205337</v>
      </c>
      <c r="AR277">
        <v>0</v>
      </c>
      <c r="AS277">
        <v>0</v>
      </c>
      <c r="AT277">
        <f>IF(AR277*$H$15&gt;=AV277,1.0,(AV277/(AV277-AR277*$H$15)))</f>
        <v>0</v>
      </c>
      <c r="AU277">
        <f>(AT277-1)*100</f>
        <v>0</v>
      </c>
      <c r="AV277">
        <f>MAX(0,($B$15+$C$15*EE277)/(1+$D$15*EE277)*DX277/(DZ277+273)*$E$15)</f>
        <v>0</v>
      </c>
      <c r="AW277" t="s">
        <v>429</v>
      </c>
      <c r="AX277" t="s">
        <v>429</v>
      </c>
      <c r="AY277">
        <v>0</v>
      </c>
      <c r="AZ277">
        <v>0</v>
      </c>
      <c r="BA277">
        <f>1-AY277/AZ277</f>
        <v>0</v>
      </c>
      <c r="BB277">
        <v>0</v>
      </c>
      <c r="BC277" t="s">
        <v>429</v>
      </c>
      <c r="BD277" t="s">
        <v>429</v>
      </c>
      <c r="BE277">
        <v>0</v>
      </c>
      <c r="BF277">
        <v>0</v>
      </c>
      <c r="BG277">
        <f>1-BE277/BF277</f>
        <v>0</v>
      </c>
      <c r="BH277">
        <v>0.5</v>
      </c>
      <c r="BI277">
        <f>DH277</f>
        <v>0</v>
      </c>
      <c r="BJ277">
        <f>K277</f>
        <v>0</v>
      </c>
      <c r="BK277">
        <f>BG277*BH277*BI277</f>
        <v>0</v>
      </c>
      <c r="BL277">
        <f>(BJ277-BB277)/BI277</f>
        <v>0</v>
      </c>
      <c r="BM277">
        <f>(AZ277-BF277)/BF277</f>
        <v>0</v>
      </c>
      <c r="BN277">
        <f>AY277/(BA277+AY277/BF277)</f>
        <v>0</v>
      </c>
      <c r="BO277" t="s">
        <v>429</v>
      </c>
      <c r="BP277">
        <v>0</v>
      </c>
      <c r="BQ277">
        <f>IF(BP277&lt;&gt;0, BP277, BN277)</f>
        <v>0</v>
      </c>
      <c r="BR277">
        <f>1-BQ277/BF277</f>
        <v>0</v>
      </c>
      <c r="BS277">
        <f>(BF277-BE277)/(BF277-BQ277)</f>
        <v>0</v>
      </c>
      <c r="BT277">
        <f>(AZ277-BF277)/(AZ277-BQ277)</f>
        <v>0</v>
      </c>
      <c r="BU277">
        <f>(BF277-BE277)/(BF277-AY277)</f>
        <v>0</v>
      </c>
      <c r="BV277">
        <f>(AZ277-BF277)/(AZ277-AY277)</f>
        <v>0</v>
      </c>
      <c r="BW277">
        <f>(BS277*BQ277/BE277)</f>
        <v>0</v>
      </c>
      <c r="BX277">
        <f>(1-BW277)</f>
        <v>0</v>
      </c>
      <c r="DG277">
        <f>$B$13*EF277+$C$13*EG277+$F$13*ER277*(1-EU277)</f>
        <v>0</v>
      </c>
      <c r="DH277">
        <f>DG277*DI277</f>
        <v>0</v>
      </c>
      <c r="DI277">
        <f>($B$13*$D$11+$C$13*$D$11+$F$13*((FE277+EW277)/MAX(FE277+EW277+FF277, 0.1)*$I$11+FF277/MAX(FE277+EW277+FF277, 0.1)*$J$11))/($B$13+$C$13+$F$13)</f>
        <v>0</v>
      </c>
      <c r="DJ277">
        <f>($B$13*$K$11+$C$13*$K$11+$F$13*((FE277+EW277)/MAX(FE277+EW277+FF277, 0.1)*$P$11+FF277/MAX(FE277+EW277+FF277, 0.1)*$Q$11))/($B$13+$C$13+$F$13)</f>
        <v>0</v>
      </c>
      <c r="DK277">
        <v>5.52</v>
      </c>
      <c r="DL277">
        <v>0.5</v>
      </c>
      <c r="DM277" t="s">
        <v>430</v>
      </c>
      <c r="DN277">
        <v>2</v>
      </c>
      <c r="DO277" t="b">
        <v>1</v>
      </c>
      <c r="DP277">
        <v>1685033431.814285</v>
      </c>
      <c r="DQ277">
        <v>997.7277857142857</v>
      </c>
      <c r="DR277">
        <v>1042.621785714286</v>
      </c>
      <c r="DS277">
        <v>23.06041071428572</v>
      </c>
      <c r="DT277">
        <v>20.02551785714286</v>
      </c>
      <c r="DU277">
        <v>997.5048571428573</v>
      </c>
      <c r="DV277">
        <v>23.00303571428572</v>
      </c>
      <c r="DW277">
        <v>499.9815357142857</v>
      </c>
      <c r="DX277">
        <v>99.51277142857144</v>
      </c>
      <c r="DY277">
        <v>0.09990208571428573</v>
      </c>
      <c r="DZ277">
        <v>31.41210714285714</v>
      </c>
      <c r="EA277">
        <v>32.07725357142858</v>
      </c>
      <c r="EB277">
        <v>999.9000000000002</v>
      </c>
      <c r="EC277">
        <v>0</v>
      </c>
      <c r="ED277">
        <v>0</v>
      </c>
      <c r="EE277">
        <v>10002.48035714286</v>
      </c>
      <c r="EF277">
        <v>0</v>
      </c>
      <c r="EG277">
        <v>103.5112678571428</v>
      </c>
      <c r="EH277">
        <v>-44.89300357142857</v>
      </c>
      <c r="EI277">
        <v>1021.278</v>
      </c>
      <c r="EJ277">
        <v>1063.926785714286</v>
      </c>
      <c r="EK277">
        <v>3.034876071428571</v>
      </c>
      <c r="EL277">
        <v>1042.621785714286</v>
      </c>
      <c r="EM277">
        <v>20.02551785714286</v>
      </c>
      <c r="EN277">
        <v>2.294803928571429</v>
      </c>
      <c r="EO277">
        <v>1.992795714285714</v>
      </c>
      <c r="EP277">
        <v>19.63996428571429</v>
      </c>
      <c r="EQ277">
        <v>17.38721785714285</v>
      </c>
      <c r="ER277">
        <v>2000.058571428571</v>
      </c>
      <c r="ES277">
        <v>0.9799929642857143</v>
      </c>
      <c r="ET277">
        <v>0.02000683571428572</v>
      </c>
      <c r="EU277">
        <v>0</v>
      </c>
      <c r="EV277">
        <v>645.5068571428573</v>
      </c>
      <c r="EW277">
        <v>5.00078</v>
      </c>
      <c r="EX277">
        <v>29630.08214285714</v>
      </c>
      <c r="EY277">
        <v>16380.08214285714</v>
      </c>
      <c r="EZ277">
        <v>43.32578571428571</v>
      </c>
      <c r="FA277">
        <v>44.3120357142857</v>
      </c>
      <c r="FB277">
        <v>43.93732142857142</v>
      </c>
      <c r="FC277">
        <v>44.0825</v>
      </c>
      <c r="FD277">
        <v>44.60457142857143</v>
      </c>
      <c r="FE277">
        <v>1955.139285714286</v>
      </c>
      <c r="FF277">
        <v>39.91214285714285</v>
      </c>
      <c r="FG277">
        <v>0</v>
      </c>
      <c r="FH277">
        <v>1685033438.5</v>
      </c>
      <c r="FI277">
        <v>0</v>
      </c>
      <c r="FJ277">
        <v>645.44272</v>
      </c>
      <c r="FK277">
        <v>-5.580538456276074</v>
      </c>
      <c r="FL277">
        <v>1088.869235792094</v>
      </c>
      <c r="FM277">
        <v>29662.752</v>
      </c>
      <c r="FN277">
        <v>15</v>
      </c>
      <c r="FO277">
        <v>1685030927.1</v>
      </c>
      <c r="FP277" t="s">
        <v>824</v>
      </c>
      <c r="FQ277">
        <v>1685030918.1</v>
      </c>
      <c r="FR277">
        <v>1685030927.1</v>
      </c>
      <c r="FS277">
        <v>4</v>
      </c>
      <c r="FT277">
        <v>-0.116</v>
      </c>
      <c r="FU277">
        <v>-0.024</v>
      </c>
      <c r="FV277">
        <v>0.273</v>
      </c>
      <c r="FW277">
        <v>-0.08699999999999999</v>
      </c>
      <c r="FX277">
        <v>420</v>
      </c>
      <c r="FY277">
        <v>14</v>
      </c>
      <c r="FZ277">
        <v>0.3</v>
      </c>
      <c r="GA277">
        <v>0.01</v>
      </c>
      <c r="GB277">
        <v>-44.80467</v>
      </c>
      <c r="GC277">
        <v>-1.359129455909937</v>
      </c>
      <c r="GD277">
        <v>0.1451057014730987</v>
      </c>
      <c r="GE277">
        <v>0</v>
      </c>
      <c r="GF277">
        <v>3.0356635</v>
      </c>
      <c r="GG277">
        <v>-0.01444570356472943</v>
      </c>
      <c r="GH277">
        <v>0.001788221952107744</v>
      </c>
      <c r="GI277">
        <v>1</v>
      </c>
      <c r="GJ277">
        <v>1</v>
      </c>
      <c r="GK277">
        <v>2</v>
      </c>
      <c r="GL277" t="s">
        <v>432</v>
      </c>
      <c r="GM277">
        <v>3.09968</v>
      </c>
      <c r="GN277">
        <v>2.75816</v>
      </c>
      <c r="GO277">
        <v>0.177433</v>
      </c>
      <c r="GP277">
        <v>0.182412</v>
      </c>
      <c r="GQ277">
        <v>0.114855</v>
      </c>
      <c r="GR277">
        <v>0.104644</v>
      </c>
      <c r="GS277">
        <v>20987.6</v>
      </c>
      <c r="GT277">
        <v>20615.4</v>
      </c>
      <c r="GU277">
        <v>26070.8</v>
      </c>
      <c r="GV277">
        <v>25568.9</v>
      </c>
      <c r="GW277">
        <v>37049.4</v>
      </c>
      <c r="GX277">
        <v>34888.9</v>
      </c>
      <c r="GY277">
        <v>45596.1</v>
      </c>
      <c r="GZ277">
        <v>42151.4</v>
      </c>
      <c r="HA277">
        <v>1.8406</v>
      </c>
      <c r="HB277">
        <v>1.86462</v>
      </c>
      <c r="HC277">
        <v>-0.0180639</v>
      </c>
      <c r="HD277">
        <v>0</v>
      </c>
      <c r="HE277">
        <v>32.4143</v>
      </c>
      <c r="HF277">
        <v>999.9</v>
      </c>
      <c r="HG277">
        <v>47.1</v>
      </c>
      <c r="HH277">
        <v>40.6</v>
      </c>
      <c r="HI277">
        <v>36.2313</v>
      </c>
      <c r="HJ277">
        <v>62.4077</v>
      </c>
      <c r="HK277">
        <v>24.5633</v>
      </c>
      <c r="HL277">
        <v>1</v>
      </c>
      <c r="HM277">
        <v>0.440191</v>
      </c>
      <c r="HN277">
        <v>2.25322</v>
      </c>
      <c r="HO277">
        <v>20.2901</v>
      </c>
      <c r="HP277">
        <v>5.20965</v>
      </c>
      <c r="HQ277">
        <v>11.98</v>
      </c>
      <c r="HR277">
        <v>4.9632</v>
      </c>
      <c r="HS277">
        <v>3.2739</v>
      </c>
      <c r="HT277">
        <v>9999</v>
      </c>
      <c r="HU277">
        <v>9999</v>
      </c>
      <c r="HV277">
        <v>9999</v>
      </c>
      <c r="HW277">
        <v>31.9</v>
      </c>
      <c r="HX277">
        <v>1.86401</v>
      </c>
      <c r="HY277">
        <v>1.8602</v>
      </c>
      <c r="HZ277">
        <v>1.85852</v>
      </c>
      <c r="IA277">
        <v>1.85989</v>
      </c>
      <c r="IB277">
        <v>1.85988</v>
      </c>
      <c r="IC277">
        <v>1.85842</v>
      </c>
      <c r="ID277">
        <v>1.8575</v>
      </c>
      <c r="IE277">
        <v>1.85242</v>
      </c>
      <c r="IF277">
        <v>0</v>
      </c>
      <c r="IG277">
        <v>0</v>
      </c>
      <c r="IH277">
        <v>0</v>
      </c>
      <c r="II277">
        <v>0</v>
      </c>
      <c r="IJ277" t="s">
        <v>433</v>
      </c>
      <c r="IK277" t="s">
        <v>434</v>
      </c>
      <c r="IL277" t="s">
        <v>435</v>
      </c>
      <c r="IM277" t="s">
        <v>435</v>
      </c>
      <c r="IN277" t="s">
        <v>435</v>
      </c>
      <c r="IO277" t="s">
        <v>435</v>
      </c>
      <c r="IP277">
        <v>0</v>
      </c>
      <c r="IQ277">
        <v>100</v>
      </c>
      <c r="IR277">
        <v>100</v>
      </c>
      <c r="IS277">
        <v>0.22</v>
      </c>
      <c r="IT277">
        <v>0.0575</v>
      </c>
      <c r="IU277">
        <v>0.193269492571207</v>
      </c>
      <c r="IV277">
        <v>0.0002756662941723101</v>
      </c>
      <c r="IW277">
        <v>-1.706736700235475E-07</v>
      </c>
      <c r="IX277">
        <v>-7.648352192670159E-11</v>
      </c>
      <c r="IY277">
        <v>-0.189574171831711</v>
      </c>
      <c r="IZ277">
        <v>0.001712106514585134</v>
      </c>
      <c r="JA277">
        <v>0.0004201690128959496</v>
      </c>
      <c r="JB277">
        <v>-1.212774764375344E-06</v>
      </c>
      <c r="JC277">
        <v>3</v>
      </c>
      <c r="JD277">
        <v>1949</v>
      </c>
      <c r="JE277">
        <v>1</v>
      </c>
      <c r="JF277">
        <v>28</v>
      </c>
      <c r="JG277">
        <v>42</v>
      </c>
      <c r="JH277">
        <v>41.9</v>
      </c>
      <c r="JI277">
        <v>2.44507</v>
      </c>
      <c r="JJ277">
        <v>2.63916</v>
      </c>
      <c r="JK277">
        <v>1.49658</v>
      </c>
      <c r="JL277">
        <v>2.34741</v>
      </c>
      <c r="JM277">
        <v>1.54907</v>
      </c>
      <c r="JN277">
        <v>2.47559</v>
      </c>
      <c r="JO277">
        <v>43.4808</v>
      </c>
      <c r="JP277">
        <v>13.0463</v>
      </c>
      <c r="JQ277">
        <v>18</v>
      </c>
      <c r="JR277">
        <v>491.548</v>
      </c>
      <c r="JS277">
        <v>523.119</v>
      </c>
      <c r="JT277">
        <v>28.0021</v>
      </c>
      <c r="JU277">
        <v>32.7928</v>
      </c>
      <c r="JV277">
        <v>30.0003</v>
      </c>
      <c r="JW277">
        <v>32.6731</v>
      </c>
      <c r="JX277">
        <v>32.5763</v>
      </c>
      <c r="JY277">
        <v>49.1136</v>
      </c>
      <c r="JZ277">
        <v>42.6912</v>
      </c>
      <c r="KA277">
        <v>0</v>
      </c>
      <c r="KB277">
        <v>28</v>
      </c>
      <c r="KC277">
        <v>1088.9</v>
      </c>
      <c r="KD277">
        <v>20.0822</v>
      </c>
      <c r="KE277">
        <v>99.63590000000001</v>
      </c>
      <c r="KF277">
        <v>100.067</v>
      </c>
    </row>
    <row r="278" spans="1:292">
      <c r="A278">
        <v>258</v>
      </c>
      <c r="B278">
        <v>1685033444.6</v>
      </c>
      <c r="C278">
        <v>6845.5</v>
      </c>
      <c r="D278" t="s">
        <v>953</v>
      </c>
      <c r="E278" t="s">
        <v>954</v>
      </c>
      <c r="F278">
        <v>5</v>
      </c>
      <c r="G278" t="s">
        <v>823</v>
      </c>
      <c r="H278">
        <v>1685033437.1</v>
      </c>
      <c r="I278">
        <f>(J278)/1000</f>
        <v>0</v>
      </c>
      <c r="J278">
        <f>IF(DO278, AM278, AG278)</f>
        <v>0</v>
      </c>
      <c r="K278">
        <f>IF(DO278, AH278, AF278)</f>
        <v>0</v>
      </c>
      <c r="L278">
        <f>DQ278 - IF(AT278&gt;1, K278*DK278*100.0/(AV278*EE278), 0)</f>
        <v>0</v>
      </c>
      <c r="M278">
        <f>((S278-I278/2)*L278-K278)/(S278+I278/2)</f>
        <v>0</v>
      </c>
      <c r="N278">
        <f>M278*(DX278+DY278)/1000.0</f>
        <v>0</v>
      </c>
      <c r="O278">
        <f>(DQ278 - IF(AT278&gt;1, K278*DK278*100.0/(AV278*EE278), 0))*(DX278+DY278)/1000.0</f>
        <v>0</v>
      </c>
      <c r="P278">
        <f>2.0/((1/R278-1/Q278)+SIGN(R278)*SQRT((1/R278-1/Q278)*(1/R278-1/Q278) + 4*DL278/((DL278+1)*(DL278+1))*(2*1/R278*1/Q278-1/Q278*1/Q278)))</f>
        <v>0</v>
      </c>
      <c r="Q278">
        <f>IF(LEFT(DM278,1)&lt;&gt;"0",IF(LEFT(DM278,1)="1",3.0,DN278),$D$5+$E$5*(EE278*DX278/($K$5*1000))+$F$5*(EE278*DX278/($K$5*1000))*MAX(MIN(DK278,$J$5),$I$5)*MAX(MIN(DK278,$J$5),$I$5)+$G$5*MAX(MIN(DK278,$J$5),$I$5)*(EE278*DX278/($K$5*1000))+$H$5*(EE278*DX278/($K$5*1000))*(EE278*DX278/($K$5*1000)))</f>
        <v>0</v>
      </c>
      <c r="R278">
        <f>I278*(1000-(1000*0.61365*exp(17.502*V278/(240.97+V278))/(DX278+DY278)+DS278)/2)/(1000*0.61365*exp(17.502*V278/(240.97+V278))/(DX278+DY278)-DS278)</f>
        <v>0</v>
      </c>
      <c r="S278">
        <f>1/((DL278+1)/(P278/1.6)+1/(Q278/1.37)) + DL278/((DL278+1)/(P278/1.6) + DL278/(Q278/1.37))</f>
        <v>0</v>
      </c>
      <c r="T278">
        <f>(DG278*DJ278)</f>
        <v>0</v>
      </c>
      <c r="U278">
        <f>(DZ278+(T278+2*0.95*5.67E-8*(((DZ278+$B$9)+273)^4-(DZ278+273)^4)-44100*I278)/(1.84*29.3*Q278+8*0.95*5.67E-8*(DZ278+273)^3))</f>
        <v>0</v>
      </c>
      <c r="V278">
        <f>($C$9*EA278+$D$9*EB278+$E$9*U278)</f>
        <v>0</v>
      </c>
      <c r="W278">
        <f>0.61365*exp(17.502*V278/(240.97+V278))</f>
        <v>0</v>
      </c>
      <c r="X278">
        <f>(Y278/Z278*100)</f>
        <v>0</v>
      </c>
      <c r="Y278">
        <f>DS278*(DX278+DY278)/1000</f>
        <v>0</v>
      </c>
      <c r="Z278">
        <f>0.61365*exp(17.502*DZ278/(240.97+DZ278))</f>
        <v>0</v>
      </c>
      <c r="AA278">
        <f>(W278-DS278*(DX278+DY278)/1000)</f>
        <v>0</v>
      </c>
      <c r="AB278">
        <f>(-I278*44100)</f>
        <v>0</v>
      </c>
      <c r="AC278">
        <f>2*29.3*Q278*0.92*(DZ278-V278)</f>
        <v>0</v>
      </c>
      <c r="AD278">
        <f>2*0.95*5.67E-8*(((DZ278+$B$9)+273)^4-(V278+273)^4)</f>
        <v>0</v>
      </c>
      <c r="AE278">
        <f>T278+AD278+AB278+AC278</f>
        <v>0</v>
      </c>
      <c r="AF278">
        <f>DW278*AT278*(DR278-DQ278*(1000-AT278*DT278)/(1000-AT278*DS278))/(100*DK278)</f>
        <v>0</v>
      </c>
      <c r="AG278">
        <f>1000*DW278*AT278*(DS278-DT278)/(100*DK278*(1000-AT278*DS278))</f>
        <v>0</v>
      </c>
      <c r="AH278">
        <f>(AI278 - AJ278 - DX278*1E3/(8.314*(DZ278+273.15)) * AL278/DW278 * AK278) * DW278/(100*DK278) * (1000 - DT278)/1000</f>
        <v>0</v>
      </c>
      <c r="AI278">
        <v>1095.510822754858</v>
      </c>
      <c r="AJ278">
        <v>1062.872666666667</v>
      </c>
      <c r="AK278">
        <v>3.343925111939266</v>
      </c>
      <c r="AL278">
        <v>66.78912068132936</v>
      </c>
      <c r="AM278">
        <f>(AO278 - AN278 + DX278*1E3/(8.314*(DZ278+273.15)) * AQ278/DW278 * AP278) * DW278/(100*DK278) * 1000/(1000 - AO278)</f>
        <v>0</v>
      </c>
      <c r="AN278">
        <v>20.026264666544</v>
      </c>
      <c r="AO278">
        <v>23.06889147058822</v>
      </c>
      <c r="AP278">
        <v>1.272001245074835E-05</v>
      </c>
      <c r="AQ278">
        <v>108.691089205337</v>
      </c>
      <c r="AR278">
        <v>0</v>
      </c>
      <c r="AS278">
        <v>0</v>
      </c>
      <c r="AT278">
        <f>IF(AR278*$H$15&gt;=AV278,1.0,(AV278/(AV278-AR278*$H$15)))</f>
        <v>0</v>
      </c>
      <c r="AU278">
        <f>(AT278-1)*100</f>
        <v>0</v>
      </c>
      <c r="AV278">
        <f>MAX(0,($B$15+$C$15*EE278)/(1+$D$15*EE278)*DX278/(DZ278+273)*$E$15)</f>
        <v>0</v>
      </c>
      <c r="AW278" t="s">
        <v>429</v>
      </c>
      <c r="AX278" t="s">
        <v>429</v>
      </c>
      <c r="AY278">
        <v>0</v>
      </c>
      <c r="AZ278">
        <v>0</v>
      </c>
      <c r="BA278">
        <f>1-AY278/AZ278</f>
        <v>0</v>
      </c>
      <c r="BB278">
        <v>0</v>
      </c>
      <c r="BC278" t="s">
        <v>429</v>
      </c>
      <c r="BD278" t="s">
        <v>429</v>
      </c>
      <c r="BE278">
        <v>0</v>
      </c>
      <c r="BF278">
        <v>0</v>
      </c>
      <c r="BG278">
        <f>1-BE278/BF278</f>
        <v>0</v>
      </c>
      <c r="BH278">
        <v>0.5</v>
      </c>
      <c r="BI278">
        <f>DH278</f>
        <v>0</v>
      </c>
      <c r="BJ278">
        <f>K278</f>
        <v>0</v>
      </c>
      <c r="BK278">
        <f>BG278*BH278*BI278</f>
        <v>0</v>
      </c>
      <c r="BL278">
        <f>(BJ278-BB278)/BI278</f>
        <v>0</v>
      </c>
      <c r="BM278">
        <f>(AZ278-BF278)/BF278</f>
        <v>0</v>
      </c>
      <c r="BN278">
        <f>AY278/(BA278+AY278/BF278)</f>
        <v>0</v>
      </c>
      <c r="BO278" t="s">
        <v>429</v>
      </c>
      <c r="BP278">
        <v>0</v>
      </c>
      <c r="BQ278">
        <f>IF(BP278&lt;&gt;0, BP278, BN278)</f>
        <v>0</v>
      </c>
      <c r="BR278">
        <f>1-BQ278/BF278</f>
        <v>0</v>
      </c>
      <c r="BS278">
        <f>(BF278-BE278)/(BF278-BQ278)</f>
        <v>0</v>
      </c>
      <c r="BT278">
        <f>(AZ278-BF278)/(AZ278-BQ278)</f>
        <v>0</v>
      </c>
      <c r="BU278">
        <f>(BF278-BE278)/(BF278-AY278)</f>
        <v>0</v>
      </c>
      <c r="BV278">
        <f>(AZ278-BF278)/(AZ278-AY278)</f>
        <v>0</v>
      </c>
      <c r="BW278">
        <f>(BS278*BQ278/BE278)</f>
        <v>0</v>
      </c>
      <c r="BX278">
        <f>(1-BW278)</f>
        <v>0</v>
      </c>
      <c r="DG278">
        <f>$B$13*EF278+$C$13*EG278+$F$13*ER278*(1-EU278)</f>
        <v>0</v>
      </c>
      <c r="DH278">
        <f>DG278*DI278</f>
        <v>0</v>
      </c>
      <c r="DI278">
        <f>($B$13*$D$11+$C$13*$D$11+$F$13*((FE278+EW278)/MAX(FE278+EW278+FF278, 0.1)*$I$11+FF278/MAX(FE278+EW278+FF278, 0.1)*$J$11))/($B$13+$C$13+$F$13)</f>
        <v>0</v>
      </c>
      <c r="DJ278">
        <f>($B$13*$K$11+$C$13*$K$11+$F$13*((FE278+EW278)/MAX(FE278+EW278+FF278, 0.1)*$P$11+FF278/MAX(FE278+EW278+FF278, 0.1)*$Q$11))/($B$13+$C$13+$F$13)</f>
        <v>0</v>
      </c>
      <c r="DK278">
        <v>5.52</v>
      </c>
      <c r="DL278">
        <v>0.5</v>
      </c>
      <c r="DM278" t="s">
        <v>430</v>
      </c>
      <c r="DN278">
        <v>2</v>
      </c>
      <c r="DO278" t="b">
        <v>1</v>
      </c>
      <c r="DP278">
        <v>1685033437.1</v>
      </c>
      <c r="DQ278">
        <v>1015.291111111111</v>
      </c>
      <c r="DR278">
        <v>1060.18037037037</v>
      </c>
      <c r="DS278">
        <v>23.06282222222222</v>
      </c>
      <c r="DT278">
        <v>20.02631111111111</v>
      </c>
      <c r="DU278">
        <v>1015.073407407407</v>
      </c>
      <c r="DV278">
        <v>23.0053962962963</v>
      </c>
      <c r="DW278">
        <v>500.0164814814815</v>
      </c>
      <c r="DX278">
        <v>99.51284444444444</v>
      </c>
      <c r="DY278">
        <v>0.09998777407407407</v>
      </c>
      <c r="DZ278">
        <v>31.44015185185185</v>
      </c>
      <c r="EA278">
        <v>32.10681851851852</v>
      </c>
      <c r="EB278">
        <v>999.9000000000001</v>
      </c>
      <c r="EC278">
        <v>0</v>
      </c>
      <c r="ED278">
        <v>0</v>
      </c>
      <c r="EE278">
        <v>9998.777777777777</v>
      </c>
      <c r="EF278">
        <v>0</v>
      </c>
      <c r="EG278">
        <v>105.2846666666667</v>
      </c>
      <c r="EH278">
        <v>-44.88844444444444</v>
      </c>
      <c r="EI278">
        <v>1039.259259259259</v>
      </c>
      <c r="EJ278">
        <v>1081.845555555555</v>
      </c>
      <c r="EK278">
        <v>3.036510740740741</v>
      </c>
      <c r="EL278">
        <v>1060.18037037037</v>
      </c>
      <c r="EM278">
        <v>20.02631111111111</v>
      </c>
      <c r="EN278">
        <v>2.295046296296297</v>
      </c>
      <c r="EO278">
        <v>1.992874444444444</v>
      </c>
      <c r="EP278">
        <v>19.64166296296296</v>
      </c>
      <c r="EQ278">
        <v>17.38784444444445</v>
      </c>
      <c r="ER278">
        <v>2000.037407407407</v>
      </c>
      <c r="ES278">
        <v>0.9799925555555555</v>
      </c>
      <c r="ET278">
        <v>0.02000724444444444</v>
      </c>
      <c r="EU278">
        <v>0</v>
      </c>
      <c r="EV278">
        <v>645.024111111111</v>
      </c>
      <c r="EW278">
        <v>5.00078</v>
      </c>
      <c r="EX278">
        <v>29757.24444444444</v>
      </c>
      <c r="EY278">
        <v>16379.91111111111</v>
      </c>
      <c r="EZ278">
        <v>43.32396296296297</v>
      </c>
      <c r="FA278">
        <v>44.32833333333333</v>
      </c>
      <c r="FB278">
        <v>43.96044444444443</v>
      </c>
      <c r="FC278">
        <v>44.09937037037036</v>
      </c>
      <c r="FD278">
        <v>44.60155555555554</v>
      </c>
      <c r="FE278">
        <v>1955.117407407407</v>
      </c>
      <c r="FF278">
        <v>39.91518518518519</v>
      </c>
      <c r="FG278">
        <v>0</v>
      </c>
      <c r="FH278">
        <v>1685033443.9</v>
      </c>
      <c r="FI278">
        <v>0</v>
      </c>
      <c r="FJ278">
        <v>644.9644615384615</v>
      </c>
      <c r="FK278">
        <v>-4.084581197029308</v>
      </c>
      <c r="FL278">
        <v>884.7145304003429</v>
      </c>
      <c r="FM278">
        <v>29756.99615384615</v>
      </c>
      <c r="FN278">
        <v>15</v>
      </c>
      <c r="FO278">
        <v>1685030927.1</v>
      </c>
      <c r="FP278" t="s">
        <v>824</v>
      </c>
      <c r="FQ278">
        <v>1685030918.1</v>
      </c>
      <c r="FR278">
        <v>1685030927.1</v>
      </c>
      <c r="FS278">
        <v>4</v>
      </c>
      <c r="FT278">
        <v>-0.116</v>
      </c>
      <c r="FU278">
        <v>-0.024</v>
      </c>
      <c r="FV278">
        <v>0.273</v>
      </c>
      <c r="FW278">
        <v>-0.08699999999999999</v>
      </c>
      <c r="FX278">
        <v>420</v>
      </c>
      <c r="FY278">
        <v>14</v>
      </c>
      <c r="FZ278">
        <v>0.3</v>
      </c>
      <c r="GA278">
        <v>0.01</v>
      </c>
      <c r="GB278">
        <v>-44.855155</v>
      </c>
      <c r="GC278">
        <v>-0.2111797373357777</v>
      </c>
      <c r="GD278">
        <v>0.1045135181447839</v>
      </c>
      <c r="GE278">
        <v>0</v>
      </c>
      <c r="GF278">
        <v>3.035716</v>
      </c>
      <c r="GG278">
        <v>0.0123142964352748</v>
      </c>
      <c r="GH278">
        <v>0.001998479171770403</v>
      </c>
      <c r="GI278">
        <v>1</v>
      </c>
      <c r="GJ278">
        <v>1</v>
      </c>
      <c r="GK278">
        <v>2</v>
      </c>
      <c r="GL278" t="s">
        <v>432</v>
      </c>
      <c r="GM278">
        <v>3.09974</v>
      </c>
      <c r="GN278">
        <v>2.75815</v>
      </c>
      <c r="GO278">
        <v>0.179237</v>
      </c>
      <c r="GP278">
        <v>0.184192</v>
      </c>
      <c r="GQ278">
        <v>0.114876</v>
      </c>
      <c r="GR278">
        <v>0.104648</v>
      </c>
      <c r="GS278">
        <v>20941.5</v>
      </c>
      <c r="GT278">
        <v>20570.1</v>
      </c>
      <c r="GU278">
        <v>26070.8</v>
      </c>
      <c r="GV278">
        <v>25568.5</v>
      </c>
      <c r="GW278">
        <v>37048.7</v>
      </c>
      <c r="GX278">
        <v>34888.9</v>
      </c>
      <c r="GY278">
        <v>45596</v>
      </c>
      <c r="GZ278">
        <v>42151.4</v>
      </c>
      <c r="HA278">
        <v>1.84095</v>
      </c>
      <c r="HB278">
        <v>1.86427</v>
      </c>
      <c r="HC278">
        <v>-0.0195019</v>
      </c>
      <c r="HD278">
        <v>0</v>
      </c>
      <c r="HE278">
        <v>32.4593</v>
      </c>
      <c r="HF278">
        <v>999.9</v>
      </c>
      <c r="HG278">
        <v>47.1</v>
      </c>
      <c r="HH278">
        <v>40.6</v>
      </c>
      <c r="HI278">
        <v>36.2271</v>
      </c>
      <c r="HJ278">
        <v>62.2377</v>
      </c>
      <c r="HK278">
        <v>24.6314</v>
      </c>
      <c r="HL278">
        <v>1</v>
      </c>
      <c r="HM278">
        <v>0.440635</v>
      </c>
      <c r="HN278">
        <v>2.26316</v>
      </c>
      <c r="HO278">
        <v>20.2902</v>
      </c>
      <c r="HP278">
        <v>5.21145</v>
      </c>
      <c r="HQ278">
        <v>11.98</v>
      </c>
      <c r="HR278">
        <v>4.9637</v>
      </c>
      <c r="HS278">
        <v>3.27428</v>
      </c>
      <c r="HT278">
        <v>9999</v>
      </c>
      <c r="HU278">
        <v>9999</v>
      </c>
      <c r="HV278">
        <v>9999</v>
      </c>
      <c r="HW278">
        <v>31.9</v>
      </c>
      <c r="HX278">
        <v>1.86401</v>
      </c>
      <c r="HY278">
        <v>1.8602</v>
      </c>
      <c r="HZ278">
        <v>1.85852</v>
      </c>
      <c r="IA278">
        <v>1.85989</v>
      </c>
      <c r="IB278">
        <v>1.85989</v>
      </c>
      <c r="IC278">
        <v>1.85843</v>
      </c>
      <c r="ID278">
        <v>1.85751</v>
      </c>
      <c r="IE278">
        <v>1.8524</v>
      </c>
      <c r="IF278">
        <v>0</v>
      </c>
      <c r="IG278">
        <v>0</v>
      </c>
      <c r="IH278">
        <v>0</v>
      </c>
      <c r="II278">
        <v>0</v>
      </c>
      <c r="IJ278" t="s">
        <v>433</v>
      </c>
      <c r="IK278" t="s">
        <v>434</v>
      </c>
      <c r="IL278" t="s">
        <v>435</v>
      </c>
      <c r="IM278" t="s">
        <v>435</v>
      </c>
      <c r="IN278" t="s">
        <v>435</v>
      </c>
      <c r="IO278" t="s">
        <v>435</v>
      </c>
      <c r="IP278">
        <v>0</v>
      </c>
      <c r="IQ278">
        <v>100</v>
      </c>
      <c r="IR278">
        <v>100</v>
      </c>
      <c r="IS278">
        <v>0.2</v>
      </c>
      <c r="IT278">
        <v>0.0575</v>
      </c>
      <c r="IU278">
        <v>0.193269492571207</v>
      </c>
      <c r="IV278">
        <v>0.0002756662941723101</v>
      </c>
      <c r="IW278">
        <v>-1.706736700235475E-07</v>
      </c>
      <c r="IX278">
        <v>-7.648352192670159E-11</v>
      </c>
      <c r="IY278">
        <v>-0.189574171831711</v>
      </c>
      <c r="IZ278">
        <v>0.001712106514585134</v>
      </c>
      <c r="JA278">
        <v>0.0004201690128959496</v>
      </c>
      <c r="JB278">
        <v>-1.212774764375344E-06</v>
      </c>
      <c r="JC278">
        <v>3</v>
      </c>
      <c r="JD278">
        <v>1949</v>
      </c>
      <c r="JE278">
        <v>1</v>
      </c>
      <c r="JF278">
        <v>28</v>
      </c>
      <c r="JG278">
        <v>42.1</v>
      </c>
      <c r="JH278">
        <v>42</v>
      </c>
      <c r="JI278">
        <v>2.47559</v>
      </c>
      <c r="JJ278">
        <v>2.64648</v>
      </c>
      <c r="JK278">
        <v>1.49658</v>
      </c>
      <c r="JL278">
        <v>2.34741</v>
      </c>
      <c r="JM278">
        <v>1.54907</v>
      </c>
      <c r="JN278">
        <v>2.39502</v>
      </c>
      <c r="JO278">
        <v>43.5081</v>
      </c>
      <c r="JP278">
        <v>13.0288</v>
      </c>
      <c r="JQ278">
        <v>18</v>
      </c>
      <c r="JR278">
        <v>491.781</v>
      </c>
      <c r="JS278">
        <v>522.902</v>
      </c>
      <c r="JT278">
        <v>28.0021</v>
      </c>
      <c r="JU278">
        <v>32.7954</v>
      </c>
      <c r="JV278">
        <v>30.0004</v>
      </c>
      <c r="JW278">
        <v>32.676</v>
      </c>
      <c r="JX278">
        <v>32.5799</v>
      </c>
      <c r="JY278">
        <v>49.795</v>
      </c>
      <c r="JZ278">
        <v>42.6912</v>
      </c>
      <c r="KA278">
        <v>0</v>
      </c>
      <c r="KB278">
        <v>28</v>
      </c>
      <c r="KC278">
        <v>1108.97</v>
      </c>
      <c r="KD278">
        <v>20.1141</v>
      </c>
      <c r="KE278">
        <v>99.6358</v>
      </c>
      <c r="KF278">
        <v>100.066</v>
      </c>
    </row>
    <row r="279" spans="1:292">
      <c r="A279">
        <v>259</v>
      </c>
      <c r="B279">
        <v>1685033449.6</v>
      </c>
      <c r="C279">
        <v>6850.5</v>
      </c>
      <c r="D279" t="s">
        <v>955</v>
      </c>
      <c r="E279" t="s">
        <v>956</v>
      </c>
      <c r="F279">
        <v>5</v>
      </c>
      <c r="G279" t="s">
        <v>823</v>
      </c>
      <c r="H279">
        <v>1685033441.814285</v>
      </c>
      <c r="I279">
        <f>(J279)/1000</f>
        <v>0</v>
      </c>
      <c r="J279">
        <f>IF(DO279, AM279, AG279)</f>
        <v>0</v>
      </c>
      <c r="K279">
        <f>IF(DO279, AH279, AF279)</f>
        <v>0</v>
      </c>
      <c r="L279">
        <f>DQ279 - IF(AT279&gt;1, K279*DK279*100.0/(AV279*EE279), 0)</f>
        <v>0</v>
      </c>
      <c r="M279">
        <f>((S279-I279/2)*L279-K279)/(S279+I279/2)</f>
        <v>0</v>
      </c>
      <c r="N279">
        <f>M279*(DX279+DY279)/1000.0</f>
        <v>0</v>
      </c>
      <c r="O279">
        <f>(DQ279 - IF(AT279&gt;1, K279*DK279*100.0/(AV279*EE279), 0))*(DX279+DY279)/1000.0</f>
        <v>0</v>
      </c>
      <c r="P279">
        <f>2.0/((1/R279-1/Q279)+SIGN(R279)*SQRT((1/R279-1/Q279)*(1/R279-1/Q279) + 4*DL279/((DL279+1)*(DL279+1))*(2*1/R279*1/Q279-1/Q279*1/Q279)))</f>
        <v>0</v>
      </c>
      <c r="Q279">
        <f>IF(LEFT(DM279,1)&lt;&gt;"0",IF(LEFT(DM279,1)="1",3.0,DN279),$D$5+$E$5*(EE279*DX279/($K$5*1000))+$F$5*(EE279*DX279/($K$5*1000))*MAX(MIN(DK279,$J$5),$I$5)*MAX(MIN(DK279,$J$5),$I$5)+$G$5*MAX(MIN(DK279,$J$5),$I$5)*(EE279*DX279/($K$5*1000))+$H$5*(EE279*DX279/($K$5*1000))*(EE279*DX279/($K$5*1000)))</f>
        <v>0</v>
      </c>
      <c r="R279">
        <f>I279*(1000-(1000*0.61365*exp(17.502*V279/(240.97+V279))/(DX279+DY279)+DS279)/2)/(1000*0.61365*exp(17.502*V279/(240.97+V279))/(DX279+DY279)-DS279)</f>
        <v>0</v>
      </c>
      <c r="S279">
        <f>1/((DL279+1)/(P279/1.6)+1/(Q279/1.37)) + DL279/((DL279+1)/(P279/1.6) + DL279/(Q279/1.37))</f>
        <v>0</v>
      </c>
      <c r="T279">
        <f>(DG279*DJ279)</f>
        <v>0</v>
      </c>
      <c r="U279">
        <f>(DZ279+(T279+2*0.95*5.67E-8*(((DZ279+$B$9)+273)^4-(DZ279+273)^4)-44100*I279)/(1.84*29.3*Q279+8*0.95*5.67E-8*(DZ279+273)^3))</f>
        <v>0</v>
      </c>
      <c r="V279">
        <f>($C$9*EA279+$D$9*EB279+$E$9*U279)</f>
        <v>0</v>
      </c>
      <c r="W279">
        <f>0.61365*exp(17.502*V279/(240.97+V279))</f>
        <v>0</v>
      </c>
      <c r="X279">
        <f>(Y279/Z279*100)</f>
        <v>0</v>
      </c>
      <c r="Y279">
        <f>DS279*(DX279+DY279)/1000</f>
        <v>0</v>
      </c>
      <c r="Z279">
        <f>0.61365*exp(17.502*DZ279/(240.97+DZ279))</f>
        <v>0</v>
      </c>
      <c r="AA279">
        <f>(W279-DS279*(DX279+DY279)/1000)</f>
        <v>0</v>
      </c>
      <c r="AB279">
        <f>(-I279*44100)</f>
        <v>0</v>
      </c>
      <c r="AC279">
        <f>2*29.3*Q279*0.92*(DZ279-V279)</f>
        <v>0</v>
      </c>
      <c r="AD279">
        <f>2*0.95*5.67E-8*(((DZ279+$B$9)+273)^4-(V279+273)^4)</f>
        <v>0</v>
      </c>
      <c r="AE279">
        <f>T279+AD279+AB279+AC279</f>
        <v>0</v>
      </c>
      <c r="AF279">
        <f>DW279*AT279*(DR279-DQ279*(1000-AT279*DT279)/(1000-AT279*DS279))/(100*DK279)</f>
        <v>0</v>
      </c>
      <c r="AG279">
        <f>1000*DW279*AT279*(DS279-DT279)/(100*DK279*(1000-AT279*DS279))</f>
        <v>0</v>
      </c>
      <c r="AH279">
        <f>(AI279 - AJ279 - DX279*1E3/(8.314*(DZ279+273.15)) * AL279/DW279 * AK279) * DW279/(100*DK279) * (1000 - DT279)/1000</f>
        <v>0</v>
      </c>
      <c r="AI279">
        <v>1112.903160256874</v>
      </c>
      <c r="AJ279">
        <v>1080.028424242424</v>
      </c>
      <c r="AK279">
        <v>3.427814450148353</v>
      </c>
      <c r="AL279">
        <v>66.78912068132936</v>
      </c>
      <c r="AM279">
        <f>(AO279 - AN279 + DX279*1E3/(8.314*(DZ279+273.15)) * AQ279/DW279 * AP279) * DW279/(100*DK279) * 1000/(1000 - AO279)</f>
        <v>0</v>
      </c>
      <c r="AN279">
        <v>20.02719176990916</v>
      </c>
      <c r="AO279">
        <v>23.07393676470588</v>
      </c>
      <c r="AP279">
        <v>1.728470237187583E-05</v>
      </c>
      <c r="AQ279">
        <v>108.691089205337</v>
      </c>
      <c r="AR279">
        <v>0</v>
      </c>
      <c r="AS279">
        <v>0</v>
      </c>
      <c r="AT279">
        <f>IF(AR279*$H$15&gt;=AV279,1.0,(AV279/(AV279-AR279*$H$15)))</f>
        <v>0</v>
      </c>
      <c r="AU279">
        <f>(AT279-1)*100</f>
        <v>0</v>
      </c>
      <c r="AV279">
        <f>MAX(0,($B$15+$C$15*EE279)/(1+$D$15*EE279)*DX279/(DZ279+273)*$E$15)</f>
        <v>0</v>
      </c>
      <c r="AW279" t="s">
        <v>429</v>
      </c>
      <c r="AX279" t="s">
        <v>429</v>
      </c>
      <c r="AY279">
        <v>0</v>
      </c>
      <c r="AZ279">
        <v>0</v>
      </c>
      <c r="BA279">
        <f>1-AY279/AZ279</f>
        <v>0</v>
      </c>
      <c r="BB279">
        <v>0</v>
      </c>
      <c r="BC279" t="s">
        <v>429</v>
      </c>
      <c r="BD279" t="s">
        <v>429</v>
      </c>
      <c r="BE279">
        <v>0</v>
      </c>
      <c r="BF279">
        <v>0</v>
      </c>
      <c r="BG279">
        <f>1-BE279/BF279</f>
        <v>0</v>
      </c>
      <c r="BH279">
        <v>0.5</v>
      </c>
      <c r="BI279">
        <f>DH279</f>
        <v>0</v>
      </c>
      <c r="BJ279">
        <f>K279</f>
        <v>0</v>
      </c>
      <c r="BK279">
        <f>BG279*BH279*BI279</f>
        <v>0</v>
      </c>
      <c r="BL279">
        <f>(BJ279-BB279)/BI279</f>
        <v>0</v>
      </c>
      <c r="BM279">
        <f>(AZ279-BF279)/BF279</f>
        <v>0</v>
      </c>
      <c r="BN279">
        <f>AY279/(BA279+AY279/BF279)</f>
        <v>0</v>
      </c>
      <c r="BO279" t="s">
        <v>429</v>
      </c>
      <c r="BP279">
        <v>0</v>
      </c>
      <c r="BQ279">
        <f>IF(BP279&lt;&gt;0, BP279, BN279)</f>
        <v>0</v>
      </c>
      <c r="BR279">
        <f>1-BQ279/BF279</f>
        <v>0</v>
      </c>
      <c r="BS279">
        <f>(BF279-BE279)/(BF279-BQ279)</f>
        <v>0</v>
      </c>
      <c r="BT279">
        <f>(AZ279-BF279)/(AZ279-BQ279)</f>
        <v>0</v>
      </c>
      <c r="BU279">
        <f>(BF279-BE279)/(BF279-AY279)</f>
        <v>0</v>
      </c>
      <c r="BV279">
        <f>(AZ279-BF279)/(AZ279-AY279)</f>
        <v>0</v>
      </c>
      <c r="BW279">
        <f>(BS279*BQ279/BE279)</f>
        <v>0</v>
      </c>
      <c r="BX279">
        <f>(1-BW279)</f>
        <v>0</v>
      </c>
      <c r="DG279">
        <f>$B$13*EF279+$C$13*EG279+$F$13*ER279*(1-EU279)</f>
        <v>0</v>
      </c>
      <c r="DH279">
        <f>DG279*DI279</f>
        <v>0</v>
      </c>
      <c r="DI279">
        <f>($B$13*$D$11+$C$13*$D$11+$F$13*((FE279+EW279)/MAX(FE279+EW279+FF279, 0.1)*$I$11+FF279/MAX(FE279+EW279+FF279, 0.1)*$J$11))/($B$13+$C$13+$F$13)</f>
        <v>0</v>
      </c>
      <c r="DJ279">
        <f>($B$13*$K$11+$C$13*$K$11+$F$13*((FE279+EW279)/MAX(FE279+EW279+FF279, 0.1)*$P$11+FF279/MAX(FE279+EW279+FF279, 0.1)*$Q$11))/($B$13+$C$13+$F$13)</f>
        <v>0</v>
      </c>
      <c r="DK279">
        <v>5.52</v>
      </c>
      <c r="DL279">
        <v>0.5</v>
      </c>
      <c r="DM279" t="s">
        <v>430</v>
      </c>
      <c r="DN279">
        <v>2</v>
      </c>
      <c r="DO279" t="b">
        <v>1</v>
      </c>
      <c r="DP279">
        <v>1685033441.814285</v>
      </c>
      <c r="DQ279">
        <v>1030.946428571428</v>
      </c>
      <c r="DR279">
        <v>1075.975</v>
      </c>
      <c r="DS279">
        <v>23.066325</v>
      </c>
      <c r="DT279">
        <v>20.02708571428571</v>
      </c>
      <c r="DU279">
        <v>1030.733214285714</v>
      </c>
      <c r="DV279">
        <v>23.00883928571429</v>
      </c>
      <c r="DW279">
        <v>500.0193928571429</v>
      </c>
      <c r="DX279">
        <v>99.51294999999998</v>
      </c>
      <c r="DY279">
        <v>0.09997278571428572</v>
      </c>
      <c r="DZ279">
        <v>31.46489642857143</v>
      </c>
      <c r="EA279">
        <v>32.13101785714286</v>
      </c>
      <c r="EB279">
        <v>999.9000000000002</v>
      </c>
      <c r="EC279">
        <v>0</v>
      </c>
      <c r="ED279">
        <v>0</v>
      </c>
      <c r="EE279">
        <v>10004.91428571429</v>
      </c>
      <c r="EF279">
        <v>0</v>
      </c>
      <c r="EG279">
        <v>105.5552142857143</v>
      </c>
      <c r="EH279">
        <v>-45.02876071428572</v>
      </c>
      <c r="EI279">
        <v>1055.287857142857</v>
      </c>
      <c r="EJ279">
        <v>1097.963571428572</v>
      </c>
      <c r="EK279">
        <v>3.0392475</v>
      </c>
      <c r="EL279">
        <v>1075.975</v>
      </c>
      <c r="EM279">
        <v>20.02708571428571</v>
      </c>
      <c r="EN279">
        <v>2.295398214285715</v>
      </c>
      <c r="EO279">
        <v>1.992954285714286</v>
      </c>
      <c r="EP279">
        <v>19.64413214285714</v>
      </c>
      <c r="EQ279">
        <v>17.38847142857143</v>
      </c>
      <c r="ER279">
        <v>2000.005357142857</v>
      </c>
      <c r="ES279">
        <v>0.9799924285714284</v>
      </c>
      <c r="ET279">
        <v>0.02000737142857143</v>
      </c>
      <c r="EU279">
        <v>0</v>
      </c>
      <c r="EV279">
        <v>644.622857142857</v>
      </c>
      <c r="EW279">
        <v>5.00078</v>
      </c>
      <c r="EX279">
        <v>29554.3</v>
      </c>
      <c r="EY279">
        <v>16379.63928571428</v>
      </c>
      <c r="EZ279">
        <v>43.32357142857143</v>
      </c>
      <c r="FA279">
        <v>44.33899999999999</v>
      </c>
      <c r="FB279">
        <v>43.9685</v>
      </c>
      <c r="FC279">
        <v>44.09800000000001</v>
      </c>
      <c r="FD279">
        <v>44.57332142857141</v>
      </c>
      <c r="FE279">
        <v>1955.086785714286</v>
      </c>
      <c r="FF279">
        <v>39.91607142857143</v>
      </c>
      <c r="FG279">
        <v>0</v>
      </c>
      <c r="FH279">
        <v>1685033448.7</v>
      </c>
      <c r="FI279">
        <v>0</v>
      </c>
      <c r="FJ279">
        <v>644.6148076923077</v>
      </c>
      <c r="FK279">
        <v>-5.101162395829009</v>
      </c>
      <c r="FL279">
        <v>-4500.830773146879</v>
      </c>
      <c r="FM279">
        <v>29521.95</v>
      </c>
      <c r="FN279">
        <v>15</v>
      </c>
      <c r="FO279">
        <v>1685030927.1</v>
      </c>
      <c r="FP279" t="s">
        <v>824</v>
      </c>
      <c r="FQ279">
        <v>1685030918.1</v>
      </c>
      <c r="FR279">
        <v>1685030927.1</v>
      </c>
      <c r="FS279">
        <v>4</v>
      </c>
      <c r="FT279">
        <v>-0.116</v>
      </c>
      <c r="FU279">
        <v>-0.024</v>
      </c>
      <c r="FV279">
        <v>0.273</v>
      </c>
      <c r="FW279">
        <v>-0.08699999999999999</v>
      </c>
      <c r="FX279">
        <v>420</v>
      </c>
      <c r="FY279">
        <v>14</v>
      </c>
      <c r="FZ279">
        <v>0.3</v>
      </c>
      <c r="GA279">
        <v>0.01</v>
      </c>
      <c r="GB279">
        <v>-44.9876575</v>
      </c>
      <c r="GC279">
        <v>-1.379775984990494</v>
      </c>
      <c r="GD279">
        <v>0.2152701208801397</v>
      </c>
      <c r="GE279">
        <v>0</v>
      </c>
      <c r="GF279">
        <v>3.038104</v>
      </c>
      <c r="GG279">
        <v>0.03702213883676785</v>
      </c>
      <c r="GH279">
        <v>0.003870809863581526</v>
      </c>
      <c r="GI279">
        <v>1</v>
      </c>
      <c r="GJ279">
        <v>1</v>
      </c>
      <c r="GK279">
        <v>2</v>
      </c>
      <c r="GL279" t="s">
        <v>432</v>
      </c>
      <c r="GM279">
        <v>3.09977</v>
      </c>
      <c r="GN279">
        <v>2.75816</v>
      </c>
      <c r="GO279">
        <v>0.181065</v>
      </c>
      <c r="GP279">
        <v>0.186036</v>
      </c>
      <c r="GQ279">
        <v>0.114895</v>
      </c>
      <c r="GR279">
        <v>0.104651</v>
      </c>
      <c r="GS279">
        <v>20894.7</v>
      </c>
      <c r="GT279">
        <v>20523.6</v>
      </c>
      <c r="GU279">
        <v>26070.6</v>
      </c>
      <c r="GV279">
        <v>25568.6</v>
      </c>
      <c r="GW279">
        <v>37048</v>
      </c>
      <c r="GX279">
        <v>34888.9</v>
      </c>
      <c r="GY279">
        <v>45595.8</v>
      </c>
      <c r="GZ279">
        <v>42151.2</v>
      </c>
      <c r="HA279">
        <v>1.84112</v>
      </c>
      <c r="HB279">
        <v>1.86453</v>
      </c>
      <c r="HC279">
        <v>-0.0207648</v>
      </c>
      <c r="HD279">
        <v>0</v>
      </c>
      <c r="HE279">
        <v>32.5105</v>
      </c>
      <c r="HF279">
        <v>999.9</v>
      </c>
      <c r="HG279">
        <v>47.1</v>
      </c>
      <c r="HH279">
        <v>40.6</v>
      </c>
      <c r="HI279">
        <v>36.2315</v>
      </c>
      <c r="HJ279">
        <v>61.8877</v>
      </c>
      <c r="HK279">
        <v>24.8518</v>
      </c>
      <c r="HL279">
        <v>1</v>
      </c>
      <c r="HM279">
        <v>0.440899</v>
      </c>
      <c r="HN279">
        <v>2.27318</v>
      </c>
      <c r="HO279">
        <v>20.2898</v>
      </c>
      <c r="HP279">
        <v>5.21145</v>
      </c>
      <c r="HQ279">
        <v>11.98</v>
      </c>
      <c r="HR279">
        <v>4.9633</v>
      </c>
      <c r="HS279">
        <v>3.27413</v>
      </c>
      <c r="HT279">
        <v>9999</v>
      </c>
      <c r="HU279">
        <v>9999</v>
      </c>
      <c r="HV279">
        <v>9999</v>
      </c>
      <c r="HW279">
        <v>31.9</v>
      </c>
      <c r="HX279">
        <v>1.86401</v>
      </c>
      <c r="HY279">
        <v>1.8602</v>
      </c>
      <c r="HZ279">
        <v>1.85852</v>
      </c>
      <c r="IA279">
        <v>1.85989</v>
      </c>
      <c r="IB279">
        <v>1.85989</v>
      </c>
      <c r="IC279">
        <v>1.8584</v>
      </c>
      <c r="ID279">
        <v>1.85751</v>
      </c>
      <c r="IE279">
        <v>1.85242</v>
      </c>
      <c r="IF279">
        <v>0</v>
      </c>
      <c r="IG279">
        <v>0</v>
      </c>
      <c r="IH279">
        <v>0</v>
      </c>
      <c r="II279">
        <v>0</v>
      </c>
      <c r="IJ279" t="s">
        <v>433</v>
      </c>
      <c r="IK279" t="s">
        <v>434</v>
      </c>
      <c r="IL279" t="s">
        <v>435</v>
      </c>
      <c r="IM279" t="s">
        <v>435</v>
      </c>
      <c r="IN279" t="s">
        <v>435</v>
      </c>
      <c r="IO279" t="s">
        <v>435</v>
      </c>
      <c r="IP279">
        <v>0</v>
      </c>
      <c r="IQ279">
        <v>100</v>
      </c>
      <c r="IR279">
        <v>100</v>
      </c>
      <c r="IS279">
        <v>0.21</v>
      </c>
      <c r="IT279">
        <v>0.0576</v>
      </c>
      <c r="IU279">
        <v>0.193269492571207</v>
      </c>
      <c r="IV279">
        <v>0.0002756662941723101</v>
      </c>
      <c r="IW279">
        <v>-1.706736700235475E-07</v>
      </c>
      <c r="IX279">
        <v>-7.648352192670159E-11</v>
      </c>
      <c r="IY279">
        <v>-0.189574171831711</v>
      </c>
      <c r="IZ279">
        <v>0.001712106514585134</v>
      </c>
      <c r="JA279">
        <v>0.0004201690128959496</v>
      </c>
      <c r="JB279">
        <v>-1.212774764375344E-06</v>
      </c>
      <c r="JC279">
        <v>3</v>
      </c>
      <c r="JD279">
        <v>1949</v>
      </c>
      <c r="JE279">
        <v>1</v>
      </c>
      <c r="JF279">
        <v>28</v>
      </c>
      <c r="JG279">
        <v>42.2</v>
      </c>
      <c r="JH279">
        <v>42</v>
      </c>
      <c r="JI279">
        <v>2.50854</v>
      </c>
      <c r="JJ279">
        <v>2.64282</v>
      </c>
      <c r="JK279">
        <v>1.49658</v>
      </c>
      <c r="JL279">
        <v>2.34741</v>
      </c>
      <c r="JM279">
        <v>1.54785</v>
      </c>
      <c r="JN279">
        <v>2.36572</v>
      </c>
      <c r="JO279">
        <v>43.5081</v>
      </c>
      <c r="JP279">
        <v>13.02</v>
      </c>
      <c r="JQ279">
        <v>18</v>
      </c>
      <c r="JR279">
        <v>491.907</v>
      </c>
      <c r="JS279">
        <v>523.117</v>
      </c>
      <c r="JT279">
        <v>28.0021</v>
      </c>
      <c r="JU279">
        <v>32.7989</v>
      </c>
      <c r="JV279">
        <v>30.0004</v>
      </c>
      <c r="JW279">
        <v>32.6789</v>
      </c>
      <c r="JX279">
        <v>32.5845</v>
      </c>
      <c r="JY279">
        <v>50.3849</v>
      </c>
      <c r="JZ279">
        <v>42.6912</v>
      </c>
      <c r="KA279">
        <v>0</v>
      </c>
      <c r="KB279">
        <v>28</v>
      </c>
      <c r="KC279">
        <v>1122.34</v>
      </c>
      <c r="KD279">
        <v>20.1476</v>
      </c>
      <c r="KE279">
        <v>99.63509999999999</v>
      </c>
      <c r="KF279">
        <v>100.066</v>
      </c>
    </row>
    <row r="280" spans="1:292">
      <c r="A280">
        <v>260</v>
      </c>
      <c r="B280">
        <v>1685033454.6</v>
      </c>
      <c r="C280">
        <v>6855.5</v>
      </c>
      <c r="D280" t="s">
        <v>957</v>
      </c>
      <c r="E280" t="s">
        <v>958</v>
      </c>
      <c r="F280">
        <v>5</v>
      </c>
      <c r="G280" t="s">
        <v>823</v>
      </c>
      <c r="H280">
        <v>1685033447.1</v>
      </c>
      <c r="I280">
        <f>(J280)/1000</f>
        <v>0</v>
      </c>
      <c r="J280">
        <f>IF(DO280, AM280, AG280)</f>
        <v>0</v>
      </c>
      <c r="K280">
        <f>IF(DO280, AH280, AF280)</f>
        <v>0</v>
      </c>
      <c r="L280">
        <f>DQ280 - IF(AT280&gt;1, K280*DK280*100.0/(AV280*EE280), 0)</f>
        <v>0</v>
      </c>
      <c r="M280">
        <f>((S280-I280/2)*L280-K280)/(S280+I280/2)</f>
        <v>0</v>
      </c>
      <c r="N280">
        <f>M280*(DX280+DY280)/1000.0</f>
        <v>0</v>
      </c>
      <c r="O280">
        <f>(DQ280 - IF(AT280&gt;1, K280*DK280*100.0/(AV280*EE280), 0))*(DX280+DY280)/1000.0</f>
        <v>0</v>
      </c>
      <c r="P280">
        <f>2.0/((1/R280-1/Q280)+SIGN(R280)*SQRT((1/R280-1/Q280)*(1/R280-1/Q280) + 4*DL280/((DL280+1)*(DL280+1))*(2*1/R280*1/Q280-1/Q280*1/Q280)))</f>
        <v>0</v>
      </c>
      <c r="Q280">
        <f>IF(LEFT(DM280,1)&lt;&gt;"0",IF(LEFT(DM280,1)="1",3.0,DN280),$D$5+$E$5*(EE280*DX280/($K$5*1000))+$F$5*(EE280*DX280/($K$5*1000))*MAX(MIN(DK280,$J$5),$I$5)*MAX(MIN(DK280,$J$5),$I$5)+$G$5*MAX(MIN(DK280,$J$5),$I$5)*(EE280*DX280/($K$5*1000))+$H$5*(EE280*DX280/($K$5*1000))*(EE280*DX280/($K$5*1000)))</f>
        <v>0</v>
      </c>
      <c r="R280">
        <f>I280*(1000-(1000*0.61365*exp(17.502*V280/(240.97+V280))/(DX280+DY280)+DS280)/2)/(1000*0.61365*exp(17.502*V280/(240.97+V280))/(DX280+DY280)-DS280)</f>
        <v>0</v>
      </c>
      <c r="S280">
        <f>1/((DL280+1)/(P280/1.6)+1/(Q280/1.37)) + DL280/((DL280+1)/(P280/1.6) + DL280/(Q280/1.37))</f>
        <v>0</v>
      </c>
      <c r="T280">
        <f>(DG280*DJ280)</f>
        <v>0</v>
      </c>
      <c r="U280">
        <f>(DZ280+(T280+2*0.95*5.67E-8*(((DZ280+$B$9)+273)^4-(DZ280+273)^4)-44100*I280)/(1.84*29.3*Q280+8*0.95*5.67E-8*(DZ280+273)^3))</f>
        <v>0</v>
      </c>
      <c r="V280">
        <f>($C$9*EA280+$D$9*EB280+$E$9*U280)</f>
        <v>0</v>
      </c>
      <c r="W280">
        <f>0.61365*exp(17.502*V280/(240.97+V280))</f>
        <v>0</v>
      </c>
      <c r="X280">
        <f>(Y280/Z280*100)</f>
        <v>0</v>
      </c>
      <c r="Y280">
        <f>DS280*(DX280+DY280)/1000</f>
        <v>0</v>
      </c>
      <c r="Z280">
        <f>0.61365*exp(17.502*DZ280/(240.97+DZ280))</f>
        <v>0</v>
      </c>
      <c r="AA280">
        <f>(W280-DS280*(DX280+DY280)/1000)</f>
        <v>0</v>
      </c>
      <c r="AB280">
        <f>(-I280*44100)</f>
        <v>0</v>
      </c>
      <c r="AC280">
        <f>2*29.3*Q280*0.92*(DZ280-V280)</f>
        <v>0</v>
      </c>
      <c r="AD280">
        <f>2*0.95*5.67E-8*(((DZ280+$B$9)+273)^4-(V280+273)^4)</f>
        <v>0</v>
      </c>
      <c r="AE280">
        <f>T280+AD280+AB280+AC280</f>
        <v>0</v>
      </c>
      <c r="AF280">
        <f>DW280*AT280*(DR280-DQ280*(1000-AT280*DT280)/(1000-AT280*DS280))/(100*DK280)</f>
        <v>0</v>
      </c>
      <c r="AG280">
        <f>1000*DW280*AT280*(DS280-DT280)/(100*DK280*(1000-AT280*DS280))</f>
        <v>0</v>
      </c>
      <c r="AH280">
        <f>(AI280 - AJ280 - DX280*1E3/(8.314*(DZ280+273.15)) * AL280/DW280 * AK280) * DW280/(100*DK280) * (1000 - DT280)/1000</f>
        <v>0</v>
      </c>
      <c r="AI280">
        <v>1130.270749737821</v>
      </c>
      <c r="AJ280">
        <v>1097.276121212122</v>
      </c>
      <c r="AK280">
        <v>3.451666936258796</v>
      </c>
      <c r="AL280">
        <v>66.78912068132936</v>
      </c>
      <c r="AM280">
        <f>(AO280 - AN280 + DX280*1E3/(8.314*(DZ280+273.15)) * AQ280/DW280 * AP280) * DW280/(100*DK280) * 1000/(1000 - AO280)</f>
        <v>0</v>
      </c>
      <c r="AN280">
        <v>20.02865733109009</v>
      </c>
      <c r="AO280">
        <v>23.07432588235293</v>
      </c>
      <c r="AP280">
        <v>1.848151993160737E-05</v>
      </c>
      <c r="AQ280">
        <v>108.691089205337</v>
      </c>
      <c r="AR280">
        <v>0</v>
      </c>
      <c r="AS280">
        <v>0</v>
      </c>
      <c r="AT280">
        <f>IF(AR280*$H$15&gt;=AV280,1.0,(AV280/(AV280-AR280*$H$15)))</f>
        <v>0</v>
      </c>
      <c r="AU280">
        <f>(AT280-1)*100</f>
        <v>0</v>
      </c>
      <c r="AV280">
        <f>MAX(0,($B$15+$C$15*EE280)/(1+$D$15*EE280)*DX280/(DZ280+273)*$E$15)</f>
        <v>0</v>
      </c>
      <c r="AW280" t="s">
        <v>429</v>
      </c>
      <c r="AX280" t="s">
        <v>429</v>
      </c>
      <c r="AY280">
        <v>0</v>
      </c>
      <c r="AZ280">
        <v>0</v>
      </c>
      <c r="BA280">
        <f>1-AY280/AZ280</f>
        <v>0</v>
      </c>
      <c r="BB280">
        <v>0</v>
      </c>
      <c r="BC280" t="s">
        <v>429</v>
      </c>
      <c r="BD280" t="s">
        <v>429</v>
      </c>
      <c r="BE280">
        <v>0</v>
      </c>
      <c r="BF280">
        <v>0</v>
      </c>
      <c r="BG280">
        <f>1-BE280/BF280</f>
        <v>0</v>
      </c>
      <c r="BH280">
        <v>0.5</v>
      </c>
      <c r="BI280">
        <f>DH280</f>
        <v>0</v>
      </c>
      <c r="BJ280">
        <f>K280</f>
        <v>0</v>
      </c>
      <c r="BK280">
        <f>BG280*BH280*BI280</f>
        <v>0</v>
      </c>
      <c r="BL280">
        <f>(BJ280-BB280)/BI280</f>
        <v>0</v>
      </c>
      <c r="BM280">
        <f>(AZ280-BF280)/BF280</f>
        <v>0</v>
      </c>
      <c r="BN280">
        <f>AY280/(BA280+AY280/BF280)</f>
        <v>0</v>
      </c>
      <c r="BO280" t="s">
        <v>429</v>
      </c>
      <c r="BP280">
        <v>0</v>
      </c>
      <c r="BQ280">
        <f>IF(BP280&lt;&gt;0, BP280, BN280)</f>
        <v>0</v>
      </c>
      <c r="BR280">
        <f>1-BQ280/BF280</f>
        <v>0</v>
      </c>
      <c r="BS280">
        <f>(BF280-BE280)/(BF280-BQ280)</f>
        <v>0</v>
      </c>
      <c r="BT280">
        <f>(AZ280-BF280)/(AZ280-BQ280)</f>
        <v>0</v>
      </c>
      <c r="BU280">
        <f>(BF280-BE280)/(BF280-AY280)</f>
        <v>0</v>
      </c>
      <c r="BV280">
        <f>(AZ280-BF280)/(AZ280-AY280)</f>
        <v>0</v>
      </c>
      <c r="BW280">
        <f>(BS280*BQ280/BE280)</f>
        <v>0</v>
      </c>
      <c r="BX280">
        <f>(1-BW280)</f>
        <v>0</v>
      </c>
      <c r="DG280">
        <f>$B$13*EF280+$C$13*EG280+$F$13*ER280*(1-EU280)</f>
        <v>0</v>
      </c>
      <c r="DH280">
        <f>DG280*DI280</f>
        <v>0</v>
      </c>
      <c r="DI280">
        <f>($B$13*$D$11+$C$13*$D$11+$F$13*((FE280+EW280)/MAX(FE280+EW280+FF280, 0.1)*$I$11+FF280/MAX(FE280+EW280+FF280, 0.1)*$J$11))/($B$13+$C$13+$F$13)</f>
        <v>0</v>
      </c>
      <c r="DJ280">
        <f>($B$13*$K$11+$C$13*$K$11+$F$13*((FE280+EW280)/MAX(FE280+EW280+FF280, 0.1)*$P$11+FF280/MAX(FE280+EW280+FF280, 0.1)*$Q$11))/($B$13+$C$13+$F$13)</f>
        <v>0</v>
      </c>
      <c r="DK280">
        <v>5.52</v>
      </c>
      <c r="DL280">
        <v>0.5</v>
      </c>
      <c r="DM280" t="s">
        <v>430</v>
      </c>
      <c r="DN280">
        <v>2</v>
      </c>
      <c r="DO280" t="b">
        <v>1</v>
      </c>
      <c r="DP280">
        <v>1685033447.1</v>
      </c>
      <c r="DQ280">
        <v>1048.501111111111</v>
      </c>
      <c r="DR280">
        <v>1093.688888888889</v>
      </c>
      <c r="DS280">
        <v>23.07072962962963</v>
      </c>
      <c r="DT280">
        <v>20.0283</v>
      </c>
      <c r="DU280">
        <v>1048.294814814815</v>
      </c>
      <c r="DV280">
        <v>23.01316666666667</v>
      </c>
      <c r="DW280">
        <v>500.0238888888888</v>
      </c>
      <c r="DX280">
        <v>99.5135925925926</v>
      </c>
      <c r="DY280">
        <v>0.1000037259259259</v>
      </c>
      <c r="DZ280">
        <v>31.49274814814815</v>
      </c>
      <c r="EA280">
        <v>32.16163333333333</v>
      </c>
      <c r="EB280">
        <v>999.9000000000001</v>
      </c>
      <c r="EC280">
        <v>0</v>
      </c>
      <c r="ED280">
        <v>0</v>
      </c>
      <c r="EE280">
        <v>10006.64888888889</v>
      </c>
      <c r="EF280">
        <v>0</v>
      </c>
      <c r="EG280">
        <v>104.6837037037037</v>
      </c>
      <c r="EH280">
        <v>-45.18780000000001</v>
      </c>
      <c r="EI280">
        <v>1073.262222222222</v>
      </c>
      <c r="EJ280">
        <v>1116.041111111111</v>
      </c>
      <c r="EK280">
        <v>3.042445555555556</v>
      </c>
      <c r="EL280">
        <v>1093.688888888889</v>
      </c>
      <c r="EM280">
        <v>20.0283</v>
      </c>
      <c r="EN280">
        <v>2.295852222222222</v>
      </c>
      <c r="EO280">
        <v>1.993087777777778</v>
      </c>
      <c r="EP280">
        <v>19.64732592592593</v>
      </c>
      <c r="EQ280">
        <v>17.38952962962963</v>
      </c>
      <c r="ER280">
        <v>2000.011111111111</v>
      </c>
      <c r="ES280">
        <v>0.9799927777777777</v>
      </c>
      <c r="ET280">
        <v>0.02000702962962964</v>
      </c>
      <c r="EU280">
        <v>0</v>
      </c>
      <c r="EV280">
        <v>644.1383333333333</v>
      </c>
      <c r="EW280">
        <v>5.00078</v>
      </c>
      <c r="EX280">
        <v>29347.2962962963</v>
      </c>
      <c r="EY280">
        <v>16379.68148148148</v>
      </c>
      <c r="EZ280">
        <v>43.33085185185185</v>
      </c>
      <c r="FA280">
        <v>44.35166666666666</v>
      </c>
      <c r="FB280">
        <v>43.95355555555556</v>
      </c>
      <c r="FC280">
        <v>44.11774074074073</v>
      </c>
      <c r="FD280">
        <v>44.54596296296295</v>
      </c>
      <c r="FE280">
        <v>1955.094444444445</v>
      </c>
      <c r="FF280">
        <v>39.91444444444445</v>
      </c>
      <c r="FG280">
        <v>0</v>
      </c>
      <c r="FH280">
        <v>1685033454.1</v>
      </c>
      <c r="FI280">
        <v>0</v>
      </c>
      <c r="FJ280">
        <v>644.11928</v>
      </c>
      <c r="FK280">
        <v>-4.21569232099211</v>
      </c>
      <c r="FL280">
        <v>-3972.200009006142</v>
      </c>
      <c r="FM280">
        <v>29308.88400000001</v>
      </c>
      <c r="FN280">
        <v>15</v>
      </c>
      <c r="FO280">
        <v>1685030927.1</v>
      </c>
      <c r="FP280" t="s">
        <v>824</v>
      </c>
      <c r="FQ280">
        <v>1685030918.1</v>
      </c>
      <c r="FR280">
        <v>1685030927.1</v>
      </c>
      <c r="FS280">
        <v>4</v>
      </c>
      <c r="FT280">
        <v>-0.116</v>
      </c>
      <c r="FU280">
        <v>-0.024</v>
      </c>
      <c r="FV280">
        <v>0.273</v>
      </c>
      <c r="FW280">
        <v>-0.08699999999999999</v>
      </c>
      <c r="FX280">
        <v>420</v>
      </c>
      <c r="FY280">
        <v>14</v>
      </c>
      <c r="FZ280">
        <v>0.3</v>
      </c>
      <c r="GA280">
        <v>0.01</v>
      </c>
      <c r="GB280">
        <v>-45.11417317073171</v>
      </c>
      <c r="GC280">
        <v>-2.207590243902417</v>
      </c>
      <c r="GD280">
        <v>0.2774557947866258</v>
      </c>
      <c r="GE280">
        <v>0</v>
      </c>
      <c r="GF280">
        <v>3.04026512195122</v>
      </c>
      <c r="GG280">
        <v>0.04229519163762818</v>
      </c>
      <c r="GH280">
        <v>0.004473631210173697</v>
      </c>
      <c r="GI280">
        <v>1</v>
      </c>
      <c r="GJ280">
        <v>1</v>
      </c>
      <c r="GK280">
        <v>2</v>
      </c>
      <c r="GL280" t="s">
        <v>432</v>
      </c>
      <c r="GM280">
        <v>3.09966</v>
      </c>
      <c r="GN280">
        <v>2.75815</v>
      </c>
      <c r="GO280">
        <v>0.18288</v>
      </c>
      <c r="GP280">
        <v>0.187804</v>
      </c>
      <c r="GQ280">
        <v>0.114898</v>
      </c>
      <c r="GR280">
        <v>0.104727</v>
      </c>
      <c r="GS280">
        <v>20848</v>
      </c>
      <c r="GT280">
        <v>20478.9</v>
      </c>
      <c r="GU280">
        <v>26070.2</v>
      </c>
      <c r="GV280">
        <v>25568.5</v>
      </c>
      <c r="GW280">
        <v>37047.6</v>
      </c>
      <c r="GX280">
        <v>34886</v>
      </c>
      <c r="GY280">
        <v>45595.3</v>
      </c>
      <c r="GZ280">
        <v>42151</v>
      </c>
      <c r="HA280">
        <v>1.84098</v>
      </c>
      <c r="HB280">
        <v>1.86485</v>
      </c>
      <c r="HC280">
        <v>-0.0220984</v>
      </c>
      <c r="HD280">
        <v>0</v>
      </c>
      <c r="HE280">
        <v>32.5667</v>
      </c>
      <c r="HF280">
        <v>999.9</v>
      </c>
      <c r="HG280">
        <v>47</v>
      </c>
      <c r="HH280">
        <v>40.6</v>
      </c>
      <c r="HI280">
        <v>36.1509</v>
      </c>
      <c r="HJ280">
        <v>61.9577</v>
      </c>
      <c r="HK280">
        <v>24.8798</v>
      </c>
      <c r="HL280">
        <v>1</v>
      </c>
      <c r="HM280">
        <v>0.441326</v>
      </c>
      <c r="HN280">
        <v>2.28245</v>
      </c>
      <c r="HO280">
        <v>20.2896</v>
      </c>
      <c r="HP280">
        <v>5.21055</v>
      </c>
      <c r="HQ280">
        <v>11.98</v>
      </c>
      <c r="HR280">
        <v>4.9634</v>
      </c>
      <c r="HS280">
        <v>3.27408</v>
      </c>
      <c r="HT280">
        <v>9999</v>
      </c>
      <c r="HU280">
        <v>9999</v>
      </c>
      <c r="HV280">
        <v>9999</v>
      </c>
      <c r="HW280">
        <v>31.9</v>
      </c>
      <c r="HX280">
        <v>1.86401</v>
      </c>
      <c r="HY280">
        <v>1.8602</v>
      </c>
      <c r="HZ280">
        <v>1.85852</v>
      </c>
      <c r="IA280">
        <v>1.85989</v>
      </c>
      <c r="IB280">
        <v>1.85989</v>
      </c>
      <c r="IC280">
        <v>1.85842</v>
      </c>
      <c r="ID280">
        <v>1.85749</v>
      </c>
      <c r="IE280">
        <v>1.85242</v>
      </c>
      <c r="IF280">
        <v>0</v>
      </c>
      <c r="IG280">
        <v>0</v>
      </c>
      <c r="IH280">
        <v>0</v>
      </c>
      <c r="II280">
        <v>0</v>
      </c>
      <c r="IJ280" t="s">
        <v>433</v>
      </c>
      <c r="IK280" t="s">
        <v>434</v>
      </c>
      <c r="IL280" t="s">
        <v>435</v>
      </c>
      <c r="IM280" t="s">
        <v>435</v>
      </c>
      <c r="IN280" t="s">
        <v>435</v>
      </c>
      <c r="IO280" t="s">
        <v>435</v>
      </c>
      <c r="IP280">
        <v>0</v>
      </c>
      <c r="IQ280">
        <v>100</v>
      </c>
      <c r="IR280">
        <v>100</v>
      </c>
      <c r="IS280">
        <v>0.2</v>
      </c>
      <c r="IT280">
        <v>0.0577</v>
      </c>
      <c r="IU280">
        <v>0.193269492571207</v>
      </c>
      <c r="IV280">
        <v>0.0002756662941723101</v>
      </c>
      <c r="IW280">
        <v>-1.706736700235475E-07</v>
      </c>
      <c r="IX280">
        <v>-7.648352192670159E-11</v>
      </c>
      <c r="IY280">
        <v>-0.189574171831711</v>
      </c>
      <c r="IZ280">
        <v>0.001712106514585134</v>
      </c>
      <c r="JA280">
        <v>0.0004201690128959496</v>
      </c>
      <c r="JB280">
        <v>-1.212774764375344E-06</v>
      </c>
      <c r="JC280">
        <v>3</v>
      </c>
      <c r="JD280">
        <v>1949</v>
      </c>
      <c r="JE280">
        <v>1</v>
      </c>
      <c r="JF280">
        <v>28</v>
      </c>
      <c r="JG280">
        <v>42.3</v>
      </c>
      <c r="JH280">
        <v>42.1</v>
      </c>
      <c r="JI280">
        <v>2.53784</v>
      </c>
      <c r="JJ280">
        <v>2.63672</v>
      </c>
      <c r="JK280">
        <v>1.49658</v>
      </c>
      <c r="JL280">
        <v>2.34741</v>
      </c>
      <c r="JM280">
        <v>1.54785</v>
      </c>
      <c r="JN280">
        <v>2.45972</v>
      </c>
      <c r="JO280">
        <v>43.5081</v>
      </c>
      <c r="JP280">
        <v>13.0288</v>
      </c>
      <c r="JQ280">
        <v>18</v>
      </c>
      <c r="JR280">
        <v>491.842</v>
      </c>
      <c r="JS280">
        <v>523.379</v>
      </c>
      <c r="JT280">
        <v>28.002</v>
      </c>
      <c r="JU280">
        <v>32.8027</v>
      </c>
      <c r="JV280">
        <v>30.0005</v>
      </c>
      <c r="JW280">
        <v>32.6824</v>
      </c>
      <c r="JX280">
        <v>32.5884</v>
      </c>
      <c r="JY280">
        <v>50.9638</v>
      </c>
      <c r="JZ280">
        <v>42.4157</v>
      </c>
      <c r="KA280">
        <v>0</v>
      </c>
      <c r="KB280">
        <v>28</v>
      </c>
      <c r="KC280">
        <v>1142.47</v>
      </c>
      <c r="KD280">
        <v>20.2709</v>
      </c>
      <c r="KE280">
        <v>99.6339</v>
      </c>
      <c r="KF280">
        <v>100.066</v>
      </c>
    </row>
    <row r="281" spans="1:292">
      <c r="A281">
        <v>261</v>
      </c>
      <c r="B281">
        <v>1685033459.6</v>
      </c>
      <c r="C281">
        <v>6860.5</v>
      </c>
      <c r="D281" t="s">
        <v>959</v>
      </c>
      <c r="E281" t="s">
        <v>960</v>
      </c>
      <c r="F281">
        <v>5</v>
      </c>
      <c r="G281" t="s">
        <v>823</v>
      </c>
      <c r="H281">
        <v>1685033451.814285</v>
      </c>
      <c r="I281">
        <f>(J281)/1000</f>
        <v>0</v>
      </c>
      <c r="J281">
        <f>IF(DO281, AM281, AG281)</f>
        <v>0</v>
      </c>
      <c r="K281">
        <f>IF(DO281, AH281, AF281)</f>
        <v>0</v>
      </c>
      <c r="L281">
        <f>DQ281 - IF(AT281&gt;1, K281*DK281*100.0/(AV281*EE281), 0)</f>
        <v>0</v>
      </c>
      <c r="M281">
        <f>((S281-I281/2)*L281-K281)/(S281+I281/2)</f>
        <v>0</v>
      </c>
      <c r="N281">
        <f>M281*(DX281+DY281)/1000.0</f>
        <v>0</v>
      </c>
      <c r="O281">
        <f>(DQ281 - IF(AT281&gt;1, K281*DK281*100.0/(AV281*EE281), 0))*(DX281+DY281)/1000.0</f>
        <v>0</v>
      </c>
      <c r="P281">
        <f>2.0/((1/R281-1/Q281)+SIGN(R281)*SQRT((1/R281-1/Q281)*(1/R281-1/Q281) + 4*DL281/((DL281+1)*(DL281+1))*(2*1/R281*1/Q281-1/Q281*1/Q281)))</f>
        <v>0</v>
      </c>
      <c r="Q281">
        <f>IF(LEFT(DM281,1)&lt;&gt;"0",IF(LEFT(DM281,1)="1",3.0,DN281),$D$5+$E$5*(EE281*DX281/($K$5*1000))+$F$5*(EE281*DX281/($K$5*1000))*MAX(MIN(DK281,$J$5),$I$5)*MAX(MIN(DK281,$J$5),$I$5)+$G$5*MAX(MIN(DK281,$J$5),$I$5)*(EE281*DX281/($K$5*1000))+$H$5*(EE281*DX281/($K$5*1000))*(EE281*DX281/($K$5*1000)))</f>
        <v>0</v>
      </c>
      <c r="R281">
        <f>I281*(1000-(1000*0.61365*exp(17.502*V281/(240.97+V281))/(DX281+DY281)+DS281)/2)/(1000*0.61365*exp(17.502*V281/(240.97+V281))/(DX281+DY281)-DS281)</f>
        <v>0</v>
      </c>
      <c r="S281">
        <f>1/((DL281+1)/(P281/1.6)+1/(Q281/1.37)) + DL281/((DL281+1)/(P281/1.6) + DL281/(Q281/1.37))</f>
        <v>0</v>
      </c>
      <c r="T281">
        <f>(DG281*DJ281)</f>
        <v>0</v>
      </c>
      <c r="U281">
        <f>(DZ281+(T281+2*0.95*5.67E-8*(((DZ281+$B$9)+273)^4-(DZ281+273)^4)-44100*I281)/(1.84*29.3*Q281+8*0.95*5.67E-8*(DZ281+273)^3))</f>
        <v>0</v>
      </c>
      <c r="V281">
        <f>($C$9*EA281+$D$9*EB281+$E$9*U281)</f>
        <v>0</v>
      </c>
      <c r="W281">
        <f>0.61365*exp(17.502*V281/(240.97+V281))</f>
        <v>0</v>
      </c>
      <c r="X281">
        <f>(Y281/Z281*100)</f>
        <v>0</v>
      </c>
      <c r="Y281">
        <f>DS281*(DX281+DY281)/1000</f>
        <v>0</v>
      </c>
      <c r="Z281">
        <f>0.61365*exp(17.502*DZ281/(240.97+DZ281))</f>
        <v>0</v>
      </c>
      <c r="AA281">
        <f>(W281-DS281*(DX281+DY281)/1000)</f>
        <v>0</v>
      </c>
      <c r="AB281">
        <f>(-I281*44100)</f>
        <v>0</v>
      </c>
      <c r="AC281">
        <f>2*29.3*Q281*0.92*(DZ281-V281)</f>
        <v>0</v>
      </c>
      <c r="AD281">
        <f>2*0.95*5.67E-8*(((DZ281+$B$9)+273)^4-(V281+273)^4)</f>
        <v>0</v>
      </c>
      <c r="AE281">
        <f>T281+AD281+AB281+AC281</f>
        <v>0</v>
      </c>
      <c r="AF281">
        <f>DW281*AT281*(DR281-DQ281*(1000-AT281*DT281)/(1000-AT281*DS281))/(100*DK281)</f>
        <v>0</v>
      </c>
      <c r="AG281">
        <f>1000*DW281*AT281*(DS281-DT281)/(100*DK281*(1000-AT281*DS281))</f>
        <v>0</v>
      </c>
      <c r="AH281">
        <f>(AI281 - AJ281 - DX281*1E3/(8.314*(DZ281+273.15)) * AL281/DW281 * AK281) * DW281/(100*DK281) * (1000 - DT281)/1000</f>
        <v>0</v>
      </c>
      <c r="AI281">
        <v>1147.459991223793</v>
      </c>
      <c r="AJ281">
        <v>1114.500181818182</v>
      </c>
      <c r="AK281">
        <v>3.462934324963935</v>
      </c>
      <c r="AL281">
        <v>66.78912068132936</v>
      </c>
      <c r="AM281">
        <f>(AO281 - AN281 + DX281*1E3/(8.314*(DZ281+273.15)) * AQ281/DW281 * AP281) * DW281/(100*DK281) * 1000/(1000 - AO281)</f>
        <v>0</v>
      </c>
      <c r="AN281">
        <v>20.04767210815011</v>
      </c>
      <c r="AO281">
        <v>23.09318205882354</v>
      </c>
      <c r="AP281">
        <v>-1.084425051956558E-05</v>
      </c>
      <c r="AQ281">
        <v>108.691089205337</v>
      </c>
      <c r="AR281">
        <v>0</v>
      </c>
      <c r="AS281">
        <v>0</v>
      </c>
      <c r="AT281">
        <f>IF(AR281*$H$15&gt;=AV281,1.0,(AV281/(AV281-AR281*$H$15)))</f>
        <v>0</v>
      </c>
      <c r="AU281">
        <f>(AT281-1)*100</f>
        <v>0</v>
      </c>
      <c r="AV281">
        <f>MAX(0,($B$15+$C$15*EE281)/(1+$D$15*EE281)*DX281/(DZ281+273)*$E$15)</f>
        <v>0</v>
      </c>
      <c r="AW281" t="s">
        <v>429</v>
      </c>
      <c r="AX281" t="s">
        <v>429</v>
      </c>
      <c r="AY281">
        <v>0</v>
      </c>
      <c r="AZ281">
        <v>0</v>
      </c>
      <c r="BA281">
        <f>1-AY281/AZ281</f>
        <v>0</v>
      </c>
      <c r="BB281">
        <v>0</v>
      </c>
      <c r="BC281" t="s">
        <v>429</v>
      </c>
      <c r="BD281" t="s">
        <v>429</v>
      </c>
      <c r="BE281">
        <v>0</v>
      </c>
      <c r="BF281">
        <v>0</v>
      </c>
      <c r="BG281">
        <f>1-BE281/BF281</f>
        <v>0</v>
      </c>
      <c r="BH281">
        <v>0.5</v>
      </c>
      <c r="BI281">
        <f>DH281</f>
        <v>0</v>
      </c>
      <c r="BJ281">
        <f>K281</f>
        <v>0</v>
      </c>
      <c r="BK281">
        <f>BG281*BH281*BI281</f>
        <v>0</v>
      </c>
      <c r="BL281">
        <f>(BJ281-BB281)/BI281</f>
        <v>0</v>
      </c>
      <c r="BM281">
        <f>(AZ281-BF281)/BF281</f>
        <v>0</v>
      </c>
      <c r="BN281">
        <f>AY281/(BA281+AY281/BF281)</f>
        <v>0</v>
      </c>
      <c r="BO281" t="s">
        <v>429</v>
      </c>
      <c r="BP281">
        <v>0</v>
      </c>
      <c r="BQ281">
        <f>IF(BP281&lt;&gt;0, BP281, BN281)</f>
        <v>0</v>
      </c>
      <c r="BR281">
        <f>1-BQ281/BF281</f>
        <v>0</v>
      </c>
      <c r="BS281">
        <f>(BF281-BE281)/(BF281-BQ281)</f>
        <v>0</v>
      </c>
      <c r="BT281">
        <f>(AZ281-BF281)/(AZ281-BQ281)</f>
        <v>0</v>
      </c>
      <c r="BU281">
        <f>(BF281-BE281)/(BF281-AY281)</f>
        <v>0</v>
      </c>
      <c r="BV281">
        <f>(AZ281-BF281)/(AZ281-AY281)</f>
        <v>0</v>
      </c>
      <c r="BW281">
        <f>(BS281*BQ281/BE281)</f>
        <v>0</v>
      </c>
      <c r="BX281">
        <f>(1-BW281)</f>
        <v>0</v>
      </c>
      <c r="DG281">
        <f>$B$13*EF281+$C$13*EG281+$F$13*ER281*(1-EU281)</f>
        <v>0</v>
      </c>
      <c r="DH281">
        <f>DG281*DI281</f>
        <v>0</v>
      </c>
      <c r="DI281">
        <f>($B$13*$D$11+$C$13*$D$11+$F$13*((FE281+EW281)/MAX(FE281+EW281+FF281, 0.1)*$I$11+FF281/MAX(FE281+EW281+FF281, 0.1)*$J$11))/($B$13+$C$13+$F$13)</f>
        <v>0</v>
      </c>
      <c r="DJ281">
        <f>($B$13*$K$11+$C$13*$K$11+$F$13*((FE281+EW281)/MAX(FE281+EW281+FF281, 0.1)*$P$11+FF281/MAX(FE281+EW281+FF281, 0.1)*$Q$11))/($B$13+$C$13+$F$13)</f>
        <v>0</v>
      </c>
      <c r="DK281">
        <v>5.52</v>
      </c>
      <c r="DL281">
        <v>0.5</v>
      </c>
      <c r="DM281" t="s">
        <v>430</v>
      </c>
      <c r="DN281">
        <v>2</v>
      </c>
      <c r="DO281" t="b">
        <v>1</v>
      </c>
      <c r="DP281">
        <v>1685033451.814285</v>
      </c>
      <c r="DQ281">
        <v>1064.274285714286</v>
      </c>
      <c r="DR281">
        <v>1109.595</v>
      </c>
      <c r="DS281">
        <v>23.07622857142857</v>
      </c>
      <c r="DT281">
        <v>20.04905</v>
      </c>
      <c r="DU281">
        <v>1064.073214285714</v>
      </c>
      <c r="DV281">
        <v>23.01856428571428</v>
      </c>
      <c r="DW281">
        <v>500.0077142857143</v>
      </c>
      <c r="DX281">
        <v>99.51396071428573</v>
      </c>
      <c r="DY281">
        <v>0.09998347142857143</v>
      </c>
      <c r="DZ281">
        <v>31.51632857142857</v>
      </c>
      <c r="EA281">
        <v>32.192225</v>
      </c>
      <c r="EB281">
        <v>999.9000000000002</v>
      </c>
      <c r="EC281">
        <v>0</v>
      </c>
      <c r="ED281">
        <v>0</v>
      </c>
      <c r="EE281">
        <v>10004.89178571429</v>
      </c>
      <c r="EF281">
        <v>0</v>
      </c>
      <c r="EG281">
        <v>104.538</v>
      </c>
      <c r="EH281">
        <v>-45.32048928571429</v>
      </c>
      <c r="EI281">
        <v>1089.413214285714</v>
      </c>
      <c r="EJ281">
        <v>1132.296428571429</v>
      </c>
      <c r="EK281">
        <v>3.027195</v>
      </c>
      <c r="EL281">
        <v>1109.595</v>
      </c>
      <c r="EM281">
        <v>20.04905</v>
      </c>
      <c r="EN281">
        <v>2.296407857142857</v>
      </c>
      <c r="EO281">
        <v>1.99516</v>
      </c>
      <c r="EP281">
        <v>19.65123214285714</v>
      </c>
      <c r="EQ281">
        <v>17.40595714285714</v>
      </c>
      <c r="ER281">
        <v>2000.003214285715</v>
      </c>
      <c r="ES281">
        <v>0.9799929642857143</v>
      </c>
      <c r="ET281">
        <v>0.02000684285714286</v>
      </c>
      <c r="EU281">
        <v>0</v>
      </c>
      <c r="EV281">
        <v>643.7865357142856</v>
      </c>
      <c r="EW281">
        <v>5.00078</v>
      </c>
      <c r="EX281">
        <v>29194.82142857143</v>
      </c>
      <c r="EY281">
        <v>16379.61428571429</v>
      </c>
      <c r="EZ281">
        <v>43.33685714285714</v>
      </c>
      <c r="FA281">
        <v>44.35700000000001</v>
      </c>
      <c r="FB281">
        <v>43.93735714285715</v>
      </c>
      <c r="FC281">
        <v>44.12696428571427</v>
      </c>
      <c r="FD281">
        <v>44.54874999999999</v>
      </c>
      <c r="FE281">
        <v>1955.089285714286</v>
      </c>
      <c r="FF281">
        <v>39.91142857142857</v>
      </c>
      <c r="FG281">
        <v>0</v>
      </c>
      <c r="FH281">
        <v>1685033458.9</v>
      </c>
      <c r="FI281">
        <v>0</v>
      </c>
      <c r="FJ281">
        <v>643.76744</v>
      </c>
      <c r="FK281">
        <v>-3.964307702206476</v>
      </c>
      <c r="FL281">
        <v>1414.253836493534</v>
      </c>
      <c r="FM281">
        <v>29127.03999999999</v>
      </c>
      <c r="FN281">
        <v>15</v>
      </c>
      <c r="FO281">
        <v>1685030927.1</v>
      </c>
      <c r="FP281" t="s">
        <v>824</v>
      </c>
      <c r="FQ281">
        <v>1685030918.1</v>
      </c>
      <c r="FR281">
        <v>1685030927.1</v>
      </c>
      <c r="FS281">
        <v>4</v>
      </c>
      <c r="FT281">
        <v>-0.116</v>
      </c>
      <c r="FU281">
        <v>-0.024</v>
      </c>
      <c r="FV281">
        <v>0.273</v>
      </c>
      <c r="FW281">
        <v>-0.08699999999999999</v>
      </c>
      <c r="FX281">
        <v>420</v>
      </c>
      <c r="FY281">
        <v>14</v>
      </c>
      <c r="FZ281">
        <v>0.3</v>
      </c>
      <c r="GA281">
        <v>0.01</v>
      </c>
      <c r="GB281">
        <v>-45.20395365853658</v>
      </c>
      <c r="GC281">
        <v>-1.912593031358967</v>
      </c>
      <c r="GD281">
        <v>0.2954279938661635</v>
      </c>
      <c r="GE281">
        <v>0</v>
      </c>
      <c r="GF281">
        <v>3.032532195121951</v>
      </c>
      <c r="GG281">
        <v>-0.1248079442508764</v>
      </c>
      <c r="GH281">
        <v>0.01970817417539688</v>
      </c>
      <c r="GI281">
        <v>1</v>
      </c>
      <c r="GJ281">
        <v>1</v>
      </c>
      <c r="GK281">
        <v>2</v>
      </c>
      <c r="GL281" t="s">
        <v>432</v>
      </c>
      <c r="GM281">
        <v>3.09982</v>
      </c>
      <c r="GN281">
        <v>2.75797</v>
      </c>
      <c r="GO281">
        <v>0.18468</v>
      </c>
      <c r="GP281">
        <v>0.189485</v>
      </c>
      <c r="GQ281">
        <v>0.114971</v>
      </c>
      <c r="GR281">
        <v>0.105032</v>
      </c>
      <c r="GS281">
        <v>20802</v>
      </c>
      <c r="GT281">
        <v>20436.6</v>
      </c>
      <c r="GU281">
        <v>26070.1</v>
      </c>
      <c r="GV281">
        <v>25568.6</v>
      </c>
      <c r="GW281">
        <v>37044.4</v>
      </c>
      <c r="GX281">
        <v>34874.1</v>
      </c>
      <c r="GY281">
        <v>45594.8</v>
      </c>
      <c r="GZ281">
        <v>42150.8</v>
      </c>
      <c r="HA281">
        <v>1.8409</v>
      </c>
      <c r="HB281">
        <v>1.8648</v>
      </c>
      <c r="HC281">
        <v>-0.023745</v>
      </c>
      <c r="HD281">
        <v>0</v>
      </c>
      <c r="HE281">
        <v>32.6258</v>
      </c>
      <c r="HF281">
        <v>999.9</v>
      </c>
      <c r="HG281">
        <v>47</v>
      </c>
      <c r="HH281">
        <v>40.6</v>
      </c>
      <c r="HI281">
        <v>36.1508</v>
      </c>
      <c r="HJ281">
        <v>62.2377</v>
      </c>
      <c r="HK281">
        <v>24.5272</v>
      </c>
      <c r="HL281">
        <v>1</v>
      </c>
      <c r="HM281">
        <v>0.44174</v>
      </c>
      <c r="HN281">
        <v>2.29468</v>
      </c>
      <c r="HO281">
        <v>20.2893</v>
      </c>
      <c r="HP281">
        <v>5.21055</v>
      </c>
      <c r="HQ281">
        <v>11.98</v>
      </c>
      <c r="HR281">
        <v>4.9628</v>
      </c>
      <c r="HS281">
        <v>3.27413</v>
      </c>
      <c r="HT281">
        <v>9999</v>
      </c>
      <c r="HU281">
        <v>9999</v>
      </c>
      <c r="HV281">
        <v>9999</v>
      </c>
      <c r="HW281">
        <v>31.9</v>
      </c>
      <c r="HX281">
        <v>1.86401</v>
      </c>
      <c r="HY281">
        <v>1.8602</v>
      </c>
      <c r="HZ281">
        <v>1.85852</v>
      </c>
      <c r="IA281">
        <v>1.85989</v>
      </c>
      <c r="IB281">
        <v>1.85988</v>
      </c>
      <c r="IC281">
        <v>1.85842</v>
      </c>
      <c r="ID281">
        <v>1.85748</v>
      </c>
      <c r="IE281">
        <v>1.85242</v>
      </c>
      <c r="IF281">
        <v>0</v>
      </c>
      <c r="IG281">
        <v>0</v>
      </c>
      <c r="IH281">
        <v>0</v>
      </c>
      <c r="II281">
        <v>0</v>
      </c>
      <c r="IJ281" t="s">
        <v>433</v>
      </c>
      <c r="IK281" t="s">
        <v>434</v>
      </c>
      <c r="IL281" t="s">
        <v>435</v>
      </c>
      <c r="IM281" t="s">
        <v>435</v>
      </c>
      <c r="IN281" t="s">
        <v>435</v>
      </c>
      <c r="IO281" t="s">
        <v>435</v>
      </c>
      <c r="IP281">
        <v>0</v>
      </c>
      <c r="IQ281">
        <v>100</v>
      </c>
      <c r="IR281">
        <v>100</v>
      </c>
      <c r="IS281">
        <v>0.19</v>
      </c>
      <c r="IT281">
        <v>0.0581</v>
      </c>
      <c r="IU281">
        <v>0.193269492571207</v>
      </c>
      <c r="IV281">
        <v>0.0002756662941723101</v>
      </c>
      <c r="IW281">
        <v>-1.706736700235475E-07</v>
      </c>
      <c r="IX281">
        <v>-7.648352192670159E-11</v>
      </c>
      <c r="IY281">
        <v>-0.189574171831711</v>
      </c>
      <c r="IZ281">
        <v>0.001712106514585134</v>
      </c>
      <c r="JA281">
        <v>0.0004201690128959496</v>
      </c>
      <c r="JB281">
        <v>-1.212774764375344E-06</v>
      </c>
      <c r="JC281">
        <v>3</v>
      </c>
      <c r="JD281">
        <v>1949</v>
      </c>
      <c r="JE281">
        <v>1</v>
      </c>
      <c r="JF281">
        <v>28</v>
      </c>
      <c r="JG281">
        <v>42.4</v>
      </c>
      <c r="JH281">
        <v>42.2</v>
      </c>
      <c r="JI281">
        <v>2.5708</v>
      </c>
      <c r="JJ281">
        <v>2.6416</v>
      </c>
      <c r="JK281">
        <v>1.49658</v>
      </c>
      <c r="JL281">
        <v>2.34863</v>
      </c>
      <c r="JM281">
        <v>1.54907</v>
      </c>
      <c r="JN281">
        <v>2.44995</v>
      </c>
      <c r="JO281">
        <v>43.5081</v>
      </c>
      <c r="JP281">
        <v>13.02</v>
      </c>
      <c r="JQ281">
        <v>18</v>
      </c>
      <c r="JR281">
        <v>491.828</v>
      </c>
      <c r="JS281">
        <v>523.3920000000001</v>
      </c>
      <c r="JT281">
        <v>28.0024</v>
      </c>
      <c r="JU281">
        <v>32.8072</v>
      </c>
      <c r="JV281">
        <v>30.0005</v>
      </c>
      <c r="JW281">
        <v>32.6868</v>
      </c>
      <c r="JX281">
        <v>32.5942</v>
      </c>
      <c r="JY281">
        <v>51.6386</v>
      </c>
      <c r="JZ281">
        <v>41.8655</v>
      </c>
      <c r="KA281">
        <v>0</v>
      </c>
      <c r="KB281">
        <v>28</v>
      </c>
      <c r="KC281">
        <v>1155.83</v>
      </c>
      <c r="KD281">
        <v>20.3161</v>
      </c>
      <c r="KE281">
        <v>99.6331</v>
      </c>
      <c r="KF281">
        <v>100.066</v>
      </c>
    </row>
    <row r="282" spans="1:292">
      <c r="A282">
        <v>262</v>
      </c>
      <c r="B282">
        <v>1685033464.6</v>
      </c>
      <c r="C282">
        <v>6865.5</v>
      </c>
      <c r="D282" t="s">
        <v>961</v>
      </c>
      <c r="E282" t="s">
        <v>962</v>
      </c>
      <c r="F282">
        <v>5</v>
      </c>
      <c r="G282" t="s">
        <v>823</v>
      </c>
      <c r="H282">
        <v>1685033457.1</v>
      </c>
      <c r="I282">
        <f>(J282)/1000</f>
        <v>0</v>
      </c>
      <c r="J282">
        <f>IF(DO282, AM282, AG282)</f>
        <v>0</v>
      </c>
      <c r="K282">
        <f>IF(DO282, AH282, AF282)</f>
        <v>0</v>
      </c>
      <c r="L282">
        <f>DQ282 - IF(AT282&gt;1, K282*DK282*100.0/(AV282*EE282), 0)</f>
        <v>0</v>
      </c>
      <c r="M282">
        <f>((S282-I282/2)*L282-K282)/(S282+I282/2)</f>
        <v>0</v>
      </c>
      <c r="N282">
        <f>M282*(DX282+DY282)/1000.0</f>
        <v>0</v>
      </c>
      <c r="O282">
        <f>(DQ282 - IF(AT282&gt;1, K282*DK282*100.0/(AV282*EE282), 0))*(DX282+DY282)/1000.0</f>
        <v>0</v>
      </c>
      <c r="P282">
        <f>2.0/((1/R282-1/Q282)+SIGN(R282)*SQRT((1/R282-1/Q282)*(1/R282-1/Q282) + 4*DL282/((DL282+1)*(DL282+1))*(2*1/R282*1/Q282-1/Q282*1/Q282)))</f>
        <v>0</v>
      </c>
      <c r="Q282">
        <f>IF(LEFT(DM282,1)&lt;&gt;"0",IF(LEFT(DM282,1)="1",3.0,DN282),$D$5+$E$5*(EE282*DX282/($K$5*1000))+$F$5*(EE282*DX282/($K$5*1000))*MAX(MIN(DK282,$J$5),$I$5)*MAX(MIN(DK282,$J$5),$I$5)+$G$5*MAX(MIN(DK282,$J$5),$I$5)*(EE282*DX282/($K$5*1000))+$H$5*(EE282*DX282/($K$5*1000))*(EE282*DX282/($K$5*1000)))</f>
        <v>0</v>
      </c>
      <c r="R282">
        <f>I282*(1000-(1000*0.61365*exp(17.502*V282/(240.97+V282))/(DX282+DY282)+DS282)/2)/(1000*0.61365*exp(17.502*V282/(240.97+V282))/(DX282+DY282)-DS282)</f>
        <v>0</v>
      </c>
      <c r="S282">
        <f>1/((DL282+1)/(P282/1.6)+1/(Q282/1.37)) + DL282/((DL282+1)/(P282/1.6) + DL282/(Q282/1.37))</f>
        <v>0</v>
      </c>
      <c r="T282">
        <f>(DG282*DJ282)</f>
        <v>0</v>
      </c>
      <c r="U282">
        <f>(DZ282+(T282+2*0.95*5.67E-8*(((DZ282+$B$9)+273)^4-(DZ282+273)^4)-44100*I282)/(1.84*29.3*Q282+8*0.95*5.67E-8*(DZ282+273)^3))</f>
        <v>0</v>
      </c>
      <c r="V282">
        <f>($C$9*EA282+$D$9*EB282+$E$9*U282)</f>
        <v>0</v>
      </c>
      <c r="W282">
        <f>0.61365*exp(17.502*V282/(240.97+V282))</f>
        <v>0</v>
      </c>
      <c r="X282">
        <f>(Y282/Z282*100)</f>
        <v>0</v>
      </c>
      <c r="Y282">
        <f>DS282*(DX282+DY282)/1000</f>
        <v>0</v>
      </c>
      <c r="Z282">
        <f>0.61365*exp(17.502*DZ282/(240.97+DZ282))</f>
        <v>0</v>
      </c>
      <c r="AA282">
        <f>(W282-DS282*(DX282+DY282)/1000)</f>
        <v>0</v>
      </c>
      <c r="AB282">
        <f>(-I282*44100)</f>
        <v>0</v>
      </c>
      <c r="AC282">
        <f>2*29.3*Q282*0.92*(DZ282-V282)</f>
        <v>0</v>
      </c>
      <c r="AD282">
        <f>2*0.95*5.67E-8*(((DZ282+$B$9)+273)^4-(V282+273)^4)</f>
        <v>0</v>
      </c>
      <c r="AE282">
        <f>T282+AD282+AB282+AC282</f>
        <v>0</v>
      </c>
      <c r="AF282">
        <f>DW282*AT282*(DR282-DQ282*(1000-AT282*DT282)/(1000-AT282*DS282))/(100*DK282)</f>
        <v>0</v>
      </c>
      <c r="AG282">
        <f>1000*DW282*AT282*(DS282-DT282)/(100*DK282*(1000-AT282*DS282))</f>
        <v>0</v>
      </c>
      <c r="AH282">
        <f>(AI282 - AJ282 - DX282*1E3/(8.314*(DZ282+273.15)) * AL282/DW282 * AK282) * DW282/(100*DK282) * (1000 - DT282)/1000</f>
        <v>0</v>
      </c>
      <c r="AI282">
        <v>1164.066610599558</v>
      </c>
      <c r="AJ282">
        <v>1131.469393939394</v>
      </c>
      <c r="AK282">
        <v>3.400395128584826</v>
      </c>
      <c r="AL282">
        <v>66.78912068132936</v>
      </c>
      <c r="AM282">
        <f>(AO282 - AN282 + DX282*1E3/(8.314*(DZ282+273.15)) * AQ282/DW282 * AP282) * DW282/(100*DK282) * 1000/(1000 - AO282)</f>
        <v>0</v>
      </c>
      <c r="AN282">
        <v>20.13079613412948</v>
      </c>
      <c r="AO282">
        <v>23.13970852941176</v>
      </c>
      <c r="AP282">
        <v>0.005313394055640127</v>
      </c>
      <c r="AQ282">
        <v>108.691089205337</v>
      </c>
      <c r="AR282">
        <v>0</v>
      </c>
      <c r="AS282">
        <v>0</v>
      </c>
      <c r="AT282">
        <f>IF(AR282*$H$15&gt;=AV282,1.0,(AV282/(AV282-AR282*$H$15)))</f>
        <v>0</v>
      </c>
      <c r="AU282">
        <f>(AT282-1)*100</f>
        <v>0</v>
      </c>
      <c r="AV282">
        <f>MAX(0,($B$15+$C$15*EE282)/(1+$D$15*EE282)*DX282/(DZ282+273)*$E$15)</f>
        <v>0</v>
      </c>
      <c r="AW282" t="s">
        <v>429</v>
      </c>
      <c r="AX282" t="s">
        <v>429</v>
      </c>
      <c r="AY282">
        <v>0</v>
      </c>
      <c r="AZ282">
        <v>0</v>
      </c>
      <c r="BA282">
        <f>1-AY282/AZ282</f>
        <v>0</v>
      </c>
      <c r="BB282">
        <v>0</v>
      </c>
      <c r="BC282" t="s">
        <v>429</v>
      </c>
      <c r="BD282" t="s">
        <v>429</v>
      </c>
      <c r="BE282">
        <v>0</v>
      </c>
      <c r="BF282">
        <v>0</v>
      </c>
      <c r="BG282">
        <f>1-BE282/BF282</f>
        <v>0</v>
      </c>
      <c r="BH282">
        <v>0.5</v>
      </c>
      <c r="BI282">
        <f>DH282</f>
        <v>0</v>
      </c>
      <c r="BJ282">
        <f>K282</f>
        <v>0</v>
      </c>
      <c r="BK282">
        <f>BG282*BH282*BI282</f>
        <v>0</v>
      </c>
      <c r="BL282">
        <f>(BJ282-BB282)/BI282</f>
        <v>0</v>
      </c>
      <c r="BM282">
        <f>(AZ282-BF282)/BF282</f>
        <v>0</v>
      </c>
      <c r="BN282">
        <f>AY282/(BA282+AY282/BF282)</f>
        <v>0</v>
      </c>
      <c r="BO282" t="s">
        <v>429</v>
      </c>
      <c r="BP282">
        <v>0</v>
      </c>
      <c r="BQ282">
        <f>IF(BP282&lt;&gt;0, BP282, BN282)</f>
        <v>0</v>
      </c>
      <c r="BR282">
        <f>1-BQ282/BF282</f>
        <v>0</v>
      </c>
      <c r="BS282">
        <f>(BF282-BE282)/(BF282-BQ282)</f>
        <v>0</v>
      </c>
      <c r="BT282">
        <f>(AZ282-BF282)/(AZ282-BQ282)</f>
        <v>0</v>
      </c>
      <c r="BU282">
        <f>(BF282-BE282)/(BF282-AY282)</f>
        <v>0</v>
      </c>
      <c r="BV282">
        <f>(AZ282-BF282)/(AZ282-AY282)</f>
        <v>0</v>
      </c>
      <c r="BW282">
        <f>(BS282*BQ282/BE282)</f>
        <v>0</v>
      </c>
      <c r="BX282">
        <f>(1-BW282)</f>
        <v>0</v>
      </c>
      <c r="DG282">
        <f>$B$13*EF282+$C$13*EG282+$F$13*ER282*(1-EU282)</f>
        <v>0</v>
      </c>
      <c r="DH282">
        <f>DG282*DI282</f>
        <v>0</v>
      </c>
      <c r="DI282">
        <f>($B$13*$D$11+$C$13*$D$11+$F$13*((FE282+EW282)/MAX(FE282+EW282+FF282, 0.1)*$I$11+FF282/MAX(FE282+EW282+FF282, 0.1)*$J$11))/($B$13+$C$13+$F$13)</f>
        <v>0</v>
      </c>
      <c r="DJ282">
        <f>($B$13*$K$11+$C$13*$K$11+$F$13*((FE282+EW282)/MAX(FE282+EW282+FF282, 0.1)*$P$11+FF282/MAX(FE282+EW282+FF282, 0.1)*$Q$11))/($B$13+$C$13+$F$13)</f>
        <v>0</v>
      </c>
      <c r="DK282">
        <v>5.52</v>
      </c>
      <c r="DL282">
        <v>0.5</v>
      </c>
      <c r="DM282" t="s">
        <v>430</v>
      </c>
      <c r="DN282">
        <v>2</v>
      </c>
      <c r="DO282" t="b">
        <v>1</v>
      </c>
      <c r="DP282">
        <v>1685033457.1</v>
      </c>
      <c r="DQ282">
        <v>1081.952222222222</v>
      </c>
      <c r="DR282">
        <v>1127.232592592593</v>
      </c>
      <c r="DS282">
        <v>23.09251481481481</v>
      </c>
      <c r="DT282">
        <v>20.10188888888889</v>
      </c>
      <c r="DU282">
        <v>1081.758518518518</v>
      </c>
      <c r="DV282">
        <v>23.03452962962963</v>
      </c>
      <c r="DW282">
        <v>500.0162222222222</v>
      </c>
      <c r="DX282">
        <v>99.51384074074075</v>
      </c>
      <c r="DY282">
        <v>0.1000374407407407</v>
      </c>
      <c r="DZ282">
        <v>31.5424</v>
      </c>
      <c r="EA282">
        <v>32.22546296296296</v>
      </c>
      <c r="EB282">
        <v>999.9000000000001</v>
      </c>
      <c r="EC282">
        <v>0</v>
      </c>
      <c r="ED282">
        <v>0</v>
      </c>
      <c r="EE282">
        <v>9996.879259259258</v>
      </c>
      <c r="EF282">
        <v>0</v>
      </c>
      <c r="EG282">
        <v>103.999037037037</v>
      </c>
      <c r="EH282">
        <v>-45.27924444444444</v>
      </c>
      <c r="EI282">
        <v>1107.528148148148</v>
      </c>
      <c r="EJ282">
        <v>1150.358148148148</v>
      </c>
      <c r="EK282">
        <v>2.990626666666667</v>
      </c>
      <c r="EL282">
        <v>1127.232592592593</v>
      </c>
      <c r="EM282">
        <v>20.10188888888889</v>
      </c>
      <c r="EN282">
        <v>2.298023703703704</v>
      </c>
      <c r="EO282">
        <v>2.000415925925926</v>
      </c>
      <c r="EP282">
        <v>19.66255925925926</v>
      </c>
      <c r="EQ282">
        <v>17.44754444444445</v>
      </c>
      <c r="ER282">
        <v>2000.012592592592</v>
      </c>
      <c r="ES282">
        <v>0.9799935555555555</v>
      </c>
      <c r="ET282">
        <v>0.02000625185185186</v>
      </c>
      <c r="EU282">
        <v>0</v>
      </c>
      <c r="EV282">
        <v>643.4379259259259</v>
      </c>
      <c r="EW282">
        <v>5.00078</v>
      </c>
      <c r="EX282">
        <v>28984.21851851852</v>
      </c>
      <c r="EY282">
        <v>16379.69629629629</v>
      </c>
      <c r="EZ282">
        <v>43.34922222222221</v>
      </c>
      <c r="FA282">
        <v>44.368</v>
      </c>
      <c r="FB282">
        <v>43.94896296296296</v>
      </c>
      <c r="FC282">
        <v>44.15018518518518</v>
      </c>
      <c r="FD282">
        <v>44.56455555555555</v>
      </c>
      <c r="FE282">
        <v>1955.100740740741</v>
      </c>
      <c r="FF282">
        <v>39.91</v>
      </c>
      <c r="FG282">
        <v>0</v>
      </c>
      <c r="FH282">
        <v>1685033463.7</v>
      </c>
      <c r="FI282">
        <v>0</v>
      </c>
      <c r="FJ282">
        <v>643.42484</v>
      </c>
      <c r="FK282">
        <v>-3.83276925224645</v>
      </c>
      <c r="FL282">
        <v>-3811.461541713865</v>
      </c>
      <c r="FM282">
        <v>28950.15600000001</v>
      </c>
      <c r="FN282">
        <v>15</v>
      </c>
      <c r="FO282">
        <v>1685030927.1</v>
      </c>
      <c r="FP282" t="s">
        <v>824</v>
      </c>
      <c r="FQ282">
        <v>1685030918.1</v>
      </c>
      <c r="FR282">
        <v>1685030927.1</v>
      </c>
      <c r="FS282">
        <v>4</v>
      </c>
      <c r="FT282">
        <v>-0.116</v>
      </c>
      <c r="FU282">
        <v>-0.024</v>
      </c>
      <c r="FV282">
        <v>0.273</v>
      </c>
      <c r="FW282">
        <v>-0.08699999999999999</v>
      </c>
      <c r="FX282">
        <v>420</v>
      </c>
      <c r="FY282">
        <v>14</v>
      </c>
      <c r="FZ282">
        <v>0.3</v>
      </c>
      <c r="GA282">
        <v>0.01</v>
      </c>
      <c r="GB282">
        <v>-45.2817825</v>
      </c>
      <c r="GC282">
        <v>0.7416303939963513</v>
      </c>
      <c r="GD282">
        <v>0.2417666528778319</v>
      </c>
      <c r="GE282">
        <v>0</v>
      </c>
      <c r="GF282">
        <v>3.0054425</v>
      </c>
      <c r="GG282">
        <v>-0.4347647279549777</v>
      </c>
      <c r="GH282">
        <v>0.04565468873785036</v>
      </c>
      <c r="GI282">
        <v>1</v>
      </c>
      <c r="GJ282">
        <v>1</v>
      </c>
      <c r="GK282">
        <v>2</v>
      </c>
      <c r="GL282" t="s">
        <v>432</v>
      </c>
      <c r="GM282">
        <v>3.09998</v>
      </c>
      <c r="GN282">
        <v>2.75825</v>
      </c>
      <c r="GO282">
        <v>0.18644</v>
      </c>
      <c r="GP282">
        <v>0.191287</v>
      </c>
      <c r="GQ282">
        <v>0.115135</v>
      </c>
      <c r="GR282">
        <v>0.105506</v>
      </c>
      <c r="GS282">
        <v>20756.8</v>
      </c>
      <c r="GT282">
        <v>20390.8</v>
      </c>
      <c r="GU282">
        <v>26069.9</v>
      </c>
      <c r="GV282">
        <v>25568.2</v>
      </c>
      <c r="GW282">
        <v>37037.5</v>
      </c>
      <c r="GX282">
        <v>34855.5</v>
      </c>
      <c r="GY282">
        <v>45594.5</v>
      </c>
      <c r="GZ282">
        <v>42150.4</v>
      </c>
      <c r="HA282">
        <v>1.84135</v>
      </c>
      <c r="HB282">
        <v>1.86453</v>
      </c>
      <c r="HC282">
        <v>-0.0258908</v>
      </c>
      <c r="HD282">
        <v>0</v>
      </c>
      <c r="HE282">
        <v>32.6839</v>
      </c>
      <c r="HF282">
        <v>999.9</v>
      </c>
      <c r="HG282">
        <v>47</v>
      </c>
      <c r="HH282">
        <v>40.6</v>
      </c>
      <c r="HI282">
        <v>36.1529</v>
      </c>
      <c r="HJ282">
        <v>62.4277</v>
      </c>
      <c r="HK282">
        <v>24.7356</v>
      </c>
      <c r="HL282">
        <v>1</v>
      </c>
      <c r="HM282">
        <v>0.442213</v>
      </c>
      <c r="HN282">
        <v>2.3103</v>
      </c>
      <c r="HO282">
        <v>20.2892</v>
      </c>
      <c r="HP282">
        <v>5.21055</v>
      </c>
      <c r="HQ282">
        <v>11.98</v>
      </c>
      <c r="HR282">
        <v>4.96335</v>
      </c>
      <c r="HS282">
        <v>3.2742</v>
      </c>
      <c r="HT282">
        <v>9999</v>
      </c>
      <c r="HU282">
        <v>9999</v>
      </c>
      <c r="HV282">
        <v>9999</v>
      </c>
      <c r="HW282">
        <v>31.9</v>
      </c>
      <c r="HX282">
        <v>1.86401</v>
      </c>
      <c r="HY282">
        <v>1.8602</v>
      </c>
      <c r="HZ282">
        <v>1.85852</v>
      </c>
      <c r="IA282">
        <v>1.85989</v>
      </c>
      <c r="IB282">
        <v>1.85988</v>
      </c>
      <c r="IC282">
        <v>1.8584</v>
      </c>
      <c r="ID282">
        <v>1.85748</v>
      </c>
      <c r="IE282">
        <v>1.85242</v>
      </c>
      <c r="IF282">
        <v>0</v>
      </c>
      <c r="IG282">
        <v>0</v>
      </c>
      <c r="IH282">
        <v>0</v>
      </c>
      <c r="II282">
        <v>0</v>
      </c>
      <c r="IJ282" t="s">
        <v>433</v>
      </c>
      <c r="IK282" t="s">
        <v>434</v>
      </c>
      <c r="IL282" t="s">
        <v>435</v>
      </c>
      <c r="IM282" t="s">
        <v>435</v>
      </c>
      <c r="IN282" t="s">
        <v>435</v>
      </c>
      <c r="IO282" t="s">
        <v>435</v>
      </c>
      <c r="IP282">
        <v>0</v>
      </c>
      <c r="IQ282">
        <v>100</v>
      </c>
      <c r="IR282">
        <v>100</v>
      </c>
      <c r="IS282">
        <v>0.18</v>
      </c>
      <c r="IT282">
        <v>0.059</v>
      </c>
      <c r="IU282">
        <v>0.193269492571207</v>
      </c>
      <c r="IV282">
        <v>0.0002756662941723101</v>
      </c>
      <c r="IW282">
        <v>-1.706736700235475E-07</v>
      </c>
      <c r="IX282">
        <v>-7.648352192670159E-11</v>
      </c>
      <c r="IY282">
        <v>-0.189574171831711</v>
      </c>
      <c r="IZ282">
        <v>0.001712106514585134</v>
      </c>
      <c r="JA282">
        <v>0.0004201690128959496</v>
      </c>
      <c r="JB282">
        <v>-1.212774764375344E-06</v>
      </c>
      <c r="JC282">
        <v>3</v>
      </c>
      <c r="JD282">
        <v>1949</v>
      </c>
      <c r="JE282">
        <v>1</v>
      </c>
      <c r="JF282">
        <v>28</v>
      </c>
      <c r="JG282">
        <v>42.4</v>
      </c>
      <c r="JH282">
        <v>42.3</v>
      </c>
      <c r="JI282">
        <v>2.6001</v>
      </c>
      <c r="JJ282">
        <v>2.64404</v>
      </c>
      <c r="JK282">
        <v>1.49658</v>
      </c>
      <c r="JL282">
        <v>2.34863</v>
      </c>
      <c r="JM282">
        <v>1.54907</v>
      </c>
      <c r="JN282">
        <v>2.33765</v>
      </c>
      <c r="JO282">
        <v>43.5081</v>
      </c>
      <c r="JP282">
        <v>13.0113</v>
      </c>
      <c r="JQ282">
        <v>18</v>
      </c>
      <c r="JR282">
        <v>492.137</v>
      </c>
      <c r="JS282">
        <v>523.242</v>
      </c>
      <c r="JT282">
        <v>28.003</v>
      </c>
      <c r="JU282">
        <v>32.8122</v>
      </c>
      <c r="JV282">
        <v>30.0005</v>
      </c>
      <c r="JW282">
        <v>32.6918</v>
      </c>
      <c r="JX282">
        <v>32.5996</v>
      </c>
      <c r="JY282">
        <v>52.2957</v>
      </c>
      <c r="JZ282">
        <v>41.8655</v>
      </c>
      <c r="KA282">
        <v>0</v>
      </c>
      <c r="KB282">
        <v>28</v>
      </c>
      <c r="KC282">
        <v>1175.88</v>
      </c>
      <c r="KD282">
        <v>20.3299</v>
      </c>
      <c r="KE282">
        <v>99.6323</v>
      </c>
      <c r="KF282">
        <v>100.064</v>
      </c>
    </row>
    <row r="283" spans="1:292">
      <c r="A283">
        <v>263</v>
      </c>
      <c r="B283">
        <v>1685033469.6</v>
      </c>
      <c r="C283">
        <v>6870.5</v>
      </c>
      <c r="D283" t="s">
        <v>963</v>
      </c>
      <c r="E283" t="s">
        <v>964</v>
      </c>
      <c r="F283">
        <v>5</v>
      </c>
      <c r="G283" t="s">
        <v>823</v>
      </c>
      <c r="H283">
        <v>1685033461.814285</v>
      </c>
      <c r="I283">
        <f>(J283)/1000</f>
        <v>0</v>
      </c>
      <c r="J283">
        <f>IF(DO283, AM283, AG283)</f>
        <v>0</v>
      </c>
      <c r="K283">
        <f>IF(DO283, AH283, AF283)</f>
        <v>0</v>
      </c>
      <c r="L283">
        <f>DQ283 - IF(AT283&gt;1, K283*DK283*100.0/(AV283*EE283), 0)</f>
        <v>0</v>
      </c>
      <c r="M283">
        <f>((S283-I283/2)*L283-K283)/(S283+I283/2)</f>
        <v>0</v>
      </c>
      <c r="N283">
        <f>M283*(DX283+DY283)/1000.0</f>
        <v>0</v>
      </c>
      <c r="O283">
        <f>(DQ283 - IF(AT283&gt;1, K283*DK283*100.0/(AV283*EE283), 0))*(DX283+DY283)/1000.0</f>
        <v>0</v>
      </c>
      <c r="P283">
        <f>2.0/((1/R283-1/Q283)+SIGN(R283)*SQRT((1/R283-1/Q283)*(1/R283-1/Q283) + 4*DL283/((DL283+1)*(DL283+1))*(2*1/R283*1/Q283-1/Q283*1/Q283)))</f>
        <v>0</v>
      </c>
      <c r="Q283">
        <f>IF(LEFT(DM283,1)&lt;&gt;"0",IF(LEFT(DM283,1)="1",3.0,DN283),$D$5+$E$5*(EE283*DX283/($K$5*1000))+$F$5*(EE283*DX283/($K$5*1000))*MAX(MIN(DK283,$J$5),$I$5)*MAX(MIN(DK283,$J$5),$I$5)+$G$5*MAX(MIN(DK283,$J$5),$I$5)*(EE283*DX283/($K$5*1000))+$H$5*(EE283*DX283/($K$5*1000))*(EE283*DX283/($K$5*1000)))</f>
        <v>0</v>
      </c>
      <c r="R283">
        <f>I283*(1000-(1000*0.61365*exp(17.502*V283/(240.97+V283))/(DX283+DY283)+DS283)/2)/(1000*0.61365*exp(17.502*V283/(240.97+V283))/(DX283+DY283)-DS283)</f>
        <v>0</v>
      </c>
      <c r="S283">
        <f>1/((DL283+1)/(P283/1.6)+1/(Q283/1.37)) + DL283/((DL283+1)/(P283/1.6) + DL283/(Q283/1.37))</f>
        <v>0</v>
      </c>
      <c r="T283">
        <f>(DG283*DJ283)</f>
        <v>0</v>
      </c>
      <c r="U283">
        <f>(DZ283+(T283+2*0.95*5.67E-8*(((DZ283+$B$9)+273)^4-(DZ283+273)^4)-44100*I283)/(1.84*29.3*Q283+8*0.95*5.67E-8*(DZ283+273)^3))</f>
        <v>0</v>
      </c>
      <c r="V283">
        <f>($C$9*EA283+$D$9*EB283+$E$9*U283)</f>
        <v>0</v>
      </c>
      <c r="W283">
        <f>0.61365*exp(17.502*V283/(240.97+V283))</f>
        <v>0</v>
      </c>
      <c r="X283">
        <f>(Y283/Z283*100)</f>
        <v>0</v>
      </c>
      <c r="Y283">
        <f>DS283*(DX283+DY283)/1000</f>
        <v>0</v>
      </c>
      <c r="Z283">
        <f>0.61365*exp(17.502*DZ283/(240.97+DZ283))</f>
        <v>0</v>
      </c>
      <c r="AA283">
        <f>(W283-DS283*(DX283+DY283)/1000)</f>
        <v>0</v>
      </c>
      <c r="AB283">
        <f>(-I283*44100)</f>
        <v>0</v>
      </c>
      <c r="AC283">
        <f>2*29.3*Q283*0.92*(DZ283-V283)</f>
        <v>0</v>
      </c>
      <c r="AD283">
        <f>2*0.95*5.67E-8*(((DZ283+$B$9)+273)^4-(V283+273)^4)</f>
        <v>0</v>
      </c>
      <c r="AE283">
        <f>T283+AD283+AB283+AC283</f>
        <v>0</v>
      </c>
      <c r="AF283">
        <f>DW283*AT283*(DR283-DQ283*(1000-AT283*DT283)/(1000-AT283*DS283))/(100*DK283)</f>
        <v>0</v>
      </c>
      <c r="AG283">
        <f>1000*DW283*AT283*(DS283-DT283)/(100*DK283*(1000-AT283*DS283))</f>
        <v>0</v>
      </c>
      <c r="AH283">
        <f>(AI283 - AJ283 - DX283*1E3/(8.314*(DZ283+273.15)) * AL283/DW283 * AK283) * DW283/(100*DK283) * (1000 - DT283)/1000</f>
        <v>0</v>
      </c>
      <c r="AI283">
        <v>1181.853634277172</v>
      </c>
      <c r="AJ283">
        <v>1148.715575757576</v>
      </c>
      <c r="AK283">
        <v>3.452805237123368</v>
      </c>
      <c r="AL283">
        <v>66.78912068132936</v>
      </c>
      <c r="AM283">
        <f>(AO283 - AN283 + DX283*1E3/(8.314*(DZ283+273.15)) * AQ283/DW283 * AP283) * DW283/(100*DK283) * 1000/(1000 - AO283)</f>
        <v>0</v>
      </c>
      <c r="AN283">
        <v>20.25905599143833</v>
      </c>
      <c r="AO283">
        <v>23.21836705882353</v>
      </c>
      <c r="AP283">
        <v>0.0101208521481208</v>
      </c>
      <c r="AQ283">
        <v>108.691089205337</v>
      </c>
      <c r="AR283">
        <v>0</v>
      </c>
      <c r="AS283">
        <v>0</v>
      </c>
      <c r="AT283">
        <f>IF(AR283*$H$15&gt;=AV283,1.0,(AV283/(AV283-AR283*$H$15)))</f>
        <v>0</v>
      </c>
      <c r="AU283">
        <f>(AT283-1)*100</f>
        <v>0</v>
      </c>
      <c r="AV283">
        <f>MAX(0,($B$15+$C$15*EE283)/(1+$D$15*EE283)*DX283/(DZ283+273)*$E$15)</f>
        <v>0</v>
      </c>
      <c r="AW283" t="s">
        <v>429</v>
      </c>
      <c r="AX283" t="s">
        <v>429</v>
      </c>
      <c r="AY283">
        <v>0</v>
      </c>
      <c r="AZ283">
        <v>0</v>
      </c>
      <c r="BA283">
        <f>1-AY283/AZ283</f>
        <v>0</v>
      </c>
      <c r="BB283">
        <v>0</v>
      </c>
      <c r="BC283" t="s">
        <v>429</v>
      </c>
      <c r="BD283" t="s">
        <v>429</v>
      </c>
      <c r="BE283">
        <v>0</v>
      </c>
      <c r="BF283">
        <v>0</v>
      </c>
      <c r="BG283">
        <f>1-BE283/BF283</f>
        <v>0</v>
      </c>
      <c r="BH283">
        <v>0.5</v>
      </c>
      <c r="BI283">
        <f>DH283</f>
        <v>0</v>
      </c>
      <c r="BJ283">
        <f>K283</f>
        <v>0</v>
      </c>
      <c r="BK283">
        <f>BG283*BH283*BI283</f>
        <v>0</v>
      </c>
      <c r="BL283">
        <f>(BJ283-BB283)/BI283</f>
        <v>0</v>
      </c>
      <c r="BM283">
        <f>(AZ283-BF283)/BF283</f>
        <v>0</v>
      </c>
      <c r="BN283">
        <f>AY283/(BA283+AY283/BF283)</f>
        <v>0</v>
      </c>
      <c r="BO283" t="s">
        <v>429</v>
      </c>
      <c r="BP283">
        <v>0</v>
      </c>
      <c r="BQ283">
        <f>IF(BP283&lt;&gt;0, BP283, BN283)</f>
        <v>0</v>
      </c>
      <c r="BR283">
        <f>1-BQ283/BF283</f>
        <v>0</v>
      </c>
      <c r="BS283">
        <f>(BF283-BE283)/(BF283-BQ283)</f>
        <v>0</v>
      </c>
      <c r="BT283">
        <f>(AZ283-BF283)/(AZ283-BQ283)</f>
        <v>0</v>
      </c>
      <c r="BU283">
        <f>(BF283-BE283)/(BF283-AY283)</f>
        <v>0</v>
      </c>
      <c r="BV283">
        <f>(AZ283-BF283)/(AZ283-AY283)</f>
        <v>0</v>
      </c>
      <c r="BW283">
        <f>(BS283*BQ283/BE283)</f>
        <v>0</v>
      </c>
      <c r="BX283">
        <f>(1-BW283)</f>
        <v>0</v>
      </c>
      <c r="DG283">
        <f>$B$13*EF283+$C$13*EG283+$F$13*ER283*(1-EU283)</f>
        <v>0</v>
      </c>
      <c r="DH283">
        <f>DG283*DI283</f>
        <v>0</v>
      </c>
      <c r="DI283">
        <f>($B$13*$D$11+$C$13*$D$11+$F$13*((FE283+EW283)/MAX(FE283+EW283+FF283, 0.1)*$I$11+FF283/MAX(FE283+EW283+FF283, 0.1)*$J$11))/($B$13+$C$13+$F$13)</f>
        <v>0</v>
      </c>
      <c r="DJ283">
        <f>($B$13*$K$11+$C$13*$K$11+$F$13*((FE283+EW283)/MAX(FE283+EW283+FF283, 0.1)*$P$11+FF283/MAX(FE283+EW283+FF283, 0.1)*$Q$11))/($B$13+$C$13+$F$13)</f>
        <v>0</v>
      </c>
      <c r="DK283">
        <v>5.52</v>
      </c>
      <c r="DL283">
        <v>0.5</v>
      </c>
      <c r="DM283" t="s">
        <v>430</v>
      </c>
      <c r="DN283">
        <v>2</v>
      </c>
      <c r="DO283" t="b">
        <v>1</v>
      </c>
      <c r="DP283">
        <v>1685033461.814285</v>
      </c>
      <c r="DQ283">
        <v>1097.709642857143</v>
      </c>
      <c r="DR283">
        <v>1143.026428571429</v>
      </c>
      <c r="DS283">
        <v>23.12735357142857</v>
      </c>
      <c r="DT283">
        <v>20.18823214285714</v>
      </c>
      <c r="DU283">
        <v>1097.520357142857</v>
      </c>
      <c r="DV283">
        <v>23.06871071428571</v>
      </c>
      <c r="DW283">
        <v>500.0045714285715</v>
      </c>
      <c r="DX283">
        <v>99.51382857142856</v>
      </c>
      <c r="DY283">
        <v>0.1000669642857143</v>
      </c>
      <c r="DZ283">
        <v>31.56361428571428</v>
      </c>
      <c r="EA283">
        <v>32.250275</v>
      </c>
      <c r="EB283">
        <v>999.9000000000002</v>
      </c>
      <c r="EC283">
        <v>0</v>
      </c>
      <c r="ED283">
        <v>0</v>
      </c>
      <c r="EE283">
        <v>9989.978214285715</v>
      </c>
      <c r="EF283">
        <v>0</v>
      </c>
      <c r="EG283">
        <v>102.3303392857143</v>
      </c>
      <c r="EH283">
        <v>-45.31598571428571</v>
      </c>
      <c r="EI283">
        <v>1123.698214285714</v>
      </c>
      <c r="EJ283">
        <v>1166.578571428571</v>
      </c>
      <c r="EK283">
        <v>2.939120357142857</v>
      </c>
      <c r="EL283">
        <v>1143.026428571429</v>
      </c>
      <c r="EM283">
        <v>20.18823214285714</v>
      </c>
      <c r="EN283">
        <v>2.301490357142857</v>
      </c>
      <c r="EO283">
        <v>2.009007857142857</v>
      </c>
      <c r="EP283">
        <v>19.68681428571429</v>
      </c>
      <c r="EQ283">
        <v>17.51535714285714</v>
      </c>
      <c r="ER283">
        <v>1999.896428571428</v>
      </c>
      <c r="ES283">
        <v>0.9799945714285713</v>
      </c>
      <c r="ET283">
        <v>0.02000521071428572</v>
      </c>
      <c r="EU283">
        <v>0</v>
      </c>
      <c r="EV283">
        <v>643.0926785714285</v>
      </c>
      <c r="EW283">
        <v>5.00078</v>
      </c>
      <c r="EX283">
        <v>27535.39642857143</v>
      </c>
      <c r="EY283">
        <v>16378.75714285714</v>
      </c>
      <c r="EZ283">
        <v>43.3567857142857</v>
      </c>
      <c r="FA283">
        <v>44.37939285714286</v>
      </c>
      <c r="FB283">
        <v>43.96635714285714</v>
      </c>
      <c r="FC283">
        <v>44.16046428571428</v>
      </c>
      <c r="FD283">
        <v>44.59574999999999</v>
      </c>
      <c r="FE283">
        <v>1954.988571428571</v>
      </c>
      <c r="FF283">
        <v>39.90642857142858</v>
      </c>
      <c r="FG283">
        <v>0</v>
      </c>
      <c r="FH283">
        <v>1685033468.5</v>
      </c>
      <c r="FI283">
        <v>0</v>
      </c>
      <c r="FJ283">
        <v>643.07268</v>
      </c>
      <c r="FK283">
        <v>-5.362999993232065</v>
      </c>
      <c r="FL283">
        <v>-28565.88457117241</v>
      </c>
      <c r="FM283">
        <v>27456.112</v>
      </c>
      <c r="FN283">
        <v>15</v>
      </c>
      <c r="FO283">
        <v>1685030927.1</v>
      </c>
      <c r="FP283" t="s">
        <v>824</v>
      </c>
      <c r="FQ283">
        <v>1685030918.1</v>
      </c>
      <c r="FR283">
        <v>1685030927.1</v>
      </c>
      <c r="FS283">
        <v>4</v>
      </c>
      <c r="FT283">
        <v>-0.116</v>
      </c>
      <c r="FU283">
        <v>-0.024</v>
      </c>
      <c r="FV283">
        <v>0.273</v>
      </c>
      <c r="FW283">
        <v>-0.08699999999999999</v>
      </c>
      <c r="FX283">
        <v>420</v>
      </c>
      <c r="FY283">
        <v>14</v>
      </c>
      <c r="FZ283">
        <v>0.3</v>
      </c>
      <c r="GA283">
        <v>0.01</v>
      </c>
      <c r="GB283">
        <v>-45.34477</v>
      </c>
      <c r="GC283">
        <v>0.3505733583489525</v>
      </c>
      <c r="GD283">
        <v>0.2512438528601251</v>
      </c>
      <c r="GE283">
        <v>0</v>
      </c>
      <c r="GF283">
        <v>2.97189625</v>
      </c>
      <c r="GG283">
        <v>-0.6491492307692394</v>
      </c>
      <c r="GH283">
        <v>0.06400333165888714</v>
      </c>
      <c r="GI283">
        <v>0</v>
      </c>
      <c r="GJ283">
        <v>0</v>
      </c>
      <c r="GK283">
        <v>2</v>
      </c>
      <c r="GL283" t="s">
        <v>485</v>
      </c>
      <c r="GM283">
        <v>3.09984</v>
      </c>
      <c r="GN283">
        <v>2.75809</v>
      </c>
      <c r="GO283">
        <v>0.188211</v>
      </c>
      <c r="GP283">
        <v>0.193027</v>
      </c>
      <c r="GQ283">
        <v>0.115401</v>
      </c>
      <c r="GR283">
        <v>0.105712</v>
      </c>
      <c r="GS283">
        <v>20711.5</v>
      </c>
      <c r="GT283">
        <v>20346.6</v>
      </c>
      <c r="GU283">
        <v>26069.7</v>
      </c>
      <c r="GV283">
        <v>25567.9</v>
      </c>
      <c r="GW283">
        <v>37026.4</v>
      </c>
      <c r="GX283">
        <v>34847.2</v>
      </c>
      <c r="GY283">
        <v>45594.2</v>
      </c>
      <c r="GZ283">
        <v>42149.9</v>
      </c>
      <c r="HA283">
        <v>1.84083</v>
      </c>
      <c r="HB283">
        <v>1.86485</v>
      </c>
      <c r="HC283">
        <v>-0.0289604</v>
      </c>
      <c r="HD283">
        <v>0</v>
      </c>
      <c r="HE283">
        <v>32.7432</v>
      </c>
      <c r="HF283">
        <v>999.9</v>
      </c>
      <c r="HG283">
        <v>47</v>
      </c>
      <c r="HH283">
        <v>40.6</v>
      </c>
      <c r="HI283">
        <v>36.1522</v>
      </c>
      <c r="HJ283">
        <v>62.2577</v>
      </c>
      <c r="HK283">
        <v>24.7917</v>
      </c>
      <c r="HL283">
        <v>1</v>
      </c>
      <c r="HM283">
        <v>0.442858</v>
      </c>
      <c r="HN283">
        <v>2.32778</v>
      </c>
      <c r="HO283">
        <v>20.2889</v>
      </c>
      <c r="HP283">
        <v>5.2098</v>
      </c>
      <c r="HQ283">
        <v>11.98</v>
      </c>
      <c r="HR283">
        <v>4.96345</v>
      </c>
      <c r="HS283">
        <v>3.27413</v>
      </c>
      <c r="HT283">
        <v>9999</v>
      </c>
      <c r="HU283">
        <v>9999</v>
      </c>
      <c r="HV283">
        <v>9999</v>
      </c>
      <c r="HW283">
        <v>31.9</v>
      </c>
      <c r="HX283">
        <v>1.86401</v>
      </c>
      <c r="HY283">
        <v>1.8602</v>
      </c>
      <c r="HZ283">
        <v>1.85852</v>
      </c>
      <c r="IA283">
        <v>1.85989</v>
      </c>
      <c r="IB283">
        <v>1.85988</v>
      </c>
      <c r="IC283">
        <v>1.85842</v>
      </c>
      <c r="ID283">
        <v>1.85745</v>
      </c>
      <c r="IE283">
        <v>1.85241</v>
      </c>
      <c r="IF283">
        <v>0</v>
      </c>
      <c r="IG283">
        <v>0</v>
      </c>
      <c r="IH283">
        <v>0</v>
      </c>
      <c r="II283">
        <v>0</v>
      </c>
      <c r="IJ283" t="s">
        <v>433</v>
      </c>
      <c r="IK283" t="s">
        <v>434</v>
      </c>
      <c r="IL283" t="s">
        <v>435</v>
      </c>
      <c r="IM283" t="s">
        <v>435</v>
      </c>
      <c r="IN283" t="s">
        <v>435</v>
      </c>
      <c r="IO283" t="s">
        <v>435</v>
      </c>
      <c r="IP283">
        <v>0</v>
      </c>
      <c r="IQ283">
        <v>100</v>
      </c>
      <c r="IR283">
        <v>100</v>
      </c>
      <c r="IS283">
        <v>0.18</v>
      </c>
      <c r="IT283">
        <v>0.0604</v>
      </c>
      <c r="IU283">
        <v>0.193269492571207</v>
      </c>
      <c r="IV283">
        <v>0.0002756662941723101</v>
      </c>
      <c r="IW283">
        <v>-1.706736700235475E-07</v>
      </c>
      <c r="IX283">
        <v>-7.648352192670159E-11</v>
      </c>
      <c r="IY283">
        <v>-0.189574171831711</v>
      </c>
      <c r="IZ283">
        <v>0.001712106514585134</v>
      </c>
      <c r="JA283">
        <v>0.0004201690128959496</v>
      </c>
      <c r="JB283">
        <v>-1.212774764375344E-06</v>
      </c>
      <c r="JC283">
        <v>3</v>
      </c>
      <c r="JD283">
        <v>1949</v>
      </c>
      <c r="JE283">
        <v>1</v>
      </c>
      <c r="JF283">
        <v>28</v>
      </c>
      <c r="JG283">
        <v>42.5</v>
      </c>
      <c r="JH283">
        <v>42.4</v>
      </c>
      <c r="JI283">
        <v>2.63306</v>
      </c>
      <c r="JJ283">
        <v>2.63184</v>
      </c>
      <c r="JK283">
        <v>1.49658</v>
      </c>
      <c r="JL283">
        <v>2.34863</v>
      </c>
      <c r="JM283">
        <v>1.54907</v>
      </c>
      <c r="JN283">
        <v>2.43286</v>
      </c>
      <c r="JO283">
        <v>43.5081</v>
      </c>
      <c r="JP283">
        <v>13.0288</v>
      </c>
      <c r="JQ283">
        <v>18</v>
      </c>
      <c r="JR283">
        <v>491.854</v>
      </c>
      <c r="JS283">
        <v>523.519</v>
      </c>
      <c r="JT283">
        <v>28.0035</v>
      </c>
      <c r="JU283">
        <v>32.8173</v>
      </c>
      <c r="JV283">
        <v>30.0006</v>
      </c>
      <c r="JW283">
        <v>32.6967</v>
      </c>
      <c r="JX283">
        <v>32.6053</v>
      </c>
      <c r="JY283">
        <v>52.8903</v>
      </c>
      <c r="JZ283">
        <v>41.8655</v>
      </c>
      <c r="KA283">
        <v>0</v>
      </c>
      <c r="KB283">
        <v>28</v>
      </c>
      <c r="KC283">
        <v>1189.25</v>
      </c>
      <c r="KD283">
        <v>20.31</v>
      </c>
      <c r="KE283">
        <v>99.6317</v>
      </c>
      <c r="KF283">
        <v>100.063</v>
      </c>
    </row>
    <row r="284" spans="1:292">
      <c r="A284">
        <v>264</v>
      </c>
      <c r="B284">
        <v>1685033474.6</v>
      </c>
      <c r="C284">
        <v>6875.5</v>
      </c>
      <c r="D284" t="s">
        <v>965</v>
      </c>
      <c r="E284" t="s">
        <v>966</v>
      </c>
      <c r="F284">
        <v>5</v>
      </c>
      <c r="G284" t="s">
        <v>823</v>
      </c>
      <c r="H284">
        <v>1685033467.1</v>
      </c>
      <c r="I284">
        <f>(J284)/1000</f>
        <v>0</v>
      </c>
      <c r="J284">
        <f>IF(DO284, AM284, AG284)</f>
        <v>0</v>
      </c>
      <c r="K284">
        <f>IF(DO284, AH284, AF284)</f>
        <v>0</v>
      </c>
      <c r="L284">
        <f>DQ284 - IF(AT284&gt;1, K284*DK284*100.0/(AV284*EE284), 0)</f>
        <v>0</v>
      </c>
      <c r="M284">
        <f>((S284-I284/2)*L284-K284)/(S284+I284/2)</f>
        <v>0</v>
      </c>
      <c r="N284">
        <f>M284*(DX284+DY284)/1000.0</f>
        <v>0</v>
      </c>
      <c r="O284">
        <f>(DQ284 - IF(AT284&gt;1, K284*DK284*100.0/(AV284*EE284), 0))*(DX284+DY284)/1000.0</f>
        <v>0</v>
      </c>
      <c r="P284">
        <f>2.0/((1/R284-1/Q284)+SIGN(R284)*SQRT((1/R284-1/Q284)*(1/R284-1/Q284) + 4*DL284/((DL284+1)*(DL284+1))*(2*1/R284*1/Q284-1/Q284*1/Q284)))</f>
        <v>0</v>
      </c>
      <c r="Q284">
        <f>IF(LEFT(DM284,1)&lt;&gt;"0",IF(LEFT(DM284,1)="1",3.0,DN284),$D$5+$E$5*(EE284*DX284/($K$5*1000))+$F$5*(EE284*DX284/($K$5*1000))*MAX(MIN(DK284,$J$5),$I$5)*MAX(MIN(DK284,$J$5),$I$5)+$G$5*MAX(MIN(DK284,$J$5),$I$5)*(EE284*DX284/($K$5*1000))+$H$5*(EE284*DX284/($K$5*1000))*(EE284*DX284/($K$5*1000)))</f>
        <v>0</v>
      </c>
      <c r="R284">
        <f>I284*(1000-(1000*0.61365*exp(17.502*V284/(240.97+V284))/(DX284+DY284)+DS284)/2)/(1000*0.61365*exp(17.502*V284/(240.97+V284))/(DX284+DY284)-DS284)</f>
        <v>0</v>
      </c>
      <c r="S284">
        <f>1/((DL284+1)/(P284/1.6)+1/(Q284/1.37)) + DL284/((DL284+1)/(P284/1.6) + DL284/(Q284/1.37))</f>
        <v>0</v>
      </c>
      <c r="T284">
        <f>(DG284*DJ284)</f>
        <v>0</v>
      </c>
      <c r="U284">
        <f>(DZ284+(T284+2*0.95*5.67E-8*(((DZ284+$B$9)+273)^4-(DZ284+273)^4)-44100*I284)/(1.84*29.3*Q284+8*0.95*5.67E-8*(DZ284+273)^3))</f>
        <v>0</v>
      </c>
      <c r="V284">
        <f>($C$9*EA284+$D$9*EB284+$E$9*U284)</f>
        <v>0</v>
      </c>
      <c r="W284">
        <f>0.61365*exp(17.502*V284/(240.97+V284))</f>
        <v>0</v>
      </c>
      <c r="X284">
        <f>(Y284/Z284*100)</f>
        <v>0</v>
      </c>
      <c r="Y284">
        <f>DS284*(DX284+DY284)/1000</f>
        <v>0</v>
      </c>
      <c r="Z284">
        <f>0.61365*exp(17.502*DZ284/(240.97+DZ284))</f>
        <v>0</v>
      </c>
      <c r="AA284">
        <f>(W284-DS284*(DX284+DY284)/1000)</f>
        <v>0</v>
      </c>
      <c r="AB284">
        <f>(-I284*44100)</f>
        <v>0</v>
      </c>
      <c r="AC284">
        <f>2*29.3*Q284*0.92*(DZ284-V284)</f>
        <v>0</v>
      </c>
      <c r="AD284">
        <f>2*0.95*5.67E-8*(((DZ284+$B$9)+273)^4-(V284+273)^4)</f>
        <v>0</v>
      </c>
      <c r="AE284">
        <f>T284+AD284+AB284+AC284</f>
        <v>0</v>
      </c>
      <c r="AF284">
        <f>DW284*AT284*(DR284-DQ284*(1000-AT284*DT284)/(1000-AT284*DS284))/(100*DK284)</f>
        <v>0</v>
      </c>
      <c r="AG284">
        <f>1000*DW284*AT284*(DS284-DT284)/(100*DK284*(1000-AT284*DS284))</f>
        <v>0</v>
      </c>
      <c r="AH284">
        <f>(AI284 - AJ284 - DX284*1E3/(8.314*(DZ284+273.15)) * AL284/DW284 * AK284) * DW284/(100*DK284) * (1000 - DT284)/1000</f>
        <v>0</v>
      </c>
      <c r="AI284">
        <v>1199.057062602946</v>
      </c>
      <c r="AJ284">
        <v>1166.02</v>
      </c>
      <c r="AK284">
        <v>3.476189429636068</v>
      </c>
      <c r="AL284">
        <v>66.78912068132936</v>
      </c>
      <c r="AM284">
        <f>(AO284 - AN284 + DX284*1E3/(8.314*(DZ284+273.15)) * AQ284/DW284 * AP284) * DW284/(100*DK284) * 1000/(1000 - AO284)</f>
        <v>0</v>
      </c>
      <c r="AN284">
        <v>20.31691999027525</v>
      </c>
      <c r="AO284">
        <v>23.26403117647058</v>
      </c>
      <c r="AP284">
        <v>0.01672644172873664</v>
      </c>
      <c r="AQ284">
        <v>108.691089205337</v>
      </c>
      <c r="AR284">
        <v>0</v>
      </c>
      <c r="AS284">
        <v>0</v>
      </c>
      <c r="AT284">
        <f>IF(AR284*$H$15&gt;=AV284,1.0,(AV284/(AV284-AR284*$H$15)))</f>
        <v>0</v>
      </c>
      <c r="AU284">
        <f>(AT284-1)*100</f>
        <v>0</v>
      </c>
      <c r="AV284">
        <f>MAX(0,($B$15+$C$15*EE284)/(1+$D$15*EE284)*DX284/(DZ284+273)*$E$15)</f>
        <v>0</v>
      </c>
      <c r="AW284" t="s">
        <v>429</v>
      </c>
      <c r="AX284" t="s">
        <v>429</v>
      </c>
      <c r="AY284">
        <v>0</v>
      </c>
      <c r="AZ284">
        <v>0</v>
      </c>
      <c r="BA284">
        <f>1-AY284/AZ284</f>
        <v>0</v>
      </c>
      <c r="BB284">
        <v>0</v>
      </c>
      <c r="BC284" t="s">
        <v>429</v>
      </c>
      <c r="BD284" t="s">
        <v>429</v>
      </c>
      <c r="BE284">
        <v>0</v>
      </c>
      <c r="BF284">
        <v>0</v>
      </c>
      <c r="BG284">
        <f>1-BE284/BF284</f>
        <v>0</v>
      </c>
      <c r="BH284">
        <v>0.5</v>
      </c>
      <c r="BI284">
        <f>DH284</f>
        <v>0</v>
      </c>
      <c r="BJ284">
        <f>K284</f>
        <v>0</v>
      </c>
      <c r="BK284">
        <f>BG284*BH284*BI284</f>
        <v>0</v>
      </c>
      <c r="BL284">
        <f>(BJ284-BB284)/BI284</f>
        <v>0</v>
      </c>
      <c r="BM284">
        <f>(AZ284-BF284)/BF284</f>
        <v>0</v>
      </c>
      <c r="BN284">
        <f>AY284/(BA284+AY284/BF284)</f>
        <v>0</v>
      </c>
      <c r="BO284" t="s">
        <v>429</v>
      </c>
      <c r="BP284">
        <v>0</v>
      </c>
      <c r="BQ284">
        <f>IF(BP284&lt;&gt;0, BP284, BN284)</f>
        <v>0</v>
      </c>
      <c r="BR284">
        <f>1-BQ284/BF284</f>
        <v>0</v>
      </c>
      <c r="BS284">
        <f>(BF284-BE284)/(BF284-BQ284)</f>
        <v>0</v>
      </c>
      <c r="BT284">
        <f>(AZ284-BF284)/(AZ284-BQ284)</f>
        <v>0</v>
      </c>
      <c r="BU284">
        <f>(BF284-BE284)/(BF284-AY284)</f>
        <v>0</v>
      </c>
      <c r="BV284">
        <f>(AZ284-BF284)/(AZ284-AY284)</f>
        <v>0</v>
      </c>
      <c r="BW284">
        <f>(BS284*BQ284/BE284)</f>
        <v>0</v>
      </c>
      <c r="BX284">
        <f>(1-BW284)</f>
        <v>0</v>
      </c>
      <c r="DG284">
        <f>$B$13*EF284+$C$13*EG284+$F$13*ER284*(1-EU284)</f>
        <v>0</v>
      </c>
      <c r="DH284">
        <f>DG284*DI284</f>
        <v>0</v>
      </c>
      <c r="DI284">
        <f>($B$13*$D$11+$C$13*$D$11+$F$13*((FE284+EW284)/MAX(FE284+EW284+FF284, 0.1)*$I$11+FF284/MAX(FE284+EW284+FF284, 0.1)*$J$11))/($B$13+$C$13+$F$13)</f>
        <v>0</v>
      </c>
      <c r="DJ284">
        <f>($B$13*$K$11+$C$13*$K$11+$F$13*((FE284+EW284)/MAX(FE284+EW284+FF284, 0.1)*$P$11+FF284/MAX(FE284+EW284+FF284, 0.1)*$Q$11))/($B$13+$C$13+$F$13)</f>
        <v>0</v>
      </c>
      <c r="DK284">
        <v>5.52</v>
      </c>
      <c r="DL284">
        <v>0.5</v>
      </c>
      <c r="DM284" t="s">
        <v>430</v>
      </c>
      <c r="DN284">
        <v>2</v>
      </c>
      <c r="DO284" t="b">
        <v>1</v>
      </c>
      <c r="DP284">
        <v>1685033467.1</v>
      </c>
      <c r="DQ284">
        <v>1115.365185185185</v>
      </c>
      <c r="DR284">
        <v>1160.820740740741</v>
      </c>
      <c r="DS284">
        <v>23.18423333333334</v>
      </c>
      <c r="DT284">
        <v>20.27018148148149</v>
      </c>
      <c r="DU284">
        <v>1115.182222222222</v>
      </c>
      <c r="DV284">
        <v>23.12452592592593</v>
      </c>
      <c r="DW284">
        <v>500.0212592592593</v>
      </c>
      <c r="DX284">
        <v>99.51433703703705</v>
      </c>
      <c r="DY284">
        <v>0.1000103444444444</v>
      </c>
      <c r="DZ284">
        <v>31.58328518518519</v>
      </c>
      <c r="EA284">
        <v>32.27064814814815</v>
      </c>
      <c r="EB284">
        <v>999.9000000000001</v>
      </c>
      <c r="EC284">
        <v>0</v>
      </c>
      <c r="ED284">
        <v>0</v>
      </c>
      <c r="EE284">
        <v>9991.577407407407</v>
      </c>
      <c r="EF284">
        <v>0</v>
      </c>
      <c r="EG284">
        <v>92.92065185185183</v>
      </c>
      <c r="EH284">
        <v>-45.45546666666666</v>
      </c>
      <c r="EI284">
        <v>1141.838518518518</v>
      </c>
      <c r="EJ284">
        <v>1184.838518518518</v>
      </c>
      <c r="EK284">
        <v>2.914045925925925</v>
      </c>
      <c r="EL284">
        <v>1160.820740740741</v>
      </c>
      <c r="EM284">
        <v>20.27018148148149</v>
      </c>
      <c r="EN284">
        <v>2.307162222222222</v>
      </c>
      <c r="EO284">
        <v>2.017174074074074</v>
      </c>
      <c r="EP284">
        <v>19.72645925925926</v>
      </c>
      <c r="EQ284">
        <v>17.57971481481482</v>
      </c>
      <c r="ER284">
        <v>1999.836296296296</v>
      </c>
      <c r="ES284">
        <v>0.9799985555555556</v>
      </c>
      <c r="ET284">
        <v>0.02000118518518519</v>
      </c>
      <c r="EU284">
        <v>0</v>
      </c>
      <c r="EV284">
        <v>642.7425555555556</v>
      </c>
      <c r="EW284">
        <v>5.00078</v>
      </c>
      <c r="EX284">
        <v>24201.76666666667</v>
      </c>
      <c r="EY284">
        <v>16378.28888888889</v>
      </c>
      <c r="EZ284">
        <v>43.37225925925924</v>
      </c>
      <c r="FA284">
        <v>44.39107407407406</v>
      </c>
      <c r="FB284">
        <v>43.99981481481481</v>
      </c>
      <c r="FC284">
        <v>44.18037037037037</v>
      </c>
      <c r="FD284">
        <v>44.61551851851851</v>
      </c>
      <c r="FE284">
        <v>1954.935925925926</v>
      </c>
      <c r="FF284">
        <v>39.89851851851853</v>
      </c>
      <c r="FG284">
        <v>0</v>
      </c>
      <c r="FH284">
        <v>1685033473.9</v>
      </c>
      <c r="FI284">
        <v>0</v>
      </c>
      <c r="FJ284">
        <v>642.7344230769231</v>
      </c>
      <c r="FK284">
        <v>-3.210974358500133</v>
      </c>
      <c r="FL284">
        <v>-50995.35384638375</v>
      </c>
      <c r="FM284">
        <v>24125.61153846154</v>
      </c>
      <c r="FN284">
        <v>15</v>
      </c>
      <c r="FO284">
        <v>1685030927.1</v>
      </c>
      <c r="FP284" t="s">
        <v>824</v>
      </c>
      <c r="FQ284">
        <v>1685030918.1</v>
      </c>
      <c r="FR284">
        <v>1685030927.1</v>
      </c>
      <c r="FS284">
        <v>4</v>
      </c>
      <c r="FT284">
        <v>-0.116</v>
      </c>
      <c r="FU284">
        <v>-0.024</v>
      </c>
      <c r="FV284">
        <v>0.273</v>
      </c>
      <c r="FW284">
        <v>-0.08699999999999999</v>
      </c>
      <c r="FX284">
        <v>420</v>
      </c>
      <c r="FY284">
        <v>14</v>
      </c>
      <c r="FZ284">
        <v>0.3</v>
      </c>
      <c r="GA284">
        <v>0.01</v>
      </c>
      <c r="GB284">
        <v>-45.39416250000001</v>
      </c>
      <c r="GC284">
        <v>-1.83512307692294</v>
      </c>
      <c r="GD284">
        <v>0.2858505069852951</v>
      </c>
      <c r="GE284">
        <v>0</v>
      </c>
      <c r="GF284">
        <v>2.93487675</v>
      </c>
      <c r="GG284">
        <v>-0.3173253658536614</v>
      </c>
      <c r="GH284">
        <v>0.04472700646072239</v>
      </c>
      <c r="GI284">
        <v>1</v>
      </c>
      <c r="GJ284">
        <v>1</v>
      </c>
      <c r="GK284">
        <v>2</v>
      </c>
      <c r="GL284" t="s">
        <v>432</v>
      </c>
      <c r="GM284">
        <v>3.09985</v>
      </c>
      <c r="GN284">
        <v>2.75794</v>
      </c>
      <c r="GO284">
        <v>0.189978</v>
      </c>
      <c r="GP284">
        <v>0.194773</v>
      </c>
      <c r="GQ284">
        <v>0.115554</v>
      </c>
      <c r="GR284">
        <v>0.105734</v>
      </c>
      <c r="GS284">
        <v>20666.1</v>
      </c>
      <c r="GT284">
        <v>20302.3</v>
      </c>
      <c r="GU284">
        <v>26069.4</v>
      </c>
      <c r="GV284">
        <v>25567.6</v>
      </c>
      <c r="GW284">
        <v>37019.7</v>
      </c>
      <c r="GX284">
        <v>34846.1</v>
      </c>
      <c r="GY284">
        <v>45593.6</v>
      </c>
      <c r="GZ284">
        <v>42149.3</v>
      </c>
      <c r="HA284">
        <v>1.84065</v>
      </c>
      <c r="HB284">
        <v>1.8648</v>
      </c>
      <c r="HC284">
        <v>-0.0309832</v>
      </c>
      <c r="HD284">
        <v>0</v>
      </c>
      <c r="HE284">
        <v>32.8004</v>
      </c>
      <c r="HF284">
        <v>999.9</v>
      </c>
      <c r="HG284">
        <v>47</v>
      </c>
      <c r="HH284">
        <v>40.6</v>
      </c>
      <c r="HI284">
        <v>36.1531</v>
      </c>
      <c r="HJ284">
        <v>62.4177</v>
      </c>
      <c r="HK284">
        <v>24.5433</v>
      </c>
      <c r="HL284">
        <v>1</v>
      </c>
      <c r="HM284">
        <v>0.443379</v>
      </c>
      <c r="HN284">
        <v>2.34697</v>
      </c>
      <c r="HO284">
        <v>20.2884</v>
      </c>
      <c r="HP284">
        <v>5.211</v>
      </c>
      <c r="HQ284">
        <v>11.98</v>
      </c>
      <c r="HR284">
        <v>4.9633</v>
      </c>
      <c r="HS284">
        <v>3.27415</v>
      </c>
      <c r="HT284">
        <v>9999</v>
      </c>
      <c r="HU284">
        <v>9999</v>
      </c>
      <c r="HV284">
        <v>9999</v>
      </c>
      <c r="HW284">
        <v>31.9</v>
      </c>
      <c r="HX284">
        <v>1.86401</v>
      </c>
      <c r="HY284">
        <v>1.8602</v>
      </c>
      <c r="HZ284">
        <v>1.85852</v>
      </c>
      <c r="IA284">
        <v>1.85989</v>
      </c>
      <c r="IB284">
        <v>1.85988</v>
      </c>
      <c r="IC284">
        <v>1.85838</v>
      </c>
      <c r="ID284">
        <v>1.85748</v>
      </c>
      <c r="IE284">
        <v>1.85241</v>
      </c>
      <c r="IF284">
        <v>0</v>
      </c>
      <c r="IG284">
        <v>0</v>
      </c>
      <c r="IH284">
        <v>0</v>
      </c>
      <c r="II284">
        <v>0</v>
      </c>
      <c r="IJ284" t="s">
        <v>433</v>
      </c>
      <c r="IK284" t="s">
        <v>434</v>
      </c>
      <c r="IL284" t="s">
        <v>435</v>
      </c>
      <c r="IM284" t="s">
        <v>435</v>
      </c>
      <c r="IN284" t="s">
        <v>435</v>
      </c>
      <c r="IO284" t="s">
        <v>435</v>
      </c>
      <c r="IP284">
        <v>0</v>
      </c>
      <c r="IQ284">
        <v>100</v>
      </c>
      <c r="IR284">
        <v>100</v>
      </c>
      <c r="IS284">
        <v>0.17</v>
      </c>
      <c r="IT284">
        <v>0.0613</v>
      </c>
      <c r="IU284">
        <v>0.193269492571207</v>
      </c>
      <c r="IV284">
        <v>0.0002756662941723101</v>
      </c>
      <c r="IW284">
        <v>-1.706736700235475E-07</v>
      </c>
      <c r="IX284">
        <v>-7.648352192670159E-11</v>
      </c>
      <c r="IY284">
        <v>-0.189574171831711</v>
      </c>
      <c r="IZ284">
        <v>0.001712106514585134</v>
      </c>
      <c r="JA284">
        <v>0.0004201690128959496</v>
      </c>
      <c r="JB284">
        <v>-1.212774764375344E-06</v>
      </c>
      <c r="JC284">
        <v>3</v>
      </c>
      <c r="JD284">
        <v>1949</v>
      </c>
      <c r="JE284">
        <v>1</v>
      </c>
      <c r="JF284">
        <v>28</v>
      </c>
      <c r="JG284">
        <v>42.6</v>
      </c>
      <c r="JH284">
        <v>42.5</v>
      </c>
      <c r="JI284">
        <v>2.66235</v>
      </c>
      <c r="JJ284">
        <v>2.63672</v>
      </c>
      <c r="JK284">
        <v>1.49658</v>
      </c>
      <c r="JL284">
        <v>2.34863</v>
      </c>
      <c r="JM284">
        <v>1.54785</v>
      </c>
      <c r="JN284">
        <v>2.47925</v>
      </c>
      <c r="JO284">
        <v>43.5081</v>
      </c>
      <c r="JP284">
        <v>13.02</v>
      </c>
      <c r="JQ284">
        <v>18</v>
      </c>
      <c r="JR284">
        <v>491.784</v>
      </c>
      <c r="JS284">
        <v>523.532</v>
      </c>
      <c r="JT284">
        <v>28.0039</v>
      </c>
      <c r="JU284">
        <v>32.8239</v>
      </c>
      <c r="JV284">
        <v>30.0006</v>
      </c>
      <c r="JW284">
        <v>32.7017</v>
      </c>
      <c r="JX284">
        <v>32.611</v>
      </c>
      <c r="JY284">
        <v>53.53</v>
      </c>
      <c r="JZ284">
        <v>41.8655</v>
      </c>
      <c r="KA284">
        <v>0</v>
      </c>
      <c r="KB284">
        <v>28</v>
      </c>
      <c r="KC284">
        <v>1209.29</v>
      </c>
      <c r="KD284">
        <v>20.2985</v>
      </c>
      <c r="KE284">
        <v>99.6305</v>
      </c>
      <c r="KF284">
        <v>100.062</v>
      </c>
    </row>
    <row r="285" spans="1:292">
      <c r="A285">
        <v>265</v>
      </c>
      <c r="B285">
        <v>1685033479.6</v>
      </c>
      <c r="C285">
        <v>6880.5</v>
      </c>
      <c r="D285" t="s">
        <v>967</v>
      </c>
      <c r="E285" t="s">
        <v>968</v>
      </c>
      <c r="F285">
        <v>5</v>
      </c>
      <c r="G285" t="s">
        <v>823</v>
      </c>
      <c r="H285">
        <v>1685033471.814285</v>
      </c>
      <c r="I285">
        <f>(J285)/1000</f>
        <v>0</v>
      </c>
      <c r="J285">
        <f>IF(DO285, AM285, AG285)</f>
        <v>0</v>
      </c>
      <c r="K285">
        <f>IF(DO285, AH285, AF285)</f>
        <v>0</v>
      </c>
      <c r="L285">
        <f>DQ285 - IF(AT285&gt;1, K285*DK285*100.0/(AV285*EE285), 0)</f>
        <v>0</v>
      </c>
      <c r="M285">
        <f>((S285-I285/2)*L285-K285)/(S285+I285/2)</f>
        <v>0</v>
      </c>
      <c r="N285">
        <f>M285*(DX285+DY285)/1000.0</f>
        <v>0</v>
      </c>
      <c r="O285">
        <f>(DQ285 - IF(AT285&gt;1, K285*DK285*100.0/(AV285*EE285), 0))*(DX285+DY285)/1000.0</f>
        <v>0</v>
      </c>
      <c r="P285">
        <f>2.0/((1/R285-1/Q285)+SIGN(R285)*SQRT((1/R285-1/Q285)*(1/R285-1/Q285) + 4*DL285/((DL285+1)*(DL285+1))*(2*1/R285*1/Q285-1/Q285*1/Q285)))</f>
        <v>0</v>
      </c>
      <c r="Q285">
        <f>IF(LEFT(DM285,1)&lt;&gt;"0",IF(LEFT(DM285,1)="1",3.0,DN285),$D$5+$E$5*(EE285*DX285/($K$5*1000))+$F$5*(EE285*DX285/($K$5*1000))*MAX(MIN(DK285,$J$5),$I$5)*MAX(MIN(DK285,$J$5),$I$5)+$G$5*MAX(MIN(DK285,$J$5),$I$5)*(EE285*DX285/($K$5*1000))+$H$5*(EE285*DX285/($K$5*1000))*(EE285*DX285/($K$5*1000)))</f>
        <v>0</v>
      </c>
      <c r="R285">
        <f>I285*(1000-(1000*0.61365*exp(17.502*V285/(240.97+V285))/(DX285+DY285)+DS285)/2)/(1000*0.61365*exp(17.502*V285/(240.97+V285))/(DX285+DY285)-DS285)</f>
        <v>0</v>
      </c>
      <c r="S285">
        <f>1/((DL285+1)/(P285/1.6)+1/(Q285/1.37)) + DL285/((DL285+1)/(P285/1.6) + DL285/(Q285/1.37))</f>
        <v>0</v>
      </c>
      <c r="T285">
        <f>(DG285*DJ285)</f>
        <v>0</v>
      </c>
      <c r="U285">
        <f>(DZ285+(T285+2*0.95*5.67E-8*(((DZ285+$B$9)+273)^4-(DZ285+273)^4)-44100*I285)/(1.84*29.3*Q285+8*0.95*5.67E-8*(DZ285+273)^3))</f>
        <v>0</v>
      </c>
      <c r="V285">
        <f>($C$9*EA285+$D$9*EB285+$E$9*U285)</f>
        <v>0</v>
      </c>
      <c r="W285">
        <f>0.61365*exp(17.502*V285/(240.97+V285))</f>
        <v>0</v>
      </c>
      <c r="X285">
        <f>(Y285/Z285*100)</f>
        <v>0</v>
      </c>
      <c r="Y285">
        <f>DS285*(DX285+DY285)/1000</f>
        <v>0</v>
      </c>
      <c r="Z285">
        <f>0.61365*exp(17.502*DZ285/(240.97+DZ285))</f>
        <v>0</v>
      </c>
      <c r="AA285">
        <f>(W285-DS285*(DX285+DY285)/1000)</f>
        <v>0</v>
      </c>
      <c r="AB285">
        <f>(-I285*44100)</f>
        <v>0</v>
      </c>
      <c r="AC285">
        <f>2*29.3*Q285*0.92*(DZ285-V285)</f>
        <v>0</v>
      </c>
      <c r="AD285">
        <f>2*0.95*5.67E-8*(((DZ285+$B$9)+273)^4-(V285+273)^4)</f>
        <v>0</v>
      </c>
      <c r="AE285">
        <f>T285+AD285+AB285+AC285</f>
        <v>0</v>
      </c>
      <c r="AF285">
        <f>DW285*AT285*(DR285-DQ285*(1000-AT285*DT285)/(1000-AT285*DS285))/(100*DK285)</f>
        <v>0</v>
      </c>
      <c r="AG285">
        <f>1000*DW285*AT285*(DS285-DT285)/(100*DK285*(1000-AT285*DS285))</f>
        <v>0</v>
      </c>
      <c r="AH285">
        <f>(AI285 - AJ285 - DX285*1E3/(8.314*(DZ285+273.15)) * AL285/DW285 * AK285) * DW285/(100*DK285) * (1000 - DT285)/1000</f>
        <v>0</v>
      </c>
      <c r="AI285">
        <v>1216.438166725349</v>
      </c>
      <c r="AJ285">
        <v>1183.251030303031</v>
      </c>
      <c r="AK285">
        <v>3.450409030170468</v>
      </c>
      <c r="AL285">
        <v>66.78912068132936</v>
      </c>
      <c r="AM285">
        <f>(AO285 - AN285 + DX285*1E3/(8.314*(DZ285+273.15)) * AQ285/DW285 * AP285) * DW285/(100*DK285) * 1000/(1000 - AO285)</f>
        <v>0</v>
      </c>
      <c r="AN285">
        <v>20.32284854451084</v>
      </c>
      <c r="AO285">
        <v>23.28479382352941</v>
      </c>
      <c r="AP285">
        <v>0.007864333546716656</v>
      </c>
      <c r="AQ285">
        <v>108.691089205337</v>
      </c>
      <c r="AR285">
        <v>0</v>
      </c>
      <c r="AS285">
        <v>0</v>
      </c>
      <c r="AT285">
        <f>IF(AR285*$H$15&gt;=AV285,1.0,(AV285/(AV285-AR285*$H$15)))</f>
        <v>0</v>
      </c>
      <c r="AU285">
        <f>(AT285-1)*100</f>
        <v>0</v>
      </c>
      <c r="AV285">
        <f>MAX(0,($B$15+$C$15*EE285)/(1+$D$15*EE285)*DX285/(DZ285+273)*$E$15)</f>
        <v>0</v>
      </c>
      <c r="AW285" t="s">
        <v>429</v>
      </c>
      <c r="AX285" t="s">
        <v>429</v>
      </c>
      <c r="AY285">
        <v>0</v>
      </c>
      <c r="AZ285">
        <v>0</v>
      </c>
      <c r="BA285">
        <f>1-AY285/AZ285</f>
        <v>0</v>
      </c>
      <c r="BB285">
        <v>0</v>
      </c>
      <c r="BC285" t="s">
        <v>429</v>
      </c>
      <c r="BD285" t="s">
        <v>429</v>
      </c>
      <c r="BE285">
        <v>0</v>
      </c>
      <c r="BF285">
        <v>0</v>
      </c>
      <c r="BG285">
        <f>1-BE285/BF285</f>
        <v>0</v>
      </c>
      <c r="BH285">
        <v>0.5</v>
      </c>
      <c r="BI285">
        <f>DH285</f>
        <v>0</v>
      </c>
      <c r="BJ285">
        <f>K285</f>
        <v>0</v>
      </c>
      <c r="BK285">
        <f>BG285*BH285*BI285</f>
        <v>0</v>
      </c>
      <c r="BL285">
        <f>(BJ285-BB285)/BI285</f>
        <v>0</v>
      </c>
      <c r="BM285">
        <f>(AZ285-BF285)/BF285</f>
        <v>0</v>
      </c>
      <c r="BN285">
        <f>AY285/(BA285+AY285/BF285)</f>
        <v>0</v>
      </c>
      <c r="BO285" t="s">
        <v>429</v>
      </c>
      <c r="BP285">
        <v>0</v>
      </c>
      <c r="BQ285">
        <f>IF(BP285&lt;&gt;0, BP285, BN285)</f>
        <v>0</v>
      </c>
      <c r="BR285">
        <f>1-BQ285/BF285</f>
        <v>0</v>
      </c>
      <c r="BS285">
        <f>(BF285-BE285)/(BF285-BQ285)</f>
        <v>0</v>
      </c>
      <c r="BT285">
        <f>(AZ285-BF285)/(AZ285-BQ285)</f>
        <v>0</v>
      </c>
      <c r="BU285">
        <f>(BF285-BE285)/(BF285-AY285)</f>
        <v>0</v>
      </c>
      <c r="BV285">
        <f>(AZ285-BF285)/(AZ285-AY285)</f>
        <v>0</v>
      </c>
      <c r="BW285">
        <f>(BS285*BQ285/BE285)</f>
        <v>0</v>
      </c>
      <c r="BX285">
        <f>(1-BW285)</f>
        <v>0</v>
      </c>
      <c r="DG285">
        <f>$B$13*EF285+$C$13*EG285+$F$13*ER285*(1-EU285)</f>
        <v>0</v>
      </c>
      <c r="DH285">
        <f>DG285*DI285</f>
        <v>0</v>
      </c>
      <c r="DI285">
        <f>($B$13*$D$11+$C$13*$D$11+$F$13*((FE285+EW285)/MAX(FE285+EW285+FF285, 0.1)*$I$11+FF285/MAX(FE285+EW285+FF285, 0.1)*$J$11))/($B$13+$C$13+$F$13)</f>
        <v>0</v>
      </c>
      <c r="DJ285">
        <f>($B$13*$K$11+$C$13*$K$11+$F$13*((FE285+EW285)/MAX(FE285+EW285+FF285, 0.1)*$P$11+FF285/MAX(FE285+EW285+FF285, 0.1)*$Q$11))/($B$13+$C$13+$F$13)</f>
        <v>0</v>
      </c>
      <c r="DK285">
        <v>5.52</v>
      </c>
      <c r="DL285">
        <v>0.5</v>
      </c>
      <c r="DM285" t="s">
        <v>430</v>
      </c>
      <c r="DN285">
        <v>2</v>
      </c>
      <c r="DO285" t="b">
        <v>1</v>
      </c>
      <c r="DP285">
        <v>1685033471.814285</v>
      </c>
      <c r="DQ285">
        <v>1131.204285714286</v>
      </c>
      <c r="DR285">
        <v>1176.843928571428</v>
      </c>
      <c r="DS285">
        <v>23.2337</v>
      </c>
      <c r="DT285">
        <v>20.31388214285714</v>
      </c>
      <c r="DU285">
        <v>1131.0275</v>
      </c>
      <c r="DV285">
        <v>23.17307142857143</v>
      </c>
      <c r="DW285">
        <v>500.02825</v>
      </c>
      <c r="DX285">
        <v>99.51478928571429</v>
      </c>
      <c r="DY285">
        <v>0.1000073785714286</v>
      </c>
      <c r="DZ285">
        <v>31.59187857142857</v>
      </c>
      <c r="EA285">
        <v>32.28508571428572</v>
      </c>
      <c r="EB285">
        <v>999.9000000000002</v>
      </c>
      <c r="EC285">
        <v>0</v>
      </c>
      <c r="ED285">
        <v>0</v>
      </c>
      <c r="EE285">
        <v>9989.49</v>
      </c>
      <c r="EF285">
        <v>0</v>
      </c>
      <c r="EG285">
        <v>82.35375000000001</v>
      </c>
      <c r="EH285">
        <v>-45.63968571428573</v>
      </c>
      <c r="EI285">
        <v>1158.111785714286</v>
      </c>
      <c r="EJ285">
        <v>1201.246071428571</v>
      </c>
      <c r="EK285">
        <v>2.919819642857143</v>
      </c>
      <c r="EL285">
        <v>1176.843928571428</v>
      </c>
      <c r="EM285">
        <v>20.31388214285714</v>
      </c>
      <c r="EN285">
        <v>2.312096785714286</v>
      </c>
      <c r="EO285">
        <v>2.021531785714286</v>
      </c>
      <c r="EP285">
        <v>19.7609</v>
      </c>
      <c r="EQ285">
        <v>17.614</v>
      </c>
      <c r="ER285">
        <v>1999.908214285714</v>
      </c>
      <c r="ES285">
        <v>0.9800022142857143</v>
      </c>
      <c r="ET285">
        <v>0.01999750357142857</v>
      </c>
      <c r="EU285">
        <v>0</v>
      </c>
      <c r="EV285">
        <v>642.4186785714286</v>
      </c>
      <c r="EW285">
        <v>5.00078</v>
      </c>
      <c r="EX285">
        <v>22029.87857142857</v>
      </c>
      <c r="EY285">
        <v>16378.90357142857</v>
      </c>
      <c r="EZ285">
        <v>43.38799999999999</v>
      </c>
      <c r="FA285">
        <v>44.406</v>
      </c>
      <c r="FB285">
        <v>43.94842857142856</v>
      </c>
      <c r="FC285">
        <v>44.19185714285715</v>
      </c>
      <c r="FD285">
        <v>44.64482142857143</v>
      </c>
      <c r="FE285">
        <v>1955.012857142857</v>
      </c>
      <c r="FF285">
        <v>39.89357142857143</v>
      </c>
      <c r="FG285">
        <v>0</v>
      </c>
      <c r="FH285">
        <v>1685033478.7</v>
      </c>
      <c r="FI285">
        <v>0</v>
      </c>
      <c r="FJ285">
        <v>642.3778461538461</v>
      </c>
      <c r="FK285">
        <v>-2.906324779750486</v>
      </c>
      <c r="FL285">
        <v>-19600.83076234736</v>
      </c>
      <c r="FM285">
        <v>22013.36538461538</v>
      </c>
      <c r="FN285">
        <v>15</v>
      </c>
      <c r="FO285">
        <v>1685030927.1</v>
      </c>
      <c r="FP285" t="s">
        <v>824</v>
      </c>
      <c r="FQ285">
        <v>1685030918.1</v>
      </c>
      <c r="FR285">
        <v>1685030927.1</v>
      </c>
      <c r="FS285">
        <v>4</v>
      </c>
      <c r="FT285">
        <v>-0.116</v>
      </c>
      <c r="FU285">
        <v>-0.024</v>
      </c>
      <c r="FV285">
        <v>0.273</v>
      </c>
      <c r="FW285">
        <v>-0.08699999999999999</v>
      </c>
      <c r="FX285">
        <v>420</v>
      </c>
      <c r="FY285">
        <v>14</v>
      </c>
      <c r="FZ285">
        <v>0.3</v>
      </c>
      <c r="GA285">
        <v>0.01</v>
      </c>
      <c r="GB285">
        <v>-45.47445853658537</v>
      </c>
      <c r="GC285">
        <v>-2.685685714285761</v>
      </c>
      <c r="GD285">
        <v>0.3019205411343095</v>
      </c>
      <c r="GE285">
        <v>0</v>
      </c>
      <c r="GF285">
        <v>2.925820731707317</v>
      </c>
      <c r="GG285">
        <v>0.04499790940766514</v>
      </c>
      <c r="GH285">
        <v>0.03200317395770369</v>
      </c>
      <c r="GI285">
        <v>1</v>
      </c>
      <c r="GJ285">
        <v>1</v>
      </c>
      <c r="GK285">
        <v>2</v>
      </c>
      <c r="GL285" t="s">
        <v>432</v>
      </c>
      <c r="GM285">
        <v>3.09994</v>
      </c>
      <c r="GN285">
        <v>2.75797</v>
      </c>
      <c r="GO285">
        <v>0.191714</v>
      </c>
      <c r="GP285">
        <v>0.196466</v>
      </c>
      <c r="GQ285">
        <v>0.115617</v>
      </c>
      <c r="GR285">
        <v>0.10573</v>
      </c>
      <c r="GS285">
        <v>20621.5</v>
      </c>
      <c r="GT285">
        <v>20259.2</v>
      </c>
      <c r="GU285">
        <v>26069.1</v>
      </c>
      <c r="GV285">
        <v>25567.2</v>
      </c>
      <c r="GW285">
        <v>37017</v>
      </c>
      <c r="GX285">
        <v>34845.8</v>
      </c>
      <c r="GY285">
        <v>45593.3</v>
      </c>
      <c r="GZ285">
        <v>42148.4</v>
      </c>
      <c r="HA285">
        <v>1.8407</v>
      </c>
      <c r="HB285">
        <v>1.86448</v>
      </c>
      <c r="HC285">
        <v>-0.03374</v>
      </c>
      <c r="HD285">
        <v>0</v>
      </c>
      <c r="HE285">
        <v>32.8468</v>
      </c>
      <c r="HF285">
        <v>999.9</v>
      </c>
      <c r="HG285">
        <v>47</v>
      </c>
      <c r="HH285">
        <v>40.6</v>
      </c>
      <c r="HI285">
        <v>36.151</v>
      </c>
      <c r="HJ285">
        <v>61.8577</v>
      </c>
      <c r="HK285">
        <v>24.4872</v>
      </c>
      <c r="HL285">
        <v>1</v>
      </c>
      <c r="HM285">
        <v>0.444169</v>
      </c>
      <c r="HN285">
        <v>2.36267</v>
      </c>
      <c r="HO285">
        <v>20.2883</v>
      </c>
      <c r="HP285">
        <v>5.21085</v>
      </c>
      <c r="HQ285">
        <v>11.98</v>
      </c>
      <c r="HR285">
        <v>4.9637</v>
      </c>
      <c r="HS285">
        <v>3.27433</v>
      </c>
      <c r="HT285">
        <v>9999</v>
      </c>
      <c r="HU285">
        <v>9999</v>
      </c>
      <c r="HV285">
        <v>9999</v>
      </c>
      <c r="HW285">
        <v>31.9</v>
      </c>
      <c r="HX285">
        <v>1.86401</v>
      </c>
      <c r="HY285">
        <v>1.8602</v>
      </c>
      <c r="HZ285">
        <v>1.85852</v>
      </c>
      <c r="IA285">
        <v>1.85989</v>
      </c>
      <c r="IB285">
        <v>1.85987</v>
      </c>
      <c r="IC285">
        <v>1.85841</v>
      </c>
      <c r="ID285">
        <v>1.85747</v>
      </c>
      <c r="IE285">
        <v>1.85242</v>
      </c>
      <c r="IF285">
        <v>0</v>
      </c>
      <c r="IG285">
        <v>0</v>
      </c>
      <c r="IH285">
        <v>0</v>
      </c>
      <c r="II285">
        <v>0</v>
      </c>
      <c r="IJ285" t="s">
        <v>433</v>
      </c>
      <c r="IK285" t="s">
        <v>434</v>
      </c>
      <c r="IL285" t="s">
        <v>435</v>
      </c>
      <c r="IM285" t="s">
        <v>435</v>
      </c>
      <c r="IN285" t="s">
        <v>435</v>
      </c>
      <c r="IO285" t="s">
        <v>435</v>
      </c>
      <c r="IP285">
        <v>0</v>
      </c>
      <c r="IQ285">
        <v>100</v>
      </c>
      <c r="IR285">
        <v>100</v>
      </c>
      <c r="IS285">
        <v>0.16</v>
      </c>
      <c r="IT285">
        <v>0.0617</v>
      </c>
      <c r="IU285">
        <v>0.193269492571207</v>
      </c>
      <c r="IV285">
        <v>0.0002756662941723101</v>
      </c>
      <c r="IW285">
        <v>-1.706736700235475E-07</v>
      </c>
      <c r="IX285">
        <v>-7.648352192670159E-11</v>
      </c>
      <c r="IY285">
        <v>-0.189574171831711</v>
      </c>
      <c r="IZ285">
        <v>0.001712106514585134</v>
      </c>
      <c r="JA285">
        <v>0.0004201690128959496</v>
      </c>
      <c r="JB285">
        <v>-1.212774764375344E-06</v>
      </c>
      <c r="JC285">
        <v>3</v>
      </c>
      <c r="JD285">
        <v>1949</v>
      </c>
      <c r="JE285">
        <v>1</v>
      </c>
      <c r="JF285">
        <v>28</v>
      </c>
      <c r="JG285">
        <v>42.7</v>
      </c>
      <c r="JH285">
        <v>42.5</v>
      </c>
      <c r="JI285">
        <v>2.69531</v>
      </c>
      <c r="JJ285">
        <v>2.6416</v>
      </c>
      <c r="JK285">
        <v>1.49658</v>
      </c>
      <c r="JL285">
        <v>2.34863</v>
      </c>
      <c r="JM285">
        <v>1.54907</v>
      </c>
      <c r="JN285">
        <v>2.41699</v>
      </c>
      <c r="JO285">
        <v>43.5081</v>
      </c>
      <c r="JP285">
        <v>13.0025</v>
      </c>
      <c r="JQ285">
        <v>18</v>
      </c>
      <c r="JR285">
        <v>491.862</v>
      </c>
      <c r="JS285">
        <v>523.36</v>
      </c>
      <c r="JT285">
        <v>28.0035</v>
      </c>
      <c r="JU285">
        <v>32.8302</v>
      </c>
      <c r="JV285">
        <v>30.0007</v>
      </c>
      <c r="JW285">
        <v>32.7083</v>
      </c>
      <c r="JX285">
        <v>32.6178</v>
      </c>
      <c r="JY285">
        <v>54.1106</v>
      </c>
      <c r="JZ285">
        <v>41.8655</v>
      </c>
      <c r="KA285">
        <v>0</v>
      </c>
      <c r="KB285">
        <v>28</v>
      </c>
      <c r="KC285">
        <v>1222.66</v>
      </c>
      <c r="KD285">
        <v>20.2943</v>
      </c>
      <c r="KE285">
        <v>99.6296</v>
      </c>
      <c r="KF285">
        <v>100.06</v>
      </c>
    </row>
    <row r="286" spans="1:292">
      <c r="A286">
        <v>266</v>
      </c>
      <c r="B286">
        <v>1685033484.6</v>
      </c>
      <c r="C286">
        <v>6885.5</v>
      </c>
      <c r="D286" t="s">
        <v>969</v>
      </c>
      <c r="E286" t="s">
        <v>970</v>
      </c>
      <c r="F286">
        <v>5</v>
      </c>
      <c r="G286" t="s">
        <v>823</v>
      </c>
      <c r="H286">
        <v>1685033477.1</v>
      </c>
      <c r="I286">
        <f>(J286)/1000</f>
        <v>0</v>
      </c>
      <c r="J286">
        <f>IF(DO286, AM286, AG286)</f>
        <v>0</v>
      </c>
      <c r="K286">
        <f>IF(DO286, AH286, AF286)</f>
        <v>0</v>
      </c>
      <c r="L286">
        <f>DQ286 - IF(AT286&gt;1, K286*DK286*100.0/(AV286*EE286), 0)</f>
        <v>0</v>
      </c>
      <c r="M286">
        <f>((S286-I286/2)*L286-K286)/(S286+I286/2)</f>
        <v>0</v>
      </c>
      <c r="N286">
        <f>M286*(DX286+DY286)/1000.0</f>
        <v>0</v>
      </c>
      <c r="O286">
        <f>(DQ286 - IF(AT286&gt;1, K286*DK286*100.0/(AV286*EE286), 0))*(DX286+DY286)/1000.0</f>
        <v>0</v>
      </c>
      <c r="P286">
        <f>2.0/((1/R286-1/Q286)+SIGN(R286)*SQRT((1/R286-1/Q286)*(1/R286-1/Q286) + 4*DL286/((DL286+1)*(DL286+1))*(2*1/R286*1/Q286-1/Q286*1/Q286)))</f>
        <v>0</v>
      </c>
      <c r="Q286">
        <f>IF(LEFT(DM286,1)&lt;&gt;"0",IF(LEFT(DM286,1)="1",3.0,DN286),$D$5+$E$5*(EE286*DX286/($K$5*1000))+$F$5*(EE286*DX286/($K$5*1000))*MAX(MIN(DK286,$J$5),$I$5)*MAX(MIN(DK286,$J$5),$I$5)+$G$5*MAX(MIN(DK286,$J$5),$I$5)*(EE286*DX286/($K$5*1000))+$H$5*(EE286*DX286/($K$5*1000))*(EE286*DX286/($K$5*1000)))</f>
        <v>0</v>
      </c>
      <c r="R286">
        <f>I286*(1000-(1000*0.61365*exp(17.502*V286/(240.97+V286))/(DX286+DY286)+DS286)/2)/(1000*0.61365*exp(17.502*V286/(240.97+V286))/(DX286+DY286)-DS286)</f>
        <v>0</v>
      </c>
      <c r="S286">
        <f>1/((DL286+1)/(P286/1.6)+1/(Q286/1.37)) + DL286/((DL286+1)/(P286/1.6) + DL286/(Q286/1.37))</f>
        <v>0</v>
      </c>
      <c r="T286">
        <f>(DG286*DJ286)</f>
        <v>0</v>
      </c>
      <c r="U286">
        <f>(DZ286+(T286+2*0.95*5.67E-8*(((DZ286+$B$9)+273)^4-(DZ286+273)^4)-44100*I286)/(1.84*29.3*Q286+8*0.95*5.67E-8*(DZ286+273)^3))</f>
        <v>0</v>
      </c>
      <c r="V286">
        <f>($C$9*EA286+$D$9*EB286+$E$9*U286)</f>
        <v>0</v>
      </c>
      <c r="W286">
        <f>0.61365*exp(17.502*V286/(240.97+V286))</f>
        <v>0</v>
      </c>
      <c r="X286">
        <f>(Y286/Z286*100)</f>
        <v>0</v>
      </c>
      <c r="Y286">
        <f>DS286*(DX286+DY286)/1000</f>
        <v>0</v>
      </c>
      <c r="Z286">
        <f>0.61365*exp(17.502*DZ286/(240.97+DZ286))</f>
        <v>0</v>
      </c>
      <c r="AA286">
        <f>(W286-DS286*(DX286+DY286)/1000)</f>
        <v>0</v>
      </c>
      <c r="AB286">
        <f>(-I286*44100)</f>
        <v>0</v>
      </c>
      <c r="AC286">
        <f>2*29.3*Q286*0.92*(DZ286-V286)</f>
        <v>0</v>
      </c>
      <c r="AD286">
        <f>2*0.95*5.67E-8*(((DZ286+$B$9)+273)^4-(V286+273)^4)</f>
        <v>0</v>
      </c>
      <c r="AE286">
        <f>T286+AD286+AB286+AC286</f>
        <v>0</v>
      </c>
      <c r="AF286">
        <f>DW286*AT286*(DR286-DQ286*(1000-AT286*DT286)/(1000-AT286*DS286))/(100*DK286)</f>
        <v>0</v>
      </c>
      <c r="AG286">
        <f>1000*DW286*AT286*(DS286-DT286)/(100*DK286*(1000-AT286*DS286))</f>
        <v>0</v>
      </c>
      <c r="AH286">
        <f>(AI286 - AJ286 - DX286*1E3/(8.314*(DZ286+273.15)) * AL286/DW286 * AK286) * DW286/(100*DK286) * (1000 - DT286)/1000</f>
        <v>0</v>
      </c>
      <c r="AI286">
        <v>1233.520995205329</v>
      </c>
      <c r="AJ286">
        <v>1200.496181818182</v>
      </c>
      <c r="AK286">
        <v>3.460251494479606</v>
      </c>
      <c r="AL286">
        <v>66.78912068132936</v>
      </c>
      <c r="AM286">
        <f>(AO286 - AN286 + DX286*1E3/(8.314*(DZ286+273.15)) * AQ286/DW286 * AP286) * DW286/(100*DK286) * 1000/(1000 - AO286)</f>
        <v>0</v>
      </c>
      <c r="AN286">
        <v>20.32224903347329</v>
      </c>
      <c r="AO286">
        <v>23.28783852941175</v>
      </c>
      <c r="AP286">
        <v>0.0016930829183931</v>
      </c>
      <c r="AQ286">
        <v>108.691089205337</v>
      </c>
      <c r="AR286">
        <v>0</v>
      </c>
      <c r="AS286">
        <v>0</v>
      </c>
      <c r="AT286">
        <f>IF(AR286*$H$15&gt;=AV286,1.0,(AV286/(AV286-AR286*$H$15)))</f>
        <v>0</v>
      </c>
      <c r="AU286">
        <f>(AT286-1)*100</f>
        <v>0</v>
      </c>
      <c r="AV286">
        <f>MAX(0,($B$15+$C$15*EE286)/(1+$D$15*EE286)*DX286/(DZ286+273)*$E$15)</f>
        <v>0</v>
      </c>
      <c r="AW286" t="s">
        <v>429</v>
      </c>
      <c r="AX286" t="s">
        <v>429</v>
      </c>
      <c r="AY286">
        <v>0</v>
      </c>
      <c r="AZ286">
        <v>0</v>
      </c>
      <c r="BA286">
        <f>1-AY286/AZ286</f>
        <v>0</v>
      </c>
      <c r="BB286">
        <v>0</v>
      </c>
      <c r="BC286" t="s">
        <v>429</v>
      </c>
      <c r="BD286" t="s">
        <v>429</v>
      </c>
      <c r="BE286">
        <v>0</v>
      </c>
      <c r="BF286">
        <v>0</v>
      </c>
      <c r="BG286">
        <f>1-BE286/BF286</f>
        <v>0</v>
      </c>
      <c r="BH286">
        <v>0.5</v>
      </c>
      <c r="BI286">
        <f>DH286</f>
        <v>0</v>
      </c>
      <c r="BJ286">
        <f>K286</f>
        <v>0</v>
      </c>
      <c r="BK286">
        <f>BG286*BH286*BI286</f>
        <v>0</v>
      </c>
      <c r="BL286">
        <f>(BJ286-BB286)/BI286</f>
        <v>0</v>
      </c>
      <c r="BM286">
        <f>(AZ286-BF286)/BF286</f>
        <v>0</v>
      </c>
      <c r="BN286">
        <f>AY286/(BA286+AY286/BF286)</f>
        <v>0</v>
      </c>
      <c r="BO286" t="s">
        <v>429</v>
      </c>
      <c r="BP286">
        <v>0</v>
      </c>
      <c r="BQ286">
        <f>IF(BP286&lt;&gt;0, BP286, BN286)</f>
        <v>0</v>
      </c>
      <c r="BR286">
        <f>1-BQ286/BF286</f>
        <v>0</v>
      </c>
      <c r="BS286">
        <f>(BF286-BE286)/(BF286-BQ286)</f>
        <v>0</v>
      </c>
      <c r="BT286">
        <f>(AZ286-BF286)/(AZ286-BQ286)</f>
        <v>0</v>
      </c>
      <c r="BU286">
        <f>(BF286-BE286)/(BF286-AY286)</f>
        <v>0</v>
      </c>
      <c r="BV286">
        <f>(AZ286-BF286)/(AZ286-AY286)</f>
        <v>0</v>
      </c>
      <c r="BW286">
        <f>(BS286*BQ286/BE286)</f>
        <v>0</v>
      </c>
      <c r="BX286">
        <f>(1-BW286)</f>
        <v>0</v>
      </c>
      <c r="DG286">
        <f>$B$13*EF286+$C$13*EG286+$F$13*ER286*(1-EU286)</f>
        <v>0</v>
      </c>
      <c r="DH286">
        <f>DG286*DI286</f>
        <v>0</v>
      </c>
      <c r="DI286">
        <f>($B$13*$D$11+$C$13*$D$11+$F$13*((FE286+EW286)/MAX(FE286+EW286+FF286, 0.1)*$I$11+FF286/MAX(FE286+EW286+FF286, 0.1)*$J$11))/($B$13+$C$13+$F$13)</f>
        <v>0</v>
      </c>
      <c r="DJ286">
        <f>($B$13*$K$11+$C$13*$K$11+$F$13*((FE286+EW286)/MAX(FE286+EW286+FF286, 0.1)*$P$11+FF286/MAX(FE286+EW286+FF286, 0.1)*$Q$11))/($B$13+$C$13+$F$13)</f>
        <v>0</v>
      </c>
      <c r="DK286">
        <v>5.52</v>
      </c>
      <c r="DL286">
        <v>0.5</v>
      </c>
      <c r="DM286" t="s">
        <v>430</v>
      </c>
      <c r="DN286">
        <v>2</v>
      </c>
      <c r="DO286" t="b">
        <v>1</v>
      </c>
      <c r="DP286">
        <v>1685033477.1</v>
      </c>
      <c r="DQ286">
        <v>1148.957037037037</v>
      </c>
      <c r="DR286">
        <v>1194.672592592593</v>
      </c>
      <c r="DS286">
        <v>23.27181481481482</v>
      </c>
      <c r="DT286">
        <v>20.32186666666666</v>
      </c>
      <c r="DU286">
        <v>1148.788148148148</v>
      </c>
      <c r="DV286">
        <v>23.21047037037037</v>
      </c>
      <c r="DW286">
        <v>500.0325185185185</v>
      </c>
      <c r="DX286">
        <v>99.51512592592591</v>
      </c>
      <c r="DY286">
        <v>0.1000271703703704</v>
      </c>
      <c r="DZ286">
        <v>31.59384814814814</v>
      </c>
      <c r="EA286">
        <v>32.2953962962963</v>
      </c>
      <c r="EB286">
        <v>999.9000000000001</v>
      </c>
      <c r="EC286">
        <v>0</v>
      </c>
      <c r="ED286">
        <v>0</v>
      </c>
      <c r="EE286">
        <v>9982.04111111111</v>
      </c>
      <c r="EF286">
        <v>0</v>
      </c>
      <c r="EG286">
        <v>77.57696666666665</v>
      </c>
      <c r="EH286">
        <v>-45.71603333333334</v>
      </c>
      <c r="EI286">
        <v>1176.332962962963</v>
      </c>
      <c r="EJ286">
        <v>1219.454444444445</v>
      </c>
      <c r="EK286">
        <v>2.949953703703703</v>
      </c>
      <c r="EL286">
        <v>1194.672592592593</v>
      </c>
      <c r="EM286">
        <v>20.32186666666666</v>
      </c>
      <c r="EN286">
        <v>2.315897407407407</v>
      </c>
      <c r="EO286">
        <v>2.022332592592593</v>
      </c>
      <c r="EP286">
        <v>19.7873962962963</v>
      </c>
      <c r="EQ286">
        <v>17.62028148148148</v>
      </c>
      <c r="ER286">
        <v>2000.043333333333</v>
      </c>
      <c r="ES286">
        <v>0.9800035925925925</v>
      </c>
      <c r="ET286">
        <v>0.01999610740740741</v>
      </c>
      <c r="EU286">
        <v>0</v>
      </c>
      <c r="EV286">
        <v>642.0662222222222</v>
      </c>
      <c r="EW286">
        <v>5.00078</v>
      </c>
      <c r="EX286">
        <v>21863.59629629629</v>
      </c>
      <c r="EY286">
        <v>16380.02222222222</v>
      </c>
      <c r="EZ286">
        <v>43.39318518518517</v>
      </c>
      <c r="FA286">
        <v>44.41633333333333</v>
      </c>
      <c r="FB286">
        <v>43.96040740740741</v>
      </c>
      <c r="FC286">
        <v>44.20125925925925</v>
      </c>
      <c r="FD286">
        <v>44.64781481481481</v>
      </c>
      <c r="FE286">
        <v>1955.148148148148</v>
      </c>
      <c r="FF286">
        <v>39.89407407407408</v>
      </c>
      <c r="FG286">
        <v>0</v>
      </c>
      <c r="FH286">
        <v>1685033483.5</v>
      </c>
      <c r="FI286">
        <v>0</v>
      </c>
      <c r="FJ286">
        <v>642.0745769230768</v>
      </c>
      <c r="FK286">
        <v>-4.546837593121653</v>
      </c>
      <c r="FL286">
        <v>26758.74183760824</v>
      </c>
      <c r="FM286">
        <v>21928.08461538461</v>
      </c>
      <c r="FN286">
        <v>15</v>
      </c>
      <c r="FO286">
        <v>1685030927.1</v>
      </c>
      <c r="FP286" t="s">
        <v>824</v>
      </c>
      <c r="FQ286">
        <v>1685030918.1</v>
      </c>
      <c r="FR286">
        <v>1685030927.1</v>
      </c>
      <c r="FS286">
        <v>4</v>
      </c>
      <c r="FT286">
        <v>-0.116</v>
      </c>
      <c r="FU286">
        <v>-0.024</v>
      </c>
      <c r="FV286">
        <v>0.273</v>
      </c>
      <c r="FW286">
        <v>-0.08699999999999999</v>
      </c>
      <c r="FX286">
        <v>420</v>
      </c>
      <c r="FY286">
        <v>14</v>
      </c>
      <c r="FZ286">
        <v>0.3</v>
      </c>
      <c r="GA286">
        <v>0.01</v>
      </c>
      <c r="GB286">
        <v>-45.6706275</v>
      </c>
      <c r="GC286">
        <v>-0.8036656660412103</v>
      </c>
      <c r="GD286">
        <v>0.09559400605555748</v>
      </c>
      <c r="GE286">
        <v>0</v>
      </c>
      <c r="GF286">
        <v>2.9314085</v>
      </c>
      <c r="GG286">
        <v>0.342125403377108</v>
      </c>
      <c r="GH286">
        <v>0.03457289006938819</v>
      </c>
      <c r="GI286">
        <v>1</v>
      </c>
      <c r="GJ286">
        <v>1</v>
      </c>
      <c r="GK286">
        <v>2</v>
      </c>
      <c r="GL286" t="s">
        <v>432</v>
      </c>
      <c r="GM286">
        <v>3.09979</v>
      </c>
      <c r="GN286">
        <v>2.75789</v>
      </c>
      <c r="GO286">
        <v>0.193447</v>
      </c>
      <c r="GP286">
        <v>0.198155</v>
      </c>
      <c r="GQ286">
        <v>0.115626</v>
      </c>
      <c r="GR286">
        <v>0.10573</v>
      </c>
      <c r="GS286">
        <v>20577</v>
      </c>
      <c r="GT286">
        <v>20216.2</v>
      </c>
      <c r="GU286">
        <v>26068.8</v>
      </c>
      <c r="GV286">
        <v>25566.8</v>
      </c>
      <c r="GW286">
        <v>37016.4</v>
      </c>
      <c r="GX286">
        <v>34845.7</v>
      </c>
      <c r="GY286">
        <v>45592.7</v>
      </c>
      <c r="GZ286">
        <v>42148.1</v>
      </c>
      <c r="HA286">
        <v>1.84085</v>
      </c>
      <c r="HB286">
        <v>1.86448</v>
      </c>
      <c r="HC286">
        <v>-0.0358373</v>
      </c>
      <c r="HD286">
        <v>0</v>
      </c>
      <c r="HE286">
        <v>32.8806</v>
      </c>
      <c r="HF286">
        <v>999.9</v>
      </c>
      <c r="HG286">
        <v>47</v>
      </c>
      <c r="HH286">
        <v>40.6</v>
      </c>
      <c r="HI286">
        <v>36.1519</v>
      </c>
      <c r="HJ286">
        <v>62.1677</v>
      </c>
      <c r="HK286">
        <v>24.7676</v>
      </c>
      <c r="HL286">
        <v>1</v>
      </c>
      <c r="HM286">
        <v>0.444705</v>
      </c>
      <c r="HN286">
        <v>2.36819</v>
      </c>
      <c r="HO286">
        <v>20.2884</v>
      </c>
      <c r="HP286">
        <v>5.21025</v>
      </c>
      <c r="HQ286">
        <v>11.98</v>
      </c>
      <c r="HR286">
        <v>4.96335</v>
      </c>
      <c r="HS286">
        <v>3.27418</v>
      </c>
      <c r="HT286">
        <v>9999</v>
      </c>
      <c r="HU286">
        <v>9999</v>
      </c>
      <c r="HV286">
        <v>9999</v>
      </c>
      <c r="HW286">
        <v>31.9</v>
      </c>
      <c r="HX286">
        <v>1.86401</v>
      </c>
      <c r="HY286">
        <v>1.8602</v>
      </c>
      <c r="HZ286">
        <v>1.85852</v>
      </c>
      <c r="IA286">
        <v>1.85989</v>
      </c>
      <c r="IB286">
        <v>1.85988</v>
      </c>
      <c r="IC286">
        <v>1.85841</v>
      </c>
      <c r="ID286">
        <v>1.85747</v>
      </c>
      <c r="IE286">
        <v>1.85242</v>
      </c>
      <c r="IF286">
        <v>0</v>
      </c>
      <c r="IG286">
        <v>0</v>
      </c>
      <c r="IH286">
        <v>0</v>
      </c>
      <c r="II286">
        <v>0</v>
      </c>
      <c r="IJ286" t="s">
        <v>433</v>
      </c>
      <c r="IK286" t="s">
        <v>434</v>
      </c>
      <c r="IL286" t="s">
        <v>435</v>
      </c>
      <c r="IM286" t="s">
        <v>435</v>
      </c>
      <c r="IN286" t="s">
        <v>435</v>
      </c>
      <c r="IO286" t="s">
        <v>435</v>
      </c>
      <c r="IP286">
        <v>0</v>
      </c>
      <c r="IQ286">
        <v>100</v>
      </c>
      <c r="IR286">
        <v>100</v>
      </c>
      <c r="IS286">
        <v>0.15</v>
      </c>
      <c r="IT286">
        <v>0.0617</v>
      </c>
      <c r="IU286">
        <v>0.193269492571207</v>
      </c>
      <c r="IV286">
        <v>0.0002756662941723101</v>
      </c>
      <c r="IW286">
        <v>-1.706736700235475E-07</v>
      </c>
      <c r="IX286">
        <v>-7.648352192670159E-11</v>
      </c>
      <c r="IY286">
        <v>-0.189574171831711</v>
      </c>
      <c r="IZ286">
        <v>0.001712106514585134</v>
      </c>
      <c r="JA286">
        <v>0.0004201690128959496</v>
      </c>
      <c r="JB286">
        <v>-1.212774764375344E-06</v>
      </c>
      <c r="JC286">
        <v>3</v>
      </c>
      <c r="JD286">
        <v>1949</v>
      </c>
      <c r="JE286">
        <v>1</v>
      </c>
      <c r="JF286">
        <v>28</v>
      </c>
      <c r="JG286">
        <v>42.8</v>
      </c>
      <c r="JH286">
        <v>42.6</v>
      </c>
      <c r="JI286">
        <v>2.72339</v>
      </c>
      <c r="JJ286">
        <v>2.62939</v>
      </c>
      <c r="JK286">
        <v>1.49658</v>
      </c>
      <c r="JL286">
        <v>2.34863</v>
      </c>
      <c r="JM286">
        <v>1.54785</v>
      </c>
      <c r="JN286">
        <v>2.44507</v>
      </c>
      <c r="JO286">
        <v>43.5081</v>
      </c>
      <c r="JP286">
        <v>13.02</v>
      </c>
      <c r="JQ286">
        <v>18</v>
      </c>
      <c r="JR286">
        <v>491.979</v>
      </c>
      <c r="JS286">
        <v>523.389</v>
      </c>
      <c r="JT286">
        <v>28.002</v>
      </c>
      <c r="JU286">
        <v>32.8364</v>
      </c>
      <c r="JV286">
        <v>30.0007</v>
      </c>
      <c r="JW286">
        <v>32.7119</v>
      </c>
      <c r="JX286">
        <v>32.6213</v>
      </c>
      <c r="JY286">
        <v>54.7519</v>
      </c>
      <c r="JZ286">
        <v>41.8655</v>
      </c>
      <c r="KA286">
        <v>0</v>
      </c>
      <c r="KB286">
        <v>28</v>
      </c>
      <c r="KC286">
        <v>1242.71</v>
      </c>
      <c r="KD286">
        <v>20.2994</v>
      </c>
      <c r="KE286">
        <v>99.6284</v>
      </c>
      <c r="KF286">
        <v>100.059</v>
      </c>
    </row>
    <row r="287" spans="1:292">
      <c r="A287">
        <v>267</v>
      </c>
      <c r="B287">
        <v>1685033489.6</v>
      </c>
      <c r="C287">
        <v>6890.5</v>
      </c>
      <c r="D287" t="s">
        <v>971</v>
      </c>
      <c r="E287" t="s">
        <v>972</v>
      </c>
      <c r="F287">
        <v>5</v>
      </c>
      <c r="G287" t="s">
        <v>823</v>
      </c>
      <c r="H287">
        <v>1685033481.814285</v>
      </c>
      <c r="I287">
        <f>(J287)/1000</f>
        <v>0</v>
      </c>
      <c r="J287">
        <f>IF(DO287, AM287, AG287)</f>
        <v>0</v>
      </c>
      <c r="K287">
        <f>IF(DO287, AH287, AF287)</f>
        <v>0</v>
      </c>
      <c r="L287">
        <f>DQ287 - IF(AT287&gt;1, K287*DK287*100.0/(AV287*EE287), 0)</f>
        <v>0</v>
      </c>
      <c r="M287">
        <f>((S287-I287/2)*L287-K287)/(S287+I287/2)</f>
        <v>0</v>
      </c>
      <c r="N287">
        <f>M287*(DX287+DY287)/1000.0</f>
        <v>0</v>
      </c>
      <c r="O287">
        <f>(DQ287 - IF(AT287&gt;1, K287*DK287*100.0/(AV287*EE287), 0))*(DX287+DY287)/1000.0</f>
        <v>0</v>
      </c>
      <c r="P287">
        <f>2.0/((1/R287-1/Q287)+SIGN(R287)*SQRT((1/R287-1/Q287)*(1/R287-1/Q287) + 4*DL287/((DL287+1)*(DL287+1))*(2*1/R287*1/Q287-1/Q287*1/Q287)))</f>
        <v>0</v>
      </c>
      <c r="Q287">
        <f>IF(LEFT(DM287,1)&lt;&gt;"0",IF(LEFT(DM287,1)="1",3.0,DN287),$D$5+$E$5*(EE287*DX287/($K$5*1000))+$F$5*(EE287*DX287/($K$5*1000))*MAX(MIN(DK287,$J$5),$I$5)*MAX(MIN(DK287,$J$5),$I$5)+$G$5*MAX(MIN(DK287,$J$5),$I$5)*(EE287*DX287/($K$5*1000))+$H$5*(EE287*DX287/($K$5*1000))*(EE287*DX287/($K$5*1000)))</f>
        <v>0</v>
      </c>
      <c r="R287">
        <f>I287*(1000-(1000*0.61365*exp(17.502*V287/(240.97+V287))/(DX287+DY287)+DS287)/2)/(1000*0.61365*exp(17.502*V287/(240.97+V287))/(DX287+DY287)-DS287)</f>
        <v>0</v>
      </c>
      <c r="S287">
        <f>1/((DL287+1)/(P287/1.6)+1/(Q287/1.37)) + DL287/((DL287+1)/(P287/1.6) + DL287/(Q287/1.37))</f>
        <v>0</v>
      </c>
      <c r="T287">
        <f>(DG287*DJ287)</f>
        <v>0</v>
      </c>
      <c r="U287">
        <f>(DZ287+(T287+2*0.95*5.67E-8*(((DZ287+$B$9)+273)^4-(DZ287+273)^4)-44100*I287)/(1.84*29.3*Q287+8*0.95*5.67E-8*(DZ287+273)^3))</f>
        <v>0</v>
      </c>
      <c r="V287">
        <f>($C$9*EA287+$D$9*EB287+$E$9*U287)</f>
        <v>0</v>
      </c>
      <c r="W287">
        <f>0.61365*exp(17.502*V287/(240.97+V287))</f>
        <v>0</v>
      </c>
      <c r="X287">
        <f>(Y287/Z287*100)</f>
        <v>0</v>
      </c>
      <c r="Y287">
        <f>DS287*(DX287+DY287)/1000</f>
        <v>0</v>
      </c>
      <c r="Z287">
        <f>0.61365*exp(17.502*DZ287/(240.97+DZ287))</f>
        <v>0</v>
      </c>
      <c r="AA287">
        <f>(W287-DS287*(DX287+DY287)/1000)</f>
        <v>0</v>
      </c>
      <c r="AB287">
        <f>(-I287*44100)</f>
        <v>0</v>
      </c>
      <c r="AC287">
        <f>2*29.3*Q287*0.92*(DZ287-V287)</f>
        <v>0</v>
      </c>
      <c r="AD287">
        <f>2*0.95*5.67E-8*(((DZ287+$B$9)+273)^4-(V287+273)^4)</f>
        <v>0</v>
      </c>
      <c r="AE287">
        <f>T287+AD287+AB287+AC287</f>
        <v>0</v>
      </c>
      <c r="AF287">
        <f>DW287*AT287*(DR287-DQ287*(1000-AT287*DT287)/(1000-AT287*DS287))/(100*DK287)</f>
        <v>0</v>
      </c>
      <c r="AG287">
        <f>1000*DW287*AT287*(DS287-DT287)/(100*DK287*(1000-AT287*DS287))</f>
        <v>0</v>
      </c>
      <c r="AH287">
        <f>(AI287 - AJ287 - DX287*1E3/(8.314*(DZ287+273.15)) * AL287/DW287 * AK287) * DW287/(100*DK287) * (1000 - DT287)/1000</f>
        <v>0</v>
      </c>
      <c r="AI287">
        <v>1250.414981913192</v>
      </c>
      <c r="AJ287">
        <v>1217.490181818182</v>
      </c>
      <c r="AK287">
        <v>3.399072356236603</v>
      </c>
      <c r="AL287">
        <v>66.78912068132936</v>
      </c>
      <c r="AM287">
        <f>(AO287 - AN287 + DX287*1E3/(8.314*(DZ287+273.15)) * AQ287/DW287 * AP287) * DW287/(100*DK287) * 1000/(1000 - AO287)</f>
        <v>0</v>
      </c>
      <c r="AN287">
        <v>20.32290812594061</v>
      </c>
      <c r="AO287">
        <v>23.29557499999999</v>
      </c>
      <c r="AP287">
        <v>5.939642013588285E-05</v>
      </c>
      <c r="AQ287">
        <v>108.691089205337</v>
      </c>
      <c r="AR287">
        <v>0</v>
      </c>
      <c r="AS287">
        <v>0</v>
      </c>
      <c r="AT287">
        <f>IF(AR287*$H$15&gt;=AV287,1.0,(AV287/(AV287-AR287*$H$15)))</f>
        <v>0</v>
      </c>
      <c r="AU287">
        <f>(AT287-1)*100</f>
        <v>0</v>
      </c>
      <c r="AV287">
        <f>MAX(0,($B$15+$C$15*EE287)/(1+$D$15*EE287)*DX287/(DZ287+273)*$E$15)</f>
        <v>0</v>
      </c>
      <c r="AW287" t="s">
        <v>429</v>
      </c>
      <c r="AX287" t="s">
        <v>429</v>
      </c>
      <c r="AY287">
        <v>0</v>
      </c>
      <c r="AZ287">
        <v>0</v>
      </c>
      <c r="BA287">
        <f>1-AY287/AZ287</f>
        <v>0</v>
      </c>
      <c r="BB287">
        <v>0</v>
      </c>
      <c r="BC287" t="s">
        <v>429</v>
      </c>
      <c r="BD287" t="s">
        <v>429</v>
      </c>
      <c r="BE287">
        <v>0</v>
      </c>
      <c r="BF287">
        <v>0</v>
      </c>
      <c r="BG287">
        <f>1-BE287/BF287</f>
        <v>0</v>
      </c>
      <c r="BH287">
        <v>0.5</v>
      </c>
      <c r="BI287">
        <f>DH287</f>
        <v>0</v>
      </c>
      <c r="BJ287">
        <f>K287</f>
        <v>0</v>
      </c>
      <c r="BK287">
        <f>BG287*BH287*BI287</f>
        <v>0</v>
      </c>
      <c r="BL287">
        <f>(BJ287-BB287)/BI287</f>
        <v>0</v>
      </c>
      <c r="BM287">
        <f>(AZ287-BF287)/BF287</f>
        <v>0</v>
      </c>
      <c r="BN287">
        <f>AY287/(BA287+AY287/BF287)</f>
        <v>0</v>
      </c>
      <c r="BO287" t="s">
        <v>429</v>
      </c>
      <c r="BP287">
        <v>0</v>
      </c>
      <c r="BQ287">
        <f>IF(BP287&lt;&gt;0, BP287, BN287)</f>
        <v>0</v>
      </c>
      <c r="BR287">
        <f>1-BQ287/BF287</f>
        <v>0</v>
      </c>
      <c r="BS287">
        <f>(BF287-BE287)/(BF287-BQ287)</f>
        <v>0</v>
      </c>
      <c r="BT287">
        <f>(AZ287-BF287)/(AZ287-BQ287)</f>
        <v>0</v>
      </c>
      <c r="BU287">
        <f>(BF287-BE287)/(BF287-AY287)</f>
        <v>0</v>
      </c>
      <c r="BV287">
        <f>(AZ287-BF287)/(AZ287-AY287)</f>
        <v>0</v>
      </c>
      <c r="BW287">
        <f>(BS287*BQ287/BE287)</f>
        <v>0</v>
      </c>
      <c r="BX287">
        <f>(1-BW287)</f>
        <v>0</v>
      </c>
      <c r="DG287">
        <f>$B$13*EF287+$C$13*EG287+$F$13*ER287*(1-EU287)</f>
        <v>0</v>
      </c>
      <c r="DH287">
        <f>DG287*DI287</f>
        <v>0</v>
      </c>
      <c r="DI287">
        <f>($B$13*$D$11+$C$13*$D$11+$F$13*((FE287+EW287)/MAX(FE287+EW287+FF287, 0.1)*$I$11+FF287/MAX(FE287+EW287+FF287, 0.1)*$J$11))/($B$13+$C$13+$F$13)</f>
        <v>0</v>
      </c>
      <c r="DJ287">
        <f>($B$13*$K$11+$C$13*$K$11+$F$13*((FE287+EW287)/MAX(FE287+EW287+FF287, 0.1)*$P$11+FF287/MAX(FE287+EW287+FF287, 0.1)*$Q$11))/($B$13+$C$13+$F$13)</f>
        <v>0</v>
      </c>
      <c r="DK287">
        <v>5.52</v>
      </c>
      <c r="DL287">
        <v>0.5</v>
      </c>
      <c r="DM287" t="s">
        <v>430</v>
      </c>
      <c r="DN287">
        <v>2</v>
      </c>
      <c r="DO287" t="b">
        <v>1</v>
      </c>
      <c r="DP287">
        <v>1685033481.814285</v>
      </c>
      <c r="DQ287">
        <v>1164.788571428572</v>
      </c>
      <c r="DR287">
        <v>1210.465714285714</v>
      </c>
      <c r="DS287">
        <v>23.28578214285714</v>
      </c>
      <c r="DT287">
        <v>20.32292142857143</v>
      </c>
      <c r="DU287">
        <v>1164.627142857143</v>
      </c>
      <c r="DV287">
        <v>23.22415714285714</v>
      </c>
      <c r="DW287">
        <v>500.009107142857</v>
      </c>
      <c r="DX287">
        <v>99.51532142857143</v>
      </c>
      <c r="DY287">
        <v>0.1000379178571429</v>
      </c>
      <c r="DZ287">
        <v>31.59452142857143</v>
      </c>
      <c r="EA287">
        <v>32.30134285714285</v>
      </c>
      <c r="EB287">
        <v>999.9000000000002</v>
      </c>
      <c r="EC287">
        <v>0</v>
      </c>
      <c r="ED287">
        <v>0</v>
      </c>
      <c r="EE287">
        <v>9981.202142857144</v>
      </c>
      <c r="EF287">
        <v>0</v>
      </c>
      <c r="EG287">
        <v>83.57851071428573</v>
      </c>
      <c r="EH287">
        <v>-45.67699285714286</v>
      </c>
      <c r="EI287">
        <v>1192.558928571429</v>
      </c>
      <c r="EJ287">
        <v>1235.576071428571</v>
      </c>
      <c r="EK287">
        <v>2.962861785714286</v>
      </c>
      <c r="EL287">
        <v>1210.465714285714</v>
      </c>
      <c r="EM287">
        <v>20.32292142857143</v>
      </c>
      <c r="EN287">
        <v>2.317291785714286</v>
      </c>
      <c r="EO287">
        <v>2.022441071428571</v>
      </c>
      <c r="EP287">
        <v>19.79709642857143</v>
      </c>
      <c r="EQ287">
        <v>17.62113571428571</v>
      </c>
      <c r="ER287">
        <v>2000.115</v>
      </c>
      <c r="ES287">
        <v>0.9800009285714284</v>
      </c>
      <c r="ET287">
        <v>0.01999878928571429</v>
      </c>
      <c r="EU287">
        <v>0</v>
      </c>
      <c r="EV287">
        <v>641.7477142857143</v>
      </c>
      <c r="EW287">
        <v>5.00078</v>
      </c>
      <c r="EX287">
        <v>24338.90714285715</v>
      </c>
      <c r="EY287">
        <v>16380.59285714286</v>
      </c>
      <c r="EZ287">
        <v>43.406</v>
      </c>
      <c r="FA287">
        <v>44.42592857142855</v>
      </c>
      <c r="FB287">
        <v>44.03096428571428</v>
      </c>
      <c r="FC287">
        <v>44.20964285714285</v>
      </c>
      <c r="FD287">
        <v>44.66482142857142</v>
      </c>
      <c r="FE287">
        <v>1955.213571428572</v>
      </c>
      <c r="FF287">
        <v>39.90107142857143</v>
      </c>
      <c r="FG287">
        <v>0</v>
      </c>
      <c r="FH287">
        <v>1685033488.9</v>
      </c>
      <c r="FI287">
        <v>0</v>
      </c>
      <c r="FJ287">
        <v>641.6702399999999</v>
      </c>
      <c r="FK287">
        <v>-3.777923058635873</v>
      </c>
      <c r="FL287">
        <v>35329.76918043118</v>
      </c>
      <c r="FM287">
        <v>24827.348</v>
      </c>
      <c r="FN287">
        <v>15</v>
      </c>
      <c r="FO287">
        <v>1685030927.1</v>
      </c>
      <c r="FP287" t="s">
        <v>824</v>
      </c>
      <c r="FQ287">
        <v>1685030918.1</v>
      </c>
      <c r="FR287">
        <v>1685030927.1</v>
      </c>
      <c r="FS287">
        <v>4</v>
      </c>
      <c r="FT287">
        <v>-0.116</v>
      </c>
      <c r="FU287">
        <v>-0.024</v>
      </c>
      <c r="FV287">
        <v>0.273</v>
      </c>
      <c r="FW287">
        <v>-0.08699999999999999</v>
      </c>
      <c r="FX287">
        <v>420</v>
      </c>
      <c r="FY287">
        <v>14</v>
      </c>
      <c r="FZ287">
        <v>0.3</v>
      </c>
      <c r="GA287">
        <v>0.01</v>
      </c>
      <c r="GB287">
        <v>-45.6712975</v>
      </c>
      <c r="GC287">
        <v>0.2096341463415116</v>
      </c>
      <c r="GD287">
        <v>0.09764699812974297</v>
      </c>
      <c r="GE287">
        <v>0</v>
      </c>
      <c r="GF287">
        <v>2.95007675</v>
      </c>
      <c r="GG287">
        <v>0.2043324202626618</v>
      </c>
      <c r="GH287">
        <v>0.02170970328994619</v>
      </c>
      <c r="GI287">
        <v>1</v>
      </c>
      <c r="GJ287">
        <v>1</v>
      </c>
      <c r="GK287">
        <v>2</v>
      </c>
      <c r="GL287" t="s">
        <v>432</v>
      </c>
      <c r="GM287">
        <v>3.09981</v>
      </c>
      <c r="GN287">
        <v>2.7582</v>
      </c>
      <c r="GO287">
        <v>0.195138</v>
      </c>
      <c r="GP287">
        <v>0.199819</v>
      </c>
      <c r="GQ287">
        <v>0.115644</v>
      </c>
      <c r="GR287">
        <v>0.105737</v>
      </c>
      <c r="GS287">
        <v>20533.5</v>
      </c>
      <c r="GT287">
        <v>20174</v>
      </c>
      <c r="GU287">
        <v>26068.5</v>
      </c>
      <c r="GV287">
        <v>25566.5</v>
      </c>
      <c r="GW287">
        <v>37015.4</v>
      </c>
      <c r="GX287">
        <v>34845.3</v>
      </c>
      <c r="GY287">
        <v>45592.2</v>
      </c>
      <c r="GZ287">
        <v>42147.8</v>
      </c>
      <c r="HA287">
        <v>1.84048</v>
      </c>
      <c r="HB287">
        <v>1.8646</v>
      </c>
      <c r="HC287">
        <v>-0.0371151</v>
      </c>
      <c r="HD287">
        <v>0</v>
      </c>
      <c r="HE287">
        <v>32.915</v>
      </c>
      <c r="HF287">
        <v>999.9</v>
      </c>
      <c r="HG287">
        <v>47</v>
      </c>
      <c r="HH287">
        <v>40.6</v>
      </c>
      <c r="HI287">
        <v>36.1533</v>
      </c>
      <c r="HJ287">
        <v>62.3577</v>
      </c>
      <c r="HK287">
        <v>24.7796</v>
      </c>
      <c r="HL287">
        <v>1</v>
      </c>
      <c r="HM287">
        <v>0.445236</v>
      </c>
      <c r="HN287">
        <v>2.37426</v>
      </c>
      <c r="HO287">
        <v>20.2881</v>
      </c>
      <c r="HP287">
        <v>5.2104</v>
      </c>
      <c r="HQ287">
        <v>11.98</v>
      </c>
      <c r="HR287">
        <v>4.9632</v>
      </c>
      <c r="HS287">
        <v>3.2742</v>
      </c>
      <c r="HT287">
        <v>9999</v>
      </c>
      <c r="HU287">
        <v>9999</v>
      </c>
      <c r="HV287">
        <v>9999</v>
      </c>
      <c r="HW287">
        <v>31.9</v>
      </c>
      <c r="HX287">
        <v>1.86401</v>
      </c>
      <c r="HY287">
        <v>1.8602</v>
      </c>
      <c r="HZ287">
        <v>1.85852</v>
      </c>
      <c r="IA287">
        <v>1.85989</v>
      </c>
      <c r="IB287">
        <v>1.85989</v>
      </c>
      <c r="IC287">
        <v>1.85845</v>
      </c>
      <c r="ID287">
        <v>1.8575</v>
      </c>
      <c r="IE287">
        <v>1.85241</v>
      </c>
      <c r="IF287">
        <v>0</v>
      </c>
      <c r="IG287">
        <v>0</v>
      </c>
      <c r="IH287">
        <v>0</v>
      </c>
      <c r="II287">
        <v>0</v>
      </c>
      <c r="IJ287" t="s">
        <v>433</v>
      </c>
      <c r="IK287" t="s">
        <v>434</v>
      </c>
      <c r="IL287" t="s">
        <v>435</v>
      </c>
      <c r="IM287" t="s">
        <v>435</v>
      </c>
      <c r="IN287" t="s">
        <v>435</v>
      </c>
      <c r="IO287" t="s">
        <v>435</v>
      </c>
      <c r="IP287">
        <v>0</v>
      </c>
      <c r="IQ287">
        <v>100</v>
      </c>
      <c r="IR287">
        <v>100</v>
      </c>
      <c r="IS287">
        <v>0.15</v>
      </c>
      <c r="IT287">
        <v>0.0618</v>
      </c>
      <c r="IU287">
        <v>0.193269492571207</v>
      </c>
      <c r="IV287">
        <v>0.0002756662941723101</v>
      </c>
      <c r="IW287">
        <v>-1.706736700235475E-07</v>
      </c>
      <c r="IX287">
        <v>-7.648352192670159E-11</v>
      </c>
      <c r="IY287">
        <v>-0.189574171831711</v>
      </c>
      <c r="IZ287">
        <v>0.001712106514585134</v>
      </c>
      <c r="JA287">
        <v>0.0004201690128959496</v>
      </c>
      <c r="JB287">
        <v>-1.212774764375344E-06</v>
      </c>
      <c r="JC287">
        <v>3</v>
      </c>
      <c r="JD287">
        <v>1949</v>
      </c>
      <c r="JE287">
        <v>1</v>
      </c>
      <c r="JF287">
        <v>28</v>
      </c>
      <c r="JG287">
        <v>42.9</v>
      </c>
      <c r="JH287">
        <v>42.7</v>
      </c>
      <c r="JI287">
        <v>2.75513</v>
      </c>
      <c r="JJ287">
        <v>2.63184</v>
      </c>
      <c r="JK287">
        <v>1.49658</v>
      </c>
      <c r="JL287">
        <v>2.34741</v>
      </c>
      <c r="JM287">
        <v>1.54785</v>
      </c>
      <c r="JN287">
        <v>2.48413</v>
      </c>
      <c r="JO287">
        <v>43.5081</v>
      </c>
      <c r="JP287">
        <v>13.0113</v>
      </c>
      <c r="JQ287">
        <v>18</v>
      </c>
      <c r="JR287">
        <v>491.788</v>
      </c>
      <c r="JS287">
        <v>523.52</v>
      </c>
      <c r="JT287">
        <v>28.0015</v>
      </c>
      <c r="JU287">
        <v>32.8427</v>
      </c>
      <c r="JV287">
        <v>30.0006</v>
      </c>
      <c r="JW287">
        <v>32.7169</v>
      </c>
      <c r="JX287">
        <v>32.6264</v>
      </c>
      <c r="JY287">
        <v>55.324</v>
      </c>
      <c r="JZ287">
        <v>41.8655</v>
      </c>
      <c r="KA287">
        <v>0</v>
      </c>
      <c r="KB287">
        <v>28</v>
      </c>
      <c r="KC287">
        <v>1256.07</v>
      </c>
      <c r="KD287">
        <v>20.2993</v>
      </c>
      <c r="KE287">
        <v>99.62730000000001</v>
      </c>
      <c r="KF287">
        <v>100.058</v>
      </c>
    </row>
    <row r="288" spans="1:292">
      <c r="A288">
        <v>268</v>
      </c>
      <c r="B288">
        <v>1685033494.6</v>
      </c>
      <c r="C288">
        <v>6895.5</v>
      </c>
      <c r="D288" t="s">
        <v>973</v>
      </c>
      <c r="E288" t="s">
        <v>974</v>
      </c>
      <c r="F288">
        <v>5</v>
      </c>
      <c r="G288" t="s">
        <v>823</v>
      </c>
      <c r="H288">
        <v>1685033487.1</v>
      </c>
      <c r="I288">
        <f>(J288)/1000</f>
        <v>0</v>
      </c>
      <c r="J288">
        <f>IF(DO288, AM288, AG288)</f>
        <v>0</v>
      </c>
      <c r="K288">
        <f>IF(DO288, AH288, AF288)</f>
        <v>0</v>
      </c>
      <c r="L288">
        <f>DQ288 - IF(AT288&gt;1, K288*DK288*100.0/(AV288*EE288), 0)</f>
        <v>0</v>
      </c>
      <c r="M288">
        <f>((S288-I288/2)*L288-K288)/(S288+I288/2)</f>
        <v>0</v>
      </c>
      <c r="N288">
        <f>M288*(DX288+DY288)/1000.0</f>
        <v>0</v>
      </c>
      <c r="O288">
        <f>(DQ288 - IF(AT288&gt;1, K288*DK288*100.0/(AV288*EE288), 0))*(DX288+DY288)/1000.0</f>
        <v>0</v>
      </c>
      <c r="P288">
        <f>2.0/((1/R288-1/Q288)+SIGN(R288)*SQRT((1/R288-1/Q288)*(1/R288-1/Q288) + 4*DL288/((DL288+1)*(DL288+1))*(2*1/R288*1/Q288-1/Q288*1/Q288)))</f>
        <v>0</v>
      </c>
      <c r="Q288">
        <f>IF(LEFT(DM288,1)&lt;&gt;"0",IF(LEFT(DM288,1)="1",3.0,DN288),$D$5+$E$5*(EE288*DX288/($K$5*1000))+$F$5*(EE288*DX288/($K$5*1000))*MAX(MIN(DK288,$J$5),$I$5)*MAX(MIN(DK288,$J$5),$I$5)+$G$5*MAX(MIN(DK288,$J$5),$I$5)*(EE288*DX288/($K$5*1000))+$H$5*(EE288*DX288/($K$5*1000))*(EE288*DX288/($K$5*1000)))</f>
        <v>0</v>
      </c>
      <c r="R288">
        <f>I288*(1000-(1000*0.61365*exp(17.502*V288/(240.97+V288))/(DX288+DY288)+DS288)/2)/(1000*0.61365*exp(17.502*V288/(240.97+V288))/(DX288+DY288)-DS288)</f>
        <v>0</v>
      </c>
      <c r="S288">
        <f>1/((DL288+1)/(P288/1.6)+1/(Q288/1.37)) + DL288/((DL288+1)/(P288/1.6) + DL288/(Q288/1.37))</f>
        <v>0</v>
      </c>
      <c r="T288">
        <f>(DG288*DJ288)</f>
        <v>0</v>
      </c>
      <c r="U288">
        <f>(DZ288+(T288+2*0.95*5.67E-8*(((DZ288+$B$9)+273)^4-(DZ288+273)^4)-44100*I288)/(1.84*29.3*Q288+8*0.95*5.67E-8*(DZ288+273)^3))</f>
        <v>0</v>
      </c>
      <c r="V288">
        <f>($C$9*EA288+$D$9*EB288+$E$9*U288)</f>
        <v>0</v>
      </c>
      <c r="W288">
        <f>0.61365*exp(17.502*V288/(240.97+V288))</f>
        <v>0</v>
      </c>
      <c r="X288">
        <f>(Y288/Z288*100)</f>
        <v>0</v>
      </c>
      <c r="Y288">
        <f>DS288*(DX288+DY288)/1000</f>
        <v>0</v>
      </c>
      <c r="Z288">
        <f>0.61365*exp(17.502*DZ288/(240.97+DZ288))</f>
        <v>0</v>
      </c>
      <c r="AA288">
        <f>(W288-DS288*(DX288+DY288)/1000)</f>
        <v>0</v>
      </c>
      <c r="AB288">
        <f>(-I288*44100)</f>
        <v>0</v>
      </c>
      <c r="AC288">
        <f>2*29.3*Q288*0.92*(DZ288-V288)</f>
        <v>0</v>
      </c>
      <c r="AD288">
        <f>2*0.95*5.67E-8*(((DZ288+$B$9)+273)^4-(V288+273)^4)</f>
        <v>0</v>
      </c>
      <c r="AE288">
        <f>T288+AD288+AB288+AC288</f>
        <v>0</v>
      </c>
      <c r="AF288">
        <f>DW288*AT288*(DR288-DQ288*(1000-AT288*DT288)/(1000-AT288*DS288))/(100*DK288)</f>
        <v>0</v>
      </c>
      <c r="AG288">
        <f>1000*DW288*AT288*(DS288-DT288)/(100*DK288*(1000-AT288*DS288))</f>
        <v>0</v>
      </c>
      <c r="AH288">
        <f>(AI288 - AJ288 - DX288*1E3/(8.314*(DZ288+273.15)) * AL288/DW288 * AK288) * DW288/(100*DK288) * (1000 - DT288)/1000</f>
        <v>0</v>
      </c>
      <c r="AI288">
        <v>1267.626487800547</v>
      </c>
      <c r="AJ288">
        <v>1234.478909090908</v>
      </c>
      <c r="AK288">
        <v>3.39788599760871</v>
      </c>
      <c r="AL288">
        <v>66.78912068132936</v>
      </c>
      <c r="AM288">
        <f>(AO288 - AN288 + DX288*1E3/(8.314*(DZ288+273.15)) * AQ288/DW288 * AP288) * DW288/(100*DK288) * 1000/(1000 - AO288)</f>
        <v>0</v>
      </c>
      <c r="AN288">
        <v>20.32544917410623</v>
      </c>
      <c r="AO288">
        <v>23.29725911764703</v>
      </c>
      <c r="AP288">
        <v>0.000145539665943682</v>
      </c>
      <c r="AQ288">
        <v>108.691089205337</v>
      </c>
      <c r="AR288">
        <v>0</v>
      </c>
      <c r="AS288">
        <v>0</v>
      </c>
      <c r="AT288">
        <f>IF(AR288*$H$15&gt;=AV288,1.0,(AV288/(AV288-AR288*$H$15)))</f>
        <v>0</v>
      </c>
      <c r="AU288">
        <f>(AT288-1)*100</f>
        <v>0</v>
      </c>
      <c r="AV288">
        <f>MAX(0,($B$15+$C$15*EE288)/(1+$D$15*EE288)*DX288/(DZ288+273)*$E$15)</f>
        <v>0</v>
      </c>
      <c r="AW288" t="s">
        <v>429</v>
      </c>
      <c r="AX288" t="s">
        <v>429</v>
      </c>
      <c r="AY288">
        <v>0</v>
      </c>
      <c r="AZ288">
        <v>0</v>
      </c>
      <c r="BA288">
        <f>1-AY288/AZ288</f>
        <v>0</v>
      </c>
      <c r="BB288">
        <v>0</v>
      </c>
      <c r="BC288" t="s">
        <v>429</v>
      </c>
      <c r="BD288" t="s">
        <v>429</v>
      </c>
      <c r="BE288">
        <v>0</v>
      </c>
      <c r="BF288">
        <v>0</v>
      </c>
      <c r="BG288">
        <f>1-BE288/BF288</f>
        <v>0</v>
      </c>
      <c r="BH288">
        <v>0.5</v>
      </c>
      <c r="BI288">
        <f>DH288</f>
        <v>0</v>
      </c>
      <c r="BJ288">
        <f>K288</f>
        <v>0</v>
      </c>
      <c r="BK288">
        <f>BG288*BH288*BI288</f>
        <v>0</v>
      </c>
      <c r="BL288">
        <f>(BJ288-BB288)/BI288</f>
        <v>0</v>
      </c>
      <c r="BM288">
        <f>(AZ288-BF288)/BF288</f>
        <v>0</v>
      </c>
      <c r="BN288">
        <f>AY288/(BA288+AY288/BF288)</f>
        <v>0</v>
      </c>
      <c r="BO288" t="s">
        <v>429</v>
      </c>
      <c r="BP288">
        <v>0</v>
      </c>
      <c r="BQ288">
        <f>IF(BP288&lt;&gt;0, BP288, BN288)</f>
        <v>0</v>
      </c>
      <c r="BR288">
        <f>1-BQ288/BF288</f>
        <v>0</v>
      </c>
      <c r="BS288">
        <f>(BF288-BE288)/(BF288-BQ288)</f>
        <v>0</v>
      </c>
      <c r="BT288">
        <f>(AZ288-BF288)/(AZ288-BQ288)</f>
        <v>0</v>
      </c>
      <c r="BU288">
        <f>(BF288-BE288)/(BF288-AY288)</f>
        <v>0</v>
      </c>
      <c r="BV288">
        <f>(AZ288-BF288)/(AZ288-AY288)</f>
        <v>0</v>
      </c>
      <c r="BW288">
        <f>(BS288*BQ288/BE288)</f>
        <v>0</v>
      </c>
      <c r="BX288">
        <f>(1-BW288)</f>
        <v>0</v>
      </c>
      <c r="DG288">
        <f>$B$13*EF288+$C$13*EG288+$F$13*ER288*(1-EU288)</f>
        <v>0</v>
      </c>
      <c r="DH288">
        <f>DG288*DI288</f>
        <v>0</v>
      </c>
      <c r="DI288">
        <f>($B$13*$D$11+$C$13*$D$11+$F$13*((FE288+EW288)/MAX(FE288+EW288+FF288, 0.1)*$I$11+FF288/MAX(FE288+EW288+FF288, 0.1)*$J$11))/($B$13+$C$13+$F$13)</f>
        <v>0</v>
      </c>
      <c r="DJ288">
        <f>($B$13*$K$11+$C$13*$K$11+$F$13*((FE288+EW288)/MAX(FE288+EW288+FF288, 0.1)*$P$11+FF288/MAX(FE288+EW288+FF288, 0.1)*$Q$11))/($B$13+$C$13+$F$13)</f>
        <v>0</v>
      </c>
      <c r="DK288">
        <v>5.52</v>
      </c>
      <c r="DL288">
        <v>0.5</v>
      </c>
      <c r="DM288" t="s">
        <v>430</v>
      </c>
      <c r="DN288">
        <v>2</v>
      </c>
      <c r="DO288" t="b">
        <v>1</v>
      </c>
      <c r="DP288">
        <v>1685033487.1</v>
      </c>
      <c r="DQ288">
        <v>1182.444814814815</v>
      </c>
      <c r="DR288">
        <v>1228.12962962963</v>
      </c>
      <c r="DS288">
        <v>23.29262962962963</v>
      </c>
      <c r="DT288">
        <v>20.32414814814815</v>
      </c>
      <c r="DU288">
        <v>1182.291481481481</v>
      </c>
      <c r="DV288">
        <v>23.23086666666666</v>
      </c>
      <c r="DW288">
        <v>500.017962962963</v>
      </c>
      <c r="DX288">
        <v>99.51530740740743</v>
      </c>
      <c r="DY288">
        <v>0.1000114962962963</v>
      </c>
      <c r="DZ288">
        <v>31.60038888888889</v>
      </c>
      <c r="EA288">
        <v>32.31051851851851</v>
      </c>
      <c r="EB288">
        <v>999.9000000000001</v>
      </c>
      <c r="EC288">
        <v>0</v>
      </c>
      <c r="ED288">
        <v>0</v>
      </c>
      <c r="EE288">
        <v>9988.101481481481</v>
      </c>
      <c r="EF288">
        <v>0</v>
      </c>
      <c r="EG288">
        <v>93.66062222222223</v>
      </c>
      <c r="EH288">
        <v>-45.68541111111112</v>
      </c>
      <c r="EI288">
        <v>1210.644074074074</v>
      </c>
      <c r="EJ288">
        <v>1253.608518518519</v>
      </c>
      <c r="EK288">
        <v>2.968486296296296</v>
      </c>
      <c r="EL288">
        <v>1228.12962962963</v>
      </c>
      <c r="EM288">
        <v>20.32414814814815</v>
      </c>
      <c r="EN288">
        <v>2.317972962962963</v>
      </c>
      <c r="EO288">
        <v>2.022563333333334</v>
      </c>
      <c r="EP288">
        <v>19.80183703703704</v>
      </c>
      <c r="EQ288">
        <v>17.62208888888889</v>
      </c>
      <c r="ER288">
        <v>2000.067777777778</v>
      </c>
      <c r="ES288">
        <v>0.9799975555555553</v>
      </c>
      <c r="ET288">
        <v>0.02000218148148149</v>
      </c>
      <c r="EU288">
        <v>0</v>
      </c>
      <c r="EV288">
        <v>641.3167407407408</v>
      </c>
      <c r="EW288">
        <v>5.00078</v>
      </c>
      <c r="EX288">
        <v>26608.18518518519</v>
      </c>
      <c r="EY288">
        <v>16380.17777777778</v>
      </c>
      <c r="EZ288">
        <v>43.41651851851852</v>
      </c>
      <c r="FA288">
        <v>44.43707407407405</v>
      </c>
      <c r="FB288">
        <v>44.10622222222222</v>
      </c>
      <c r="FC288">
        <v>44.23351851851852</v>
      </c>
      <c r="FD288">
        <v>44.66859259259258</v>
      </c>
      <c r="FE288">
        <v>1955.16037037037</v>
      </c>
      <c r="FF288">
        <v>39.9074074074074</v>
      </c>
      <c r="FG288">
        <v>0</v>
      </c>
      <c r="FH288">
        <v>1685033493.7</v>
      </c>
      <c r="FI288">
        <v>0</v>
      </c>
      <c r="FJ288">
        <v>641.3207600000001</v>
      </c>
      <c r="FK288">
        <v>-4.181076904843428</v>
      </c>
      <c r="FL288">
        <v>15994.06923444148</v>
      </c>
      <c r="FM288">
        <v>26714.728</v>
      </c>
      <c r="FN288">
        <v>15</v>
      </c>
      <c r="FO288">
        <v>1685030927.1</v>
      </c>
      <c r="FP288" t="s">
        <v>824</v>
      </c>
      <c r="FQ288">
        <v>1685030918.1</v>
      </c>
      <c r="FR288">
        <v>1685030927.1</v>
      </c>
      <c r="FS288">
        <v>4</v>
      </c>
      <c r="FT288">
        <v>-0.116</v>
      </c>
      <c r="FU288">
        <v>-0.024</v>
      </c>
      <c r="FV288">
        <v>0.273</v>
      </c>
      <c r="FW288">
        <v>-0.08699999999999999</v>
      </c>
      <c r="FX288">
        <v>420</v>
      </c>
      <c r="FY288">
        <v>14</v>
      </c>
      <c r="FZ288">
        <v>0.3</v>
      </c>
      <c r="GA288">
        <v>0.01</v>
      </c>
      <c r="GB288">
        <v>-45.700065</v>
      </c>
      <c r="GC288">
        <v>0.1514454033773069</v>
      </c>
      <c r="GD288">
        <v>0.1010300266010061</v>
      </c>
      <c r="GE288">
        <v>0</v>
      </c>
      <c r="GF288">
        <v>2.96481175</v>
      </c>
      <c r="GG288">
        <v>0.06060551594746481</v>
      </c>
      <c r="GH288">
        <v>0.006931874525516159</v>
      </c>
      <c r="GI288">
        <v>1</v>
      </c>
      <c r="GJ288">
        <v>1</v>
      </c>
      <c r="GK288">
        <v>2</v>
      </c>
      <c r="GL288" t="s">
        <v>432</v>
      </c>
      <c r="GM288">
        <v>3.10001</v>
      </c>
      <c r="GN288">
        <v>2.75784</v>
      </c>
      <c r="GO288">
        <v>0.196815</v>
      </c>
      <c r="GP288">
        <v>0.201472</v>
      </c>
      <c r="GQ288">
        <v>0.115653</v>
      </c>
      <c r="GR288">
        <v>0.105741</v>
      </c>
      <c r="GS288">
        <v>20490.4</v>
      </c>
      <c r="GT288">
        <v>20132.3</v>
      </c>
      <c r="GU288">
        <v>26068.2</v>
      </c>
      <c r="GV288">
        <v>25566.6</v>
      </c>
      <c r="GW288">
        <v>37014.9</v>
      </c>
      <c r="GX288">
        <v>34845.2</v>
      </c>
      <c r="GY288">
        <v>45591.7</v>
      </c>
      <c r="GZ288">
        <v>42147.5</v>
      </c>
      <c r="HA288">
        <v>1.8407</v>
      </c>
      <c r="HB288">
        <v>1.86423</v>
      </c>
      <c r="HC288">
        <v>-0.0375137</v>
      </c>
      <c r="HD288">
        <v>0</v>
      </c>
      <c r="HE288">
        <v>32.9491</v>
      </c>
      <c r="HF288">
        <v>999.9</v>
      </c>
      <c r="HG288">
        <v>47</v>
      </c>
      <c r="HH288">
        <v>40.6</v>
      </c>
      <c r="HI288">
        <v>36.1517</v>
      </c>
      <c r="HJ288">
        <v>62.1877</v>
      </c>
      <c r="HK288">
        <v>24.4912</v>
      </c>
      <c r="HL288">
        <v>1</v>
      </c>
      <c r="HM288">
        <v>0.445938</v>
      </c>
      <c r="HN288">
        <v>2.38362</v>
      </c>
      <c r="HO288">
        <v>20.2879</v>
      </c>
      <c r="HP288">
        <v>5.20995</v>
      </c>
      <c r="HQ288">
        <v>11.98</v>
      </c>
      <c r="HR288">
        <v>4.9636</v>
      </c>
      <c r="HS288">
        <v>3.27413</v>
      </c>
      <c r="HT288">
        <v>9999</v>
      </c>
      <c r="HU288">
        <v>9999</v>
      </c>
      <c r="HV288">
        <v>9999</v>
      </c>
      <c r="HW288">
        <v>31.9</v>
      </c>
      <c r="HX288">
        <v>1.86401</v>
      </c>
      <c r="HY288">
        <v>1.8602</v>
      </c>
      <c r="HZ288">
        <v>1.85852</v>
      </c>
      <c r="IA288">
        <v>1.85989</v>
      </c>
      <c r="IB288">
        <v>1.85989</v>
      </c>
      <c r="IC288">
        <v>1.85841</v>
      </c>
      <c r="ID288">
        <v>1.85748</v>
      </c>
      <c r="IE288">
        <v>1.85242</v>
      </c>
      <c r="IF288">
        <v>0</v>
      </c>
      <c r="IG288">
        <v>0</v>
      </c>
      <c r="IH288">
        <v>0</v>
      </c>
      <c r="II288">
        <v>0</v>
      </c>
      <c r="IJ288" t="s">
        <v>433</v>
      </c>
      <c r="IK288" t="s">
        <v>434</v>
      </c>
      <c r="IL288" t="s">
        <v>435</v>
      </c>
      <c r="IM288" t="s">
        <v>435</v>
      </c>
      <c r="IN288" t="s">
        <v>435</v>
      </c>
      <c r="IO288" t="s">
        <v>435</v>
      </c>
      <c r="IP288">
        <v>0</v>
      </c>
      <c r="IQ288">
        <v>100</v>
      </c>
      <c r="IR288">
        <v>100</v>
      </c>
      <c r="IS288">
        <v>0.14</v>
      </c>
      <c r="IT288">
        <v>0.0619</v>
      </c>
      <c r="IU288">
        <v>0.193269492571207</v>
      </c>
      <c r="IV288">
        <v>0.0002756662941723101</v>
      </c>
      <c r="IW288">
        <v>-1.706736700235475E-07</v>
      </c>
      <c r="IX288">
        <v>-7.648352192670159E-11</v>
      </c>
      <c r="IY288">
        <v>-0.189574171831711</v>
      </c>
      <c r="IZ288">
        <v>0.001712106514585134</v>
      </c>
      <c r="JA288">
        <v>0.0004201690128959496</v>
      </c>
      <c r="JB288">
        <v>-1.212774764375344E-06</v>
      </c>
      <c r="JC288">
        <v>3</v>
      </c>
      <c r="JD288">
        <v>1949</v>
      </c>
      <c r="JE288">
        <v>1</v>
      </c>
      <c r="JF288">
        <v>28</v>
      </c>
      <c r="JG288">
        <v>42.9</v>
      </c>
      <c r="JH288">
        <v>42.8</v>
      </c>
      <c r="JI288">
        <v>2.78442</v>
      </c>
      <c r="JJ288">
        <v>2.64038</v>
      </c>
      <c r="JK288">
        <v>1.49658</v>
      </c>
      <c r="JL288">
        <v>2.34863</v>
      </c>
      <c r="JM288">
        <v>1.54785</v>
      </c>
      <c r="JN288">
        <v>2.39502</v>
      </c>
      <c r="JO288">
        <v>43.5081</v>
      </c>
      <c r="JP288">
        <v>12.9938</v>
      </c>
      <c r="JQ288">
        <v>18</v>
      </c>
      <c r="JR288">
        <v>491.964</v>
      </c>
      <c r="JS288">
        <v>523.303</v>
      </c>
      <c r="JT288">
        <v>28.0019</v>
      </c>
      <c r="JU288">
        <v>32.8489</v>
      </c>
      <c r="JV288">
        <v>30.0007</v>
      </c>
      <c r="JW288">
        <v>32.7224</v>
      </c>
      <c r="JX288">
        <v>32.632</v>
      </c>
      <c r="JY288">
        <v>55.9699</v>
      </c>
      <c r="JZ288">
        <v>41.8655</v>
      </c>
      <c r="KA288">
        <v>0</v>
      </c>
      <c r="KB288">
        <v>28</v>
      </c>
      <c r="KC288">
        <v>1276.15</v>
      </c>
      <c r="KD288">
        <v>20.2967</v>
      </c>
      <c r="KE288">
        <v>99.62609999999999</v>
      </c>
      <c r="KF288">
        <v>100.058</v>
      </c>
    </row>
    <row r="289" spans="1:292">
      <c r="A289">
        <v>269</v>
      </c>
      <c r="B289">
        <v>1685033499.6</v>
      </c>
      <c r="C289">
        <v>6900.5</v>
      </c>
      <c r="D289" t="s">
        <v>975</v>
      </c>
      <c r="E289" t="s">
        <v>976</v>
      </c>
      <c r="F289">
        <v>5</v>
      </c>
      <c r="G289" t="s">
        <v>823</v>
      </c>
      <c r="H289">
        <v>1685033491.814285</v>
      </c>
      <c r="I289">
        <f>(J289)/1000</f>
        <v>0</v>
      </c>
      <c r="J289">
        <f>IF(DO289, AM289, AG289)</f>
        <v>0</v>
      </c>
      <c r="K289">
        <f>IF(DO289, AH289, AF289)</f>
        <v>0</v>
      </c>
      <c r="L289">
        <f>DQ289 - IF(AT289&gt;1, K289*DK289*100.0/(AV289*EE289), 0)</f>
        <v>0</v>
      </c>
      <c r="M289">
        <f>((S289-I289/2)*L289-K289)/(S289+I289/2)</f>
        <v>0</v>
      </c>
      <c r="N289">
        <f>M289*(DX289+DY289)/1000.0</f>
        <v>0</v>
      </c>
      <c r="O289">
        <f>(DQ289 - IF(AT289&gt;1, K289*DK289*100.0/(AV289*EE289), 0))*(DX289+DY289)/1000.0</f>
        <v>0</v>
      </c>
      <c r="P289">
        <f>2.0/((1/R289-1/Q289)+SIGN(R289)*SQRT((1/R289-1/Q289)*(1/R289-1/Q289) + 4*DL289/((DL289+1)*(DL289+1))*(2*1/R289*1/Q289-1/Q289*1/Q289)))</f>
        <v>0</v>
      </c>
      <c r="Q289">
        <f>IF(LEFT(DM289,1)&lt;&gt;"0",IF(LEFT(DM289,1)="1",3.0,DN289),$D$5+$E$5*(EE289*DX289/($K$5*1000))+$F$5*(EE289*DX289/($K$5*1000))*MAX(MIN(DK289,$J$5),$I$5)*MAX(MIN(DK289,$J$5),$I$5)+$G$5*MAX(MIN(DK289,$J$5),$I$5)*(EE289*DX289/($K$5*1000))+$H$5*(EE289*DX289/($K$5*1000))*(EE289*DX289/($K$5*1000)))</f>
        <v>0</v>
      </c>
      <c r="R289">
        <f>I289*(1000-(1000*0.61365*exp(17.502*V289/(240.97+V289))/(DX289+DY289)+DS289)/2)/(1000*0.61365*exp(17.502*V289/(240.97+V289))/(DX289+DY289)-DS289)</f>
        <v>0</v>
      </c>
      <c r="S289">
        <f>1/((DL289+1)/(P289/1.6)+1/(Q289/1.37)) + DL289/((DL289+1)/(P289/1.6) + DL289/(Q289/1.37))</f>
        <v>0</v>
      </c>
      <c r="T289">
        <f>(DG289*DJ289)</f>
        <v>0</v>
      </c>
      <c r="U289">
        <f>(DZ289+(T289+2*0.95*5.67E-8*(((DZ289+$B$9)+273)^4-(DZ289+273)^4)-44100*I289)/(1.84*29.3*Q289+8*0.95*5.67E-8*(DZ289+273)^3))</f>
        <v>0</v>
      </c>
      <c r="V289">
        <f>($C$9*EA289+$D$9*EB289+$E$9*U289)</f>
        <v>0</v>
      </c>
      <c r="W289">
        <f>0.61365*exp(17.502*V289/(240.97+V289))</f>
        <v>0</v>
      </c>
      <c r="X289">
        <f>(Y289/Z289*100)</f>
        <v>0</v>
      </c>
      <c r="Y289">
        <f>DS289*(DX289+DY289)/1000</f>
        <v>0</v>
      </c>
      <c r="Z289">
        <f>0.61365*exp(17.502*DZ289/(240.97+DZ289))</f>
        <v>0</v>
      </c>
      <c r="AA289">
        <f>(W289-DS289*(DX289+DY289)/1000)</f>
        <v>0</v>
      </c>
      <c r="AB289">
        <f>(-I289*44100)</f>
        <v>0</v>
      </c>
      <c r="AC289">
        <f>2*29.3*Q289*0.92*(DZ289-V289)</f>
        <v>0</v>
      </c>
      <c r="AD289">
        <f>2*0.95*5.67E-8*(((DZ289+$B$9)+273)^4-(V289+273)^4)</f>
        <v>0</v>
      </c>
      <c r="AE289">
        <f>T289+AD289+AB289+AC289</f>
        <v>0</v>
      </c>
      <c r="AF289">
        <f>DW289*AT289*(DR289-DQ289*(1000-AT289*DT289)/(1000-AT289*DS289))/(100*DK289)</f>
        <v>0</v>
      </c>
      <c r="AG289">
        <f>1000*DW289*AT289*(DS289-DT289)/(100*DK289*(1000-AT289*DS289))</f>
        <v>0</v>
      </c>
      <c r="AH289">
        <f>(AI289 - AJ289 - DX289*1E3/(8.314*(DZ289+273.15)) * AL289/DW289 * AK289) * DW289/(100*DK289) * (1000 - DT289)/1000</f>
        <v>0</v>
      </c>
      <c r="AI289">
        <v>1284.756020126283</v>
      </c>
      <c r="AJ289">
        <v>1251.583333333333</v>
      </c>
      <c r="AK289">
        <v>3.425609395878943</v>
      </c>
      <c r="AL289">
        <v>66.78912068132936</v>
      </c>
      <c r="AM289">
        <f>(AO289 - AN289 + DX289*1E3/(8.314*(DZ289+273.15)) * AQ289/DW289 * AP289) * DW289/(100*DK289) * 1000/(1000 - AO289)</f>
        <v>0</v>
      </c>
      <c r="AN289">
        <v>20.32714268140489</v>
      </c>
      <c r="AO289">
        <v>23.30019705882351</v>
      </c>
      <c r="AP289">
        <v>5.557739814587425E-06</v>
      </c>
      <c r="AQ289">
        <v>108.691089205337</v>
      </c>
      <c r="AR289">
        <v>0</v>
      </c>
      <c r="AS289">
        <v>0</v>
      </c>
      <c r="AT289">
        <f>IF(AR289*$H$15&gt;=AV289,1.0,(AV289/(AV289-AR289*$H$15)))</f>
        <v>0</v>
      </c>
      <c r="AU289">
        <f>(AT289-1)*100</f>
        <v>0</v>
      </c>
      <c r="AV289">
        <f>MAX(0,($B$15+$C$15*EE289)/(1+$D$15*EE289)*DX289/(DZ289+273)*$E$15)</f>
        <v>0</v>
      </c>
      <c r="AW289" t="s">
        <v>429</v>
      </c>
      <c r="AX289" t="s">
        <v>429</v>
      </c>
      <c r="AY289">
        <v>0</v>
      </c>
      <c r="AZ289">
        <v>0</v>
      </c>
      <c r="BA289">
        <f>1-AY289/AZ289</f>
        <v>0</v>
      </c>
      <c r="BB289">
        <v>0</v>
      </c>
      <c r="BC289" t="s">
        <v>429</v>
      </c>
      <c r="BD289" t="s">
        <v>429</v>
      </c>
      <c r="BE289">
        <v>0</v>
      </c>
      <c r="BF289">
        <v>0</v>
      </c>
      <c r="BG289">
        <f>1-BE289/BF289</f>
        <v>0</v>
      </c>
      <c r="BH289">
        <v>0.5</v>
      </c>
      <c r="BI289">
        <f>DH289</f>
        <v>0</v>
      </c>
      <c r="BJ289">
        <f>K289</f>
        <v>0</v>
      </c>
      <c r="BK289">
        <f>BG289*BH289*BI289</f>
        <v>0</v>
      </c>
      <c r="BL289">
        <f>(BJ289-BB289)/BI289</f>
        <v>0</v>
      </c>
      <c r="BM289">
        <f>(AZ289-BF289)/BF289</f>
        <v>0</v>
      </c>
      <c r="BN289">
        <f>AY289/(BA289+AY289/BF289)</f>
        <v>0</v>
      </c>
      <c r="BO289" t="s">
        <v>429</v>
      </c>
      <c r="BP289">
        <v>0</v>
      </c>
      <c r="BQ289">
        <f>IF(BP289&lt;&gt;0, BP289, BN289)</f>
        <v>0</v>
      </c>
      <c r="BR289">
        <f>1-BQ289/BF289</f>
        <v>0</v>
      </c>
      <c r="BS289">
        <f>(BF289-BE289)/(BF289-BQ289)</f>
        <v>0</v>
      </c>
      <c r="BT289">
        <f>(AZ289-BF289)/(AZ289-BQ289)</f>
        <v>0</v>
      </c>
      <c r="BU289">
        <f>(BF289-BE289)/(BF289-AY289)</f>
        <v>0</v>
      </c>
      <c r="BV289">
        <f>(AZ289-BF289)/(AZ289-AY289)</f>
        <v>0</v>
      </c>
      <c r="BW289">
        <f>(BS289*BQ289/BE289)</f>
        <v>0</v>
      </c>
      <c r="BX289">
        <f>(1-BW289)</f>
        <v>0</v>
      </c>
      <c r="DG289">
        <f>$B$13*EF289+$C$13*EG289+$F$13*ER289*(1-EU289)</f>
        <v>0</v>
      </c>
      <c r="DH289">
        <f>DG289*DI289</f>
        <v>0</v>
      </c>
      <c r="DI289">
        <f>($B$13*$D$11+$C$13*$D$11+$F$13*((FE289+EW289)/MAX(FE289+EW289+FF289, 0.1)*$I$11+FF289/MAX(FE289+EW289+FF289, 0.1)*$J$11))/($B$13+$C$13+$F$13)</f>
        <v>0</v>
      </c>
      <c r="DJ289">
        <f>($B$13*$K$11+$C$13*$K$11+$F$13*((FE289+EW289)/MAX(FE289+EW289+FF289, 0.1)*$P$11+FF289/MAX(FE289+EW289+FF289, 0.1)*$Q$11))/($B$13+$C$13+$F$13)</f>
        <v>0</v>
      </c>
      <c r="DK289">
        <v>5.52</v>
      </c>
      <c r="DL289">
        <v>0.5</v>
      </c>
      <c r="DM289" t="s">
        <v>430</v>
      </c>
      <c r="DN289">
        <v>2</v>
      </c>
      <c r="DO289" t="b">
        <v>1</v>
      </c>
      <c r="DP289">
        <v>1685033491.814285</v>
      </c>
      <c r="DQ289">
        <v>1198.155714285714</v>
      </c>
      <c r="DR289">
        <v>1243.905</v>
      </c>
      <c r="DS289">
        <v>23.29575714285714</v>
      </c>
      <c r="DT289">
        <v>20.32580357142857</v>
      </c>
      <c r="DU289">
        <v>1198.010714285714</v>
      </c>
      <c r="DV289">
        <v>23.23393928571429</v>
      </c>
      <c r="DW289">
        <v>499.9891785714286</v>
      </c>
      <c r="DX289">
        <v>99.51562499999999</v>
      </c>
      <c r="DY289">
        <v>0.09994619642857142</v>
      </c>
      <c r="DZ289">
        <v>31.61191785714286</v>
      </c>
      <c r="EA289">
        <v>32.32461785714285</v>
      </c>
      <c r="EB289">
        <v>999.9000000000002</v>
      </c>
      <c r="EC289">
        <v>0</v>
      </c>
      <c r="ED289">
        <v>0</v>
      </c>
      <c r="EE289">
        <v>9991.248928571427</v>
      </c>
      <c r="EF289">
        <v>0</v>
      </c>
      <c r="EG289">
        <v>99.11397499999998</v>
      </c>
      <c r="EH289">
        <v>-45.74911785714287</v>
      </c>
      <c r="EI289">
        <v>1226.733214285714</v>
      </c>
      <c r="EJ289">
        <v>1269.713214285715</v>
      </c>
      <c r="EK289">
        <v>2.969957857142858</v>
      </c>
      <c r="EL289">
        <v>1243.905</v>
      </c>
      <c r="EM289">
        <v>20.32580357142857</v>
      </c>
      <c r="EN289">
        <v>2.318291428571428</v>
      </c>
      <c r="EO289">
        <v>2.022734285714285</v>
      </c>
      <c r="EP289">
        <v>19.80405714285715</v>
      </c>
      <c r="EQ289">
        <v>17.62343214285714</v>
      </c>
      <c r="ER289">
        <v>2000.048928571428</v>
      </c>
      <c r="ES289">
        <v>0.9799957499999997</v>
      </c>
      <c r="ET289">
        <v>0.02000401785714286</v>
      </c>
      <c r="EU289">
        <v>0</v>
      </c>
      <c r="EV289">
        <v>641.0400714285714</v>
      </c>
      <c r="EW289">
        <v>5.00078</v>
      </c>
      <c r="EX289">
        <v>28055.28571428571</v>
      </c>
      <c r="EY289">
        <v>16380.00357142857</v>
      </c>
      <c r="EZ289">
        <v>43.4285</v>
      </c>
      <c r="FA289">
        <v>44.45274999999999</v>
      </c>
      <c r="FB289">
        <v>44.09789285714285</v>
      </c>
      <c r="FC289">
        <v>44.25642857142856</v>
      </c>
      <c r="FD289">
        <v>44.68496428571427</v>
      </c>
      <c r="FE289">
        <v>1955.138928571429</v>
      </c>
      <c r="FF289">
        <v>39.91</v>
      </c>
      <c r="FG289">
        <v>0</v>
      </c>
      <c r="FH289">
        <v>1685033498.5</v>
      </c>
      <c r="FI289">
        <v>0</v>
      </c>
      <c r="FJ289">
        <v>641.04552</v>
      </c>
      <c r="FK289">
        <v>-3.981538448747306</v>
      </c>
      <c r="FL289">
        <v>8385.815370460492</v>
      </c>
      <c r="FM289">
        <v>28096.272</v>
      </c>
      <c r="FN289">
        <v>15</v>
      </c>
      <c r="FO289">
        <v>1685030927.1</v>
      </c>
      <c r="FP289" t="s">
        <v>824</v>
      </c>
      <c r="FQ289">
        <v>1685030918.1</v>
      </c>
      <c r="FR289">
        <v>1685030927.1</v>
      </c>
      <c r="FS289">
        <v>4</v>
      </c>
      <c r="FT289">
        <v>-0.116</v>
      </c>
      <c r="FU289">
        <v>-0.024</v>
      </c>
      <c r="FV289">
        <v>0.273</v>
      </c>
      <c r="FW289">
        <v>-0.08699999999999999</v>
      </c>
      <c r="FX289">
        <v>420</v>
      </c>
      <c r="FY289">
        <v>14</v>
      </c>
      <c r="FZ289">
        <v>0.3</v>
      </c>
      <c r="GA289">
        <v>0.01</v>
      </c>
      <c r="GB289">
        <v>-45.7507825</v>
      </c>
      <c r="GC289">
        <v>-0.9031418386490819</v>
      </c>
      <c r="GD289">
        <v>0.1468717244528365</v>
      </c>
      <c r="GE289">
        <v>0</v>
      </c>
      <c r="GF289">
        <v>2.96909025</v>
      </c>
      <c r="GG289">
        <v>0.0203836772983072</v>
      </c>
      <c r="GH289">
        <v>0.002122603928550994</v>
      </c>
      <c r="GI289">
        <v>1</v>
      </c>
      <c r="GJ289">
        <v>1</v>
      </c>
      <c r="GK289">
        <v>2</v>
      </c>
      <c r="GL289" t="s">
        <v>432</v>
      </c>
      <c r="GM289">
        <v>3.0998</v>
      </c>
      <c r="GN289">
        <v>2.75809</v>
      </c>
      <c r="GO289">
        <v>0.198497</v>
      </c>
      <c r="GP289">
        <v>0.203138</v>
      </c>
      <c r="GQ289">
        <v>0.115664</v>
      </c>
      <c r="GR289">
        <v>0.105749</v>
      </c>
      <c r="GS289">
        <v>20447.1</v>
      </c>
      <c r="GT289">
        <v>20090.1</v>
      </c>
      <c r="GU289">
        <v>26067.7</v>
      </c>
      <c r="GV289">
        <v>25566.5</v>
      </c>
      <c r="GW289">
        <v>37014</v>
      </c>
      <c r="GX289">
        <v>34844.7</v>
      </c>
      <c r="GY289">
        <v>45590.9</v>
      </c>
      <c r="GZ289">
        <v>42147.1</v>
      </c>
      <c r="HA289">
        <v>1.84035</v>
      </c>
      <c r="HB289">
        <v>1.86443</v>
      </c>
      <c r="HC289">
        <v>-0.039082</v>
      </c>
      <c r="HD289">
        <v>0</v>
      </c>
      <c r="HE289">
        <v>32.9852</v>
      </c>
      <c r="HF289">
        <v>999.9</v>
      </c>
      <c r="HG289">
        <v>47</v>
      </c>
      <c r="HH289">
        <v>40.6</v>
      </c>
      <c r="HI289">
        <v>36.1538</v>
      </c>
      <c r="HJ289">
        <v>62.1677</v>
      </c>
      <c r="HK289">
        <v>24.5873</v>
      </c>
      <c r="HL289">
        <v>1</v>
      </c>
      <c r="HM289">
        <v>0.44655</v>
      </c>
      <c r="HN289">
        <v>2.39556</v>
      </c>
      <c r="HO289">
        <v>20.2878</v>
      </c>
      <c r="HP289">
        <v>5.2089</v>
      </c>
      <c r="HQ289">
        <v>11.98</v>
      </c>
      <c r="HR289">
        <v>4.9632</v>
      </c>
      <c r="HS289">
        <v>3.274</v>
      </c>
      <c r="HT289">
        <v>9999</v>
      </c>
      <c r="HU289">
        <v>9999</v>
      </c>
      <c r="HV289">
        <v>9999</v>
      </c>
      <c r="HW289">
        <v>31.9</v>
      </c>
      <c r="HX289">
        <v>1.86401</v>
      </c>
      <c r="HY289">
        <v>1.8602</v>
      </c>
      <c r="HZ289">
        <v>1.85852</v>
      </c>
      <c r="IA289">
        <v>1.85989</v>
      </c>
      <c r="IB289">
        <v>1.85989</v>
      </c>
      <c r="IC289">
        <v>1.85846</v>
      </c>
      <c r="ID289">
        <v>1.8575</v>
      </c>
      <c r="IE289">
        <v>1.85242</v>
      </c>
      <c r="IF289">
        <v>0</v>
      </c>
      <c r="IG289">
        <v>0</v>
      </c>
      <c r="IH289">
        <v>0</v>
      </c>
      <c r="II289">
        <v>0</v>
      </c>
      <c r="IJ289" t="s">
        <v>433</v>
      </c>
      <c r="IK289" t="s">
        <v>434</v>
      </c>
      <c r="IL289" t="s">
        <v>435</v>
      </c>
      <c r="IM289" t="s">
        <v>435</v>
      </c>
      <c r="IN289" t="s">
        <v>435</v>
      </c>
      <c r="IO289" t="s">
        <v>435</v>
      </c>
      <c r="IP289">
        <v>0</v>
      </c>
      <c r="IQ289">
        <v>100</v>
      </c>
      <c r="IR289">
        <v>100</v>
      </c>
      <c r="IS289">
        <v>0.14</v>
      </c>
      <c r="IT289">
        <v>0.062</v>
      </c>
      <c r="IU289">
        <v>0.193269492571207</v>
      </c>
      <c r="IV289">
        <v>0.0002756662941723101</v>
      </c>
      <c r="IW289">
        <v>-1.706736700235475E-07</v>
      </c>
      <c r="IX289">
        <v>-7.648352192670159E-11</v>
      </c>
      <c r="IY289">
        <v>-0.189574171831711</v>
      </c>
      <c r="IZ289">
        <v>0.001712106514585134</v>
      </c>
      <c r="JA289">
        <v>0.0004201690128959496</v>
      </c>
      <c r="JB289">
        <v>-1.212774764375344E-06</v>
      </c>
      <c r="JC289">
        <v>3</v>
      </c>
      <c r="JD289">
        <v>1949</v>
      </c>
      <c r="JE289">
        <v>1</v>
      </c>
      <c r="JF289">
        <v>28</v>
      </c>
      <c r="JG289">
        <v>43</v>
      </c>
      <c r="JH289">
        <v>42.9</v>
      </c>
      <c r="JI289">
        <v>2.81616</v>
      </c>
      <c r="JJ289">
        <v>2.63672</v>
      </c>
      <c r="JK289">
        <v>1.49658</v>
      </c>
      <c r="JL289">
        <v>2.34863</v>
      </c>
      <c r="JM289">
        <v>1.54907</v>
      </c>
      <c r="JN289">
        <v>2.35352</v>
      </c>
      <c r="JO289">
        <v>43.5081</v>
      </c>
      <c r="JP289">
        <v>12.9938</v>
      </c>
      <c r="JQ289">
        <v>18</v>
      </c>
      <c r="JR289">
        <v>491.795</v>
      </c>
      <c r="JS289">
        <v>523.495</v>
      </c>
      <c r="JT289">
        <v>28.0022</v>
      </c>
      <c r="JU289">
        <v>32.856</v>
      </c>
      <c r="JV289">
        <v>30.0007</v>
      </c>
      <c r="JW289">
        <v>32.7285</v>
      </c>
      <c r="JX289">
        <v>32.6383</v>
      </c>
      <c r="JY289">
        <v>56.5398</v>
      </c>
      <c r="JZ289">
        <v>41.8655</v>
      </c>
      <c r="KA289">
        <v>0</v>
      </c>
      <c r="KB289">
        <v>28</v>
      </c>
      <c r="KC289">
        <v>1289.51</v>
      </c>
      <c r="KD289">
        <v>20.4214</v>
      </c>
      <c r="KE289">
        <v>99.62439999999999</v>
      </c>
      <c r="KF289">
        <v>100.057</v>
      </c>
    </row>
    <row r="290" spans="1:292">
      <c r="A290">
        <v>270</v>
      </c>
      <c r="B290">
        <v>1685033504.6</v>
      </c>
      <c r="C290">
        <v>6905.5</v>
      </c>
      <c r="D290" t="s">
        <v>977</v>
      </c>
      <c r="E290" t="s">
        <v>978</v>
      </c>
      <c r="F290">
        <v>5</v>
      </c>
      <c r="G290" t="s">
        <v>823</v>
      </c>
      <c r="H290">
        <v>1685033497.1</v>
      </c>
      <c r="I290">
        <f>(J290)/1000</f>
        <v>0</v>
      </c>
      <c r="J290">
        <f>IF(DO290, AM290, AG290)</f>
        <v>0</v>
      </c>
      <c r="K290">
        <f>IF(DO290, AH290, AF290)</f>
        <v>0</v>
      </c>
      <c r="L290">
        <f>DQ290 - IF(AT290&gt;1, K290*DK290*100.0/(AV290*EE290), 0)</f>
        <v>0</v>
      </c>
      <c r="M290">
        <f>((S290-I290/2)*L290-K290)/(S290+I290/2)</f>
        <v>0</v>
      </c>
      <c r="N290">
        <f>M290*(DX290+DY290)/1000.0</f>
        <v>0</v>
      </c>
      <c r="O290">
        <f>(DQ290 - IF(AT290&gt;1, K290*DK290*100.0/(AV290*EE290), 0))*(DX290+DY290)/1000.0</f>
        <v>0</v>
      </c>
      <c r="P290">
        <f>2.0/((1/R290-1/Q290)+SIGN(R290)*SQRT((1/R290-1/Q290)*(1/R290-1/Q290) + 4*DL290/((DL290+1)*(DL290+1))*(2*1/R290*1/Q290-1/Q290*1/Q290)))</f>
        <v>0</v>
      </c>
      <c r="Q290">
        <f>IF(LEFT(DM290,1)&lt;&gt;"0",IF(LEFT(DM290,1)="1",3.0,DN290),$D$5+$E$5*(EE290*DX290/($K$5*1000))+$F$5*(EE290*DX290/($K$5*1000))*MAX(MIN(DK290,$J$5),$I$5)*MAX(MIN(DK290,$J$5),$I$5)+$G$5*MAX(MIN(DK290,$J$5),$I$5)*(EE290*DX290/($K$5*1000))+$H$5*(EE290*DX290/($K$5*1000))*(EE290*DX290/($K$5*1000)))</f>
        <v>0</v>
      </c>
      <c r="R290">
        <f>I290*(1000-(1000*0.61365*exp(17.502*V290/(240.97+V290))/(DX290+DY290)+DS290)/2)/(1000*0.61365*exp(17.502*V290/(240.97+V290))/(DX290+DY290)-DS290)</f>
        <v>0</v>
      </c>
      <c r="S290">
        <f>1/((DL290+1)/(P290/1.6)+1/(Q290/1.37)) + DL290/((DL290+1)/(P290/1.6) + DL290/(Q290/1.37))</f>
        <v>0</v>
      </c>
      <c r="T290">
        <f>(DG290*DJ290)</f>
        <v>0</v>
      </c>
      <c r="U290">
        <f>(DZ290+(T290+2*0.95*5.67E-8*(((DZ290+$B$9)+273)^4-(DZ290+273)^4)-44100*I290)/(1.84*29.3*Q290+8*0.95*5.67E-8*(DZ290+273)^3))</f>
        <v>0</v>
      </c>
      <c r="V290">
        <f>($C$9*EA290+$D$9*EB290+$E$9*U290)</f>
        <v>0</v>
      </c>
      <c r="W290">
        <f>0.61365*exp(17.502*V290/(240.97+V290))</f>
        <v>0</v>
      </c>
      <c r="X290">
        <f>(Y290/Z290*100)</f>
        <v>0</v>
      </c>
      <c r="Y290">
        <f>DS290*(DX290+DY290)/1000</f>
        <v>0</v>
      </c>
      <c r="Z290">
        <f>0.61365*exp(17.502*DZ290/(240.97+DZ290))</f>
        <v>0</v>
      </c>
      <c r="AA290">
        <f>(W290-DS290*(DX290+DY290)/1000)</f>
        <v>0</v>
      </c>
      <c r="AB290">
        <f>(-I290*44100)</f>
        <v>0</v>
      </c>
      <c r="AC290">
        <f>2*29.3*Q290*0.92*(DZ290-V290)</f>
        <v>0</v>
      </c>
      <c r="AD290">
        <f>2*0.95*5.67E-8*(((DZ290+$B$9)+273)^4-(V290+273)^4)</f>
        <v>0</v>
      </c>
      <c r="AE290">
        <f>T290+AD290+AB290+AC290</f>
        <v>0</v>
      </c>
      <c r="AF290">
        <f>DW290*AT290*(DR290-DQ290*(1000-AT290*DT290)/(1000-AT290*DS290))/(100*DK290)</f>
        <v>0</v>
      </c>
      <c r="AG290">
        <f>1000*DW290*AT290*(DS290-DT290)/(100*DK290*(1000-AT290*DS290))</f>
        <v>0</v>
      </c>
      <c r="AH290">
        <f>(AI290 - AJ290 - DX290*1E3/(8.314*(DZ290+273.15)) * AL290/DW290 * AK290) * DW290/(100*DK290) * (1000 - DT290)/1000</f>
        <v>0</v>
      </c>
      <c r="AI290">
        <v>1301.902344776223</v>
      </c>
      <c r="AJ290">
        <v>1268.664848484849</v>
      </c>
      <c r="AK290">
        <v>3.421170733994701</v>
      </c>
      <c r="AL290">
        <v>66.78912068132936</v>
      </c>
      <c r="AM290">
        <f>(AO290 - AN290 + DX290*1E3/(8.314*(DZ290+273.15)) * AQ290/DW290 * AP290) * DW290/(100*DK290) * 1000/(1000 - AO290)</f>
        <v>0</v>
      </c>
      <c r="AN290">
        <v>20.3291260682053</v>
      </c>
      <c r="AO290">
        <v>23.30383176470589</v>
      </c>
      <c r="AP290">
        <v>6.029471853721032E-05</v>
      </c>
      <c r="AQ290">
        <v>108.691089205337</v>
      </c>
      <c r="AR290">
        <v>0</v>
      </c>
      <c r="AS290">
        <v>0</v>
      </c>
      <c r="AT290">
        <f>IF(AR290*$H$15&gt;=AV290,1.0,(AV290/(AV290-AR290*$H$15)))</f>
        <v>0</v>
      </c>
      <c r="AU290">
        <f>(AT290-1)*100</f>
        <v>0</v>
      </c>
      <c r="AV290">
        <f>MAX(0,($B$15+$C$15*EE290)/(1+$D$15*EE290)*DX290/(DZ290+273)*$E$15)</f>
        <v>0</v>
      </c>
      <c r="AW290" t="s">
        <v>429</v>
      </c>
      <c r="AX290" t="s">
        <v>429</v>
      </c>
      <c r="AY290">
        <v>0</v>
      </c>
      <c r="AZ290">
        <v>0</v>
      </c>
      <c r="BA290">
        <f>1-AY290/AZ290</f>
        <v>0</v>
      </c>
      <c r="BB290">
        <v>0</v>
      </c>
      <c r="BC290" t="s">
        <v>429</v>
      </c>
      <c r="BD290" t="s">
        <v>429</v>
      </c>
      <c r="BE290">
        <v>0</v>
      </c>
      <c r="BF290">
        <v>0</v>
      </c>
      <c r="BG290">
        <f>1-BE290/BF290</f>
        <v>0</v>
      </c>
      <c r="BH290">
        <v>0.5</v>
      </c>
      <c r="BI290">
        <f>DH290</f>
        <v>0</v>
      </c>
      <c r="BJ290">
        <f>K290</f>
        <v>0</v>
      </c>
      <c r="BK290">
        <f>BG290*BH290*BI290</f>
        <v>0</v>
      </c>
      <c r="BL290">
        <f>(BJ290-BB290)/BI290</f>
        <v>0</v>
      </c>
      <c r="BM290">
        <f>(AZ290-BF290)/BF290</f>
        <v>0</v>
      </c>
      <c r="BN290">
        <f>AY290/(BA290+AY290/BF290)</f>
        <v>0</v>
      </c>
      <c r="BO290" t="s">
        <v>429</v>
      </c>
      <c r="BP290">
        <v>0</v>
      </c>
      <c r="BQ290">
        <f>IF(BP290&lt;&gt;0, BP290, BN290)</f>
        <v>0</v>
      </c>
      <c r="BR290">
        <f>1-BQ290/BF290</f>
        <v>0</v>
      </c>
      <c r="BS290">
        <f>(BF290-BE290)/(BF290-BQ290)</f>
        <v>0</v>
      </c>
      <c r="BT290">
        <f>(AZ290-BF290)/(AZ290-BQ290)</f>
        <v>0</v>
      </c>
      <c r="BU290">
        <f>(BF290-BE290)/(BF290-AY290)</f>
        <v>0</v>
      </c>
      <c r="BV290">
        <f>(AZ290-BF290)/(AZ290-AY290)</f>
        <v>0</v>
      </c>
      <c r="BW290">
        <f>(BS290*BQ290/BE290)</f>
        <v>0</v>
      </c>
      <c r="BX290">
        <f>(1-BW290)</f>
        <v>0</v>
      </c>
      <c r="DG290">
        <f>$B$13*EF290+$C$13*EG290+$F$13*ER290*(1-EU290)</f>
        <v>0</v>
      </c>
      <c r="DH290">
        <f>DG290*DI290</f>
        <v>0</v>
      </c>
      <c r="DI290">
        <f>($B$13*$D$11+$C$13*$D$11+$F$13*((FE290+EW290)/MAX(FE290+EW290+FF290, 0.1)*$I$11+FF290/MAX(FE290+EW290+FF290, 0.1)*$J$11))/($B$13+$C$13+$F$13)</f>
        <v>0</v>
      </c>
      <c r="DJ290">
        <f>($B$13*$K$11+$C$13*$K$11+$F$13*((FE290+EW290)/MAX(FE290+EW290+FF290, 0.1)*$P$11+FF290/MAX(FE290+EW290+FF290, 0.1)*$Q$11))/($B$13+$C$13+$F$13)</f>
        <v>0</v>
      </c>
      <c r="DK290">
        <v>5.52</v>
      </c>
      <c r="DL290">
        <v>0.5</v>
      </c>
      <c r="DM290" t="s">
        <v>430</v>
      </c>
      <c r="DN290">
        <v>2</v>
      </c>
      <c r="DO290" t="b">
        <v>1</v>
      </c>
      <c r="DP290">
        <v>1685033497.1</v>
      </c>
      <c r="DQ290">
        <v>1215.735185185185</v>
      </c>
      <c r="DR290">
        <v>1261.655555555556</v>
      </c>
      <c r="DS290">
        <v>23.29926296296296</v>
      </c>
      <c r="DT290">
        <v>20.32808888888889</v>
      </c>
      <c r="DU290">
        <v>1215.598888888889</v>
      </c>
      <c r="DV290">
        <v>23.23738888888889</v>
      </c>
      <c r="DW290">
        <v>500.0038888888889</v>
      </c>
      <c r="DX290">
        <v>99.51565555555557</v>
      </c>
      <c r="DY290">
        <v>0.1000195</v>
      </c>
      <c r="DZ290">
        <v>31.62889629629629</v>
      </c>
      <c r="EA290">
        <v>32.34326666666666</v>
      </c>
      <c r="EB290">
        <v>999.9000000000001</v>
      </c>
      <c r="EC290">
        <v>0</v>
      </c>
      <c r="ED290">
        <v>0</v>
      </c>
      <c r="EE290">
        <v>9988.289629629629</v>
      </c>
      <c r="EF290">
        <v>0</v>
      </c>
      <c r="EG290">
        <v>102.139562962963</v>
      </c>
      <c r="EH290">
        <v>-45.92049259259259</v>
      </c>
      <c r="EI290">
        <v>1244.736666666667</v>
      </c>
      <c r="EJ290">
        <v>1287.836296296296</v>
      </c>
      <c r="EK290">
        <v>2.971186296296296</v>
      </c>
      <c r="EL290">
        <v>1261.655555555556</v>
      </c>
      <c r="EM290">
        <v>20.32808888888889</v>
      </c>
      <c r="EN290">
        <v>2.318641111111111</v>
      </c>
      <c r="EO290">
        <v>2.022961851851852</v>
      </c>
      <c r="EP290">
        <v>19.80649259259259</v>
      </c>
      <c r="EQ290">
        <v>17.62522592592592</v>
      </c>
      <c r="ER290">
        <v>2000.034814814815</v>
      </c>
      <c r="ES290">
        <v>0.9799952222222221</v>
      </c>
      <c r="ET290">
        <v>0.02000456666666667</v>
      </c>
      <c r="EU290">
        <v>0</v>
      </c>
      <c r="EV290">
        <v>640.6868888888888</v>
      </c>
      <c r="EW290">
        <v>5.00078</v>
      </c>
      <c r="EX290">
        <v>28540.9074074074</v>
      </c>
      <c r="EY290">
        <v>16379.88518518518</v>
      </c>
      <c r="EZ290">
        <v>43.43511111111111</v>
      </c>
      <c r="FA290">
        <v>44.47199999999999</v>
      </c>
      <c r="FB290">
        <v>43.98351851851852</v>
      </c>
      <c r="FC290">
        <v>44.27751851851852</v>
      </c>
      <c r="FD290">
        <v>44.7011111111111</v>
      </c>
      <c r="FE290">
        <v>1955.124814814815</v>
      </c>
      <c r="FF290">
        <v>39.91</v>
      </c>
      <c r="FG290">
        <v>0</v>
      </c>
      <c r="FH290">
        <v>1685033503.9</v>
      </c>
      <c r="FI290">
        <v>0</v>
      </c>
      <c r="FJ290">
        <v>640.683076923077</v>
      </c>
      <c r="FK290">
        <v>-3.184205132134025</v>
      </c>
      <c r="FL290">
        <v>8575.859824232259</v>
      </c>
      <c r="FM290">
        <v>28553.75</v>
      </c>
      <c r="FN290">
        <v>15</v>
      </c>
      <c r="FO290">
        <v>1685030927.1</v>
      </c>
      <c r="FP290" t="s">
        <v>824</v>
      </c>
      <c r="FQ290">
        <v>1685030918.1</v>
      </c>
      <c r="FR290">
        <v>1685030927.1</v>
      </c>
      <c r="FS290">
        <v>4</v>
      </c>
      <c r="FT290">
        <v>-0.116</v>
      </c>
      <c r="FU290">
        <v>-0.024</v>
      </c>
      <c r="FV290">
        <v>0.273</v>
      </c>
      <c r="FW290">
        <v>-0.08699999999999999</v>
      </c>
      <c r="FX290">
        <v>420</v>
      </c>
      <c r="FY290">
        <v>14</v>
      </c>
      <c r="FZ290">
        <v>0.3</v>
      </c>
      <c r="GA290">
        <v>0.01</v>
      </c>
      <c r="GB290">
        <v>-45.81419268292683</v>
      </c>
      <c r="GC290">
        <v>-1.779273867595946</v>
      </c>
      <c r="GD290">
        <v>0.1910636739608975</v>
      </c>
      <c r="GE290">
        <v>0</v>
      </c>
      <c r="GF290">
        <v>2.970251707317073</v>
      </c>
      <c r="GG290">
        <v>0.016322926829266</v>
      </c>
      <c r="GH290">
        <v>0.001817100212599567</v>
      </c>
      <c r="GI290">
        <v>1</v>
      </c>
      <c r="GJ290">
        <v>1</v>
      </c>
      <c r="GK290">
        <v>2</v>
      </c>
      <c r="GL290" t="s">
        <v>432</v>
      </c>
      <c r="GM290">
        <v>3.09994</v>
      </c>
      <c r="GN290">
        <v>2.75827</v>
      </c>
      <c r="GO290">
        <v>0.200154</v>
      </c>
      <c r="GP290">
        <v>0.20475</v>
      </c>
      <c r="GQ290">
        <v>0.115676</v>
      </c>
      <c r="GR290">
        <v>0.10575</v>
      </c>
      <c r="GS290">
        <v>20404.6</v>
      </c>
      <c r="GT290">
        <v>20049</v>
      </c>
      <c r="GU290">
        <v>26067.5</v>
      </c>
      <c r="GV290">
        <v>25566</v>
      </c>
      <c r="GW290">
        <v>37013.5</v>
      </c>
      <c r="GX290">
        <v>34844.2</v>
      </c>
      <c r="GY290">
        <v>45590.6</v>
      </c>
      <c r="GZ290">
        <v>42146.4</v>
      </c>
      <c r="HA290">
        <v>1.84035</v>
      </c>
      <c r="HB290">
        <v>1.86423</v>
      </c>
      <c r="HC290">
        <v>-0.0407919</v>
      </c>
      <c r="HD290">
        <v>0</v>
      </c>
      <c r="HE290">
        <v>33.0207</v>
      </c>
      <c r="HF290">
        <v>999.9</v>
      </c>
      <c r="HG290">
        <v>47</v>
      </c>
      <c r="HH290">
        <v>40.6</v>
      </c>
      <c r="HI290">
        <v>36.151</v>
      </c>
      <c r="HJ290">
        <v>62.4777</v>
      </c>
      <c r="HK290">
        <v>24.5473</v>
      </c>
      <c r="HL290">
        <v>1</v>
      </c>
      <c r="HM290">
        <v>0.447096</v>
      </c>
      <c r="HN290">
        <v>2.40383</v>
      </c>
      <c r="HO290">
        <v>20.2875</v>
      </c>
      <c r="HP290">
        <v>5.20995</v>
      </c>
      <c r="HQ290">
        <v>11.98</v>
      </c>
      <c r="HR290">
        <v>4.9632</v>
      </c>
      <c r="HS290">
        <v>3.27405</v>
      </c>
      <c r="HT290">
        <v>9999</v>
      </c>
      <c r="HU290">
        <v>9999</v>
      </c>
      <c r="HV290">
        <v>9999</v>
      </c>
      <c r="HW290">
        <v>31.9</v>
      </c>
      <c r="HX290">
        <v>1.86401</v>
      </c>
      <c r="HY290">
        <v>1.8602</v>
      </c>
      <c r="HZ290">
        <v>1.85852</v>
      </c>
      <c r="IA290">
        <v>1.85989</v>
      </c>
      <c r="IB290">
        <v>1.85987</v>
      </c>
      <c r="IC290">
        <v>1.85842</v>
      </c>
      <c r="ID290">
        <v>1.85751</v>
      </c>
      <c r="IE290">
        <v>1.85241</v>
      </c>
      <c r="IF290">
        <v>0</v>
      </c>
      <c r="IG290">
        <v>0</v>
      </c>
      <c r="IH290">
        <v>0</v>
      </c>
      <c r="II290">
        <v>0</v>
      </c>
      <c r="IJ290" t="s">
        <v>433</v>
      </c>
      <c r="IK290" t="s">
        <v>434</v>
      </c>
      <c r="IL290" t="s">
        <v>435</v>
      </c>
      <c r="IM290" t="s">
        <v>435</v>
      </c>
      <c r="IN290" t="s">
        <v>435</v>
      </c>
      <c r="IO290" t="s">
        <v>435</v>
      </c>
      <c r="IP290">
        <v>0</v>
      </c>
      <c r="IQ290">
        <v>100</v>
      </c>
      <c r="IR290">
        <v>100</v>
      </c>
      <c r="IS290">
        <v>0.13</v>
      </c>
      <c r="IT290">
        <v>0.062</v>
      </c>
      <c r="IU290">
        <v>0.193269492571207</v>
      </c>
      <c r="IV290">
        <v>0.0002756662941723101</v>
      </c>
      <c r="IW290">
        <v>-1.706736700235475E-07</v>
      </c>
      <c r="IX290">
        <v>-7.648352192670159E-11</v>
      </c>
      <c r="IY290">
        <v>-0.189574171831711</v>
      </c>
      <c r="IZ290">
        <v>0.001712106514585134</v>
      </c>
      <c r="JA290">
        <v>0.0004201690128959496</v>
      </c>
      <c r="JB290">
        <v>-1.212774764375344E-06</v>
      </c>
      <c r="JC290">
        <v>3</v>
      </c>
      <c r="JD290">
        <v>1949</v>
      </c>
      <c r="JE290">
        <v>1</v>
      </c>
      <c r="JF290">
        <v>28</v>
      </c>
      <c r="JG290">
        <v>43.1</v>
      </c>
      <c r="JH290">
        <v>43</v>
      </c>
      <c r="JI290">
        <v>2.84546</v>
      </c>
      <c r="JJ290">
        <v>2.62939</v>
      </c>
      <c r="JK290">
        <v>1.49658</v>
      </c>
      <c r="JL290">
        <v>2.34741</v>
      </c>
      <c r="JM290">
        <v>1.54907</v>
      </c>
      <c r="JN290">
        <v>2.46582</v>
      </c>
      <c r="JO290">
        <v>43.5354</v>
      </c>
      <c r="JP290">
        <v>13.0113</v>
      </c>
      <c r="JQ290">
        <v>18</v>
      </c>
      <c r="JR290">
        <v>491.835</v>
      </c>
      <c r="JS290">
        <v>523.398</v>
      </c>
      <c r="JT290">
        <v>28.0018</v>
      </c>
      <c r="JU290">
        <v>32.8621</v>
      </c>
      <c r="JV290">
        <v>30.0006</v>
      </c>
      <c r="JW290">
        <v>32.7339</v>
      </c>
      <c r="JX290">
        <v>32.6435</v>
      </c>
      <c r="JY290">
        <v>57.1035</v>
      </c>
      <c r="JZ290">
        <v>41.5781</v>
      </c>
      <c r="KA290">
        <v>0</v>
      </c>
      <c r="KB290">
        <v>28</v>
      </c>
      <c r="KC290">
        <v>1309.54</v>
      </c>
      <c r="KD290">
        <v>20.4555</v>
      </c>
      <c r="KE290">
        <v>99.6238</v>
      </c>
      <c r="KF290">
        <v>100.055</v>
      </c>
    </row>
    <row r="291" spans="1:292">
      <c r="A291">
        <v>271</v>
      </c>
      <c r="B291">
        <v>1685033509.6</v>
      </c>
      <c r="C291">
        <v>6910.5</v>
      </c>
      <c r="D291" t="s">
        <v>979</v>
      </c>
      <c r="E291" t="s">
        <v>980</v>
      </c>
      <c r="F291">
        <v>5</v>
      </c>
      <c r="G291" t="s">
        <v>823</v>
      </c>
      <c r="H291">
        <v>1685033501.814285</v>
      </c>
      <c r="I291">
        <f>(J291)/1000</f>
        <v>0</v>
      </c>
      <c r="J291">
        <f>IF(DO291, AM291, AG291)</f>
        <v>0</v>
      </c>
      <c r="K291">
        <f>IF(DO291, AH291, AF291)</f>
        <v>0</v>
      </c>
      <c r="L291">
        <f>DQ291 - IF(AT291&gt;1, K291*DK291*100.0/(AV291*EE291), 0)</f>
        <v>0</v>
      </c>
      <c r="M291">
        <f>((S291-I291/2)*L291-K291)/(S291+I291/2)</f>
        <v>0</v>
      </c>
      <c r="N291">
        <f>M291*(DX291+DY291)/1000.0</f>
        <v>0</v>
      </c>
      <c r="O291">
        <f>(DQ291 - IF(AT291&gt;1, K291*DK291*100.0/(AV291*EE291), 0))*(DX291+DY291)/1000.0</f>
        <v>0</v>
      </c>
      <c r="P291">
        <f>2.0/((1/R291-1/Q291)+SIGN(R291)*SQRT((1/R291-1/Q291)*(1/R291-1/Q291) + 4*DL291/((DL291+1)*(DL291+1))*(2*1/R291*1/Q291-1/Q291*1/Q291)))</f>
        <v>0</v>
      </c>
      <c r="Q291">
        <f>IF(LEFT(DM291,1)&lt;&gt;"0",IF(LEFT(DM291,1)="1",3.0,DN291),$D$5+$E$5*(EE291*DX291/($K$5*1000))+$F$5*(EE291*DX291/($K$5*1000))*MAX(MIN(DK291,$J$5),$I$5)*MAX(MIN(DK291,$J$5),$I$5)+$G$5*MAX(MIN(DK291,$J$5),$I$5)*(EE291*DX291/($K$5*1000))+$H$5*(EE291*DX291/($K$5*1000))*(EE291*DX291/($K$5*1000)))</f>
        <v>0</v>
      </c>
      <c r="R291">
        <f>I291*(1000-(1000*0.61365*exp(17.502*V291/(240.97+V291))/(DX291+DY291)+DS291)/2)/(1000*0.61365*exp(17.502*V291/(240.97+V291))/(DX291+DY291)-DS291)</f>
        <v>0</v>
      </c>
      <c r="S291">
        <f>1/((DL291+1)/(P291/1.6)+1/(Q291/1.37)) + DL291/((DL291+1)/(P291/1.6) + DL291/(Q291/1.37))</f>
        <v>0</v>
      </c>
      <c r="T291">
        <f>(DG291*DJ291)</f>
        <v>0</v>
      </c>
      <c r="U291">
        <f>(DZ291+(T291+2*0.95*5.67E-8*(((DZ291+$B$9)+273)^4-(DZ291+273)^4)-44100*I291)/(1.84*29.3*Q291+8*0.95*5.67E-8*(DZ291+273)^3))</f>
        <v>0</v>
      </c>
      <c r="V291">
        <f>($C$9*EA291+$D$9*EB291+$E$9*U291)</f>
        <v>0</v>
      </c>
      <c r="W291">
        <f>0.61365*exp(17.502*V291/(240.97+V291))</f>
        <v>0</v>
      </c>
      <c r="X291">
        <f>(Y291/Z291*100)</f>
        <v>0</v>
      </c>
      <c r="Y291">
        <f>DS291*(DX291+DY291)/1000</f>
        <v>0</v>
      </c>
      <c r="Z291">
        <f>0.61365*exp(17.502*DZ291/(240.97+DZ291))</f>
        <v>0</v>
      </c>
      <c r="AA291">
        <f>(W291-DS291*(DX291+DY291)/1000)</f>
        <v>0</v>
      </c>
      <c r="AB291">
        <f>(-I291*44100)</f>
        <v>0</v>
      </c>
      <c r="AC291">
        <f>2*29.3*Q291*0.92*(DZ291-V291)</f>
        <v>0</v>
      </c>
      <c r="AD291">
        <f>2*0.95*5.67E-8*(((DZ291+$B$9)+273)^4-(V291+273)^4)</f>
        <v>0</v>
      </c>
      <c r="AE291">
        <f>T291+AD291+AB291+AC291</f>
        <v>0</v>
      </c>
      <c r="AF291">
        <f>DW291*AT291*(DR291-DQ291*(1000-AT291*DT291)/(1000-AT291*DS291))/(100*DK291)</f>
        <v>0</v>
      </c>
      <c r="AG291">
        <f>1000*DW291*AT291*(DS291-DT291)/(100*DK291*(1000-AT291*DS291))</f>
        <v>0</v>
      </c>
      <c r="AH291">
        <f>(AI291 - AJ291 - DX291*1E3/(8.314*(DZ291+273.15)) * AL291/DW291 * AK291) * DW291/(100*DK291) * (1000 - DT291)/1000</f>
        <v>0</v>
      </c>
      <c r="AI291">
        <v>1318.758987283672</v>
      </c>
      <c r="AJ291">
        <v>1285.688181818182</v>
      </c>
      <c r="AK291">
        <v>3.400957814661248</v>
      </c>
      <c r="AL291">
        <v>66.78912068132936</v>
      </c>
      <c r="AM291">
        <f>(AO291 - AN291 + DX291*1E3/(8.314*(DZ291+273.15)) * AQ291/DW291 * AP291) * DW291/(100*DK291) * 1000/(1000 - AO291)</f>
        <v>0</v>
      </c>
      <c r="AN291">
        <v>20.329648117972</v>
      </c>
      <c r="AO291">
        <v>23.3103388235294</v>
      </c>
      <c r="AP291">
        <v>0.0001069619938769032</v>
      </c>
      <c r="AQ291">
        <v>108.691089205337</v>
      </c>
      <c r="AR291">
        <v>0</v>
      </c>
      <c r="AS291">
        <v>0</v>
      </c>
      <c r="AT291">
        <f>IF(AR291*$H$15&gt;=AV291,1.0,(AV291/(AV291-AR291*$H$15)))</f>
        <v>0</v>
      </c>
      <c r="AU291">
        <f>(AT291-1)*100</f>
        <v>0</v>
      </c>
      <c r="AV291">
        <f>MAX(0,($B$15+$C$15*EE291)/(1+$D$15*EE291)*DX291/(DZ291+273)*$E$15)</f>
        <v>0</v>
      </c>
      <c r="AW291" t="s">
        <v>429</v>
      </c>
      <c r="AX291" t="s">
        <v>429</v>
      </c>
      <c r="AY291">
        <v>0</v>
      </c>
      <c r="AZ291">
        <v>0</v>
      </c>
      <c r="BA291">
        <f>1-AY291/AZ291</f>
        <v>0</v>
      </c>
      <c r="BB291">
        <v>0</v>
      </c>
      <c r="BC291" t="s">
        <v>429</v>
      </c>
      <c r="BD291" t="s">
        <v>429</v>
      </c>
      <c r="BE291">
        <v>0</v>
      </c>
      <c r="BF291">
        <v>0</v>
      </c>
      <c r="BG291">
        <f>1-BE291/BF291</f>
        <v>0</v>
      </c>
      <c r="BH291">
        <v>0.5</v>
      </c>
      <c r="BI291">
        <f>DH291</f>
        <v>0</v>
      </c>
      <c r="BJ291">
        <f>K291</f>
        <v>0</v>
      </c>
      <c r="BK291">
        <f>BG291*BH291*BI291</f>
        <v>0</v>
      </c>
      <c r="BL291">
        <f>(BJ291-BB291)/BI291</f>
        <v>0</v>
      </c>
      <c r="BM291">
        <f>(AZ291-BF291)/BF291</f>
        <v>0</v>
      </c>
      <c r="BN291">
        <f>AY291/(BA291+AY291/BF291)</f>
        <v>0</v>
      </c>
      <c r="BO291" t="s">
        <v>429</v>
      </c>
      <c r="BP291">
        <v>0</v>
      </c>
      <c r="BQ291">
        <f>IF(BP291&lt;&gt;0, BP291, BN291)</f>
        <v>0</v>
      </c>
      <c r="BR291">
        <f>1-BQ291/BF291</f>
        <v>0</v>
      </c>
      <c r="BS291">
        <f>(BF291-BE291)/(BF291-BQ291)</f>
        <v>0</v>
      </c>
      <c r="BT291">
        <f>(AZ291-BF291)/(AZ291-BQ291)</f>
        <v>0</v>
      </c>
      <c r="BU291">
        <f>(BF291-BE291)/(BF291-AY291)</f>
        <v>0</v>
      </c>
      <c r="BV291">
        <f>(AZ291-BF291)/(AZ291-AY291)</f>
        <v>0</v>
      </c>
      <c r="BW291">
        <f>(BS291*BQ291/BE291)</f>
        <v>0</v>
      </c>
      <c r="BX291">
        <f>(1-BW291)</f>
        <v>0</v>
      </c>
      <c r="DG291">
        <f>$B$13*EF291+$C$13*EG291+$F$13*ER291*(1-EU291)</f>
        <v>0</v>
      </c>
      <c r="DH291">
        <f>DG291*DI291</f>
        <v>0</v>
      </c>
      <c r="DI291">
        <f>($B$13*$D$11+$C$13*$D$11+$F$13*((FE291+EW291)/MAX(FE291+EW291+FF291, 0.1)*$I$11+FF291/MAX(FE291+EW291+FF291, 0.1)*$J$11))/($B$13+$C$13+$F$13)</f>
        <v>0</v>
      </c>
      <c r="DJ291">
        <f>($B$13*$K$11+$C$13*$K$11+$F$13*((FE291+EW291)/MAX(FE291+EW291+FF291, 0.1)*$P$11+FF291/MAX(FE291+EW291+FF291, 0.1)*$Q$11))/($B$13+$C$13+$F$13)</f>
        <v>0</v>
      </c>
      <c r="DK291">
        <v>5.52</v>
      </c>
      <c r="DL291">
        <v>0.5</v>
      </c>
      <c r="DM291" t="s">
        <v>430</v>
      </c>
      <c r="DN291">
        <v>2</v>
      </c>
      <c r="DO291" t="b">
        <v>1</v>
      </c>
      <c r="DP291">
        <v>1685033501.814285</v>
      </c>
      <c r="DQ291">
        <v>1231.4425</v>
      </c>
      <c r="DR291">
        <v>1277.376785714286</v>
      </c>
      <c r="DS291">
        <v>23.30298214285714</v>
      </c>
      <c r="DT291">
        <v>20.33741428571429</v>
      </c>
      <c r="DU291">
        <v>1231.313571428571</v>
      </c>
      <c r="DV291">
        <v>23.24103928571429</v>
      </c>
      <c r="DW291">
        <v>499.9965714285714</v>
      </c>
      <c r="DX291">
        <v>99.51578928571428</v>
      </c>
      <c r="DY291">
        <v>0.09999286785714287</v>
      </c>
      <c r="DZ291">
        <v>31.645125</v>
      </c>
      <c r="EA291">
        <v>32.35796428571428</v>
      </c>
      <c r="EB291">
        <v>999.9000000000002</v>
      </c>
      <c r="EC291">
        <v>0</v>
      </c>
      <c r="ED291">
        <v>0</v>
      </c>
      <c r="EE291">
        <v>9992.612142857144</v>
      </c>
      <c r="EF291">
        <v>0</v>
      </c>
      <c r="EG291">
        <v>104.3862607142857</v>
      </c>
      <c r="EH291">
        <v>-45.9335</v>
      </c>
      <c r="EI291">
        <v>1260.823928571428</v>
      </c>
      <c r="EJ291">
        <v>1303.895714285714</v>
      </c>
      <c r="EK291">
        <v>2.965572857142857</v>
      </c>
      <c r="EL291">
        <v>1277.376785714286</v>
      </c>
      <c r="EM291">
        <v>20.33741428571429</v>
      </c>
      <c r="EN291">
        <v>2.319014285714286</v>
      </c>
      <c r="EO291">
        <v>2.0238925</v>
      </c>
      <c r="EP291">
        <v>19.80908571428571</v>
      </c>
      <c r="EQ291">
        <v>17.63251428571429</v>
      </c>
      <c r="ER291">
        <v>2000.03</v>
      </c>
      <c r="ES291">
        <v>0.9799945714285714</v>
      </c>
      <c r="ET291">
        <v>0.020005225</v>
      </c>
      <c r="EU291">
        <v>0</v>
      </c>
      <c r="EV291">
        <v>640.4801785714286</v>
      </c>
      <c r="EW291">
        <v>5.00078</v>
      </c>
      <c r="EX291">
        <v>29163.38571428572</v>
      </c>
      <c r="EY291">
        <v>16379.83571428571</v>
      </c>
      <c r="EZ291">
        <v>43.44178571428571</v>
      </c>
      <c r="FA291">
        <v>44.48200000000001</v>
      </c>
      <c r="FB291">
        <v>44.03992857142857</v>
      </c>
      <c r="FC291">
        <v>44.29450000000001</v>
      </c>
      <c r="FD291">
        <v>44.73417857142857</v>
      </c>
      <c r="FE291">
        <v>1955.12</v>
      </c>
      <c r="FF291">
        <v>39.91</v>
      </c>
      <c r="FG291">
        <v>0</v>
      </c>
      <c r="FH291">
        <v>1685033508.7</v>
      </c>
      <c r="FI291">
        <v>0</v>
      </c>
      <c r="FJ291">
        <v>640.4502692307692</v>
      </c>
      <c r="FK291">
        <v>-3.676683765651079</v>
      </c>
      <c r="FL291">
        <v>2631.668373644089</v>
      </c>
      <c r="FM291">
        <v>29174.25</v>
      </c>
      <c r="FN291">
        <v>15</v>
      </c>
      <c r="FO291">
        <v>1685030927.1</v>
      </c>
      <c r="FP291" t="s">
        <v>824</v>
      </c>
      <c r="FQ291">
        <v>1685030918.1</v>
      </c>
      <c r="FR291">
        <v>1685030927.1</v>
      </c>
      <c r="FS291">
        <v>4</v>
      </c>
      <c r="FT291">
        <v>-0.116</v>
      </c>
      <c r="FU291">
        <v>-0.024</v>
      </c>
      <c r="FV291">
        <v>0.273</v>
      </c>
      <c r="FW291">
        <v>-0.08699999999999999</v>
      </c>
      <c r="FX291">
        <v>420</v>
      </c>
      <c r="FY291">
        <v>14</v>
      </c>
      <c r="FZ291">
        <v>0.3</v>
      </c>
      <c r="GA291">
        <v>0.01</v>
      </c>
      <c r="GB291">
        <v>-45.88754146341464</v>
      </c>
      <c r="GC291">
        <v>-0.6345909407666127</v>
      </c>
      <c r="GD291">
        <v>0.126067684057859</v>
      </c>
      <c r="GE291">
        <v>0</v>
      </c>
      <c r="GF291">
        <v>2.968373170731707</v>
      </c>
      <c r="GG291">
        <v>-0.03920864111497912</v>
      </c>
      <c r="GH291">
        <v>0.009126853821452794</v>
      </c>
      <c r="GI291">
        <v>1</v>
      </c>
      <c r="GJ291">
        <v>1</v>
      </c>
      <c r="GK291">
        <v>2</v>
      </c>
      <c r="GL291" t="s">
        <v>432</v>
      </c>
      <c r="GM291">
        <v>3.09986</v>
      </c>
      <c r="GN291">
        <v>2.75809</v>
      </c>
      <c r="GO291">
        <v>0.201801</v>
      </c>
      <c r="GP291">
        <v>0.206332</v>
      </c>
      <c r="GQ291">
        <v>0.115701</v>
      </c>
      <c r="GR291">
        <v>0.105989</v>
      </c>
      <c r="GS291">
        <v>20362.3</v>
      </c>
      <c r="GT291">
        <v>20008.7</v>
      </c>
      <c r="GU291">
        <v>26067.2</v>
      </c>
      <c r="GV291">
        <v>25565.5</v>
      </c>
      <c r="GW291">
        <v>37012.2</v>
      </c>
      <c r="GX291">
        <v>34834.8</v>
      </c>
      <c r="GY291">
        <v>45590</v>
      </c>
      <c r="GZ291">
        <v>42145.9</v>
      </c>
      <c r="HA291">
        <v>1.84035</v>
      </c>
      <c r="HB291">
        <v>1.86432</v>
      </c>
      <c r="HC291">
        <v>-0.0415929</v>
      </c>
      <c r="HD291">
        <v>0</v>
      </c>
      <c r="HE291">
        <v>33.0618</v>
      </c>
      <c r="HF291">
        <v>999.9</v>
      </c>
      <c r="HG291">
        <v>47</v>
      </c>
      <c r="HH291">
        <v>40.6</v>
      </c>
      <c r="HI291">
        <v>36.1532</v>
      </c>
      <c r="HJ291">
        <v>62.5177</v>
      </c>
      <c r="HK291">
        <v>24.7396</v>
      </c>
      <c r="HL291">
        <v>1</v>
      </c>
      <c r="HM291">
        <v>0.447706</v>
      </c>
      <c r="HN291">
        <v>2.41089</v>
      </c>
      <c r="HO291">
        <v>20.2875</v>
      </c>
      <c r="HP291">
        <v>5.21025</v>
      </c>
      <c r="HQ291">
        <v>11.98</v>
      </c>
      <c r="HR291">
        <v>4.96305</v>
      </c>
      <c r="HS291">
        <v>3.2741</v>
      </c>
      <c r="HT291">
        <v>9999</v>
      </c>
      <c r="HU291">
        <v>9999</v>
      </c>
      <c r="HV291">
        <v>9999</v>
      </c>
      <c r="HW291">
        <v>31.9</v>
      </c>
      <c r="HX291">
        <v>1.86401</v>
      </c>
      <c r="HY291">
        <v>1.8602</v>
      </c>
      <c r="HZ291">
        <v>1.85852</v>
      </c>
      <c r="IA291">
        <v>1.85989</v>
      </c>
      <c r="IB291">
        <v>1.85988</v>
      </c>
      <c r="IC291">
        <v>1.85843</v>
      </c>
      <c r="ID291">
        <v>1.85751</v>
      </c>
      <c r="IE291">
        <v>1.85242</v>
      </c>
      <c r="IF291">
        <v>0</v>
      </c>
      <c r="IG291">
        <v>0</v>
      </c>
      <c r="IH291">
        <v>0</v>
      </c>
      <c r="II291">
        <v>0</v>
      </c>
      <c r="IJ291" t="s">
        <v>433</v>
      </c>
      <c r="IK291" t="s">
        <v>434</v>
      </c>
      <c r="IL291" t="s">
        <v>435</v>
      </c>
      <c r="IM291" t="s">
        <v>435</v>
      </c>
      <c r="IN291" t="s">
        <v>435</v>
      </c>
      <c r="IO291" t="s">
        <v>435</v>
      </c>
      <c r="IP291">
        <v>0</v>
      </c>
      <c r="IQ291">
        <v>100</v>
      </c>
      <c r="IR291">
        <v>100</v>
      </c>
      <c r="IS291">
        <v>0.12</v>
      </c>
      <c r="IT291">
        <v>0.0622</v>
      </c>
      <c r="IU291">
        <v>0.193269492571207</v>
      </c>
      <c r="IV291">
        <v>0.0002756662941723101</v>
      </c>
      <c r="IW291">
        <v>-1.706736700235475E-07</v>
      </c>
      <c r="IX291">
        <v>-7.648352192670159E-11</v>
      </c>
      <c r="IY291">
        <v>-0.189574171831711</v>
      </c>
      <c r="IZ291">
        <v>0.001712106514585134</v>
      </c>
      <c r="JA291">
        <v>0.0004201690128959496</v>
      </c>
      <c r="JB291">
        <v>-1.212774764375344E-06</v>
      </c>
      <c r="JC291">
        <v>3</v>
      </c>
      <c r="JD291">
        <v>1949</v>
      </c>
      <c r="JE291">
        <v>1</v>
      </c>
      <c r="JF291">
        <v>28</v>
      </c>
      <c r="JG291">
        <v>43.2</v>
      </c>
      <c r="JH291">
        <v>43</v>
      </c>
      <c r="JI291">
        <v>2.87354</v>
      </c>
      <c r="JJ291">
        <v>2.63306</v>
      </c>
      <c r="JK291">
        <v>1.49658</v>
      </c>
      <c r="JL291">
        <v>2.34741</v>
      </c>
      <c r="JM291">
        <v>1.54907</v>
      </c>
      <c r="JN291">
        <v>2.47437</v>
      </c>
      <c r="JO291">
        <v>43.5354</v>
      </c>
      <c r="JP291">
        <v>13.0025</v>
      </c>
      <c r="JQ291">
        <v>18</v>
      </c>
      <c r="JR291">
        <v>491.874</v>
      </c>
      <c r="JS291">
        <v>523.518</v>
      </c>
      <c r="JT291">
        <v>28.0017</v>
      </c>
      <c r="JU291">
        <v>32.8697</v>
      </c>
      <c r="JV291">
        <v>30.0006</v>
      </c>
      <c r="JW291">
        <v>32.7394</v>
      </c>
      <c r="JX291">
        <v>32.6494</v>
      </c>
      <c r="JY291">
        <v>57.699</v>
      </c>
      <c r="JZ291">
        <v>41.5781</v>
      </c>
      <c r="KA291">
        <v>0</v>
      </c>
      <c r="KB291">
        <v>28</v>
      </c>
      <c r="KC291">
        <v>1322.9</v>
      </c>
      <c r="KD291">
        <v>20.485</v>
      </c>
      <c r="KE291">
        <v>99.6224</v>
      </c>
      <c r="KF291">
        <v>100.054</v>
      </c>
    </row>
    <row r="292" spans="1:292">
      <c r="A292">
        <v>272</v>
      </c>
      <c r="B292">
        <v>1685033514.6</v>
      </c>
      <c r="C292">
        <v>6915.5</v>
      </c>
      <c r="D292" t="s">
        <v>981</v>
      </c>
      <c r="E292" t="s">
        <v>982</v>
      </c>
      <c r="F292">
        <v>5</v>
      </c>
      <c r="G292" t="s">
        <v>823</v>
      </c>
      <c r="H292">
        <v>1685033507.1</v>
      </c>
      <c r="I292">
        <f>(J292)/1000</f>
        <v>0</v>
      </c>
      <c r="J292">
        <f>IF(DO292, AM292, AG292)</f>
        <v>0</v>
      </c>
      <c r="K292">
        <f>IF(DO292, AH292, AF292)</f>
        <v>0</v>
      </c>
      <c r="L292">
        <f>DQ292 - IF(AT292&gt;1, K292*DK292*100.0/(AV292*EE292), 0)</f>
        <v>0</v>
      </c>
      <c r="M292">
        <f>((S292-I292/2)*L292-K292)/(S292+I292/2)</f>
        <v>0</v>
      </c>
      <c r="N292">
        <f>M292*(DX292+DY292)/1000.0</f>
        <v>0</v>
      </c>
      <c r="O292">
        <f>(DQ292 - IF(AT292&gt;1, K292*DK292*100.0/(AV292*EE292), 0))*(DX292+DY292)/1000.0</f>
        <v>0</v>
      </c>
      <c r="P292">
        <f>2.0/((1/R292-1/Q292)+SIGN(R292)*SQRT((1/R292-1/Q292)*(1/R292-1/Q292) + 4*DL292/((DL292+1)*(DL292+1))*(2*1/R292*1/Q292-1/Q292*1/Q292)))</f>
        <v>0</v>
      </c>
      <c r="Q292">
        <f>IF(LEFT(DM292,1)&lt;&gt;"0",IF(LEFT(DM292,1)="1",3.0,DN292),$D$5+$E$5*(EE292*DX292/($K$5*1000))+$F$5*(EE292*DX292/($K$5*1000))*MAX(MIN(DK292,$J$5),$I$5)*MAX(MIN(DK292,$J$5),$I$5)+$G$5*MAX(MIN(DK292,$J$5),$I$5)*(EE292*DX292/($K$5*1000))+$H$5*(EE292*DX292/($K$5*1000))*(EE292*DX292/($K$5*1000)))</f>
        <v>0</v>
      </c>
      <c r="R292">
        <f>I292*(1000-(1000*0.61365*exp(17.502*V292/(240.97+V292))/(DX292+DY292)+DS292)/2)/(1000*0.61365*exp(17.502*V292/(240.97+V292))/(DX292+DY292)-DS292)</f>
        <v>0</v>
      </c>
      <c r="S292">
        <f>1/((DL292+1)/(P292/1.6)+1/(Q292/1.37)) + DL292/((DL292+1)/(P292/1.6) + DL292/(Q292/1.37))</f>
        <v>0</v>
      </c>
      <c r="T292">
        <f>(DG292*DJ292)</f>
        <v>0</v>
      </c>
      <c r="U292">
        <f>(DZ292+(T292+2*0.95*5.67E-8*(((DZ292+$B$9)+273)^4-(DZ292+273)^4)-44100*I292)/(1.84*29.3*Q292+8*0.95*5.67E-8*(DZ292+273)^3))</f>
        <v>0</v>
      </c>
      <c r="V292">
        <f>($C$9*EA292+$D$9*EB292+$E$9*U292)</f>
        <v>0</v>
      </c>
      <c r="W292">
        <f>0.61365*exp(17.502*V292/(240.97+V292))</f>
        <v>0</v>
      </c>
      <c r="X292">
        <f>(Y292/Z292*100)</f>
        <v>0</v>
      </c>
      <c r="Y292">
        <f>DS292*(DX292+DY292)/1000</f>
        <v>0</v>
      </c>
      <c r="Z292">
        <f>0.61365*exp(17.502*DZ292/(240.97+DZ292))</f>
        <v>0</v>
      </c>
      <c r="AA292">
        <f>(W292-DS292*(DX292+DY292)/1000)</f>
        <v>0</v>
      </c>
      <c r="AB292">
        <f>(-I292*44100)</f>
        <v>0</v>
      </c>
      <c r="AC292">
        <f>2*29.3*Q292*0.92*(DZ292-V292)</f>
        <v>0</v>
      </c>
      <c r="AD292">
        <f>2*0.95*5.67E-8*(((DZ292+$B$9)+273)^4-(V292+273)^4)</f>
        <v>0</v>
      </c>
      <c r="AE292">
        <f>T292+AD292+AB292+AC292</f>
        <v>0</v>
      </c>
      <c r="AF292">
        <f>DW292*AT292*(DR292-DQ292*(1000-AT292*DT292)/(1000-AT292*DS292))/(100*DK292)</f>
        <v>0</v>
      </c>
      <c r="AG292">
        <f>1000*DW292*AT292*(DS292-DT292)/(100*DK292*(1000-AT292*DS292))</f>
        <v>0</v>
      </c>
      <c r="AH292">
        <f>(AI292 - AJ292 - DX292*1E3/(8.314*(DZ292+273.15)) * AL292/DW292 * AK292) * DW292/(100*DK292) * (1000 - DT292)/1000</f>
        <v>0</v>
      </c>
      <c r="AI292">
        <v>1335.127722481326</v>
      </c>
      <c r="AJ292">
        <v>1302.421212121212</v>
      </c>
      <c r="AK292">
        <v>3.343504876104461</v>
      </c>
      <c r="AL292">
        <v>66.78912068132936</v>
      </c>
      <c r="AM292">
        <f>(AO292 - AN292 + DX292*1E3/(8.314*(DZ292+273.15)) * AQ292/DW292 * AP292) * DW292/(100*DK292) * 1000/(1000 - AO292)</f>
        <v>0</v>
      </c>
      <c r="AN292">
        <v>20.39298168040797</v>
      </c>
      <c r="AO292">
        <v>23.33956205882352</v>
      </c>
      <c r="AP292">
        <v>8.882121243909132E-05</v>
      </c>
      <c r="AQ292">
        <v>108.691089205337</v>
      </c>
      <c r="AR292">
        <v>0</v>
      </c>
      <c r="AS292">
        <v>0</v>
      </c>
      <c r="AT292">
        <f>IF(AR292*$H$15&gt;=AV292,1.0,(AV292/(AV292-AR292*$H$15)))</f>
        <v>0</v>
      </c>
      <c r="AU292">
        <f>(AT292-1)*100</f>
        <v>0</v>
      </c>
      <c r="AV292">
        <f>MAX(0,($B$15+$C$15*EE292)/(1+$D$15*EE292)*DX292/(DZ292+273)*$E$15)</f>
        <v>0</v>
      </c>
      <c r="AW292" t="s">
        <v>429</v>
      </c>
      <c r="AX292" t="s">
        <v>429</v>
      </c>
      <c r="AY292">
        <v>0</v>
      </c>
      <c r="AZ292">
        <v>0</v>
      </c>
      <c r="BA292">
        <f>1-AY292/AZ292</f>
        <v>0</v>
      </c>
      <c r="BB292">
        <v>0</v>
      </c>
      <c r="BC292" t="s">
        <v>429</v>
      </c>
      <c r="BD292" t="s">
        <v>429</v>
      </c>
      <c r="BE292">
        <v>0</v>
      </c>
      <c r="BF292">
        <v>0</v>
      </c>
      <c r="BG292">
        <f>1-BE292/BF292</f>
        <v>0</v>
      </c>
      <c r="BH292">
        <v>0.5</v>
      </c>
      <c r="BI292">
        <f>DH292</f>
        <v>0</v>
      </c>
      <c r="BJ292">
        <f>K292</f>
        <v>0</v>
      </c>
      <c r="BK292">
        <f>BG292*BH292*BI292</f>
        <v>0</v>
      </c>
      <c r="BL292">
        <f>(BJ292-BB292)/BI292</f>
        <v>0</v>
      </c>
      <c r="BM292">
        <f>(AZ292-BF292)/BF292</f>
        <v>0</v>
      </c>
      <c r="BN292">
        <f>AY292/(BA292+AY292/BF292)</f>
        <v>0</v>
      </c>
      <c r="BO292" t="s">
        <v>429</v>
      </c>
      <c r="BP292">
        <v>0</v>
      </c>
      <c r="BQ292">
        <f>IF(BP292&lt;&gt;0, BP292, BN292)</f>
        <v>0</v>
      </c>
      <c r="BR292">
        <f>1-BQ292/BF292</f>
        <v>0</v>
      </c>
      <c r="BS292">
        <f>(BF292-BE292)/(BF292-BQ292)</f>
        <v>0</v>
      </c>
      <c r="BT292">
        <f>(AZ292-BF292)/(AZ292-BQ292)</f>
        <v>0</v>
      </c>
      <c r="BU292">
        <f>(BF292-BE292)/(BF292-AY292)</f>
        <v>0</v>
      </c>
      <c r="BV292">
        <f>(AZ292-BF292)/(AZ292-AY292)</f>
        <v>0</v>
      </c>
      <c r="BW292">
        <f>(BS292*BQ292/BE292)</f>
        <v>0</v>
      </c>
      <c r="BX292">
        <f>(1-BW292)</f>
        <v>0</v>
      </c>
      <c r="DG292">
        <f>$B$13*EF292+$C$13*EG292+$F$13*ER292*(1-EU292)</f>
        <v>0</v>
      </c>
      <c r="DH292">
        <f>DG292*DI292</f>
        <v>0</v>
      </c>
      <c r="DI292">
        <f>($B$13*$D$11+$C$13*$D$11+$F$13*((FE292+EW292)/MAX(FE292+EW292+FF292, 0.1)*$I$11+FF292/MAX(FE292+EW292+FF292, 0.1)*$J$11))/($B$13+$C$13+$F$13)</f>
        <v>0</v>
      </c>
      <c r="DJ292">
        <f>($B$13*$K$11+$C$13*$K$11+$F$13*((FE292+EW292)/MAX(FE292+EW292+FF292, 0.1)*$P$11+FF292/MAX(FE292+EW292+FF292, 0.1)*$Q$11))/($B$13+$C$13+$F$13)</f>
        <v>0</v>
      </c>
      <c r="DK292">
        <v>5.52</v>
      </c>
      <c r="DL292">
        <v>0.5</v>
      </c>
      <c r="DM292" t="s">
        <v>430</v>
      </c>
      <c r="DN292">
        <v>2</v>
      </c>
      <c r="DO292" t="b">
        <v>1</v>
      </c>
      <c r="DP292">
        <v>1685033507.1</v>
      </c>
      <c r="DQ292">
        <v>1248.997777777778</v>
      </c>
      <c r="DR292">
        <v>1294.705925925926</v>
      </c>
      <c r="DS292">
        <v>23.31246296296296</v>
      </c>
      <c r="DT292">
        <v>20.36368148148148</v>
      </c>
      <c r="DU292">
        <v>1248.876666666667</v>
      </c>
      <c r="DV292">
        <v>23.25033333333334</v>
      </c>
      <c r="DW292">
        <v>500.0406666666667</v>
      </c>
      <c r="DX292">
        <v>99.51549259259257</v>
      </c>
      <c r="DY292">
        <v>0.1000120074074074</v>
      </c>
      <c r="DZ292">
        <v>31.66462962962963</v>
      </c>
      <c r="EA292">
        <v>32.37806296296296</v>
      </c>
      <c r="EB292">
        <v>999.9000000000001</v>
      </c>
      <c r="EC292">
        <v>0</v>
      </c>
      <c r="ED292">
        <v>0</v>
      </c>
      <c r="EE292">
        <v>10007.20074074074</v>
      </c>
      <c r="EF292">
        <v>0</v>
      </c>
      <c r="EG292">
        <v>106.1366296296296</v>
      </c>
      <c r="EH292">
        <v>-45.70765185185184</v>
      </c>
      <c r="EI292">
        <v>1278.810740740741</v>
      </c>
      <c r="EJ292">
        <v>1321.62037037037</v>
      </c>
      <c r="EK292">
        <v>2.948784074074074</v>
      </c>
      <c r="EL292">
        <v>1294.705925925926</v>
      </c>
      <c r="EM292">
        <v>20.36368148148148</v>
      </c>
      <c r="EN292">
        <v>2.319951851851852</v>
      </c>
      <c r="EO292">
        <v>2.02650074074074</v>
      </c>
      <c r="EP292">
        <v>19.8155962962963</v>
      </c>
      <c r="EQ292">
        <v>17.65292592592592</v>
      </c>
      <c r="ER292">
        <v>1999.992962962963</v>
      </c>
      <c r="ES292">
        <v>0.979994222222222</v>
      </c>
      <c r="ET292">
        <v>0.02000557777777778</v>
      </c>
      <c r="EU292">
        <v>0</v>
      </c>
      <c r="EV292">
        <v>640.2300740740741</v>
      </c>
      <c r="EW292">
        <v>5.00078</v>
      </c>
      <c r="EX292">
        <v>29271.14074074074</v>
      </c>
      <c r="EY292">
        <v>16379.53703703704</v>
      </c>
      <c r="EZ292">
        <v>43.45807407407407</v>
      </c>
      <c r="FA292">
        <v>44.49759259259259</v>
      </c>
      <c r="FB292">
        <v>44.12707407407407</v>
      </c>
      <c r="FC292">
        <v>44.30544444444445</v>
      </c>
      <c r="FD292">
        <v>44.74988888888889</v>
      </c>
      <c r="FE292">
        <v>1955.082962962963</v>
      </c>
      <c r="FF292">
        <v>39.91</v>
      </c>
      <c r="FG292">
        <v>0</v>
      </c>
      <c r="FH292">
        <v>1685033514.1</v>
      </c>
      <c r="FI292">
        <v>0</v>
      </c>
      <c r="FJ292">
        <v>640.1627599999999</v>
      </c>
      <c r="FK292">
        <v>-2.311692308083253</v>
      </c>
      <c r="FL292">
        <v>954.3000086866776</v>
      </c>
      <c r="FM292">
        <v>29235.452</v>
      </c>
      <c r="FN292">
        <v>15</v>
      </c>
      <c r="FO292">
        <v>1685030927.1</v>
      </c>
      <c r="FP292" t="s">
        <v>824</v>
      </c>
      <c r="FQ292">
        <v>1685030918.1</v>
      </c>
      <c r="FR292">
        <v>1685030927.1</v>
      </c>
      <c r="FS292">
        <v>4</v>
      </c>
      <c r="FT292">
        <v>-0.116</v>
      </c>
      <c r="FU292">
        <v>-0.024</v>
      </c>
      <c r="FV292">
        <v>0.273</v>
      </c>
      <c r="FW292">
        <v>-0.08699999999999999</v>
      </c>
      <c r="FX292">
        <v>420</v>
      </c>
      <c r="FY292">
        <v>14</v>
      </c>
      <c r="FZ292">
        <v>0.3</v>
      </c>
      <c r="GA292">
        <v>0.01</v>
      </c>
      <c r="GB292">
        <v>-45.77659999999999</v>
      </c>
      <c r="GC292">
        <v>2.550184615384748</v>
      </c>
      <c r="GD292">
        <v>0.3054423210689702</v>
      </c>
      <c r="GE292">
        <v>0</v>
      </c>
      <c r="GF292">
        <v>2.95495025</v>
      </c>
      <c r="GG292">
        <v>-0.1975678424015041</v>
      </c>
      <c r="GH292">
        <v>0.02275553542410069</v>
      </c>
      <c r="GI292">
        <v>1</v>
      </c>
      <c r="GJ292">
        <v>1</v>
      </c>
      <c r="GK292">
        <v>2</v>
      </c>
      <c r="GL292" t="s">
        <v>432</v>
      </c>
      <c r="GM292">
        <v>3.09996</v>
      </c>
      <c r="GN292">
        <v>2.75815</v>
      </c>
      <c r="GO292">
        <v>0.203394</v>
      </c>
      <c r="GP292">
        <v>0.207865</v>
      </c>
      <c r="GQ292">
        <v>0.115797</v>
      </c>
      <c r="GR292">
        <v>0.106046</v>
      </c>
      <c r="GS292">
        <v>20321.3</v>
      </c>
      <c r="GT292">
        <v>19969.9</v>
      </c>
      <c r="GU292">
        <v>26066.9</v>
      </c>
      <c r="GV292">
        <v>25565.4</v>
      </c>
      <c r="GW292">
        <v>37008</v>
      </c>
      <c r="GX292">
        <v>34832.4</v>
      </c>
      <c r="GY292">
        <v>45589.5</v>
      </c>
      <c r="GZ292">
        <v>42145.5</v>
      </c>
      <c r="HA292">
        <v>1.8404</v>
      </c>
      <c r="HB292">
        <v>1.86427</v>
      </c>
      <c r="HC292">
        <v>-0.0421703</v>
      </c>
      <c r="HD292">
        <v>0</v>
      </c>
      <c r="HE292">
        <v>33.098</v>
      </c>
      <c r="HF292">
        <v>999.9</v>
      </c>
      <c r="HG292">
        <v>47</v>
      </c>
      <c r="HH292">
        <v>40.6</v>
      </c>
      <c r="HI292">
        <v>36.1507</v>
      </c>
      <c r="HJ292">
        <v>62.1677</v>
      </c>
      <c r="HK292">
        <v>24.5433</v>
      </c>
      <c r="HL292">
        <v>1</v>
      </c>
      <c r="HM292">
        <v>0.448361</v>
      </c>
      <c r="HN292">
        <v>2.4236</v>
      </c>
      <c r="HO292">
        <v>20.2873</v>
      </c>
      <c r="HP292">
        <v>5.211</v>
      </c>
      <c r="HQ292">
        <v>11.98</v>
      </c>
      <c r="HR292">
        <v>4.9629</v>
      </c>
      <c r="HS292">
        <v>3.27423</v>
      </c>
      <c r="HT292">
        <v>9999</v>
      </c>
      <c r="HU292">
        <v>9999</v>
      </c>
      <c r="HV292">
        <v>9999</v>
      </c>
      <c r="HW292">
        <v>31.9</v>
      </c>
      <c r="HX292">
        <v>1.86401</v>
      </c>
      <c r="HY292">
        <v>1.8602</v>
      </c>
      <c r="HZ292">
        <v>1.85852</v>
      </c>
      <c r="IA292">
        <v>1.85989</v>
      </c>
      <c r="IB292">
        <v>1.85986</v>
      </c>
      <c r="IC292">
        <v>1.85841</v>
      </c>
      <c r="ID292">
        <v>1.85751</v>
      </c>
      <c r="IE292">
        <v>1.85241</v>
      </c>
      <c r="IF292">
        <v>0</v>
      </c>
      <c r="IG292">
        <v>0</v>
      </c>
      <c r="IH292">
        <v>0</v>
      </c>
      <c r="II292">
        <v>0</v>
      </c>
      <c r="IJ292" t="s">
        <v>433</v>
      </c>
      <c r="IK292" t="s">
        <v>434</v>
      </c>
      <c r="IL292" t="s">
        <v>435</v>
      </c>
      <c r="IM292" t="s">
        <v>435</v>
      </c>
      <c r="IN292" t="s">
        <v>435</v>
      </c>
      <c r="IO292" t="s">
        <v>435</v>
      </c>
      <c r="IP292">
        <v>0</v>
      </c>
      <c r="IQ292">
        <v>100</v>
      </c>
      <c r="IR292">
        <v>100</v>
      </c>
      <c r="IS292">
        <v>0.11</v>
      </c>
      <c r="IT292">
        <v>0.06270000000000001</v>
      </c>
      <c r="IU292">
        <v>0.193269492571207</v>
      </c>
      <c r="IV292">
        <v>0.0002756662941723101</v>
      </c>
      <c r="IW292">
        <v>-1.706736700235475E-07</v>
      </c>
      <c r="IX292">
        <v>-7.648352192670159E-11</v>
      </c>
      <c r="IY292">
        <v>-0.189574171831711</v>
      </c>
      <c r="IZ292">
        <v>0.001712106514585134</v>
      </c>
      <c r="JA292">
        <v>0.0004201690128959496</v>
      </c>
      <c r="JB292">
        <v>-1.212774764375344E-06</v>
      </c>
      <c r="JC292">
        <v>3</v>
      </c>
      <c r="JD292">
        <v>1949</v>
      </c>
      <c r="JE292">
        <v>1</v>
      </c>
      <c r="JF292">
        <v>28</v>
      </c>
      <c r="JG292">
        <v>43.3</v>
      </c>
      <c r="JH292">
        <v>43.1</v>
      </c>
      <c r="JI292">
        <v>2.90283</v>
      </c>
      <c r="JJ292">
        <v>2.63916</v>
      </c>
      <c r="JK292">
        <v>1.49658</v>
      </c>
      <c r="JL292">
        <v>2.34741</v>
      </c>
      <c r="JM292">
        <v>1.54907</v>
      </c>
      <c r="JN292">
        <v>2.37549</v>
      </c>
      <c r="JO292">
        <v>43.5354</v>
      </c>
      <c r="JP292">
        <v>13.0025</v>
      </c>
      <c r="JQ292">
        <v>18</v>
      </c>
      <c r="JR292">
        <v>491.949</v>
      </c>
      <c r="JS292">
        <v>523.53</v>
      </c>
      <c r="JT292">
        <v>28.0024</v>
      </c>
      <c r="JU292">
        <v>32.8767</v>
      </c>
      <c r="JV292">
        <v>30.0007</v>
      </c>
      <c r="JW292">
        <v>32.7456</v>
      </c>
      <c r="JX292">
        <v>32.655</v>
      </c>
      <c r="JY292">
        <v>58.2462</v>
      </c>
      <c r="JZ292">
        <v>41.5781</v>
      </c>
      <c r="KA292">
        <v>0</v>
      </c>
      <c r="KB292">
        <v>28</v>
      </c>
      <c r="KC292">
        <v>1342.95</v>
      </c>
      <c r="KD292">
        <v>20.4951</v>
      </c>
      <c r="KE292">
        <v>99.62139999999999</v>
      </c>
      <c r="KF292">
        <v>100.053</v>
      </c>
    </row>
    <row r="293" spans="1:292">
      <c r="A293">
        <v>273</v>
      </c>
      <c r="B293">
        <v>1685033519.6</v>
      </c>
      <c r="C293">
        <v>6920.5</v>
      </c>
      <c r="D293" t="s">
        <v>983</v>
      </c>
      <c r="E293" t="s">
        <v>984</v>
      </c>
      <c r="F293">
        <v>5</v>
      </c>
      <c r="G293" t="s">
        <v>823</v>
      </c>
      <c r="H293">
        <v>1685033511.814285</v>
      </c>
      <c r="I293">
        <f>(J293)/1000</f>
        <v>0</v>
      </c>
      <c r="J293">
        <f>IF(DO293, AM293, AG293)</f>
        <v>0</v>
      </c>
      <c r="K293">
        <f>IF(DO293, AH293, AF293)</f>
        <v>0</v>
      </c>
      <c r="L293">
        <f>DQ293 - IF(AT293&gt;1, K293*DK293*100.0/(AV293*EE293), 0)</f>
        <v>0</v>
      </c>
      <c r="M293">
        <f>((S293-I293/2)*L293-K293)/(S293+I293/2)</f>
        <v>0</v>
      </c>
      <c r="N293">
        <f>M293*(DX293+DY293)/1000.0</f>
        <v>0</v>
      </c>
      <c r="O293">
        <f>(DQ293 - IF(AT293&gt;1, K293*DK293*100.0/(AV293*EE293), 0))*(DX293+DY293)/1000.0</f>
        <v>0</v>
      </c>
      <c r="P293">
        <f>2.0/((1/R293-1/Q293)+SIGN(R293)*SQRT((1/R293-1/Q293)*(1/R293-1/Q293) + 4*DL293/((DL293+1)*(DL293+1))*(2*1/R293*1/Q293-1/Q293*1/Q293)))</f>
        <v>0</v>
      </c>
      <c r="Q293">
        <f>IF(LEFT(DM293,1)&lt;&gt;"0",IF(LEFT(DM293,1)="1",3.0,DN293),$D$5+$E$5*(EE293*DX293/($K$5*1000))+$F$5*(EE293*DX293/($K$5*1000))*MAX(MIN(DK293,$J$5),$I$5)*MAX(MIN(DK293,$J$5),$I$5)+$G$5*MAX(MIN(DK293,$J$5),$I$5)*(EE293*DX293/($K$5*1000))+$H$5*(EE293*DX293/($K$5*1000))*(EE293*DX293/($K$5*1000)))</f>
        <v>0</v>
      </c>
      <c r="R293">
        <f>I293*(1000-(1000*0.61365*exp(17.502*V293/(240.97+V293))/(DX293+DY293)+DS293)/2)/(1000*0.61365*exp(17.502*V293/(240.97+V293))/(DX293+DY293)-DS293)</f>
        <v>0</v>
      </c>
      <c r="S293">
        <f>1/((DL293+1)/(P293/1.6)+1/(Q293/1.37)) + DL293/((DL293+1)/(P293/1.6) + DL293/(Q293/1.37))</f>
        <v>0</v>
      </c>
      <c r="T293">
        <f>(DG293*DJ293)</f>
        <v>0</v>
      </c>
      <c r="U293">
        <f>(DZ293+(T293+2*0.95*5.67E-8*(((DZ293+$B$9)+273)^4-(DZ293+273)^4)-44100*I293)/(1.84*29.3*Q293+8*0.95*5.67E-8*(DZ293+273)^3))</f>
        <v>0</v>
      </c>
      <c r="V293">
        <f>($C$9*EA293+$D$9*EB293+$E$9*U293)</f>
        <v>0</v>
      </c>
      <c r="W293">
        <f>0.61365*exp(17.502*V293/(240.97+V293))</f>
        <v>0</v>
      </c>
      <c r="X293">
        <f>(Y293/Z293*100)</f>
        <v>0</v>
      </c>
      <c r="Y293">
        <f>DS293*(DX293+DY293)/1000</f>
        <v>0</v>
      </c>
      <c r="Z293">
        <f>0.61365*exp(17.502*DZ293/(240.97+DZ293))</f>
        <v>0</v>
      </c>
      <c r="AA293">
        <f>(W293-DS293*(DX293+DY293)/1000)</f>
        <v>0</v>
      </c>
      <c r="AB293">
        <f>(-I293*44100)</f>
        <v>0</v>
      </c>
      <c r="AC293">
        <f>2*29.3*Q293*0.92*(DZ293-V293)</f>
        <v>0</v>
      </c>
      <c r="AD293">
        <f>2*0.95*5.67E-8*(((DZ293+$B$9)+273)^4-(V293+273)^4)</f>
        <v>0</v>
      </c>
      <c r="AE293">
        <f>T293+AD293+AB293+AC293</f>
        <v>0</v>
      </c>
      <c r="AF293">
        <f>DW293*AT293*(DR293-DQ293*(1000-AT293*DT293)/(1000-AT293*DS293))/(100*DK293)</f>
        <v>0</v>
      </c>
      <c r="AG293">
        <f>1000*DW293*AT293*(DS293-DT293)/(100*DK293*(1000-AT293*DS293))</f>
        <v>0</v>
      </c>
      <c r="AH293">
        <f>(AI293 - AJ293 - DX293*1E3/(8.314*(DZ293+273.15)) * AL293/DW293 * AK293) * DW293/(100*DK293) * (1000 - DT293)/1000</f>
        <v>0</v>
      </c>
      <c r="AI293">
        <v>1351.710749021689</v>
      </c>
      <c r="AJ293">
        <v>1318.942181818182</v>
      </c>
      <c r="AK293">
        <v>3.298882926600661</v>
      </c>
      <c r="AL293">
        <v>66.78912068132936</v>
      </c>
      <c r="AM293">
        <f>(AO293 - AN293 + DX293*1E3/(8.314*(DZ293+273.15)) * AQ293/DW293 * AP293) * DW293/(100*DK293) * 1000/(1000 - AO293)</f>
        <v>0</v>
      </c>
      <c r="AN293">
        <v>20.41049700432369</v>
      </c>
      <c r="AO293">
        <v>23.35868235294118</v>
      </c>
      <c r="AP293">
        <v>0.006964494422752836</v>
      </c>
      <c r="AQ293">
        <v>108.691089205337</v>
      </c>
      <c r="AR293">
        <v>0</v>
      </c>
      <c r="AS293">
        <v>0</v>
      </c>
      <c r="AT293">
        <f>IF(AR293*$H$15&gt;=AV293,1.0,(AV293/(AV293-AR293*$H$15)))</f>
        <v>0</v>
      </c>
      <c r="AU293">
        <f>(AT293-1)*100</f>
        <v>0</v>
      </c>
      <c r="AV293">
        <f>MAX(0,($B$15+$C$15*EE293)/(1+$D$15*EE293)*DX293/(DZ293+273)*$E$15)</f>
        <v>0</v>
      </c>
      <c r="AW293" t="s">
        <v>429</v>
      </c>
      <c r="AX293" t="s">
        <v>429</v>
      </c>
      <c r="AY293">
        <v>0</v>
      </c>
      <c r="AZ293">
        <v>0</v>
      </c>
      <c r="BA293">
        <f>1-AY293/AZ293</f>
        <v>0</v>
      </c>
      <c r="BB293">
        <v>0</v>
      </c>
      <c r="BC293" t="s">
        <v>429</v>
      </c>
      <c r="BD293" t="s">
        <v>429</v>
      </c>
      <c r="BE293">
        <v>0</v>
      </c>
      <c r="BF293">
        <v>0</v>
      </c>
      <c r="BG293">
        <f>1-BE293/BF293</f>
        <v>0</v>
      </c>
      <c r="BH293">
        <v>0.5</v>
      </c>
      <c r="BI293">
        <f>DH293</f>
        <v>0</v>
      </c>
      <c r="BJ293">
        <f>K293</f>
        <v>0</v>
      </c>
      <c r="BK293">
        <f>BG293*BH293*BI293</f>
        <v>0</v>
      </c>
      <c r="BL293">
        <f>(BJ293-BB293)/BI293</f>
        <v>0</v>
      </c>
      <c r="BM293">
        <f>(AZ293-BF293)/BF293</f>
        <v>0</v>
      </c>
      <c r="BN293">
        <f>AY293/(BA293+AY293/BF293)</f>
        <v>0</v>
      </c>
      <c r="BO293" t="s">
        <v>429</v>
      </c>
      <c r="BP293">
        <v>0</v>
      </c>
      <c r="BQ293">
        <f>IF(BP293&lt;&gt;0, BP293, BN293)</f>
        <v>0</v>
      </c>
      <c r="BR293">
        <f>1-BQ293/BF293</f>
        <v>0</v>
      </c>
      <c r="BS293">
        <f>(BF293-BE293)/(BF293-BQ293)</f>
        <v>0</v>
      </c>
      <c r="BT293">
        <f>(AZ293-BF293)/(AZ293-BQ293)</f>
        <v>0</v>
      </c>
      <c r="BU293">
        <f>(BF293-BE293)/(BF293-AY293)</f>
        <v>0</v>
      </c>
      <c r="BV293">
        <f>(AZ293-BF293)/(AZ293-AY293)</f>
        <v>0</v>
      </c>
      <c r="BW293">
        <f>(BS293*BQ293/BE293)</f>
        <v>0</v>
      </c>
      <c r="BX293">
        <f>(1-BW293)</f>
        <v>0</v>
      </c>
      <c r="DG293">
        <f>$B$13*EF293+$C$13*EG293+$F$13*ER293*(1-EU293)</f>
        <v>0</v>
      </c>
      <c r="DH293">
        <f>DG293*DI293</f>
        <v>0</v>
      </c>
      <c r="DI293">
        <f>($B$13*$D$11+$C$13*$D$11+$F$13*((FE293+EW293)/MAX(FE293+EW293+FF293, 0.1)*$I$11+FF293/MAX(FE293+EW293+FF293, 0.1)*$J$11))/($B$13+$C$13+$F$13)</f>
        <v>0</v>
      </c>
      <c r="DJ293">
        <f>($B$13*$K$11+$C$13*$K$11+$F$13*((FE293+EW293)/MAX(FE293+EW293+FF293, 0.1)*$P$11+FF293/MAX(FE293+EW293+FF293, 0.1)*$Q$11))/($B$13+$C$13+$F$13)</f>
        <v>0</v>
      </c>
      <c r="DK293">
        <v>5.52</v>
      </c>
      <c r="DL293">
        <v>0.5</v>
      </c>
      <c r="DM293" t="s">
        <v>430</v>
      </c>
      <c r="DN293">
        <v>2</v>
      </c>
      <c r="DO293" t="b">
        <v>1</v>
      </c>
      <c r="DP293">
        <v>1685033511.814285</v>
      </c>
      <c r="DQ293">
        <v>1264.4925</v>
      </c>
      <c r="DR293">
        <v>1309.997142857143</v>
      </c>
      <c r="DS293">
        <v>23.32820357142858</v>
      </c>
      <c r="DT293">
        <v>20.38953928571428</v>
      </c>
      <c r="DU293">
        <v>1264.377857142857</v>
      </c>
      <c r="DV293">
        <v>23.26577857142857</v>
      </c>
      <c r="DW293">
        <v>500.037857142857</v>
      </c>
      <c r="DX293">
        <v>99.51554642857143</v>
      </c>
      <c r="DY293">
        <v>0.09998729285714288</v>
      </c>
      <c r="DZ293">
        <v>31.68297142857142</v>
      </c>
      <c r="EA293">
        <v>32.40037857142857</v>
      </c>
      <c r="EB293">
        <v>999.9000000000002</v>
      </c>
      <c r="EC293">
        <v>0</v>
      </c>
      <c r="ED293">
        <v>0</v>
      </c>
      <c r="EE293">
        <v>10005.89428571428</v>
      </c>
      <c r="EF293">
        <v>0</v>
      </c>
      <c r="EG293">
        <v>106.1702857142857</v>
      </c>
      <c r="EH293">
        <v>-45.50463214285714</v>
      </c>
      <c r="EI293">
        <v>1294.695357142857</v>
      </c>
      <c r="EJ293">
        <v>1337.263571428572</v>
      </c>
      <c r="EK293">
        <v>2.938662142857143</v>
      </c>
      <c r="EL293">
        <v>1309.997142857143</v>
      </c>
      <c r="EM293">
        <v>20.38953928571428</v>
      </c>
      <c r="EN293">
        <v>2.321519642857143</v>
      </c>
      <c r="EO293">
        <v>2.029076428571428</v>
      </c>
      <c r="EP293">
        <v>19.82648571428571</v>
      </c>
      <c r="EQ293">
        <v>17.67306071428571</v>
      </c>
      <c r="ER293">
        <v>1999.956428571428</v>
      </c>
      <c r="ES293">
        <v>0.9799943571428569</v>
      </c>
      <c r="ET293">
        <v>0.02000544285714286</v>
      </c>
      <c r="EU293">
        <v>0</v>
      </c>
      <c r="EV293">
        <v>640.0135714285715</v>
      </c>
      <c r="EW293">
        <v>5.00078</v>
      </c>
      <c r="EX293">
        <v>29117.67857142857</v>
      </c>
      <c r="EY293">
        <v>16379.23928571428</v>
      </c>
      <c r="EZ293">
        <v>43.47732142857141</v>
      </c>
      <c r="FA293">
        <v>44.50875</v>
      </c>
      <c r="FB293">
        <v>44.27882142857144</v>
      </c>
      <c r="FC293">
        <v>44.33021428571427</v>
      </c>
      <c r="FD293">
        <v>44.75428571428571</v>
      </c>
      <c r="FE293">
        <v>1955.046428571429</v>
      </c>
      <c r="FF293">
        <v>39.90964285714286</v>
      </c>
      <c r="FG293">
        <v>0</v>
      </c>
      <c r="FH293">
        <v>1685033518.9</v>
      </c>
      <c r="FI293">
        <v>0</v>
      </c>
      <c r="FJ293">
        <v>639.98696</v>
      </c>
      <c r="FK293">
        <v>-2.525615377993764</v>
      </c>
      <c r="FL293">
        <v>-7095.61537155544</v>
      </c>
      <c r="FM293">
        <v>29006.78</v>
      </c>
      <c r="FN293">
        <v>15</v>
      </c>
      <c r="FO293">
        <v>1685030927.1</v>
      </c>
      <c r="FP293" t="s">
        <v>824</v>
      </c>
      <c r="FQ293">
        <v>1685030918.1</v>
      </c>
      <c r="FR293">
        <v>1685030927.1</v>
      </c>
      <c r="FS293">
        <v>4</v>
      </c>
      <c r="FT293">
        <v>-0.116</v>
      </c>
      <c r="FU293">
        <v>-0.024</v>
      </c>
      <c r="FV293">
        <v>0.273</v>
      </c>
      <c r="FW293">
        <v>-0.08699999999999999</v>
      </c>
      <c r="FX293">
        <v>420</v>
      </c>
      <c r="FY293">
        <v>14</v>
      </c>
      <c r="FZ293">
        <v>0.3</v>
      </c>
      <c r="GA293">
        <v>0.01</v>
      </c>
      <c r="GB293">
        <v>-45.6585075</v>
      </c>
      <c r="GC293">
        <v>3.087155347091995</v>
      </c>
      <c r="GD293">
        <v>0.3334030821599439</v>
      </c>
      <c r="GE293">
        <v>0</v>
      </c>
      <c r="GF293">
        <v>2.94780625</v>
      </c>
      <c r="GG293">
        <v>-0.1809099061913744</v>
      </c>
      <c r="GH293">
        <v>0.02209705859243489</v>
      </c>
      <c r="GI293">
        <v>1</v>
      </c>
      <c r="GJ293">
        <v>1</v>
      </c>
      <c r="GK293">
        <v>2</v>
      </c>
      <c r="GL293" t="s">
        <v>432</v>
      </c>
      <c r="GM293">
        <v>3.09981</v>
      </c>
      <c r="GN293">
        <v>2.75801</v>
      </c>
      <c r="GO293">
        <v>0.204965</v>
      </c>
      <c r="GP293">
        <v>0.209427</v>
      </c>
      <c r="GQ293">
        <v>0.115863</v>
      </c>
      <c r="GR293">
        <v>0.106075</v>
      </c>
      <c r="GS293">
        <v>20280.9</v>
      </c>
      <c r="GT293">
        <v>19930.3</v>
      </c>
      <c r="GU293">
        <v>26066.6</v>
      </c>
      <c r="GV293">
        <v>25565.3</v>
      </c>
      <c r="GW293">
        <v>37004.8</v>
      </c>
      <c r="GX293">
        <v>34831.3</v>
      </c>
      <c r="GY293">
        <v>45588.7</v>
      </c>
      <c r="GZ293">
        <v>42145.3</v>
      </c>
      <c r="HA293">
        <v>1.84053</v>
      </c>
      <c r="HB293">
        <v>1.86425</v>
      </c>
      <c r="HC293">
        <v>-0.0430979</v>
      </c>
      <c r="HD293">
        <v>0</v>
      </c>
      <c r="HE293">
        <v>33.1391</v>
      </c>
      <c r="HF293">
        <v>999.9</v>
      </c>
      <c r="HG293">
        <v>47</v>
      </c>
      <c r="HH293">
        <v>40.6</v>
      </c>
      <c r="HI293">
        <v>36.1506</v>
      </c>
      <c r="HJ293">
        <v>62.5077</v>
      </c>
      <c r="HK293">
        <v>24.6915</v>
      </c>
      <c r="HL293">
        <v>1</v>
      </c>
      <c r="HM293">
        <v>0.449014</v>
      </c>
      <c r="HN293">
        <v>2.44022</v>
      </c>
      <c r="HO293">
        <v>20.287</v>
      </c>
      <c r="HP293">
        <v>5.21055</v>
      </c>
      <c r="HQ293">
        <v>11.98</v>
      </c>
      <c r="HR293">
        <v>4.96285</v>
      </c>
      <c r="HS293">
        <v>3.27418</v>
      </c>
      <c r="HT293">
        <v>9999</v>
      </c>
      <c r="HU293">
        <v>9999</v>
      </c>
      <c r="HV293">
        <v>9999</v>
      </c>
      <c r="HW293">
        <v>31.9</v>
      </c>
      <c r="HX293">
        <v>1.86401</v>
      </c>
      <c r="HY293">
        <v>1.8602</v>
      </c>
      <c r="HZ293">
        <v>1.85852</v>
      </c>
      <c r="IA293">
        <v>1.85989</v>
      </c>
      <c r="IB293">
        <v>1.85986</v>
      </c>
      <c r="IC293">
        <v>1.85844</v>
      </c>
      <c r="ID293">
        <v>1.85751</v>
      </c>
      <c r="IE293">
        <v>1.85242</v>
      </c>
      <c r="IF293">
        <v>0</v>
      </c>
      <c r="IG293">
        <v>0</v>
      </c>
      <c r="IH293">
        <v>0</v>
      </c>
      <c r="II293">
        <v>0</v>
      </c>
      <c r="IJ293" t="s">
        <v>433</v>
      </c>
      <c r="IK293" t="s">
        <v>434</v>
      </c>
      <c r="IL293" t="s">
        <v>435</v>
      </c>
      <c r="IM293" t="s">
        <v>435</v>
      </c>
      <c r="IN293" t="s">
        <v>435</v>
      </c>
      <c r="IO293" t="s">
        <v>435</v>
      </c>
      <c r="IP293">
        <v>0</v>
      </c>
      <c r="IQ293">
        <v>100</v>
      </c>
      <c r="IR293">
        <v>100</v>
      </c>
      <c r="IS293">
        <v>0.1</v>
      </c>
      <c r="IT293">
        <v>0.0631</v>
      </c>
      <c r="IU293">
        <v>0.193269492571207</v>
      </c>
      <c r="IV293">
        <v>0.0002756662941723101</v>
      </c>
      <c r="IW293">
        <v>-1.706736700235475E-07</v>
      </c>
      <c r="IX293">
        <v>-7.648352192670159E-11</v>
      </c>
      <c r="IY293">
        <v>-0.189574171831711</v>
      </c>
      <c r="IZ293">
        <v>0.001712106514585134</v>
      </c>
      <c r="JA293">
        <v>0.0004201690128959496</v>
      </c>
      <c r="JB293">
        <v>-1.212774764375344E-06</v>
      </c>
      <c r="JC293">
        <v>3</v>
      </c>
      <c r="JD293">
        <v>1949</v>
      </c>
      <c r="JE293">
        <v>1</v>
      </c>
      <c r="JF293">
        <v>28</v>
      </c>
      <c r="JG293">
        <v>43.4</v>
      </c>
      <c r="JH293">
        <v>43.2</v>
      </c>
      <c r="JI293">
        <v>2.93213</v>
      </c>
      <c r="JJ293">
        <v>2.63306</v>
      </c>
      <c r="JK293">
        <v>1.49658</v>
      </c>
      <c r="JL293">
        <v>2.34863</v>
      </c>
      <c r="JM293">
        <v>1.54907</v>
      </c>
      <c r="JN293">
        <v>2.39258</v>
      </c>
      <c r="JO293">
        <v>43.5354</v>
      </c>
      <c r="JP293">
        <v>12.985</v>
      </c>
      <c r="JQ293">
        <v>18</v>
      </c>
      <c r="JR293">
        <v>492.073</v>
      </c>
      <c r="JS293">
        <v>523.569</v>
      </c>
      <c r="JT293">
        <v>28.0031</v>
      </c>
      <c r="JU293">
        <v>32.8848</v>
      </c>
      <c r="JV293">
        <v>30.0007</v>
      </c>
      <c r="JW293">
        <v>32.7524</v>
      </c>
      <c r="JX293">
        <v>32.662</v>
      </c>
      <c r="JY293">
        <v>58.8889</v>
      </c>
      <c r="JZ293">
        <v>41.297</v>
      </c>
      <c r="KA293">
        <v>0</v>
      </c>
      <c r="KB293">
        <v>28</v>
      </c>
      <c r="KC293">
        <v>1356.35</v>
      </c>
      <c r="KD293">
        <v>20.5077</v>
      </c>
      <c r="KE293">
        <v>99.6198</v>
      </c>
      <c r="KF293">
        <v>100.053</v>
      </c>
    </row>
    <row r="294" spans="1:292">
      <c r="A294">
        <v>274</v>
      </c>
      <c r="B294">
        <v>1685033524.6</v>
      </c>
      <c r="C294">
        <v>6925.5</v>
      </c>
      <c r="D294" t="s">
        <v>985</v>
      </c>
      <c r="E294" t="s">
        <v>986</v>
      </c>
      <c r="F294">
        <v>5</v>
      </c>
      <c r="G294" t="s">
        <v>823</v>
      </c>
      <c r="H294">
        <v>1685033517.1</v>
      </c>
      <c r="I294">
        <f>(J294)/1000</f>
        <v>0</v>
      </c>
      <c r="J294">
        <f>IF(DO294, AM294, AG294)</f>
        <v>0</v>
      </c>
      <c r="K294">
        <f>IF(DO294, AH294, AF294)</f>
        <v>0</v>
      </c>
      <c r="L294">
        <f>DQ294 - IF(AT294&gt;1, K294*DK294*100.0/(AV294*EE294), 0)</f>
        <v>0</v>
      </c>
      <c r="M294">
        <f>((S294-I294/2)*L294-K294)/(S294+I294/2)</f>
        <v>0</v>
      </c>
      <c r="N294">
        <f>M294*(DX294+DY294)/1000.0</f>
        <v>0</v>
      </c>
      <c r="O294">
        <f>(DQ294 - IF(AT294&gt;1, K294*DK294*100.0/(AV294*EE294), 0))*(DX294+DY294)/1000.0</f>
        <v>0</v>
      </c>
      <c r="P294">
        <f>2.0/((1/R294-1/Q294)+SIGN(R294)*SQRT((1/R294-1/Q294)*(1/R294-1/Q294) + 4*DL294/((DL294+1)*(DL294+1))*(2*1/R294*1/Q294-1/Q294*1/Q294)))</f>
        <v>0</v>
      </c>
      <c r="Q294">
        <f>IF(LEFT(DM294,1)&lt;&gt;"0",IF(LEFT(DM294,1)="1",3.0,DN294),$D$5+$E$5*(EE294*DX294/($K$5*1000))+$F$5*(EE294*DX294/($K$5*1000))*MAX(MIN(DK294,$J$5),$I$5)*MAX(MIN(DK294,$J$5),$I$5)+$G$5*MAX(MIN(DK294,$J$5),$I$5)*(EE294*DX294/($K$5*1000))+$H$5*(EE294*DX294/($K$5*1000))*(EE294*DX294/($K$5*1000)))</f>
        <v>0</v>
      </c>
      <c r="R294">
        <f>I294*(1000-(1000*0.61365*exp(17.502*V294/(240.97+V294))/(DX294+DY294)+DS294)/2)/(1000*0.61365*exp(17.502*V294/(240.97+V294))/(DX294+DY294)-DS294)</f>
        <v>0</v>
      </c>
      <c r="S294">
        <f>1/((DL294+1)/(P294/1.6)+1/(Q294/1.37)) + DL294/((DL294+1)/(P294/1.6) + DL294/(Q294/1.37))</f>
        <v>0</v>
      </c>
      <c r="T294">
        <f>(DG294*DJ294)</f>
        <v>0</v>
      </c>
      <c r="U294">
        <f>(DZ294+(T294+2*0.95*5.67E-8*(((DZ294+$B$9)+273)^4-(DZ294+273)^4)-44100*I294)/(1.84*29.3*Q294+8*0.95*5.67E-8*(DZ294+273)^3))</f>
        <v>0</v>
      </c>
      <c r="V294">
        <f>($C$9*EA294+$D$9*EB294+$E$9*U294)</f>
        <v>0</v>
      </c>
      <c r="W294">
        <f>0.61365*exp(17.502*V294/(240.97+V294))</f>
        <v>0</v>
      </c>
      <c r="X294">
        <f>(Y294/Z294*100)</f>
        <v>0</v>
      </c>
      <c r="Y294">
        <f>DS294*(DX294+DY294)/1000</f>
        <v>0</v>
      </c>
      <c r="Z294">
        <f>0.61365*exp(17.502*DZ294/(240.97+DZ294))</f>
        <v>0</v>
      </c>
      <c r="AA294">
        <f>(W294-DS294*(DX294+DY294)/1000)</f>
        <v>0</v>
      </c>
      <c r="AB294">
        <f>(-I294*44100)</f>
        <v>0</v>
      </c>
      <c r="AC294">
        <f>2*29.3*Q294*0.92*(DZ294-V294)</f>
        <v>0</v>
      </c>
      <c r="AD294">
        <f>2*0.95*5.67E-8*(((DZ294+$B$9)+273)^4-(V294+273)^4)</f>
        <v>0</v>
      </c>
      <c r="AE294">
        <f>T294+AD294+AB294+AC294</f>
        <v>0</v>
      </c>
      <c r="AF294">
        <f>DW294*AT294*(DR294-DQ294*(1000-AT294*DT294)/(1000-AT294*DS294))/(100*DK294)</f>
        <v>0</v>
      </c>
      <c r="AG294">
        <f>1000*DW294*AT294*(DS294-DT294)/(100*DK294*(1000-AT294*DS294))</f>
        <v>0</v>
      </c>
      <c r="AH294">
        <f>(AI294 - AJ294 - DX294*1E3/(8.314*(DZ294+273.15)) * AL294/DW294 * AK294) * DW294/(100*DK294) * (1000 - DT294)/1000</f>
        <v>0</v>
      </c>
      <c r="AI294">
        <v>1368.594627711067</v>
      </c>
      <c r="AJ294">
        <v>1335.595393939393</v>
      </c>
      <c r="AK294">
        <v>3.336221862766005</v>
      </c>
      <c r="AL294">
        <v>66.78912068132936</v>
      </c>
      <c r="AM294">
        <f>(AO294 - AN294 + DX294*1E3/(8.314*(DZ294+273.15)) * AQ294/DW294 * AP294) * DW294/(100*DK294) * 1000/(1000 - AO294)</f>
        <v>0</v>
      </c>
      <c r="AN294">
        <v>20.41789589455193</v>
      </c>
      <c r="AO294">
        <v>23.38338441176469</v>
      </c>
      <c r="AP294">
        <v>0.0006273167401706352</v>
      </c>
      <c r="AQ294">
        <v>108.691089205337</v>
      </c>
      <c r="AR294">
        <v>0</v>
      </c>
      <c r="AS294">
        <v>0</v>
      </c>
      <c r="AT294">
        <f>IF(AR294*$H$15&gt;=AV294,1.0,(AV294/(AV294-AR294*$H$15)))</f>
        <v>0</v>
      </c>
      <c r="AU294">
        <f>(AT294-1)*100</f>
        <v>0</v>
      </c>
      <c r="AV294">
        <f>MAX(0,($B$15+$C$15*EE294)/(1+$D$15*EE294)*DX294/(DZ294+273)*$E$15)</f>
        <v>0</v>
      </c>
      <c r="AW294" t="s">
        <v>429</v>
      </c>
      <c r="AX294" t="s">
        <v>429</v>
      </c>
      <c r="AY294">
        <v>0</v>
      </c>
      <c r="AZ294">
        <v>0</v>
      </c>
      <c r="BA294">
        <f>1-AY294/AZ294</f>
        <v>0</v>
      </c>
      <c r="BB294">
        <v>0</v>
      </c>
      <c r="BC294" t="s">
        <v>429</v>
      </c>
      <c r="BD294" t="s">
        <v>429</v>
      </c>
      <c r="BE294">
        <v>0</v>
      </c>
      <c r="BF294">
        <v>0</v>
      </c>
      <c r="BG294">
        <f>1-BE294/BF294</f>
        <v>0</v>
      </c>
      <c r="BH294">
        <v>0.5</v>
      </c>
      <c r="BI294">
        <f>DH294</f>
        <v>0</v>
      </c>
      <c r="BJ294">
        <f>K294</f>
        <v>0</v>
      </c>
      <c r="BK294">
        <f>BG294*BH294*BI294</f>
        <v>0</v>
      </c>
      <c r="BL294">
        <f>(BJ294-BB294)/BI294</f>
        <v>0</v>
      </c>
      <c r="BM294">
        <f>(AZ294-BF294)/BF294</f>
        <v>0</v>
      </c>
      <c r="BN294">
        <f>AY294/(BA294+AY294/BF294)</f>
        <v>0</v>
      </c>
      <c r="BO294" t="s">
        <v>429</v>
      </c>
      <c r="BP294">
        <v>0</v>
      </c>
      <c r="BQ294">
        <f>IF(BP294&lt;&gt;0, BP294, BN294)</f>
        <v>0</v>
      </c>
      <c r="BR294">
        <f>1-BQ294/BF294</f>
        <v>0</v>
      </c>
      <c r="BS294">
        <f>(BF294-BE294)/(BF294-BQ294)</f>
        <v>0</v>
      </c>
      <c r="BT294">
        <f>(AZ294-BF294)/(AZ294-BQ294)</f>
        <v>0</v>
      </c>
      <c r="BU294">
        <f>(BF294-BE294)/(BF294-AY294)</f>
        <v>0</v>
      </c>
      <c r="BV294">
        <f>(AZ294-BF294)/(AZ294-AY294)</f>
        <v>0</v>
      </c>
      <c r="BW294">
        <f>(BS294*BQ294/BE294)</f>
        <v>0</v>
      </c>
      <c r="BX294">
        <f>(1-BW294)</f>
        <v>0</v>
      </c>
      <c r="DG294">
        <f>$B$13*EF294+$C$13*EG294+$F$13*ER294*(1-EU294)</f>
        <v>0</v>
      </c>
      <c r="DH294">
        <f>DG294*DI294</f>
        <v>0</v>
      </c>
      <c r="DI294">
        <f>($B$13*$D$11+$C$13*$D$11+$F$13*((FE294+EW294)/MAX(FE294+EW294+FF294, 0.1)*$I$11+FF294/MAX(FE294+EW294+FF294, 0.1)*$J$11))/($B$13+$C$13+$F$13)</f>
        <v>0</v>
      </c>
      <c r="DJ294">
        <f>($B$13*$K$11+$C$13*$K$11+$F$13*((FE294+EW294)/MAX(FE294+EW294+FF294, 0.1)*$P$11+FF294/MAX(FE294+EW294+FF294, 0.1)*$Q$11))/($B$13+$C$13+$F$13)</f>
        <v>0</v>
      </c>
      <c r="DK294">
        <v>5.52</v>
      </c>
      <c r="DL294">
        <v>0.5</v>
      </c>
      <c r="DM294" t="s">
        <v>430</v>
      </c>
      <c r="DN294">
        <v>2</v>
      </c>
      <c r="DO294" t="b">
        <v>1</v>
      </c>
      <c r="DP294">
        <v>1685033517.1</v>
      </c>
      <c r="DQ294">
        <v>1281.692592592593</v>
      </c>
      <c r="DR294">
        <v>1327.17037037037</v>
      </c>
      <c r="DS294">
        <v>23.35007407407407</v>
      </c>
      <c r="DT294">
        <v>20.43488888888889</v>
      </c>
      <c r="DU294">
        <v>1281.586666666667</v>
      </c>
      <c r="DV294">
        <v>23.28723703703704</v>
      </c>
      <c r="DW294">
        <v>499.9963333333334</v>
      </c>
      <c r="DX294">
        <v>99.51584074074073</v>
      </c>
      <c r="DY294">
        <v>0.09997382592592592</v>
      </c>
      <c r="DZ294">
        <v>31.70402962962963</v>
      </c>
      <c r="EA294">
        <v>32.43003703703704</v>
      </c>
      <c r="EB294">
        <v>999.9000000000001</v>
      </c>
      <c r="EC294">
        <v>0</v>
      </c>
      <c r="ED294">
        <v>0</v>
      </c>
      <c r="EE294">
        <v>9997.962592592592</v>
      </c>
      <c r="EF294">
        <v>0</v>
      </c>
      <c r="EG294">
        <v>104.1649851851852</v>
      </c>
      <c r="EH294">
        <v>-45.4785</v>
      </c>
      <c r="EI294">
        <v>1312.334814814815</v>
      </c>
      <c r="EJ294">
        <v>1354.857407407407</v>
      </c>
      <c r="EK294">
        <v>2.915186296296296</v>
      </c>
      <c r="EL294">
        <v>1327.17037037037</v>
      </c>
      <c r="EM294">
        <v>20.43488888888889</v>
      </c>
      <c r="EN294">
        <v>2.323702592592592</v>
      </c>
      <c r="EO294">
        <v>2.033595185185185</v>
      </c>
      <c r="EP294">
        <v>19.84164814814815</v>
      </c>
      <c r="EQ294">
        <v>17.70833703703704</v>
      </c>
      <c r="ER294">
        <v>1999.904074074074</v>
      </c>
      <c r="ES294">
        <v>0.9799956666666665</v>
      </c>
      <c r="ET294">
        <v>0.02000411111111111</v>
      </c>
      <c r="EU294">
        <v>0</v>
      </c>
      <c r="EV294">
        <v>639.7263703703703</v>
      </c>
      <c r="EW294">
        <v>5.00078</v>
      </c>
      <c r="EX294">
        <v>27980.93333333333</v>
      </c>
      <c r="EY294">
        <v>16378.82962962963</v>
      </c>
      <c r="EZ294">
        <v>43.49729629629628</v>
      </c>
      <c r="FA294">
        <v>44.52985185185185</v>
      </c>
      <c r="FB294">
        <v>44.22433333333333</v>
      </c>
      <c r="FC294">
        <v>44.35155555555554</v>
      </c>
      <c r="FD294">
        <v>44.76366666666667</v>
      </c>
      <c r="FE294">
        <v>1954.997407407407</v>
      </c>
      <c r="FF294">
        <v>39.9062962962963</v>
      </c>
      <c r="FG294">
        <v>0</v>
      </c>
      <c r="FH294">
        <v>1685033523.7</v>
      </c>
      <c r="FI294">
        <v>0</v>
      </c>
      <c r="FJ294">
        <v>639.7188</v>
      </c>
      <c r="FK294">
        <v>-3.820769239909165</v>
      </c>
      <c r="FL294">
        <v>-19249.20768209606</v>
      </c>
      <c r="FM294">
        <v>27884.108</v>
      </c>
      <c r="FN294">
        <v>15</v>
      </c>
      <c r="FO294">
        <v>1685030927.1</v>
      </c>
      <c r="FP294" t="s">
        <v>824</v>
      </c>
      <c r="FQ294">
        <v>1685030918.1</v>
      </c>
      <c r="FR294">
        <v>1685030927.1</v>
      </c>
      <c r="FS294">
        <v>4</v>
      </c>
      <c r="FT294">
        <v>-0.116</v>
      </c>
      <c r="FU294">
        <v>-0.024</v>
      </c>
      <c r="FV294">
        <v>0.273</v>
      </c>
      <c r="FW294">
        <v>-0.08699999999999999</v>
      </c>
      <c r="FX294">
        <v>420</v>
      </c>
      <c r="FY294">
        <v>14</v>
      </c>
      <c r="FZ294">
        <v>0.3</v>
      </c>
      <c r="GA294">
        <v>0.01</v>
      </c>
      <c r="GB294">
        <v>-45.5673775</v>
      </c>
      <c r="GC294">
        <v>0.1096356472796094</v>
      </c>
      <c r="GD294">
        <v>0.2691119994421472</v>
      </c>
      <c r="GE294">
        <v>0</v>
      </c>
      <c r="GF294">
        <v>2.92628925</v>
      </c>
      <c r="GG294">
        <v>-0.2243451782364032</v>
      </c>
      <c r="GH294">
        <v>0.03047579944706128</v>
      </c>
      <c r="GI294">
        <v>1</v>
      </c>
      <c r="GJ294">
        <v>1</v>
      </c>
      <c r="GK294">
        <v>2</v>
      </c>
      <c r="GL294" t="s">
        <v>432</v>
      </c>
      <c r="GM294">
        <v>3.09976</v>
      </c>
      <c r="GN294">
        <v>2.75793</v>
      </c>
      <c r="GO294">
        <v>0.206541</v>
      </c>
      <c r="GP294">
        <v>0.211031</v>
      </c>
      <c r="GQ294">
        <v>0.115965</v>
      </c>
      <c r="GR294">
        <v>0.106542</v>
      </c>
      <c r="GS294">
        <v>20240.4</v>
      </c>
      <c r="GT294">
        <v>19889.5</v>
      </c>
      <c r="GU294">
        <v>26066.2</v>
      </c>
      <c r="GV294">
        <v>25564.9</v>
      </c>
      <c r="GW294">
        <v>37000.3</v>
      </c>
      <c r="GX294">
        <v>34812.6</v>
      </c>
      <c r="GY294">
        <v>45588.1</v>
      </c>
      <c r="GZ294">
        <v>42144.5</v>
      </c>
      <c r="HA294">
        <v>1.83987</v>
      </c>
      <c r="HB294">
        <v>1.86408</v>
      </c>
      <c r="HC294">
        <v>-0.0442192</v>
      </c>
      <c r="HD294">
        <v>0</v>
      </c>
      <c r="HE294">
        <v>33.1812</v>
      </c>
      <c r="HF294">
        <v>999.9</v>
      </c>
      <c r="HG294">
        <v>47</v>
      </c>
      <c r="HH294">
        <v>40.6</v>
      </c>
      <c r="HI294">
        <v>36.1499</v>
      </c>
      <c r="HJ294">
        <v>62.3377</v>
      </c>
      <c r="HK294">
        <v>24.7596</v>
      </c>
      <c r="HL294">
        <v>1</v>
      </c>
      <c r="HM294">
        <v>0.449911</v>
      </c>
      <c r="HN294">
        <v>2.45939</v>
      </c>
      <c r="HO294">
        <v>20.2863</v>
      </c>
      <c r="HP294">
        <v>5.20816</v>
      </c>
      <c r="HQ294">
        <v>11.98</v>
      </c>
      <c r="HR294">
        <v>4.96215</v>
      </c>
      <c r="HS294">
        <v>3.27373</v>
      </c>
      <c r="HT294">
        <v>9999</v>
      </c>
      <c r="HU294">
        <v>9999</v>
      </c>
      <c r="HV294">
        <v>9999</v>
      </c>
      <c r="HW294">
        <v>31.9</v>
      </c>
      <c r="HX294">
        <v>1.86401</v>
      </c>
      <c r="HY294">
        <v>1.8602</v>
      </c>
      <c r="HZ294">
        <v>1.85852</v>
      </c>
      <c r="IA294">
        <v>1.85989</v>
      </c>
      <c r="IB294">
        <v>1.85988</v>
      </c>
      <c r="IC294">
        <v>1.85842</v>
      </c>
      <c r="ID294">
        <v>1.85755</v>
      </c>
      <c r="IE294">
        <v>1.85242</v>
      </c>
      <c r="IF294">
        <v>0</v>
      </c>
      <c r="IG294">
        <v>0</v>
      </c>
      <c r="IH294">
        <v>0</v>
      </c>
      <c r="II294">
        <v>0</v>
      </c>
      <c r="IJ294" t="s">
        <v>433</v>
      </c>
      <c r="IK294" t="s">
        <v>434</v>
      </c>
      <c r="IL294" t="s">
        <v>435</v>
      </c>
      <c r="IM294" t="s">
        <v>435</v>
      </c>
      <c r="IN294" t="s">
        <v>435</v>
      </c>
      <c r="IO294" t="s">
        <v>435</v>
      </c>
      <c r="IP294">
        <v>0</v>
      </c>
      <c r="IQ294">
        <v>100</v>
      </c>
      <c r="IR294">
        <v>100</v>
      </c>
      <c r="IS294">
        <v>0.09</v>
      </c>
      <c r="IT294">
        <v>0.0636</v>
      </c>
      <c r="IU294">
        <v>0.193269492571207</v>
      </c>
      <c r="IV294">
        <v>0.0002756662941723101</v>
      </c>
      <c r="IW294">
        <v>-1.706736700235475E-07</v>
      </c>
      <c r="IX294">
        <v>-7.648352192670159E-11</v>
      </c>
      <c r="IY294">
        <v>-0.189574171831711</v>
      </c>
      <c r="IZ294">
        <v>0.001712106514585134</v>
      </c>
      <c r="JA294">
        <v>0.0004201690128959496</v>
      </c>
      <c r="JB294">
        <v>-1.212774764375344E-06</v>
      </c>
      <c r="JC294">
        <v>3</v>
      </c>
      <c r="JD294">
        <v>1949</v>
      </c>
      <c r="JE294">
        <v>1</v>
      </c>
      <c r="JF294">
        <v>28</v>
      </c>
      <c r="JG294">
        <v>43.4</v>
      </c>
      <c r="JH294">
        <v>43.3</v>
      </c>
      <c r="JI294">
        <v>2.96265</v>
      </c>
      <c r="JJ294">
        <v>2.62695</v>
      </c>
      <c r="JK294">
        <v>1.49658</v>
      </c>
      <c r="JL294">
        <v>2.34863</v>
      </c>
      <c r="JM294">
        <v>1.54907</v>
      </c>
      <c r="JN294">
        <v>2.47803</v>
      </c>
      <c r="JO294">
        <v>43.5627</v>
      </c>
      <c r="JP294">
        <v>13.0025</v>
      </c>
      <c r="JQ294">
        <v>18</v>
      </c>
      <c r="JR294">
        <v>491.73</v>
      </c>
      <c r="JS294">
        <v>523.509</v>
      </c>
      <c r="JT294">
        <v>28.0039</v>
      </c>
      <c r="JU294">
        <v>32.8932</v>
      </c>
      <c r="JV294">
        <v>30.0009</v>
      </c>
      <c r="JW294">
        <v>32.7593</v>
      </c>
      <c r="JX294">
        <v>32.6696</v>
      </c>
      <c r="JY294">
        <v>59.4493</v>
      </c>
      <c r="JZ294">
        <v>41.297</v>
      </c>
      <c r="KA294">
        <v>0</v>
      </c>
      <c r="KB294">
        <v>28</v>
      </c>
      <c r="KC294">
        <v>1376.39</v>
      </c>
      <c r="KD294">
        <v>20.6111</v>
      </c>
      <c r="KE294">
        <v>99.61839999999999</v>
      </c>
      <c r="KF294">
        <v>100.051</v>
      </c>
    </row>
    <row r="295" spans="1:292">
      <c r="A295">
        <v>275</v>
      </c>
      <c r="B295">
        <v>1685033529.6</v>
      </c>
      <c r="C295">
        <v>6930.5</v>
      </c>
      <c r="D295" t="s">
        <v>987</v>
      </c>
      <c r="E295" t="s">
        <v>988</v>
      </c>
      <c r="F295">
        <v>5</v>
      </c>
      <c r="G295" t="s">
        <v>823</v>
      </c>
      <c r="H295">
        <v>1685033521.814285</v>
      </c>
      <c r="I295">
        <f>(J295)/1000</f>
        <v>0</v>
      </c>
      <c r="J295">
        <f>IF(DO295, AM295, AG295)</f>
        <v>0</v>
      </c>
      <c r="K295">
        <f>IF(DO295, AH295, AF295)</f>
        <v>0</v>
      </c>
      <c r="L295">
        <f>DQ295 - IF(AT295&gt;1, K295*DK295*100.0/(AV295*EE295), 0)</f>
        <v>0</v>
      </c>
      <c r="M295">
        <f>((S295-I295/2)*L295-K295)/(S295+I295/2)</f>
        <v>0</v>
      </c>
      <c r="N295">
        <f>M295*(DX295+DY295)/1000.0</f>
        <v>0</v>
      </c>
      <c r="O295">
        <f>(DQ295 - IF(AT295&gt;1, K295*DK295*100.0/(AV295*EE295), 0))*(DX295+DY295)/1000.0</f>
        <v>0</v>
      </c>
      <c r="P295">
        <f>2.0/((1/R295-1/Q295)+SIGN(R295)*SQRT((1/R295-1/Q295)*(1/R295-1/Q295) + 4*DL295/((DL295+1)*(DL295+1))*(2*1/R295*1/Q295-1/Q295*1/Q295)))</f>
        <v>0</v>
      </c>
      <c r="Q295">
        <f>IF(LEFT(DM295,1)&lt;&gt;"0",IF(LEFT(DM295,1)="1",3.0,DN295),$D$5+$E$5*(EE295*DX295/($K$5*1000))+$F$5*(EE295*DX295/($K$5*1000))*MAX(MIN(DK295,$J$5),$I$5)*MAX(MIN(DK295,$J$5),$I$5)+$G$5*MAX(MIN(DK295,$J$5),$I$5)*(EE295*DX295/($K$5*1000))+$H$5*(EE295*DX295/($K$5*1000))*(EE295*DX295/($K$5*1000)))</f>
        <v>0</v>
      </c>
      <c r="R295">
        <f>I295*(1000-(1000*0.61365*exp(17.502*V295/(240.97+V295))/(DX295+DY295)+DS295)/2)/(1000*0.61365*exp(17.502*V295/(240.97+V295))/(DX295+DY295)-DS295)</f>
        <v>0</v>
      </c>
      <c r="S295">
        <f>1/((DL295+1)/(P295/1.6)+1/(Q295/1.37)) + DL295/((DL295+1)/(P295/1.6) + DL295/(Q295/1.37))</f>
        <v>0</v>
      </c>
      <c r="T295">
        <f>(DG295*DJ295)</f>
        <v>0</v>
      </c>
      <c r="U295">
        <f>(DZ295+(T295+2*0.95*5.67E-8*(((DZ295+$B$9)+273)^4-(DZ295+273)^4)-44100*I295)/(1.84*29.3*Q295+8*0.95*5.67E-8*(DZ295+273)^3))</f>
        <v>0</v>
      </c>
      <c r="V295">
        <f>($C$9*EA295+$D$9*EB295+$E$9*U295)</f>
        <v>0</v>
      </c>
      <c r="W295">
        <f>0.61365*exp(17.502*V295/(240.97+V295))</f>
        <v>0</v>
      </c>
      <c r="X295">
        <f>(Y295/Z295*100)</f>
        <v>0</v>
      </c>
      <c r="Y295">
        <f>DS295*(DX295+DY295)/1000</f>
        <v>0</v>
      </c>
      <c r="Z295">
        <f>0.61365*exp(17.502*DZ295/(240.97+DZ295))</f>
        <v>0</v>
      </c>
      <c r="AA295">
        <f>(W295-DS295*(DX295+DY295)/1000)</f>
        <v>0</v>
      </c>
      <c r="AB295">
        <f>(-I295*44100)</f>
        <v>0</v>
      </c>
      <c r="AC295">
        <f>2*29.3*Q295*0.92*(DZ295-V295)</f>
        <v>0</v>
      </c>
      <c r="AD295">
        <f>2*0.95*5.67E-8*(((DZ295+$B$9)+273)^4-(V295+273)^4)</f>
        <v>0</v>
      </c>
      <c r="AE295">
        <f>T295+AD295+AB295+AC295</f>
        <v>0</v>
      </c>
      <c r="AF295">
        <f>DW295*AT295*(DR295-DQ295*(1000-AT295*DT295)/(1000-AT295*DS295))/(100*DK295)</f>
        <v>0</v>
      </c>
      <c r="AG295">
        <f>1000*DW295*AT295*(DS295-DT295)/(100*DK295*(1000-AT295*DS295))</f>
        <v>0</v>
      </c>
      <c r="AH295">
        <f>(AI295 - AJ295 - DX295*1E3/(8.314*(DZ295+273.15)) * AL295/DW295 * AK295) * DW295/(100*DK295) * (1000 - DT295)/1000</f>
        <v>0</v>
      </c>
      <c r="AI295">
        <v>1386.054542516832</v>
      </c>
      <c r="AJ295">
        <v>1352.751393939394</v>
      </c>
      <c r="AK295">
        <v>3.445440654523887</v>
      </c>
      <c r="AL295">
        <v>66.78912068132936</v>
      </c>
      <c r="AM295">
        <f>(AO295 - AN295 + DX295*1E3/(8.314*(DZ295+273.15)) * AQ295/DW295 * AP295) * DW295/(100*DK295) * 1000/(1000 - AO295)</f>
        <v>0</v>
      </c>
      <c r="AN295">
        <v>20.54502764255915</v>
      </c>
      <c r="AO295">
        <v>23.43968205882351</v>
      </c>
      <c r="AP295">
        <v>0.009262866264232464</v>
      </c>
      <c r="AQ295">
        <v>108.691089205337</v>
      </c>
      <c r="AR295">
        <v>0</v>
      </c>
      <c r="AS295">
        <v>0</v>
      </c>
      <c r="AT295">
        <f>IF(AR295*$H$15&gt;=AV295,1.0,(AV295/(AV295-AR295*$H$15)))</f>
        <v>0</v>
      </c>
      <c r="AU295">
        <f>(AT295-1)*100</f>
        <v>0</v>
      </c>
      <c r="AV295">
        <f>MAX(0,($B$15+$C$15*EE295)/(1+$D$15*EE295)*DX295/(DZ295+273)*$E$15)</f>
        <v>0</v>
      </c>
      <c r="AW295" t="s">
        <v>429</v>
      </c>
      <c r="AX295" t="s">
        <v>429</v>
      </c>
      <c r="AY295">
        <v>0</v>
      </c>
      <c r="AZ295">
        <v>0</v>
      </c>
      <c r="BA295">
        <f>1-AY295/AZ295</f>
        <v>0</v>
      </c>
      <c r="BB295">
        <v>0</v>
      </c>
      <c r="BC295" t="s">
        <v>429</v>
      </c>
      <c r="BD295" t="s">
        <v>429</v>
      </c>
      <c r="BE295">
        <v>0</v>
      </c>
      <c r="BF295">
        <v>0</v>
      </c>
      <c r="BG295">
        <f>1-BE295/BF295</f>
        <v>0</v>
      </c>
      <c r="BH295">
        <v>0.5</v>
      </c>
      <c r="BI295">
        <f>DH295</f>
        <v>0</v>
      </c>
      <c r="BJ295">
        <f>K295</f>
        <v>0</v>
      </c>
      <c r="BK295">
        <f>BG295*BH295*BI295</f>
        <v>0</v>
      </c>
      <c r="BL295">
        <f>(BJ295-BB295)/BI295</f>
        <v>0</v>
      </c>
      <c r="BM295">
        <f>(AZ295-BF295)/BF295</f>
        <v>0</v>
      </c>
      <c r="BN295">
        <f>AY295/(BA295+AY295/BF295)</f>
        <v>0</v>
      </c>
      <c r="BO295" t="s">
        <v>429</v>
      </c>
      <c r="BP295">
        <v>0</v>
      </c>
      <c r="BQ295">
        <f>IF(BP295&lt;&gt;0, BP295, BN295)</f>
        <v>0</v>
      </c>
      <c r="BR295">
        <f>1-BQ295/BF295</f>
        <v>0</v>
      </c>
      <c r="BS295">
        <f>(BF295-BE295)/(BF295-BQ295)</f>
        <v>0</v>
      </c>
      <c r="BT295">
        <f>(AZ295-BF295)/(AZ295-BQ295)</f>
        <v>0</v>
      </c>
      <c r="BU295">
        <f>(BF295-BE295)/(BF295-AY295)</f>
        <v>0</v>
      </c>
      <c r="BV295">
        <f>(AZ295-BF295)/(AZ295-AY295)</f>
        <v>0</v>
      </c>
      <c r="BW295">
        <f>(BS295*BQ295/BE295)</f>
        <v>0</v>
      </c>
      <c r="BX295">
        <f>(1-BW295)</f>
        <v>0</v>
      </c>
      <c r="DG295">
        <f>$B$13*EF295+$C$13*EG295+$F$13*ER295*(1-EU295)</f>
        <v>0</v>
      </c>
      <c r="DH295">
        <f>DG295*DI295</f>
        <v>0</v>
      </c>
      <c r="DI295">
        <f>($B$13*$D$11+$C$13*$D$11+$F$13*((FE295+EW295)/MAX(FE295+EW295+FF295, 0.1)*$I$11+FF295/MAX(FE295+EW295+FF295, 0.1)*$J$11))/($B$13+$C$13+$F$13)</f>
        <v>0</v>
      </c>
      <c r="DJ295">
        <f>($B$13*$K$11+$C$13*$K$11+$F$13*((FE295+EW295)/MAX(FE295+EW295+FF295, 0.1)*$P$11+FF295/MAX(FE295+EW295+FF295, 0.1)*$Q$11))/($B$13+$C$13+$F$13)</f>
        <v>0</v>
      </c>
      <c r="DK295">
        <v>5.52</v>
      </c>
      <c r="DL295">
        <v>0.5</v>
      </c>
      <c r="DM295" t="s">
        <v>430</v>
      </c>
      <c r="DN295">
        <v>2</v>
      </c>
      <c r="DO295" t="b">
        <v>1</v>
      </c>
      <c r="DP295">
        <v>1685033521.814285</v>
      </c>
      <c r="DQ295">
        <v>1297.025</v>
      </c>
      <c r="DR295">
        <v>1342.833214285714</v>
      </c>
      <c r="DS295">
        <v>23.37908928571429</v>
      </c>
      <c r="DT295">
        <v>20.48235</v>
      </c>
      <c r="DU295">
        <v>1296.9275</v>
      </c>
      <c r="DV295">
        <v>23.31569642857142</v>
      </c>
      <c r="DW295">
        <v>499.9810357142857</v>
      </c>
      <c r="DX295">
        <v>99.51630000000002</v>
      </c>
      <c r="DY295">
        <v>0.09998839642857142</v>
      </c>
      <c r="DZ295">
        <v>31.72108571428571</v>
      </c>
      <c r="EA295">
        <v>32.44903928571429</v>
      </c>
      <c r="EB295">
        <v>999.9000000000002</v>
      </c>
      <c r="EC295">
        <v>0</v>
      </c>
      <c r="ED295">
        <v>0</v>
      </c>
      <c r="EE295">
        <v>9996.131785714286</v>
      </c>
      <c r="EF295">
        <v>0</v>
      </c>
      <c r="EG295">
        <v>100.267625</v>
      </c>
      <c r="EH295">
        <v>-45.8089392857143</v>
      </c>
      <c r="EI295">
        <v>1328.073571428571</v>
      </c>
      <c r="EJ295">
        <v>1370.913928571429</v>
      </c>
      <c r="EK295">
        <v>2.896736071428571</v>
      </c>
      <c r="EL295">
        <v>1342.833214285714</v>
      </c>
      <c r="EM295">
        <v>20.48235</v>
      </c>
      <c r="EN295">
        <v>2.326600357142858</v>
      </c>
      <c r="EO295">
        <v>2.038327857142857</v>
      </c>
      <c r="EP295">
        <v>19.86174642857143</v>
      </c>
      <c r="EQ295">
        <v>17.74518214285714</v>
      </c>
      <c r="ER295">
        <v>1999.956071428571</v>
      </c>
      <c r="ES295">
        <v>0.9799976785714286</v>
      </c>
      <c r="ET295">
        <v>0.02000206785714286</v>
      </c>
      <c r="EU295">
        <v>0</v>
      </c>
      <c r="EV295">
        <v>639.3913214285714</v>
      </c>
      <c r="EW295">
        <v>5.00078</v>
      </c>
      <c r="EX295">
        <v>27142.47142857143</v>
      </c>
      <c r="EY295">
        <v>16379.26071428572</v>
      </c>
      <c r="EZ295">
        <v>43.52428571428571</v>
      </c>
      <c r="FA295">
        <v>44.5510357142857</v>
      </c>
      <c r="FB295">
        <v>44.18064285714286</v>
      </c>
      <c r="FC295">
        <v>44.37464285714285</v>
      </c>
      <c r="FD295">
        <v>44.78321428571428</v>
      </c>
      <c r="FE295">
        <v>1955.051785714285</v>
      </c>
      <c r="FF295">
        <v>39.90357142857143</v>
      </c>
      <c r="FG295">
        <v>0</v>
      </c>
      <c r="FH295">
        <v>1685033528.5</v>
      </c>
      <c r="FI295">
        <v>0</v>
      </c>
      <c r="FJ295">
        <v>639.3882799999999</v>
      </c>
      <c r="FK295">
        <v>-3.839846148964153</v>
      </c>
      <c r="FL295">
        <v>-8732.269198478114</v>
      </c>
      <c r="FM295">
        <v>27031.26000000001</v>
      </c>
      <c r="FN295">
        <v>15</v>
      </c>
      <c r="FO295">
        <v>1685030927.1</v>
      </c>
      <c r="FP295" t="s">
        <v>824</v>
      </c>
      <c r="FQ295">
        <v>1685030918.1</v>
      </c>
      <c r="FR295">
        <v>1685030927.1</v>
      </c>
      <c r="FS295">
        <v>4</v>
      </c>
      <c r="FT295">
        <v>-0.116</v>
      </c>
      <c r="FU295">
        <v>-0.024</v>
      </c>
      <c r="FV295">
        <v>0.273</v>
      </c>
      <c r="FW295">
        <v>-0.08699999999999999</v>
      </c>
      <c r="FX295">
        <v>420</v>
      </c>
      <c r="FY295">
        <v>14</v>
      </c>
      <c r="FZ295">
        <v>0.3</v>
      </c>
      <c r="GA295">
        <v>0.01</v>
      </c>
      <c r="GB295">
        <v>-45.652275</v>
      </c>
      <c r="GC295">
        <v>-3.285458161350666</v>
      </c>
      <c r="GD295">
        <v>0.3907443043410874</v>
      </c>
      <c r="GE295">
        <v>0</v>
      </c>
      <c r="GF295">
        <v>2.90521825</v>
      </c>
      <c r="GG295">
        <v>-0.2608368855534762</v>
      </c>
      <c r="GH295">
        <v>0.03430064233272459</v>
      </c>
      <c r="GI295">
        <v>1</v>
      </c>
      <c r="GJ295">
        <v>1</v>
      </c>
      <c r="GK295">
        <v>2</v>
      </c>
      <c r="GL295" t="s">
        <v>432</v>
      </c>
      <c r="GM295">
        <v>3.1</v>
      </c>
      <c r="GN295">
        <v>2.7582</v>
      </c>
      <c r="GO295">
        <v>0.20814</v>
      </c>
      <c r="GP295">
        <v>0.21261</v>
      </c>
      <c r="GQ295">
        <v>0.116135</v>
      </c>
      <c r="GR295">
        <v>0.106589</v>
      </c>
      <c r="GS295">
        <v>20199.2</v>
      </c>
      <c r="GT295">
        <v>19849.5</v>
      </c>
      <c r="GU295">
        <v>26065.9</v>
      </c>
      <c r="GV295">
        <v>25564.8</v>
      </c>
      <c r="GW295">
        <v>36992.7</v>
      </c>
      <c r="GX295">
        <v>34810.7</v>
      </c>
      <c r="GY295">
        <v>45587.3</v>
      </c>
      <c r="GZ295">
        <v>42144.2</v>
      </c>
      <c r="HA295">
        <v>1.84032</v>
      </c>
      <c r="HB295">
        <v>1.86392</v>
      </c>
      <c r="HC295">
        <v>-0.046853</v>
      </c>
      <c r="HD295">
        <v>0</v>
      </c>
      <c r="HE295">
        <v>33.2237</v>
      </c>
      <c r="HF295">
        <v>999.9</v>
      </c>
      <c r="HG295">
        <v>46.9</v>
      </c>
      <c r="HH295">
        <v>40.6</v>
      </c>
      <c r="HI295">
        <v>36.0737</v>
      </c>
      <c r="HJ295">
        <v>62.2577</v>
      </c>
      <c r="HK295">
        <v>24.6194</v>
      </c>
      <c r="HL295">
        <v>1</v>
      </c>
      <c r="HM295">
        <v>0.450655</v>
      </c>
      <c r="HN295">
        <v>2.48545</v>
      </c>
      <c r="HO295">
        <v>20.2864</v>
      </c>
      <c r="HP295">
        <v>5.2104</v>
      </c>
      <c r="HQ295">
        <v>11.98</v>
      </c>
      <c r="HR295">
        <v>4.96275</v>
      </c>
      <c r="HS295">
        <v>3.2741</v>
      </c>
      <c r="HT295">
        <v>9999</v>
      </c>
      <c r="HU295">
        <v>9999</v>
      </c>
      <c r="HV295">
        <v>9999</v>
      </c>
      <c r="HW295">
        <v>31.9</v>
      </c>
      <c r="HX295">
        <v>1.86401</v>
      </c>
      <c r="HY295">
        <v>1.8602</v>
      </c>
      <c r="HZ295">
        <v>1.85852</v>
      </c>
      <c r="IA295">
        <v>1.85989</v>
      </c>
      <c r="IB295">
        <v>1.85989</v>
      </c>
      <c r="IC295">
        <v>1.85843</v>
      </c>
      <c r="ID295">
        <v>1.85751</v>
      </c>
      <c r="IE295">
        <v>1.85242</v>
      </c>
      <c r="IF295">
        <v>0</v>
      </c>
      <c r="IG295">
        <v>0</v>
      </c>
      <c r="IH295">
        <v>0</v>
      </c>
      <c r="II295">
        <v>0</v>
      </c>
      <c r="IJ295" t="s">
        <v>433</v>
      </c>
      <c r="IK295" t="s">
        <v>434</v>
      </c>
      <c r="IL295" t="s">
        <v>435</v>
      </c>
      <c r="IM295" t="s">
        <v>435</v>
      </c>
      <c r="IN295" t="s">
        <v>435</v>
      </c>
      <c r="IO295" t="s">
        <v>435</v>
      </c>
      <c r="IP295">
        <v>0</v>
      </c>
      <c r="IQ295">
        <v>100</v>
      </c>
      <c r="IR295">
        <v>100</v>
      </c>
      <c r="IS295">
        <v>0.08</v>
      </c>
      <c r="IT295">
        <v>0.0646</v>
      </c>
      <c r="IU295">
        <v>0.193269492571207</v>
      </c>
      <c r="IV295">
        <v>0.0002756662941723101</v>
      </c>
      <c r="IW295">
        <v>-1.706736700235475E-07</v>
      </c>
      <c r="IX295">
        <v>-7.648352192670159E-11</v>
      </c>
      <c r="IY295">
        <v>-0.189574171831711</v>
      </c>
      <c r="IZ295">
        <v>0.001712106514585134</v>
      </c>
      <c r="JA295">
        <v>0.0004201690128959496</v>
      </c>
      <c r="JB295">
        <v>-1.212774764375344E-06</v>
      </c>
      <c r="JC295">
        <v>3</v>
      </c>
      <c r="JD295">
        <v>1949</v>
      </c>
      <c r="JE295">
        <v>1</v>
      </c>
      <c r="JF295">
        <v>28</v>
      </c>
      <c r="JG295">
        <v>43.5</v>
      </c>
      <c r="JH295">
        <v>43.4</v>
      </c>
      <c r="JI295">
        <v>2.99194</v>
      </c>
      <c r="JJ295">
        <v>2.6355</v>
      </c>
      <c r="JK295">
        <v>1.49658</v>
      </c>
      <c r="JL295">
        <v>2.34741</v>
      </c>
      <c r="JM295">
        <v>1.54907</v>
      </c>
      <c r="JN295">
        <v>2.44751</v>
      </c>
      <c r="JO295">
        <v>43.5627</v>
      </c>
      <c r="JP295">
        <v>12.985</v>
      </c>
      <c r="JQ295">
        <v>18</v>
      </c>
      <c r="JR295">
        <v>492.06</v>
      </c>
      <c r="JS295">
        <v>523.484</v>
      </c>
      <c r="JT295">
        <v>28.0048</v>
      </c>
      <c r="JU295">
        <v>32.9024</v>
      </c>
      <c r="JV295">
        <v>30.0008</v>
      </c>
      <c r="JW295">
        <v>32.7674</v>
      </c>
      <c r="JX295">
        <v>32.6792</v>
      </c>
      <c r="JY295">
        <v>60.0777</v>
      </c>
      <c r="JZ295">
        <v>41.297</v>
      </c>
      <c r="KA295">
        <v>0</v>
      </c>
      <c r="KB295">
        <v>28</v>
      </c>
      <c r="KC295">
        <v>1389.77</v>
      </c>
      <c r="KD295">
        <v>20.6244</v>
      </c>
      <c r="KE295">
        <v>99.6169</v>
      </c>
      <c r="KF295">
        <v>100.05</v>
      </c>
    </row>
    <row r="296" spans="1:292">
      <c r="A296">
        <v>276</v>
      </c>
      <c r="B296">
        <v>1685033534.6</v>
      </c>
      <c r="C296">
        <v>6935.5</v>
      </c>
      <c r="D296" t="s">
        <v>989</v>
      </c>
      <c r="E296" t="s">
        <v>990</v>
      </c>
      <c r="F296">
        <v>5</v>
      </c>
      <c r="G296" t="s">
        <v>823</v>
      </c>
      <c r="H296">
        <v>1685033527.1</v>
      </c>
      <c r="I296">
        <f>(J296)/1000</f>
        <v>0</v>
      </c>
      <c r="J296">
        <f>IF(DO296, AM296, AG296)</f>
        <v>0</v>
      </c>
      <c r="K296">
        <f>IF(DO296, AH296, AF296)</f>
        <v>0</v>
      </c>
      <c r="L296">
        <f>DQ296 - IF(AT296&gt;1, K296*DK296*100.0/(AV296*EE296), 0)</f>
        <v>0</v>
      </c>
      <c r="M296">
        <f>((S296-I296/2)*L296-K296)/(S296+I296/2)</f>
        <v>0</v>
      </c>
      <c r="N296">
        <f>M296*(DX296+DY296)/1000.0</f>
        <v>0</v>
      </c>
      <c r="O296">
        <f>(DQ296 - IF(AT296&gt;1, K296*DK296*100.0/(AV296*EE296), 0))*(DX296+DY296)/1000.0</f>
        <v>0</v>
      </c>
      <c r="P296">
        <f>2.0/((1/R296-1/Q296)+SIGN(R296)*SQRT((1/R296-1/Q296)*(1/R296-1/Q296) + 4*DL296/((DL296+1)*(DL296+1))*(2*1/R296*1/Q296-1/Q296*1/Q296)))</f>
        <v>0</v>
      </c>
      <c r="Q296">
        <f>IF(LEFT(DM296,1)&lt;&gt;"0",IF(LEFT(DM296,1)="1",3.0,DN296),$D$5+$E$5*(EE296*DX296/($K$5*1000))+$F$5*(EE296*DX296/($K$5*1000))*MAX(MIN(DK296,$J$5),$I$5)*MAX(MIN(DK296,$J$5),$I$5)+$G$5*MAX(MIN(DK296,$J$5),$I$5)*(EE296*DX296/($K$5*1000))+$H$5*(EE296*DX296/($K$5*1000))*(EE296*DX296/($K$5*1000)))</f>
        <v>0</v>
      </c>
      <c r="R296">
        <f>I296*(1000-(1000*0.61365*exp(17.502*V296/(240.97+V296))/(DX296+DY296)+DS296)/2)/(1000*0.61365*exp(17.502*V296/(240.97+V296))/(DX296+DY296)-DS296)</f>
        <v>0</v>
      </c>
      <c r="S296">
        <f>1/((DL296+1)/(P296/1.6)+1/(Q296/1.37)) + DL296/((DL296+1)/(P296/1.6) + DL296/(Q296/1.37))</f>
        <v>0</v>
      </c>
      <c r="T296">
        <f>(DG296*DJ296)</f>
        <v>0</v>
      </c>
      <c r="U296">
        <f>(DZ296+(T296+2*0.95*5.67E-8*(((DZ296+$B$9)+273)^4-(DZ296+273)^4)-44100*I296)/(1.84*29.3*Q296+8*0.95*5.67E-8*(DZ296+273)^3))</f>
        <v>0</v>
      </c>
      <c r="V296">
        <f>($C$9*EA296+$D$9*EB296+$E$9*U296)</f>
        <v>0</v>
      </c>
      <c r="W296">
        <f>0.61365*exp(17.502*V296/(240.97+V296))</f>
        <v>0</v>
      </c>
      <c r="X296">
        <f>(Y296/Z296*100)</f>
        <v>0</v>
      </c>
      <c r="Y296">
        <f>DS296*(DX296+DY296)/1000</f>
        <v>0</v>
      </c>
      <c r="Z296">
        <f>0.61365*exp(17.502*DZ296/(240.97+DZ296))</f>
        <v>0</v>
      </c>
      <c r="AA296">
        <f>(W296-DS296*(DX296+DY296)/1000)</f>
        <v>0</v>
      </c>
      <c r="AB296">
        <f>(-I296*44100)</f>
        <v>0</v>
      </c>
      <c r="AC296">
        <f>2*29.3*Q296*0.92*(DZ296-V296)</f>
        <v>0</v>
      </c>
      <c r="AD296">
        <f>2*0.95*5.67E-8*(((DZ296+$B$9)+273)^4-(V296+273)^4)</f>
        <v>0</v>
      </c>
      <c r="AE296">
        <f>T296+AD296+AB296+AC296</f>
        <v>0</v>
      </c>
      <c r="AF296">
        <f>DW296*AT296*(DR296-DQ296*(1000-AT296*DT296)/(1000-AT296*DS296))/(100*DK296)</f>
        <v>0</v>
      </c>
      <c r="AG296">
        <f>1000*DW296*AT296*(DS296-DT296)/(100*DK296*(1000-AT296*DS296))</f>
        <v>0</v>
      </c>
      <c r="AH296">
        <f>(AI296 - AJ296 - DX296*1E3/(8.314*(DZ296+273.15)) * AL296/DW296 * AK296) * DW296/(100*DK296) * (1000 - DT296)/1000</f>
        <v>0</v>
      </c>
      <c r="AI296">
        <v>1403.217548163174</v>
      </c>
      <c r="AJ296">
        <v>1369.754484848484</v>
      </c>
      <c r="AK296">
        <v>3.387519422369052</v>
      </c>
      <c r="AL296">
        <v>66.78912068132936</v>
      </c>
      <c r="AM296">
        <f>(AO296 - AN296 + DX296*1E3/(8.314*(DZ296+273.15)) * AQ296/DW296 * AP296) * DW296/(100*DK296) * 1000/(1000 - AO296)</f>
        <v>0</v>
      </c>
      <c r="AN296">
        <v>20.56001468507247</v>
      </c>
      <c r="AO296">
        <v>23.46783205882353</v>
      </c>
      <c r="AP296">
        <v>0.009780103932606428</v>
      </c>
      <c r="AQ296">
        <v>108.691089205337</v>
      </c>
      <c r="AR296">
        <v>0</v>
      </c>
      <c r="AS296">
        <v>0</v>
      </c>
      <c r="AT296">
        <f>IF(AR296*$H$15&gt;=AV296,1.0,(AV296/(AV296-AR296*$H$15)))</f>
        <v>0</v>
      </c>
      <c r="AU296">
        <f>(AT296-1)*100</f>
        <v>0</v>
      </c>
      <c r="AV296">
        <f>MAX(0,($B$15+$C$15*EE296)/(1+$D$15*EE296)*DX296/(DZ296+273)*$E$15)</f>
        <v>0</v>
      </c>
      <c r="AW296" t="s">
        <v>429</v>
      </c>
      <c r="AX296" t="s">
        <v>429</v>
      </c>
      <c r="AY296">
        <v>0</v>
      </c>
      <c r="AZ296">
        <v>0</v>
      </c>
      <c r="BA296">
        <f>1-AY296/AZ296</f>
        <v>0</v>
      </c>
      <c r="BB296">
        <v>0</v>
      </c>
      <c r="BC296" t="s">
        <v>429</v>
      </c>
      <c r="BD296" t="s">
        <v>429</v>
      </c>
      <c r="BE296">
        <v>0</v>
      </c>
      <c r="BF296">
        <v>0</v>
      </c>
      <c r="BG296">
        <f>1-BE296/BF296</f>
        <v>0</v>
      </c>
      <c r="BH296">
        <v>0.5</v>
      </c>
      <c r="BI296">
        <f>DH296</f>
        <v>0</v>
      </c>
      <c r="BJ296">
        <f>K296</f>
        <v>0</v>
      </c>
      <c r="BK296">
        <f>BG296*BH296*BI296</f>
        <v>0</v>
      </c>
      <c r="BL296">
        <f>(BJ296-BB296)/BI296</f>
        <v>0</v>
      </c>
      <c r="BM296">
        <f>(AZ296-BF296)/BF296</f>
        <v>0</v>
      </c>
      <c r="BN296">
        <f>AY296/(BA296+AY296/BF296)</f>
        <v>0</v>
      </c>
      <c r="BO296" t="s">
        <v>429</v>
      </c>
      <c r="BP296">
        <v>0</v>
      </c>
      <c r="BQ296">
        <f>IF(BP296&lt;&gt;0, BP296, BN296)</f>
        <v>0</v>
      </c>
      <c r="BR296">
        <f>1-BQ296/BF296</f>
        <v>0</v>
      </c>
      <c r="BS296">
        <f>(BF296-BE296)/(BF296-BQ296)</f>
        <v>0</v>
      </c>
      <c r="BT296">
        <f>(AZ296-BF296)/(AZ296-BQ296)</f>
        <v>0</v>
      </c>
      <c r="BU296">
        <f>(BF296-BE296)/(BF296-AY296)</f>
        <v>0</v>
      </c>
      <c r="BV296">
        <f>(AZ296-BF296)/(AZ296-AY296)</f>
        <v>0</v>
      </c>
      <c r="BW296">
        <f>(BS296*BQ296/BE296)</f>
        <v>0</v>
      </c>
      <c r="BX296">
        <f>(1-BW296)</f>
        <v>0</v>
      </c>
      <c r="DG296">
        <f>$B$13*EF296+$C$13*EG296+$F$13*ER296*(1-EU296)</f>
        <v>0</v>
      </c>
      <c r="DH296">
        <f>DG296*DI296</f>
        <v>0</v>
      </c>
      <c r="DI296">
        <f>($B$13*$D$11+$C$13*$D$11+$F$13*((FE296+EW296)/MAX(FE296+EW296+FF296, 0.1)*$I$11+FF296/MAX(FE296+EW296+FF296, 0.1)*$J$11))/($B$13+$C$13+$F$13)</f>
        <v>0</v>
      </c>
      <c r="DJ296">
        <f>($B$13*$K$11+$C$13*$K$11+$F$13*((FE296+EW296)/MAX(FE296+EW296+FF296, 0.1)*$P$11+FF296/MAX(FE296+EW296+FF296, 0.1)*$Q$11))/($B$13+$C$13+$F$13)</f>
        <v>0</v>
      </c>
      <c r="DK296">
        <v>5.52</v>
      </c>
      <c r="DL296">
        <v>0.5</v>
      </c>
      <c r="DM296" t="s">
        <v>430</v>
      </c>
      <c r="DN296">
        <v>2</v>
      </c>
      <c r="DO296" t="b">
        <v>1</v>
      </c>
      <c r="DP296">
        <v>1685033527.1</v>
      </c>
      <c r="DQ296">
        <v>1314.383703703704</v>
      </c>
      <c r="DR296">
        <v>1360.562592592593</v>
      </c>
      <c r="DS296">
        <v>23.41571481481481</v>
      </c>
      <c r="DT296">
        <v>20.5349037037037</v>
      </c>
      <c r="DU296">
        <v>1314.296666666666</v>
      </c>
      <c r="DV296">
        <v>23.35162222222222</v>
      </c>
      <c r="DW296">
        <v>499.9883703703704</v>
      </c>
      <c r="DX296">
        <v>99.51624074074074</v>
      </c>
      <c r="DY296">
        <v>0.09996378888888888</v>
      </c>
      <c r="DZ296">
        <v>31.73604444444445</v>
      </c>
      <c r="EA296">
        <v>32.46454074074074</v>
      </c>
      <c r="EB296">
        <v>999.9000000000001</v>
      </c>
      <c r="EC296">
        <v>0</v>
      </c>
      <c r="ED296">
        <v>0</v>
      </c>
      <c r="EE296">
        <v>9999.343333333334</v>
      </c>
      <c r="EF296">
        <v>0</v>
      </c>
      <c r="EG296">
        <v>100.1423888888889</v>
      </c>
      <c r="EH296">
        <v>-46.17906666666666</v>
      </c>
      <c r="EI296">
        <v>1345.89962962963</v>
      </c>
      <c r="EJ296">
        <v>1389.088518518519</v>
      </c>
      <c r="EK296">
        <v>2.880807037037037</v>
      </c>
      <c r="EL296">
        <v>1360.562592592593</v>
      </c>
      <c r="EM296">
        <v>20.5349037037037</v>
      </c>
      <c r="EN296">
        <v>2.330243703703704</v>
      </c>
      <c r="EO296">
        <v>2.043556296296297</v>
      </c>
      <c r="EP296">
        <v>19.88698888888889</v>
      </c>
      <c r="EQ296">
        <v>17.78588148148148</v>
      </c>
      <c r="ER296">
        <v>1999.992592592593</v>
      </c>
      <c r="ES296">
        <v>0.979998111111111</v>
      </c>
      <c r="ET296">
        <v>0.02000161851851852</v>
      </c>
      <c r="EU296">
        <v>0</v>
      </c>
      <c r="EV296">
        <v>639.1304444444444</v>
      </c>
      <c r="EW296">
        <v>5.00078</v>
      </c>
      <c r="EX296">
        <v>27459.51111111111</v>
      </c>
      <c r="EY296">
        <v>16379.56296296296</v>
      </c>
      <c r="EZ296">
        <v>43.54148148148148</v>
      </c>
      <c r="FA296">
        <v>44.57144444444444</v>
      </c>
      <c r="FB296">
        <v>44.15481481481481</v>
      </c>
      <c r="FC296">
        <v>44.40014814814814</v>
      </c>
      <c r="FD296">
        <v>44.81</v>
      </c>
      <c r="FE296">
        <v>1955.088518518518</v>
      </c>
      <c r="FF296">
        <v>39.9037037037037</v>
      </c>
      <c r="FG296">
        <v>0</v>
      </c>
      <c r="FH296">
        <v>1685033533.9</v>
      </c>
      <c r="FI296">
        <v>0</v>
      </c>
      <c r="FJ296">
        <v>639.1481538461538</v>
      </c>
      <c r="FK296">
        <v>-2.681777775033367</v>
      </c>
      <c r="FL296">
        <v>18864.2290699596</v>
      </c>
      <c r="FM296">
        <v>27503.21923076923</v>
      </c>
      <c r="FN296">
        <v>15</v>
      </c>
      <c r="FO296">
        <v>1685030927.1</v>
      </c>
      <c r="FP296" t="s">
        <v>824</v>
      </c>
      <c r="FQ296">
        <v>1685030918.1</v>
      </c>
      <c r="FR296">
        <v>1685030927.1</v>
      </c>
      <c r="FS296">
        <v>4</v>
      </c>
      <c r="FT296">
        <v>-0.116</v>
      </c>
      <c r="FU296">
        <v>-0.024</v>
      </c>
      <c r="FV296">
        <v>0.273</v>
      </c>
      <c r="FW296">
        <v>-0.08699999999999999</v>
      </c>
      <c r="FX296">
        <v>420</v>
      </c>
      <c r="FY296">
        <v>14</v>
      </c>
      <c r="FZ296">
        <v>0.3</v>
      </c>
      <c r="GA296">
        <v>0.01</v>
      </c>
      <c r="GB296">
        <v>-45.90921219512195</v>
      </c>
      <c r="GC296">
        <v>-4.41696585365846</v>
      </c>
      <c r="GD296">
        <v>0.447913891003302</v>
      </c>
      <c r="GE296">
        <v>0</v>
      </c>
      <c r="GF296">
        <v>2.896937073170732</v>
      </c>
      <c r="GG296">
        <v>-0.2100238327526151</v>
      </c>
      <c r="GH296">
        <v>0.03323740959087693</v>
      </c>
      <c r="GI296">
        <v>1</v>
      </c>
      <c r="GJ296">
        <v>1</v>
      </c>
      <c r="GK296">
        <v>2</v>
      </c>
      <c r="GL296" t="s">
        <v>432</v>
      </c>
      <c r="GM296">
        <v>3.09996</v>
      </c>
      <c r="GN296">
        <v>2.75815</v>
      </c>
      <c r="GO296">
        <v>0.209722</v>
      </c>
      <c r="GP296">
        <v>0.214179</v>
      </c>
      <c r="GQ296">
        <v>0.116231</v>
      </c>
      <c r="GR296">
        <v>0.106609</v>
      </c>
      <c r="GS296">
        <v>20158.3</v>
      </c>
      <c r="GT296">
        <v>19809.5</v>
      </c>
      <c r="GU296">
        <v>26065.3</v>
      </c>
      <c r="GV296">
        <v>25564.3</v>
      </c>
      <c r="GW296">
        <v>36988</v>
      </c>
      <c r="GX296">
        <v>34809.2</v>
      </c>
      <c r="GY296">
        <v>45586.2</v>
      </c>
      <c r="GZ296">
        <v>42143.1</v>
      </c>
      <c r="HA296">
        <v>1.8402</v>
      </c>
      <c r="HB296">
        <v>1.8639</v>
      </c>
      <c r="HC296">
        <v>-0.04787</v>
      </c>
      <c r="HD296">
        <v>0</v>
      </c>
      <c r="HE296">
        <v>33.2605</v>
      </c>
      <c r="HF296">
        <v>999.9</v>
      </c>
      <c r="HG296">
        <v>46.9</v>
      </c>
      <c r="HH296">
        <v>40.6</v>
      </c>
      <c r="HI296">
        <v>36.0738</v>
      </c>
      <c r="HJ296">
        <v>62.5677</v>
      </c>
      <c r="HK296">
        <v>24.7115</v>
      </c>
      <c r="HL296">
        <v>1</v>
      </c>
      <c r="HM296">
        <v>0.451697</v>
      </c>
      <c r="HN296">
        <v>2.50741</v>
      </c>
      <c r="HO296">
        <v>20.2861</v>
      </c>
      <c r="HP296">
        <v>5.2101</v>
      </c>
      <c r="HQ296">
        <v>11.98</v>
      </c>
      <c r="HR296">
        <v>4.9627</v>
      </c>
      <c r="HS296">
        <v>3.2741</v>
      </c>
      <c r="HT296">
        <v>9999</v>
      </c>
      <c r="HU296">
        <v>9999</v>
      </c>
      <c r="HV296">
        <v>9999</v>
      </c>
      <c r="HW296">
        <v>31.9</v>
      </c>
      <c r="HX296">
        <v>1.86401</v>
      </c>
      <c r="HY296">
        <v>1.8602</v>
      </c>
      <c r="HZ296">
        <v>1.85852</v>
      </c>
      <c r="IA296">
        <v>1.85989</v>
      </c>
      <c r="IB296">
        <v>1.85989</v>
      </c>
      <c r="IC296">
        <v>1.85839</v>
      </c>
      <c r="ID296">
        <v>1.85753</v>
      </c>
      <c r="IE296">
        <v>1.85241</v>
      </c>
      <c r="IF296">
        <v>0</v>
      </c>
      <c r="IG296">
        <v>0</v>
      </c>
      <c r="IH296">
        <v>0</v>
      </c>
      <c r="II296">
        <v>0</v>
      </c>
      <c r="IJ296" t="s">
        <v>433</v>
      </c>
      <c r="IK296" t="s">
        <v>434</v>
      </c>
      <c r="IL296" t="s">
        <v>435</v>
      </c>
      <c r="IM296" t="s">
        <v>435</v>
      </c>
      <c r="IN296" t="s">
        <v>435</v>
      </c>
      <c r="IO296" t="s">
        <v>435</v>
      </c>
      <c r="IP296">
        <v>0</v>
      </c>
      <c r="IQ296">
        <v>100</v>
      </c>
      <c r="IR296">
        <v>100</v>
      </c>
      <c r="IS296">
        <v>0.07000000000000001</v>
      </c>
      <c r="IT296">
        <v>0.06510000000000001</v>
      </c>
      <c r="IU296">
        <v>0.193269492571207</v>
      </c>
      <c r="IV296">
        <v>0.0002756662941723101</v>
      </c>
      <c r="IW296">
        <v>-1.706736700235475E-07</v>
      </c>
      <c r="IX296">
        <v>-7.648352192670159E-11</v>
      </c>
      <c r="IY296">
        <v>-0.189574171831711</v>
      </c>
      <c r="IZ296">
        <v>0.001712106514585134</v>
      </c>
      <c r="JA296">
        <v>0.0004201690128959496</v>
      </c>
      <c r="JB296">
        <v>-1.212774764375344E-06</v>
      </c>
      <c r="JC296">
        <v>3</v>
      </c>
      <c r="JD296">
        <v>1949</v>
      </c>
      <c r="JE296">
        <v>1</v>
      </c>
      <c r="JF296">
        <v>28</v>
      </c>
      <c r="JG296">
        <v>43.6</v>
      </c>
      <c r="JH296">
        <v>43.5</v>
      </c>
      <c r="JI296">
        <v>3.02246</v>
      </c>
      <c r="JJ296">
        <v>2.64038</v>
      </c>
      <c r="JK296">
        <v>1.49658</v>
      </c>
      <c r="JL296">
        <v>2.34863</v>
      </c>
      <c r="JM296">
        <v>1.54785</v>
      </c>
      <c r="JN296">
        <v>2.36694</v>
      </c>
      <c r="JO296">
        <v>43.5627</v>
      </c>
      <c r="JP296">
        <v>12.985</v>
      </c>
      <c r="JQ296">
        <v>18</v>
      </c>
      <c r="JR296">
        <v>492.045</v>
      </c>
      <c r="JS296">
        <v>523.543</v>
      </c>
      <c r="JT296">
        <v>28.0048</v>
      </c>
      <c r="JU296">
        <v>32.9124</v>
      </c>
      <c r="JV296">
        <v>30.001</v>
      </c>
      <c r="JW296">
        <v>32.7758</v>
      </c>
      <c r="JX296">
        <v>32.6884</v>
      </c>
      <c r="JY296">
        <v>60.628</v>
      </c>
      <c r="JZ296">
        <v>41.297</v>
      </c>
      <c r="KA296">
        <v>0</v>
      </c>
      <c r="KB296">
        <v>28</v>
      </c>
      <c r="KC296">
        <v>1409.82</v>
      </c>
      <c r="KD296">
        <v>20.6396</v>
      </c>
      <c r="KE296">
        <v>99.6144</v>
      </c>
      <c r="KF296">
        <v>100.048</v>
      </c>
    </row>
    <row r="297" spans="1:292">
      <c r="A297">
        <v>277</v>
      </c>
      <c r="B297">
        <v>1685033539.6</v>
      </c>
      <c r="C297">
        <v>6940.5</v>
      </c>
      <c r="D297" t="s">
        <v>991</v>
      </c>
      <c r="E297" t="s">
        <v>992</v>
      </c>
      <c r="F297">
        <v>5</v>
      </c>
      <c r="G297" t="s">
        <v>823</v>
      </c>
      <c r="H297">
        <v>1685033531.814285</v>
      </c>
      <c r="I297">
        <f>(J297)/1000</f>
        <v>0</v>
      </c>
      <c r="J297">
        <f>IF(DO297, AM297, AG297)</f>
        <v>0</v>
      </c>
      <c r="K297">
        <f>IF(DO297, AH297, AF297)</f>
        <v>0</v>
      </c>
      <c r="L297">
        <f>DQ297 - IF(AT297&gt;1, K297*DK297*100.0/(AV297*EE297), 0)</f>
        <v>0</v>
      </c>
      <c r="M297">
        <f>((S297-I297/2)*L297-K297)/(S297+I297/2)</f>
        <v>0</v>
      </c>
      <c r="N297">
        <f>M297*(DX297+DY297)/1000.0</f>
        <v>0</v>
      </c>
      <c r="O297">
        <f>(DQ297 - IF(AT297&gt;1, K297*DK297*100.0/(AV297*EE297), 0))*(DX297+DY297)/1000.0</f>
        <v>0</v>
      </c>
      <c r="P297">
        <f>2.0/((1/R297-1/Q297)+SIGN(R297)*SQRT((1/R297-1/Q297)*(1/R297-1/Q297) + 4*DL297/((DL297+1)*(DL297+1))*(2*1/R297*1/Q297-1/Q297*1/Q297)))</f>
        <v>0</v>
      </c>
      <c r="Q297">
        <f>IF(LEFT(DM297,1)&lt;&gt;"0",IF(LEFT(DM297,1)="1",3.0,DN297),$D$5+$E$5*(EE297*DX297/($K$5*1000))+$F$5*(EE297*DX297/($K$5*1000))*MAX(MIN(DK297,$J$5),$I$5)*MAX(MIN(DK297,$J$5),$I$5)+$G$5*MAX(MIN(DK297,$J$5),$I$5)*(EE297*DX297/($K$5*1000))+$H$5*(EE297*DX297/($K$5*1000))*(EE297*DX297/($K$5*1000)))</f>
        <v>0</v>
      </c>
      <c r="R297">
        <f>I297*(1000-(1000*0.61365*exp(17.502*V297/(240.97+V297))/(DX297+DY297)+DS297)/2)/(1000*0.61365*exp(17.502*V297/(240.97+V297))/(DX297+DY297)-DS297)</f>
        <v>0</v>
      </c>
      <c r="S297">
        <f>1/((DL297+1)/(P297/1.6)+1/(Q297/1.37)) + DL297/((DL297+1)/(P297/1.6) + DL297/(Q297/1.37))</f>
        <v>0</v>
      </c>
      <c r="T297">
        <f>(DG297*DJ297)</f>
        <v>0</v>
      </c>
      <c r="U297">
        <f>(DZ297+(T297+2*0.95*5.67E-8*(((DZ297+$B$9)+273)^4-(DZ297+273)^4)-44100*I297)/(1.84*29.3*Q297+8*0.95*5.67E-8*(DZ297+273)^3))</f>
        <v>0</v>
      </c>
      <c r="V297">
        <f>($C$9*EA297+$D$9*EB297+$E$9*U297)</f>
        <v>0</v>
      </c>
      <c r="W297">
        <f>0.61365*exp(17.502*V297/(240.97+V297))</f>
        <v>0</v>
      </c>
      <c r="X297">
        <f>(Y297/Z297*100)</f>
        <v>0</v>
      </c>
      <c r="Y297">
        <f>DS297*(DX297+DY297)/1000</f>
        <v>0</v>
      </c>
      <c r="Z297">
        <f>0.61365*exp(17.502*DZ297/(240.97+DZ297))</f>
        <v>0</v>
      </c>
      <c r="AA297">
        <f>(W297-DS297*(DX297+DY297)/1000)</f>
        <v>0</v>
      </c>
      <c r="AB297">
        <f>(-I297*44100)</f>
        <v>0</v>
      </c>
      <c r="AC297">
        <f>2*29.3*Q297*0.92*(DZ297-V297)</f>
        <v>0</v>
      </c>
      <c r="AD297">
        <f>2*0.95*5.67E-8*(((DZ297+$B$9)+273)^4-(V297+273)^4)</f>
        <v>0</v>
      </c>
      <c r="AE297">
        <f>T297+AD297+AB297+AC297</f>
        <v>0</v>
      </c>
      <c r="AF297">
        <f>DW297*AT297*(DR297-DQ297*(1000-AT297*DT297)/(1000-AT297*DS297))/(100*DK297)</f>
        <v>0</v>
      </c>
      <c r="AG297">
        <f>1000*DW297*AT297*(DS297-DT297)/(100*DK297*(1000-AT297*DS297))</f>
        <v>0</v>
      </c>
      <c r="AH297">
        <f>(AI297 - AJ297 - DX297*1E3/(8.314*(DZ297+273.15)) * AL297/DW297 * AK297) * DW297/(100*DK297) * (1000 - DT297)/1000</f>
        <v>0</v>
      </c>
      <c r="AI297">
        <v>1420.097061346843</v>
      </c>
      <c r="AJ297">
        <v>1386.759272727272</v>
      </c>
      <c r="AK297">
        <v>3.396669468082428</v>
      </c>
      <c r="AL297">
        <v>66.78912068132936</v>
      </c>
      <c r="AM297">
        <f>(AO297 - AN297 + DX297*1E3/(8.314*(DZ297+273.15)) * AQ297/DW297 * AP297) * DW297/(100*DK297) * 1000/(1000 - AO297)</f>
        <v>0</v>
      </c>
      <c r="AN297">
        <v>20.56595886929285</v>
      </c>
      <c r="AO297">
        <v>23.48621235294116</v>
      </c>
      <c r="AP297">
        <v>0.005550746928741006</v>
      </c>
      <c r="AQ297">
        <v>108.691089205337</v>
      </c>
      <c r="AR297">
        <v>0</v>
      </c>
      <c r="AS297">
        <v>0</v>
      </c>
      <c r="AT297">
        <f>IF(AR297*$H$15&gt;=AV297,1.0,(AV297/(AV297-AR297*$H$15)))</f>
        <v>0</v>
      </c>
      <c r="AU297">
        <f>(AT297-1)*100</f>
        <v>0</v>
      </c>
      <c r="AV297">
        <f>MAX(0,($B$15+$C$15*EE297)/(1+$D$15*EE297)*DX297/(DZ297+273)*$E$15)</f>
        <v>0</v>
      </c>
      <c r="AW297" t="s">
        <v>429</v>
      </c>
      <c r="AX297" t="s">
        <v>429</v>
      </c>
      <c r="AY297">
        <v>0</v>
      </c>
      <c r="AZ297">
        <v>0</v>
      </c>
      <c r="BA297">
        <f>1-AY297/AZ297</f>
        <v>0</v>
      </c>
      <c r="BB297">
        <v>0</v>
      </c>
      <c r="BC297" t="s">
        <v>429</v>
      </c>
      <c r="BD297" t="s">
        <v>429</v>
      </c>
      <c r="BE297">
        <v>0</v>
      </c>
      <c r="BF297">
        <v>0</v>
      </c>
      <c r="BG297">
        <f>1-BE297/BF297</f>
        <v>0</v>
      </c>
      <c r="BH297">
        <v>0.5</v>
      </c>
      <c r="BI297">
        <f>DH297</f>
        <v>0</v>
      </c>
      <c r="BJ297">
        <f>K297</f>
        <v>0</v>
      </c>
      <c r="BK297">
        <f>BG297*BH297*BI297</f>
        <v>0</v>
      </c>
      <c r="BL297">
        <f>(BJ297-BB297)/BI297</f>
        <v>0</v>
      </c>
      <c r="BM297">
        <f>(AZ297-BF297)/BF297</f>
        <v>0</v>
      </c>
      <c r="BN297">
        <f>AY297/(BA297+AY297/BF297)</f>
        <v>0</v>
      </c>
      <c r="BO297" t="s">
        <v>429</v>
      </c>
      <c r="BP297">
        <v>0</v>
      </c>
      <c r="BQ297">
        <f>IF(BP297&lt;&gt;0, BP297, BN297)</f>
        <v>0</v>
      </c>
      <c r="BR297">
        <f>1-BQ297/BF297</f>
        <v>0</v>
      </c>
      <c r="BS297">
        <f>(BF297-BE297)/(BF297-BQ297)</f>
        <v>0</v>
      </c>
      <c r="BT297">
        <f>(AZ297-BF297)/(AZ297-BQ297)</f>
        <v>0</v>
      </c>
      <c r="BU297">
        <f>(BF297-BE297)/(BF297-AY297)</f>
        <v>0</v>
      </c>
      <c r="BV297">
        <f>(AZ297-BF297)/(AZ297-AY297)</f>
        <v>0</v>
      </c>
      <c r="BW297">
        <f>(BS297*BQ297/BE297)</f>
        <v>0</v>
      </c>
      <c r="BX297">
        <f>(1-BW297)</f>
        <v>0</v>
      </c>
      <c r="DG297">
        <f>$B$13*EF297+$C$13*EG297+$F$13*ER297*(1-EU297)</f>
        <v>0</v>
      </c>
      <c r="DH297">
        <f>DG297*DI297</f>
        <v>0</v>
      </c>
      <c r="DI297">
        <f>($B$13*$D$11+$C$13*$D$11+$F$13*((FE297+EW297)/MAX(FE297+EW297+FF297, 0.1)*$I$11+FF297/MAX(FE297+EW297+FF297, 0.1)*$J$11))/($B$13+$C$13+$F$13)</f>
        <v>0</v>
      </c>
      <c r="DJ297">
        <f>($B$13*$K$11+$C$13*$K$11+$F$13*((FE297+EW297)/MAX(FE297+EW297+FF297, 0.1)*$P$11+FF297/MAX(FE297+EW297+FF297, 0.1)*$Q$11))/($B$13+$C$13+$F$13)</f>
        <v>0</v>
      </c>
      <c r="DK297">
        <v>5.52</v>
      </c>
      <c r="DL297">
        <v>0.5</v>
      </c>
      <c r="DM297" t="s">
        <v>430</v>
      </c>
      <c r="DN297">
        <v>2</v>
      </c>
      <c r="DO297" t="b">
        <v>1</v>
      </c>
      <c r="DP297">
        <v>1685033531.814285</v>
      </c>
      <c r="DQ297">
        <v>1330.002857142857</v>
      </c>
      <c r="DR297">
        <v>1376.360714285714</v>
      </c>
      <c r="DS297">
        <v>23.449525</v>
      </c>
      <c r="DT297">
        <v>20.56185</v>
      </c>
      <c r="DU297">
        <v>1329.924285714286</v>
      </c>
      <c r="DV297">
        <v>23.38478928571429</v>
      </c>
      <c r="DW297">
        <v>500.0312142857143</v>
      </c>
      <c r="DX297">
        <v>99.51669999999999</v>
      </c>
      <c r="DY297">
        <v>0.1000198464285714</v>
      </c>
      <c r="DZ297">
        <v>31.74949642857143</v>
      </c>
      <c r="EA297">
        <v>32.47957142857143</v>
      </c>
      <c r="EB297">
        <v>999.9000000000002</v>
      </c>
      <c r="EC297">
        <v>0</v>
      </c>
      <c r="ED297">
        <v>0</v>
      </c>
      <c r="EE297">
        <v>10002.4275</v>
      </c>
      <c r="EF297">
        <v>0</v>
      </c>
      <c r="EG297">
        <v>102.6973321428572</v>
      </c>
      <c r="EH297">
        <v>-46.35753928571428</v>
      </c>
      <c r="EI297">
        <v>1361.940714285714</v>
      </c>
      <c r="EJ297">
        <v>1405.255714285714</v>
      </c>
      <c r="EK297">
        <v>2.887665000000001</v>
      </c>
      <c r="EL297">
        <v>1376.360714285714</v>
      </c>
      <c r="EM297">
        <v>20.56185</v>
      </c>
      <c r="EN297">
        <v>2.333618928571429</v>
      </c>
      <c r="EO297">
        <v>2.0462475</v>
      </c>
      <c r="EP297">
        <v>19.91035357142857</v>
      </c>
      <c r="EQ297">
        <v>17.8068</v>
      </c>
      <c r="ER297">
        <v>2000.026785714286</v>
      </c>
      <c r="ES297">
        <v>0.979997464285714</v>
      </c>
      <c r="ET297">
        <v>0.02000226428571429</v>
      </c>
      <c r="EU297">
        <v>0</v>
      </c>
      <c r="EV297">
        <v>638.8968928571429</v>
      </c>
      <c r="EW297">
        <v>5.00078</v>
      </c>
      <c r="EX297">
        <v>28441.37142857143</v>
      </c>
      <c r="EY297">
        <v>16379.84285714286</v>
      </c>
      <c r="EZ297">
        <v>43.56460714285713</v>
      </c>
      <c r="FA297">
        <v>44.59128571428572</v>
      </c>
      <c r="FB297">
        <v>44.25875</v>
      </c>
      <c r="FC297">
        <v>44.435</v>
      </c>
      <c r="FD297">
        <v>44.82121428571428</v>
      </c>
      <c r="FE297">
        <v>1955.119642857143</v>
      </c>
      <c r="FF297">
        <v>39.90678571428572</v>
      </c>
      <c r="FG297">
        <v>0</v>
      </c>
      <c r="FH297">
        <v>1685033538.7</v>
      </c>
      <c r="FI297">
        <v>0</v>
      </c>
      <c r="FJ297">
        <v>638.9032307692307</v>
      </c>
      <c r="FK297">
        <v>-2.517880340417514</v>
      </c>
      <c r="FL297">
        <v>16446.90598100257</v>
      </c>
      <c r="FM297">
        <v>28443</v>
      </c>
      <c r="FN297">
        <v>15</v>
      </c>
      <c r="FO297">
        <v>1685030927.1</v>
      </c>
      <c r="FP297" t="s">
        <v>824</v>
      </c>
      <c r="FQ297">
        <v>1685030918.1</v>
      </c>
      <c r="FR297">
        <v>1685030927.1</v>
      </c>
      <c r="FS297">
        <v>4</v>
      </c>
      <c r="FT297">
        <v>-0.116</v>
      </c>
      <c r="FU297">
        <v>-0.024</v>
      </c>
      <c r="FV297">
        <v>0.273</v>
      </c>
      <c r="FW297">
        <v>-0.08699999999999999</v>
      </c>
      <c r="FX297">
        <v>420</v>
      </c>
      <c r="FY297">
        <v>14</v>
      </c>
      <c r="FZ297">
        <v>0.3</v>
      </c>
      <c r="GA297">
        <v>0.01</v>
      </c>
      <c r="GB297">
        <v>-46.17138292682927</v>
      </c>
      <c r="GC297">
        <v>-2.694825783972131</v>
      </c>
      <c r="GD297">
        <v>0.3173014930840772</v>
      </c>
      <c r="GE297">
        <v>0</v>
      </c>
      <c r="GF297">
        <v>2.890945121951219</v>
      </c>
      <c r="GG297">
        <v>0.02954947735191877</v>
      </c>
      <c r="GH297">
        <v>0.02774404090021731</v>
      </c>
      <c r="GI297">
        <v>1</v>
      </c>
      <c r="GJ297">
        <v>1</v>
      </c>
      <c r="GK297">
        <v>2</v>
      </c>
      <c r="GL297" t="s">
        <v>432</v>
      </c>
      <c r="GM297">
        <v>3.09993</v>
      </c>
      <c r="GN297">
        <v>2.75818</v>
      </c>
      <c r="GO297">
        <v>0.211289</v>
      </c>
      <c r="GP297">
        <v>0.215719</v>
      </c>
      <c r="GQ297">
        <v>0.11629</v>
      </c>
      <c r="GR297">
        <v>0.106625</v>
      </c>
      <c r="GS297">
        <v>20118</v>
      </c>
      <c r="GT297">
        <v>19770.2</v>
      </c>
      <c r="GU297">
        <v>26065</v>
      </c>
      <c r="GV297">
        <v>25563.7</v>
      </c>
      <c r="GW297">
        <v>36985.3</v>
      </c>
      <c r="GX297">
        <v>34808.3</v>
      </c>
      <c r="GY297">
        <v>45585.6</v>
      </c>
      <c r="GZ297">
        <v>42142.6</v>
      </c>
      <c r="HA297">
        <v>1.84018</v>
      </c>
      <c r="HB297">
        <v>1.86367</v>
      </c>
      <c r="HC297">
        <v>-0.0482872</v>
      </c>
      <c r="HD297">
        <v>0</v>
      </c>
      <c r="HE297">
        <v>33.2978</v>
      </c>
      <c r="HF297">
        <v>999.9</v>
      </c>
      <c r="HG297">
        <v>46.9</v>
      </c>
      <c r="HH297">
        <v>40.6</v>
      </c>
      <c r="HI297">
        <v>36.0769</v>
      </c>
      <c r="HJ297">
        <v>62.3377</v>
      </c>
      <c r="HK297">
        <v>24.6314</v>
      </c>
      <c r="HL297">
        <v>1</v>
      </c>
      <c r="HM297">
        <v>0.452876</v>
      </c>
      <c r="HN297">
        <v>2.52842</v>
      </c>
      <c r="HO297">
        <v>20.2857</v>
      </c>
      <c r="HP297">
        <v>5.21055</v>
      </c>
      <c r="HQ297">
        <v>11.98</v>
      </c>
      <c r="HR297">
        <v>4.96285</v>
      </c>
      <c r="HS297">
        <v>3.27408</v>
      </c>
      <c r="HT297">
        <v>9999</v>
      </c>
      <c r="HU297">
        <v>9999</v>
      </c>
      <c r="HV297">
        <v>9999</v>
      </c>
      <c r="HW297">
        <v>31.9</v>
      </c>
      <c r="HX297">
        <v>1.86401</v>
      </c>
      <c r="HY297">
        <v>1.8602</v>
      </c>
      <c r="HZ297">
        <v>1.85852</v>
      </c>
      <c r="IA297">
        <v>1.85989</v>
      </c>
      <c r="IB297">
        <v>1.85987</v>
      </c>
      <c r="IC297">
        <v>1.8584</v>
      </c>
      <c r="ID297">
        <v>1.85749</v>
      </c>
      <c r="IE297">
        <v>1.85242</v>
      </c>
      <c r="IF297">
        <v>0</v>
      </c>
      <c r="IG297">
        <v>0</v>
      </c>
      <c r="IH297">
        <v>0</v>
      </c>
      <c r="II297">
        <v>0</v>
      </c>
      <c r="IJ297" t="s">
        <v>433</v>
      </c>
      <c r="IK297" t="s">
        <v>434</v>
      </c>
      <c r="IL297" t="s">
        <v>435</v>
      </c>
      <c r="IM297" t="s">
        <v>435</v>
      </c>
      <c r="IN297" t="s">
        <v>435</v>
      </c>
      <c r="IO297" t="s">
        <v>435</v>
      </c>
      <c r="IP297">
        <v>0</v>
      </c>
      <c r="IQ297">
        <v>100</v>
      </c>
      <c r="IR297">
        <v>100</v>
      </c>
      <c r="IS297">
        <v>0.07000000000000001</v>
      </c>
      <c r="IT297">
        <v>0.0655</v>
      </c>
      <c r="IU297">
        <v>0.193269492571207</v>
      </c>
      <c r="IV297">
        <v>0.0002756662941723101</v>
      </c>
      <c r="IW297">
        <v>-1.706736700235475E-07</v>
      </c>
      <c r="IX297">
        <v>-7.648352192670159E-11</v>
      </c>
      <c r="IY297">
        <v>-0.189574171831711</v>
      </c>
      <c r="IZ297">
        <v>0.001712106514585134</v>
      </c>
      <c r="JA297">
        <v>0.0004201690128959496</v>
      </c>
      <c r="JB297">
        <v>-1.212774764375344E-06</v>
      </c>
      <c r="JC297">
        <v>3</v>
      </c>
      <c r="JD297">
        <v>1949</v>
      </c>
      <c r="JE297">
        <v>1</v>
      </c>
      <c r="JF297">
        <v>28</v>
      </c>
      <c r="JG297">
        <v>43.7</v>
      </c>
      <c r="JH297">
        <v>43.5</v>
      </c>
      <c r="JI297">
        <v>3.05054</v>
      </c>
      <c r="JJ297">
        <v>2.63306</v>
      </c>
      <c r="JK297">
        <v>1.49658</v>
      </c>
      <c r="JL297">
        <v>2.34741</v>
      </c>
      <c r="JM297">
        <v>1.54785</v>
      </c>
      <c r="JN297">
        <v>2.38525</v>
      </c>
      <c r="JO297">
        <v>43.5627</v>
      </c>
      <c r="JP297">
        <v>12.9763</v>
      </c>
      <c r="JQ297">
        <v>18</v>
      </c>
      <c r="JR297">
        <v>492.095</v>
      </c>
      <c r="JS297">
        <v>523.46</v>
      </c>
      <c r="JT297">
        <v>28.0046</v>
      </c>
      <c r="JU297">
        <v>32.9229</v>
      </c>
      <c r="JV297">
        <v>30.0011</v>
      </c>
      <c r="JW297">
        <v>32.7848</v>
      </c>
      <c r="JX297">
        <v>32.6975</v>
      </c>
      <c r="JY297">
        <v>61.2543</v>
      </c>
      <c r="JZ297">
        <v>41.297</v>
      </c>
      <c r="KA297">
        <v>0</v>
      </c>
      <c r="KB297">
        <v>28</v>
      </c>
      <c r="KC297">
        <v>1423.18</v>
      </c>
      <c r="KD297">
        <v>20.6544</v>
      </c>
      <c r="KE297">
        <v>99.61320000000001</v>
      </c>
      <c r="KF297">
        <v>100.046</v>
      </c>
    </row>
    <row r="298" spans="1:292">
      <c r="A298">
        <v>278</v>
      </c>
      <c r="B298">
        <v>1685033544.6</v>
      </c>
      <c r="C298">
        <v>6945.5</v>
      </c>
      <c r="D298" t="s">
        <v>993</v>
      </c>
      <c r="E298" t="s">
        <v>994</v>
      </c>
      <c r="F298">
        <v>5</v>
      </c>
      <c r="G298" t="s">
        <v>823</v>
      </c>
      <c r="H298">
        <v>1685033537.1</v>
      </c>
      <c r="I298">
        <f>(J298)/1000</f>
        <v>0</v>
      </c>
      <c r="J298">
        <f>IF(DO298, AM298, AG298)</f>
        <v>0</v>
      </c>
      <c r="K298">
        <f>IF(DO298, AH298, AF298)</f>
        <v>0</v>
      </c>
      <c r="L298">
        <f>DQ298 - IF(AT298&gt;1, K298*DK298*100.0/(AV298*EE298), 0)</f>
        <v>0</v>
      </c>
      <c r="M298">
        <f>((S298-I298/2)*L298-K298)/(S298+I298/2)</f>
        <v>0</v>
      </c>
      <c r="N298">
        <f>M298*(DX298+DY298)/1000.0</f>
        <v>0</v>
      </c>
      <c r="O298">
        <f>(DQ298 - IF(AT298&gt;1, K298*DK298*100.0/(AV298*EE298), 0))*(DX298+DY298)/1000.0</f>
        <v>0</v>
      </c>
      <c r="P298">
        <f>2.0/((1/R298-1/Q298)+SIGN(R298)*SQRT((1/R298-1/Q298)*(1/R298-1/Q298) + 4*DL298/((DL298+1)*(DL298+1))*(2*1/R298*1/Q298-1/Q298*1/Q298)))</f>
        <v>0</v>
      </c>
      <c r="Q298">
        <f>IF(LEFT(DM298,1)&lt;&gt;"0",IF(LEFT(DM298,1)="1",3.0,DN298),$D$5+$E$5*(EE298*DX298/($K$5*1000))+$F$5*(EE298*DX298/($K$5*1000))*MAX(MIN(DK298,$J$5),$I$5)*MAX(MIN(DK298,$J$5),$I$5)+$G$5*MAX(MIN(DK298,$J$5),$I$5)*(EE298*DX298/($K$5*1000))+$H$5*(EE298*DX298/($K$5*1000))*(EE298*DX298/($K$5*1000)))</f>
        <v>0</v>
      </c>
      <c r="R298">
        <f>I298*(1000-(1000*0.61365*exp(17.502*V298/(240.97+V298))/(DX298+DY298)+DS298)/2)/(1000*0.61365*exp(17.502*V298/(240.97+V298))/(DX298+DY298)-DS298)</f>
        <v>0</v>
      </c>
      <c r="S298">
        <f>1/((DL298+1)/(P298/1.6)+1/(Q298/1.37)) + DL298/((DL298+1)/(P298/1.6) + DL298/(Q298/1.37))</f>
        <v>0</v>
      </c>
      <c r="T298">
        <f>(DG298*DJ298)</f>
        <v>0</v>
      </c>
      <c r="U298">
        <f>(DZ298+(T298+2*0.95*5.67E-8*(((DZ298+$B$9)+273)^4-(DZ298+273)^4)-44100*I298)/(1.84*29.3*Q298+8*0.95*5.67E-8*(DZ298+273)^3))</f>
        <v>0</v>
      </c>
      <c r="V298">
        <f>($C$9*EA298+$D$9*EB298+$E$9*U298)</f>
        <v>0</v>
      </c>
      <c r="W298">
        <f>0.61365*exp(17.502*V298/(240.97+V298))</f>
        <v>0</v>
      </c>
      <c r="X298">
        <f>(Y298/Z298*100)</f>
        <v>0</v>
      </c>
      <c r="Y298">
        <f>DS298*(DX298+DY298)/1000</f>
        <v>0</v>
      </c>
      <c r="Z298">
        <f>0.61365*exp(17.502*DZ298/(240.97+DZ298))</f>
        <v>0</v>
      </c>
      <c r="AA298">
        <f>(W298-DS298*(DX298+DY298)/1000)</f>
        <v>0</v>
      </c>
      <c r="AB298">
        <f>(-I298*44100)</f>
        <v>0</v>
      </c>
      <c r="AC298">
        <f>2*29.3*Q298*0.92*(DZ298-V298)</f>
        <v>0</v>
      </c>
      <c r="AD298">
        <f>2*0.95*5.67E-8*(((DZ298+$B$9)+273)^4-(V298+273)^4)</f>
        <v>0</v>
      </c>
      <c r="AE298">
        <f>T298+AD298+AB298+AC298</f>
        <v>0</v>
      </c>
      <c r="AF298">
        <f>DW298*AT298*(DR298-DQ298*(1000-AT298*DT298)/(1000-AT298*DS298))/(100*DK298)</f>
        <v>0</v>
      </c>
      <c r="AG298">
        <f>1000*DW298*AT298*(DS298-DT298)/(100*DK298*(1000-AT298*DS298))</f>
        <v>0</v>
      </c>
      <c r="AH298">
        <f>(AI298 - AJ298 - DX298*1E3/(8.314*(DZ298+273.15)) * AL298/DW298 * AK298) * DW298/(100*DK298) * (1000 - DT298)/1000</f>
        <v>0</v>
      </c>
      <c r="AI298">
        <v>1437.343992556479</v>
      </c>
      <c r="AJ298">
        <v>1403.85606060606</v>
      </c>
      <c r="AK298">
        <v>3.415681482523568</v>
      </c>
      <c r="AL298">
        <v>66.78912068132936</v>
      </c>
      <c r="AM298">
        <f>(AO298 - AN298 + DX298*1E3/(8.314*(DZ298+273.15)) * AQ298/DW298 * AP298) * DW298/(100*DK298) * 1000/(1000 - AO298)</f>
        <v>0</v>
      </c>
      <c r="AN298">
        <v>20.57095414891539</v>
      </c>
      <c r="AO298">
        <v>23.49758970588235</v>
      </c>
      <c r="AP298">
        <v>0.0009517256979366987</v>
      </c>
      <c r="AQ298">
        <v>108.691089205337</v>
      </c>
      <c r="AR298">
        <v>0</v>
      </c>
      <c r="AS298">
        <v>0</v>
      </c>
      <c r="AT298">
        <f>IF(AR298*$H$15&gt;=AV298,1.0,(AV298/(AV298-AR298*$H$15)))</f>
        <v>0</v>
      </c>
      <c r="AU298">
        <f>(AT298-1)*100</f>
        <v>0</v>
      </c>
      <c r="AV298">
        <f>MAX(0,($B$15+$C$15*EE298)/(1+$D$15*EE298)*DX298/(DZ298+273)*$E$15)</f>
        <v>0</v>
      </c>
      <c r="AW298" t="s">
        <v>429</v>
      </c>
      <c r="AX298" t="s">
        <v>429</v>
      </c>
      <c r="AY298">
        <v>0</v>
      </c>
      <c r="AZ298">
        <v>0</v>
      </c>
      <c r="BA298">
        <f>1-AY298/AZ298</f>
        <v>0</v>
      </c>
      <c r="BB298">
        <v>0</v>
      </c>
      <c r="BC298" t="s">
        <v>429</v>
      </c>
      <c r="BD298" t="s">
        <v>429</v>
      </c>
      <c r="BE298">
        <v>0</v>
      </c>
      <c r="BF298">
        <v>0</v>
      </c>
      <c r="BG298">
        <f>1-BE298/BF298</f>
        <v>0</v>
      </c>
      <c r="BH298">
        <v>0.5</v>
      </c>
      <c r="BI298">
        <f>DH298</f>
        <v>0</v>
      </c>
      <c r="BJ298">
        <f>K298</f>
        <v>0</v>
      </c>
      <c r="BK298">
        <f>BG298*BH298*BI298</f>
        <v>0</v>
      </c>
      <c r="BL298">
        <f>(BJ298-BB298)/BI298</f>
        <v>0</v>
      </c>
      <c r="BM298">
        <f>(AZ298-BF298)/BF298</f>
        <v>0</v>
      </c>
      <c r="BN298">
        <f>AY298/(BA298+AY298/BF298)</f>
        <v>0</v>
      </c>
      <c r="BO298" t="s">
        <v>429</v>
      </c>
      <c r="BP298">
        <v>0</v>
      </c>
      <c r="BQ298">
        <f>IF(BP298&lt;&gt;0, BP298, BN298)</f>
        <v>0</v>
      </c>
      <c r="BR298">
        <f>1-BQ298/BF298</f>
        <v>0</v>
      </c>
      <c r="BS298">
        <f>(BF298-BE298)/(BF298-BQ298)</f>
        <v>0</v>
      </c>
      <c r="BT298">
        <f>(AZ298-BF298)/(AZ298-BQ298)</f>
        <v>0</v>
      </c>
      <c r="BU298">
        <f>(BF298-BE298)/(BF298-AY298)</f>
        <v>0</v>
      </c>
      <c r="BV298">
        <f>(AZ298-BF298)/(AZ298-AY298)</f>
        <v>0</v>
      </c>
      <c r="BW298">
        <f>(BS298*BQ298/BE298)</f>
        <v>0</v>
      </c>
      <c r="BX298">
        <f>(1-BW298)</f>
        <v>0</v>
      </c>
      <c r="DG298">
        <f>$B$13*EF298+$C$13*EG298+$F$13*ER298*(1-EU298)</f>
        <v>0</v>
      </c>
      <c r="DH298">
        <f>DG298*DI298</f>
        <v>0</v>
      </c>
      <c r="DI298">
        <f>($B$13*$D$11+$C$13*$D$11+$F$13*((FE298+EW298)/MAX(FE298+EW298+FF298, 0.1)*$I$11+FF298/MAX(FE298+EW298+FF298, 0.1)*$J$11))/($B$13+$C$13+$F$13)</f>
        <v>0</v>
      </c>
      <c r="DJ298">
        <f>($B$13*$K$11+$C$13*$K$11+$F$13*((FE298+EW298)/MAX(FE298+EW298+FF298, 0.1)*$P$11+FF298/MAX(FE298+EW298+FF298, 0.1)*$Q$11))/($B$13+$C$13+$F$13)</f>
        <v>0</v>
      </c>
      <c r="DK298">
        <v>5.52</v>
      </c>
      <c r="DL298">
        <v>0.5</v>
      </c>
      <c r="DM298" t="s">
        <v>430</v>
      </c>
      <c r="DN298">
        <v>2</v>
      </c>
      <c r="DO298" t="b">
        <v>1</v>
      </c>
      <c r="DP298">
        <v>1685033537.1</v>
      </c>
      <c r="DQ298">
        <v>1347.582962962963</v>
      </c>
      <c r="DR298">
        <v>1394.047037037037</v>
      </c>
      <c r="DS298">
        <v>23.47705555555555</v>
      </c>
      <c r="DT298">
        <v>20.56851851851852</v>
      </c>
      <c r="DU298">
        <v>1347.514444444445</v>
      </c>
      <c r="DV298">
        <v>23.41180370370371</v>
      </c>
      <c r="DW298">
        <v>500.0327407407407</v>
      </c>
      <c r="DX298">
        <v>99.51614074074075</v>
      </c>
      <c r="DY298">
        <v>0.1000267777777778</v>
      </c>
      <c r="DZ298">
        <v>31.76607407407407</v>
      </c>
      <c r="EA298">
        <v>32.49965185185185</v>
      </c>
      <c r="EB298">
        <v>999.9000000000001</v>
      </c>
      <c r="EC298">
        <v>0</v>
      </c>
      <c r="ED298">
        <v>0</v>
      </c>
      <c r="EE298">
        <v>10000.99185185185</v>
      </c>
      <c r="EF298">
        <v>0</v>
      </c>
      <c r="EG298">
        <v>105.3640925925926</v>
      </c>
      <c r="EH298">
        <v>-46.46418518518518</v>
      </c>
      <c r="EI298">
        <v>1379.981481481482</v>
      </c>
      <c r="EJ298">
        <v>1423.322592592593</v>
      </c>
      <c r="EK298">
        <v>2.908528888888889</v>
      </c>
      <c r="EL298">
        <v>1394.047037037037</v>
      </c>
      <c r="EM298">
        <v>20.56851851851852</v>
      </c>
      <c r="EN298">
        <v>2.336345185185185</v>
      </c>
      <c r="EO298">
        <v>2.046899259259259</v>
      </c>
      <c r="EP298">
        <v>19.92920370370371</v>
      </c>
      <c r="EQ298">
        <v>17.81185925925926</v>
      </c>
      <c r="ER298">
        <v>1999.969259259259</v>
      </c>
      <c r="ES298">
        <v>0.9799971111111113</v>
      </c>
      <c r="ET298">
        <v>0.02000262592592593</v>
      </c>
      <c r="EU298">
        <v>0</v>
      </c>
      <c r="EV298">
        <v>638.7615185185185</v>
      </c>
      <c r="EW298">
        <v>5.00078</v>
      </c>
      <c r="EX298">
        <v>28465.73333333333</v>
      </c>
      <c r="EY298">
        <v>16379.38888888889</v>
      </c>
      <c r="EZ298">
        <v>43.57848148148148</v>
      </c>
      <c r="FA298">
        <v>44.60866666666667</v>
      </c>
      <c r="FB298">
        <v>44.28685185185185</v>
      </c>
      <c r="FC298">
        <v>44.46725925925925</v>
      </c>
      <c r="FD298">
        <v>44.84229629629629</v>
      </c>
      <c r="FE298">
        <v>1955.062592592593</v>
      </c>
      <c r="FF298">
        <v>39.90666666666667</v>
      </c>
      <c r="FG298">
        <v>0</v>
      </c>
      <c r="FH298">
        <v>1685033544.1</v>
      </c>
      <c r="FI298">
        <v>0</v>
      </c>
      <c r="FJ298">
        <v>638.7590399999999</v>
      </c>
      <c r="FK298">
        <v>-2.079846150251492</v>
      </c>
      <c r="FL298">
        <v>-18705.0769620775</v>
      </c>
      <c r="FM298">
        <v>28383.048</v>
      </c>
      <c r="FN298">
        <v>15</v>
      </c>
      <c r="FO298">
        <v>1685030927.1</v>
      </c>
      <c r="FP298" t="s">
        <v>824</v>
      </c>
      <c r="FQ298">
        <v>1685030918.1</v>
      </c>
      <c r="FR298">
        <v>1685030927.1</v>
      </c>
      <c r="FS298">
        <v>4</v>
      </c>
      <c r="FT298">
        <v>-0.116</v>
      </c>
      <c r="FU298">
        <v>-0.024</v>
      </c>
      <c r="FV298">
        <v>0.273</v>
      </c>
      <c r="FW298">
        <v>-0.08699999999999999</v>
      </c>
      <c r="FX298">
        <v>420</v>
      </c>
      <c r="FY298">
        <v>14</v>
      </c>
      <c r="FZ298">
        <v>0.3</v>
      </c>
      <c r="GA298">
        <v>0.01</v>
      </c>
      <c r="GB298">
        <v>-46.4184175</v>
      </c>
      <c r="GC298">
        <v>-1.075986866791599</v>
      </c>
      <c r="GD298">
        <v>0.1370400523341619</v>
      </c>
      <c r="GE298">
        <v>0</v>
      </c>
      <c r="GF298">
        <v>2.896006</v>
      </c>
      <c r="GG298">
        <v>0.2358497560975555</v>
      </c>
      <c r="GH298">
        <v>0.02366683922707042</v>
      </c>
      <c r="GI298">
        <v>1</v>
      </c>
      <c r="GJ298">
        <v>1</v>
      </c>
      <c r="GK298">
        <v>2</v>
      </c>
      <c r="GL298" t="s">
        <v>432</v>
      </c>
      <c r="GM298">
        <v>3.1</v>
      </c>
      <c r="GN298">
        <v>2.75812</v>
      </c>
      <c r="GO298">
        <v>0.212848</v>
      </c>
      <c r="GP298">
        <v>0.217262</v>
      </c>
      <c r="GQ298">
        <v>0.116321</v>
      </c>
      <c r="GR298">
        <v>0.106646</v>
      </c>
      <c r="GS298">
        <v>20077.7</v>
      </c>
      <c r="GT298">
        <v>19730.8</v>
      </c>
      <c r="GU298">
        <v>26064.4</v>
      </c>
      <c r="GV298">
        <v>25563.3</v>
      </c>
      <c r="GW298">
        <v>36983.5</v>
      </c>
      <c r="GX298">
        <v>34806.9</v>
      </c>
      <c r="GY298">
        <v>45584.7</v>
      </c>
      <c r="GZ298">
        <v>42141.6</v>
      </c>
      <c r="HA298">
        <v>1.84013</v>
      </c>
      <c r="HB298">
        <v>1.86375</v>
      </c>
      <c r="HC298">
        <v>-0.0498146</v>
      </c>
      <c r="HD298">
        <v>0</v>
      </c>
      <c r="HE298">
        <v>33.3351</v>
      </c>
      <c r="HF298">
        <v>999.9</v>
      </c>
      <c r="HG298">
        <v>46.9</v>
      </c>
      <c r="HH298">
        <v>40.6</v>
      </c>
      <c r="HI298">
        <v>36.0709</v>
      </c>
      <c r="HJ298">
        <v>62.5877</v>
      </c>
      <c r="HK298">
        <v>24.6434</v>
      </c>
      <c r="HL298">
        <v>1</v>
      </c>
      <c r="HM298">
        <v>0.453902</v>
      </c>
      <c r="HN298">
        <v>2.55113</v>
      </c>
      <c r="HO298">
        <v>20.2854</v>
      </c>
      <c r="HP298">
        <v>5.21025</v>
      </c>
      <c r="HQ298">
        <v>11.98</v>
      </c>
      <c r="HR298">
        <v>4.9632</v>
      </c>
      <c r="HS298">
        <v>3.27408</v>
      </c>
      <c r="HT298">
        <v>9999</v>
      </c>
      <c r="HU298">
        <v>9999</v>
      </c>
      <c r="HV298">
        <v>9999</v>
      </c>
      <c r="HW298">
        <v>31.9</v>
      </c>
      <c r="HX298">
        <v>1.86401</v>
      </c>
      <c r="HY298">
        <v>1.8602</v>
      </c>
      <c r="HZ298">
        <v>1.85852</v>
      </c>
      <c r="IA298">
        <v>1.85989</v>
      </c>
      <c r="IB298">
        <v>1.85988</v>
      </c>
      <c r="IC298">
        <v>1.85842</v>
      </c>
      <c r="ID298">
        <v>1.8575</v>
      </c>
      <c r="IE298">
        <v>1.8524</v>
      </c>
      <c r="IF298">
        <v>0</v>
      </c>
      <c r="IG298">
        <v>0</v>
      </c>
      <c r="IH298">
        <v>0</v>
      </c>
      <c r="II298">
        <v>0</v>
      </c>
      <c r="IJ298" t="s">
        <v>433</v>
      </c>
      <c r="IK298" t="s">
        <v>434</v>
      </c>
      <c r="IL298" t="s">
        <v>435</v>
      </c>
      <c r="IM298" t="s">
        <v>435</v>
      </c>
      <c r="IN298" t="s">
        <v>435</v>
      </c>
      <c r="IO298" t="s">
        <v>435</v>
      </c>
      <c r="IP298">
        <v>0</v>
      </c>
      <c r="IQ298">
        <v>100</v>
      </c>
      <c r="IR298">
        <v>100</v>
      </c>
      <c r="IS298">
        <v>0.05</v>
      </c>
      <c r="IT298">
        <v>0.06560000000000001</v>
      </c>
      <c r="IU298">
        <v>0.193269492571207</v>
      </c>
      <c r="IV298">
        <v>0.0002756662941723101</v>
      </c>
      <c r="IW298">
        <v>-1.706736700235475E-07</v>
      </c>
      <c r="IX298">
        <v>-7.648352192670159E-11</v>
      </c>
      <c r="IY298">
        <v>-0.189574171831711</v>
      </c>
      <c r="IZ298">
        <v>0.001712106514585134</v>
      </c>
      <c r="JA298">
        <v>0.0004201690128959496</v>
      </c>
      <c r="JB298">
        <v>-1.212774764375344E-06</v>
      </c>
      <c r="JC298">
        <v>3</v>
      </c>
      <c r="JD298">
        <v>1949</v>
      </c>
      <c r="JE298">
        <v>1</v>
      </c>
      <c r="JF298">
        <v>28</v>
      </c>
      <c r="JG298">
        <v>43.8</v>
      </c>
      <c r="JH298">
        <v>43.6</v>
      </c>
      <c r="JI298">
        <v>3.08105</v>
      </c>
      <c r="JJ298">
        <v>2.62451</v>
      </c>
      <c r="JK298">
        <v>1.49658</v>
      </c>
      <c r="JL298">
        <v>2.34863</v>
      </c>
      <c r="JM298">
        <v>1.54785</v>
      </c>
      <c r="JN298">
        <v>2.4646</v>
      </c>
      <c r="JO298">
        <v>43.59</v>
      </c>
      <c r="JP298">
        <v>12.985</v>
      </c>
      <c r="JQ298">
        <v>18</v>
      </c>
      <c r="JR298">
        <v>492.13</v>
      </c>
      <c r="JS298">
        <v>523.595</v>
      </c>
      <c r="JT298">
        <v>28.0048</v>
      </c>
      <c r="JU298">
        <v>32.9337</v>
      </c>
      <c r="JV298">
        <v>30.0011</v>
      </c>
      <c r="JW298">
        <v>32.794</v>
      </c>
      <c r="JX298">
        <v>32.7074</v>
      </c>
      <c r="JY298">
        <v>61.8042</v>
      </c>
      <c r="JZ298">
        <v>41.0207</v>
      </c>
      <c r="KA298">
        <v>0</v>
      </c>
      <c r="KB298">
        <v>28</v>
      </c>
      <c r="KC298">
        <v>1443.22</v>
      </c>
      <c r="KD298">
        <v>20.6725</v>
      </c>
      <c r="KE298">
        <v>99.61109999999999</v>
      </c>
      <c r="KF298">
        <v>100.044</v>
      </c>
    </row>
    <row r="299" spans="1:292">
      <c r="A299">
        <v>279</v>
      </c>
      <c r="B299">
        <v>1685033549.6</v>
      </c>
      <c r="C299">
        <v>6950.5</v>
      </c>
      <c r="D299" t="s">
        <v>995</v>
      </c>
      <c r="E299" t="s">
        <v>996</v>
      </c>
      <c r="F299">
        <v>5</v>
      </c>
      <c r="G299" t="s">
        <v>823</v>
      </c>
      <c r="H299">
        <v>1685033541.814285</v>
      </c>
      <c r="I299">
        <f>(J299)/1000</f>
        <v>0</v>
      </c>
      <c r="J299">
        <f>IF(DO299, AM299, AG299)</f>
        <v>0</v>
      </c>
      <c r="K299">
        <f>IF(DO299, AH299, AF299)</f>
        <v>0</v>
      </c>
      <c r="L299">
        <f>DQ299 - IF(AT299&gt;1, K299*DK299*100.0/(AV299*EE299), 0)</f>
        <v>0</v>
      </c>
      <c r="M299">
        <f>((S299-I299/2)*L299-K299)/(S299+I299/2)</f>
        <v>0</v>
      </c>
      <c r="N299">
        <f>M299*(DX299+DY299)/1000.0</f>
        <v>0</v>
      </c>
      <c r="O299">
        <f>(DQ299 - IF(AT299&gt;1, K299*DK299*100.0/(AV299*EE299), 0))*(DX299+DY299)/1000.0</f>
        <v>0</v>
      </c>
      <c r="P299">
        <f>2.0/((1/R299-1/Q299)+SIGN(R299)*SQRT((1/R299-1/Q299)*(1/R299-1/Q299) + 4*DL299/((DL299+1)*(DL299+1))*(2*1/R299*1/Q299-1/Q299*1/Q299)))</f>
        <v>0</v>
      </c>
      <c r="Q299">
        <f>IF(LEFT(DM299,1)&lt;&gt;"0",IF(LEFT(DM299,1)="1",3.0,DN299),$D$5+$E$5*(EE299*DX299/($K$5*1000))+$F$5*(EE299*DX299/($K$5*1000))*MAX(MIN(DK299,$J$5),$I$5)*MAX(MIN(DK299,$J$5),$I$5)+$G$5*MAX(MIN(DK299,$J$5),$I$5)*(EE299*DX299/($K$5*1000))+$H$5*(EE299*DX299/($K$5*1000))*(EE299*DX299/($K$5*1000)))</f>
        <v>0</v>
      </c>
      <c r="R299">
        <f>I299*(1000-(1000*0.61365*exp(17.502*V299/(240.97+V299))/(DX299+DY299)+DS299)/2)/(1000*0.61365*exp(17.502*V299/(240.97+V299))/(DX299+DY299)-DS299)</f>
        <v>0</v>
      </c>
      <c r="S299">
        <f>1/((DL299+1)/(P299/1.6)+1/(Q299/1.37)) + DL299/((DL299+1)/(P299/1.6) + DL299/(Q299/1.37))</f>
        <v>0</v>
      </c>
      <c r="T299">
        <f>(DG299*DJ299)</f>
        <v>0</v>
      </c>
      <c r="U299">
        <f>(DZ299+(T299+2*0.95*5.67E-8*(((DZ299+$B$9)+273)^4-(DZ299+273)^4)-44100*I299)/(1.84*29.3*Q299+8*0.95*5.67E-8*(DZ299+273)^3))</f>
        <v>0</v>
      </c>
      <c r="V299">
        <f>($C$9*EA299+$D$9*EB299+$E$9*U299)</f>
        <v>0</v>
      </c>
      <c r="W299">
        <f>0.61365*exp(17.502*V299/(240.97+V299))</f>
        <v>0</v>
      </c>
      <c r="X299">
        <f>(Y299/Z299*100)</f>
        <v>0</v>
      </c>
      <c r="Y299">
        <f>DS299*(DX299+DY299)/1000</f>
        <v>0</v>
      </c>
      <c r="Z299">
        <f>0.61365*exp(17.502*DZ299/(240.97+DZ299))</f>
        <v>0</v>
      </c>
      <c r="AA299">
        <f>(W299-DS299*(DX299+DY299)/1000)</f>
        <v>0</v>
      </c>
      <c r="AB299">
        <f>(-I299*44100)</f>
        <v>0</v>
      </c>
      <c r="AC299">
        <f>2*29.3*Q299*0.92*(DZ299-V299)</f>
        <v>0</v>
      </c>
      <c r="AD299">
        <f>2*0.95*5.67E-8*(((DZ299+$B$9)+273)^4-(V299+273)^4)</f>
        <v>0</v>
      </c>
      <c r="AE299">
        <f>T299+AD299+AB299+AC299</f>
        <v>0</v>
      </c>
      <c r="AF299">
        <f>DW299*AT299*(DR299-DQ299*(1000-AT299*DT299)/(1000-AT299*DS299))/(100*DK299)</f>
        <v>0</v>
      </c>
      <c r="AG299">
        <f>1000*DW299*AT299*(DS299-DT299)/(100*DK299*(1000-AT299*DS299))</f>
        <v>0</v>
      </c>
      <c r="AH299">
        <f>(AI299 - AJ299 - DX299*1E3/(8.314*(DZ299+273.15)) * AL299/DW299 * AK299) * DW299/(100*DK299) * (1000 - DT299)/1000</f>
        <v>0</v>
      </c>
      <c r="AI299">
        <v>1454.354344261272</v>
      </c>
      <c r="AJ299">
        <v>1420.847333333333</v>
      </c>
      <c r="AK299">
        <v>3.399885458424567</v>
      </c>
      <c r="AL299">
        <v>66.78912068132936</v>
      </c>
      <c r="AM299">
        <f>(AO299 - AN299 + DX299*1E3/(8.314*(DZ299+273.15)) * AQ299/DW299 * AP299) * DW299/(100*DK299) * 1000/(1000 - AO299)</f>
        <v>0</v>
      </c>
      <c r="AN299">
        <v>20.57693957415716</v>
      </c>
      <c r="AO299">
        <v>23.51266</v>
      </c>
      <c r="AP299">
        <v>0.0001370657896142243</v>
      </c>
      <c r="AQ299">
        <v>108.691089205337</v>
      </c>
      <c r="AR299">
        <v>0</v>
      </c>
      <c r="AS299">
        <v>0</v>
      </c>
      <c r="AT299">
        <f>IF(AR299*$H$15&gt;=AV299,1.0,(AV299/(AV299-AR299*$H$15)))</f>
        <v>0</v>
      </c>
      <c r="AU299">
        <f>(AT299-1)*100</f>
        <v>0</v>
      </c>
      <c r="AV299">
        <f>MAX(0,($B$15+$C$15*EE299)/(1+$D$15*EE299)*DX299/(DZ299+273)*$E$15)</f>
        <v>0</v>
      </c>
      <c r="AW299" t="s">
        <v>429</v>
      </c>
      <c r="AX299" t="s">
        <v>429</v>
      </c>
      <c r="AY299">
        <v>0</v>
      </c>
      <c r="AZ299">
        <v>0</v>
      </c>
      <c r="BA299">
        <f>1-AY299/AZ299</f>
        <v>0</v>
      </c>
      <c r="BB299">
        <v>0</v>
      </c>
      <c r="BC299" t="s">
        <v>429</v>
      </c>
      <c r="BD299" t="s">
        <v>429</v>
      </c>
      <c r="BE299">
        <v>0</v>
      </c>
      <c r="BF299">
        <v>0</v>
      </c>
      <c r="BG299">
        <f>1-BE299/BF299</f>
        <v>0</v>
      </c>
      <c r="BH299">
        <v>0.5</v>
      </c>
      <c r="BI299">
        <f>DH299</f>
        <v>0</v>
      </c>
      <c r="BJ299">
        <f>K299</f>
        <v>0</v>
      </c>
      <c r="BK299">
        <f>BG299*BH299*BI299</f>
        <v>0</v>
      </c>
      <c r="BL299">
        <f>(BJ299-BB299)/BI299</f>
        <v>0</v>
      </c>
      <c r="BM299">
        <f>(AZ299-BF299)/BF299</f>
        <v>0</v>
      </c>
      <c r="BN299">
        <f>AY299/(BA299+AY299/BF299)</f>
        <v>0</v>
      </c>
      <c r="BO299" t="s">
        <v>429</v>
      </c>
      <c r="BP299">
        <v>0</v>
      </c>
      <c r="BQ299">
        <f>IF(BP299&lt;&gt;0, BP299, BN299)</f>
        <v>0</v>
      </c>
      <c r="BR299">
        <f>1-BQ299/BF299</f>
        <v>0</v>
      </c>
      <c r="BS299">
        <f>(BF299-BE299)/(BF299-BQ299)</f>
        <v>0</v>
      </c>
      <c r="BT299">
        <f>(AZ299-BF299)/(AZ299-BQ299)</f>
        <v>0</v>
      </c>
      <c r="BU299">
        <f>(BF299-BE299)/(BF299-AY299)</f>
        <v>0</v>
      </c>
      <c r="BV299">
        <f>(AZ299-BF299)/(AZ299-AY299)</f>
        <v>0</v>
      </c>
      <c r="BW299">
        <f>(BS299*BQ299/BE299)</f>
        <v>0</v>
      </c>
      <c r="BX299">
        <f>(1-BW299)</f>
        <v>0</v>
      </c>
      <c r="DG299">
        <f>$B$13*EF299+$C$13*EG299+$F$13*ER299*(1-EU299)</f>
        <v>0</v>
      </c>
      <c r="DH299">
        <f>DG299*DI299</f>
        <v>0</v>
      </c>
      <c r="DI299">
        <f>($B$13*$D$11+$C$13*$D$11+$F$13*((FE299+EW299)/MAX(FE299+EW299+FF299, 0.1)*$I$11+FF299/MAX(FE299+EW299+FF299, 0.1)*$J$11))/($B$13+$C$13+$F$13)</f>
        <v>0</v>
      </c>
      <c r="DJ299">
        <f>($B$13*$K$11+$C$13*$K$11+$F$13*((FE299+EW299)/MAX(FE299+EW299+FF299, 0.1)*$P$11+FF299/MAX(FE299+EW299+FF299, 0.1)*$Q$11))/($B$13+$C$13+$F$13)</f>
        <v>0</v>
      </c>
      <c r="DK299">
        <v>5.52</v>
      </c>
      <c r="DL299">
        <v>0.5</v>
      </c>
      <c r="DM299" t="s">
        <v>430</v>
      </c>
      <c r="DN299">
        <v>2</v>
      </c>
      <c r="DO299" t="b">
        <v>1</v>
      </c>
      <c r="DP299">
        <v>1685033541.814285</v>
      </c>
      <c r="DQ299">
        <v>1363.23</v>
      </c>
      <c r="DR299">
        <v>1409.744642857143</v>
      </c>
      <c r="DS299">
        <v>23.492</v>
      </c>
      <c r="DT299">
        <v>20.58588214285714</v>
      </c>
      <c r="DU299">
        <v>1363.171071428571</v>
      </c>
      <c r="DV299">
        <v>23.42646428571429</v>
      </c>
      <c r="DW299">
        <v>500.0275357142858</v>
      </c>
      <c r="DX299">
        <v>99.51588214285714</v>
      </c>
      <c r="DY299">
        <v>0.1000067214285714</v>
      </c>
      <c r="DZ299">
        <v>31.78151785714286</v>
      </c>
      <c r="EA299">
        <v>32.52095357142857</v>
      </c>
      <c r="EB299">
        <v>999.9000000000002</v>
      </c>
      <c r="EC299">
        <v>0</v>
      </c>
      <c r="ED299">
        <v>0</v>
      </c>
      <c r="EE299">
        <v>9997.367857142857</v>
      </c>
      <c r="EF299">
        <v>0</v>
      </c>
      <c r="EG299">
        <v>103.1696642857143</v>
      </c>
      <c r="EH299">
        <v>-46.515475</v>
      </c>
      <c r="EI299">
        <v>1396.025357142857</v>
      </c>
      <c r="EJ299">
        <v>1439.375</v>
      </c>
      <c r="EK299">
        <v>2.906111071428571</v>
      </c>
      <c r="EL299">
        <v>1409.744642857143</v>
      </c>
      <c r="EM299">
        <v>20.58588214285714</v>
      </c>
      <c r="EN299">
        <v>2.337826785714286</v>
      </c>
      <c r="EO299">
        <v>2.048622142857143</v>
      </c>
      <c r="EP299">
        <v>19.93943214285714</v>
      </c>
      <c r="EQ299">
        <v>17.82521428571429</v>
      </c>
      <c r="ER299">
        <v>2000.002857142857</v>
      </c>
      <c r="ES299">
        <v>0.9799979999999998</v>
      </c>
      <c r="ET299">
        <v>0.02000171785714286</v>
      </c>
      <c r="EU299">
        <v>0</v>
      </c>
      <c r="EV299">
        <v>638.5562857142858</v>
      </c>
      <c r="EW299">
        <v>5.00078</v>
      </c>
      <c r="EX299">
        <v>28014.83571428572</v>
      </c>
      <c r="EY299">
        <v>16379.675</v>
      </c>
      <c r="EZ299">
        <v>43.60457142857141</v>
      </c>
      <c r="FA299">
        <v>44.62489285714285</v>
      </c>
      <c r="FB299">
        <v>44.34810714285715</v>
      </c>
      <c r="FC299">
        <v>44.49735714285713</v>
      </c>
      <c r="FD299">
        <v>44.86792857142855</v>
      </c>
      <c r="FE299">
        <v>1955.0975</v>
      </c>
      <c r="FF299">
        <v>39.90535714285715</v>
      </c>
      <c r="FG299">
        <v>0</v>
      </c>
      <c r="FH299">
        <v>1685033548.9</v>
      </c>
      <c r="FI299">
        <v>0</v>
      </c>
      <c r="FJ299">
        <v>638.5549599999999</v>
      </c>
      <c r="FK299">
        <v>-1.507692289150243</v>
      </c>
      <c r="FL299">
        <v>-5137.999988531426</v>
      </c>
      <c r="FM299">
        <v>27959.26</v>
      </c>
      <c r="FN299">
        <v>15</v>
      </c>
      <c r="FO299">
        <v>1685030927.1</v>
      </c>
      <c r="FP299" t="s">
        <v>824</v>
      </c>
      <c r="FQ299">
        <v>1685030918.1</v>
      </c>
      <c r="FR299">
        <v>1685030927.1</v>
      </c>
      <c r="FS299">
        <v>4</v>
      </c>
      <c r="FT299">
        <v>-0.116</v>
      </c>
      <c r="FU299">
        <v>-0.024</v>
      </c>
      <c r="FV299">
        <v>0.273</v>
      </c>
      <c r="FW299">
        <v>-0.08699999999999999</v>
      </c>
      <c r="FX299">
        <v>420</v>
      </c>
      <c r="FY299">
        <v>14</v>
      </c>
      <c r="FZ299">
        <v>0.3</v>
      </c>
      <c r="GA299">
        <v>0.01</v>
      </c>
      <c r="GB299">
        <v>-46.482975</v>
      </c>
      <c r="GC299">
        <v>-1.005867917448286</v>
      </c>
      <c r="GD299">
        <v>0.1314730005552469</v>
      </c>
      <c r="GE299">
        <v>0</v>
      </c>
      <c r="GF299">
        <v>2.904053</v>
      </c>
      <c r="GG299">
        <v>0.05816510318949294</v>
      </c>
      <c r="GH299">
        <v>0.01522911277783442</v>
      </c>
      <c r="GI299">
        <v>1</v>
      </c>
      <c r="GJ299">
        <v>1</v>
      </c>
      <c r="GK299">
        <v>2</v>
      </c>
      <c r="GL299" t="s">
        <v>432</v>
      </c>
      <c r="GM299">
        <v>3.0999</v>
      </c>
      <c r="GN299">
        <v>2.75797</v>
      </c>
      <c r="GO299">
        <v>0.214394</v>
      </c>
      <c r="GP299">
        <v>0.218764</v>
      </c>
      <c r="GQ299">
        <v>0.116385</v>
      </c>
      <c r="GR299">
        <v>0.106928</v>
      </c>
      <c r="GS299">
        <v>20038</v>
      </c>
      <c r="GT299">
        <v>19692.5</v>
      </c>
      <c r="GU299">
        <v>26064.1</v>
      </c>
      <c r="GV299">
        <v>25562.8</v>
      </c>
      <c r="GW299">
        <v>36980.7</v>
      </c>
      <c r="GX299">
        <v>34795.5</v>
      </c>
      <c r="GY299">
        <v>45584.2</v>
      </c>
      <c r="GZ299">
        <v>42140.9</v>
      </c>
      <c r="HA299">
        <v>1.83985</v>
      </c>
      <c r="HB299">
        <v>1.8638</v>
      </c>
      <c r="HC299">
        <v>-0.0506453</v>
      </c>
      <c r="HD299">
        <v>0</v>
      </c>
      <c r="HE299">
        <v>33.3732</v>
      </c>
      <c r="HF299">
        <v>999.9</v>
      </c>
      <c r="HG299">
        <v>46.9</v>
      </c>
      <c r="HH299">
        <v>40.6</v>
      </c>
      <c r="HI299">
        <v>36.0781</v>
      </c>
      <c r="HJ299">
        <v>62.4177</v>
      </c>
      <c r="HK299">
        <v>24.5833</v>
      </c>
      <c r="HL299">
        <v>1</v>
      </c>
      <c r="HM299">
        <v>0.455048</v>
      </c>
      <c r="HN299">
        <v>2.56709</v>
      </c>
      <c r="HO299">
        <v>20.2851</v>
      </c>
      <c r="HP299">
        <v>5.2104</v>
      </c>
      <c r="HQ299">
        <v>11.98</v>
      </c>
      <c r="HR299">
        <v>4.96285</v>
      </c>
      <c r="HS299">
        <v>3.27397</v>
      </c>
      <c r="HT299">
        <v>9999</v>
      </c>
      <c r="HU299">
        <v>9999</v>
      </c>
      <c r="HV299">
        <v>9999</v>
      </c>
      <c r="HW299">
        <v>31.9</v>
      </c>
      <c r="HX299">
        <v>1.86401</v>
      </c>
      <c r="HY299">
        <v>1.8602</v>
      </c>
      <c r="HZ299">
        <v>1.85852</v>
      </c>
      <c r="IA299">
        <v>1.85989</v>
      </c>
      <c r="IB299">
        <v>1.85989</v>
      </c>
      <c r="IC299">
        <v>1.85843</v>
      </c>
      <c r="ID299">
        <v>1.85752</v>
      </c>
      <c r="IE299">
        <v>1.85242</v>
      </c>
      <c r="IF299">
        <v>0</v>
      </c>
      <c r="IG299">
        <v>0</v>
      </c>
      <c r="IH299">
        <v>0</v>
      </c>
      <c r="II299">
        <v>0</v>
      </c>
      <c r="IJ299" t="s">
        <v>433</v>
      </c>
      <c r="IK299" t="s">
        <v>434</v>
      </c>
      <c r="IL299" t="s">
        <v>435</v>
      </c>
      <c r="IM299" t="s">
        <v>435</v>
      </c>
      <c r="IN299" t="s">
        <v>435</v>
      </c>
      <c r="IO299" t="s">
        <v>435</v>
      </c>
      <c r="IP299">
        <v>0</v>
      </c>
      <c r="IQ299">
        <v>100</v>
      </c>
      <c r="IR299">
        <v>100</v>
      </c>
      <c r="IS299">
        <v>0.05</v>
      </c>
      <c r="IT299">
        <v>0.06610000000000001</v>
      </c>
      <c r="IU299">
        <v>0.193269492571207</v>
      </c>
      <c r="IV299">
        <v>0.0002756662941723101</v>
      </c>
      <c r="IW299">
        <v>-1.706736700235475E-07</v>
      </c>
      <c r="IX299">
        <v>-7.648352192670159E-11</v>
      </c>
      <c r="IY299">
        <v>-0.189574171831711</v>
      </c>
      <c r="IZ299">
        <v>0.001712106514585134</v>
      </c>
      <c r="JA299">
        <v>0.0004201690128959496</v>
      </c>
      <c r="JB299">
        <v>-1.212774764375344E-06</v>
      </c>
      <c r="JC299">
        <v>3</v>
      </c>
      <c r="JD299">
        <v>1949</v>
      </c>
      <c r="JE299">
        <v>1</v>
      </c>
      <c r="JF299">
        <v>28</v>
      </c>
      <c r="JG299">
        <v>43.9</v>
      </c>
      <c r="JH299">
        <v>43.7</v>
      </c>
      <c r="JI299">
        <v>3.11035</v>
      </c>
      <c r="JJ299">
        <v>2.63306</v>
      </c>
      <c r="JK299">
        <v>1.49658</v>
      </c>
      <c r="JL299">
        <v>2.34741</v>
      </c>
      <c r="JM299">
        <v>1.54907</v>
      </c>
      <c r="JN299">
        <v>2.42798</v>
      </c>
      <c r="JO299">
        <v>43.59</v>
      </c>
      <c r="JP299">
        <v>12.9763</v>
      </c>
      <c r="JQ299">
        <v>18</v>
      </c>
      <c r="JR299">
        <v>492.038</v>
      </c>
      <c r="JS299">
        <v>523.722</v>
      </c>
      <c r="JT299">
        <v>28.0037</v>
      </c>
      <c r="JU299">
        <v>32.9456</v>
      </c>
      <c r="JV299">
        <v>30.0011</v>
      </c>
      <c r="JW299">
        <v>32.8043</v>
      </c>
      <c r="JX299">
        <v>32.7184</v>
      </c>
      <c r="JY299">
        <v>62.4421</v>
      </c>
      <c r="JZ299">
        <v>41.0207</v>
      </c>
      <c r="KA299">
        <v>0</v>
      </c>
      <c r="KB299">
        <v>28</v>
      </c>
      <c r="KC299">
        <v>1456.59</v>
      </c>
      <c r="KD299">
        <v>20.6629</v>
      </c>
      <c r="KE299">
        <v>99.61</v>
      </c>
      <c r="KF299">
        <v>100.042</v>
      </c>
    </row>
    <row r="300" spans="1:292">
      <c r="A300">
        <v>280</v>
      </c>
      <c r="B300">
        <v>1685033554.6</v>
      </c>
      <c r="C300">
        <v>6955.5</v>
      </c>
      <c r="D300" t="s">
        <v>997</v>
      </c>
      <c r="E300" t="s">
        <v>998</v>
      </c>
      <c r="F300">
        <v>5</v>
      </c>
      <c r="G300" t="s">
        <v>823</v>
      </c>
      <c r="H300">
        <v>1685033547.1</v>
      </c>
      <c r="I300">
        <f>(J300)/1000</f>
        <v>0</v>
      </c>
      <c r="J300">
        <f>IF(DO300, AM300, AG300)</f>
        <v>0</v>
      </c>
      <c r="K300">
        <f>IF(DO300, AH300, AF300)</f>
        <v>0</v>
      </c>
      <c r="L300">
        <f>DQ300 - IF(AT300&gt;1, K300*DK300*100.0/(AV300*EE300), 0)</f>
        <v>0</v>
      </c>
      <c r="M300">
        <f>((S300-I300/2)*L300-K300)/(S300+I300/2)</f>
        <v>0</v>
      </c>
      <c r="N300">
        <f>M300*(DX300+DY300)/1000.0</f>
        <v>0</v>
      </c>
      <c r="O300">
        <f>(DQ300 - IF(AT300&gt;1, K300*DK300*100.0/(AV300*EE300), 0))*(DX300+DY300)/1000.0</f>
        <v>0</v>
      </c>
      <c r="P300">
        <f>2.0/((1/R300-1/Q300)+SIGN(R300)*SQRT((1/R300-1/Q300)*(1/R300-1/Q300) + 4*DL300/((DL300+1)*(DL300+1))*(2*1/R300*1/Q300-1/Q300*1/Q300)))</f>
        <v>0</v>
      </c>
      <c r="Q300">
        <f>IF(LEFT(DM300,1)&lt;&gt;"0",IF(LEFT(DM300,1)="1",3.0,DN300),$D$5+$E$5*(EE300*DX300/($K$5*1000))+$F$5*(EE300*DX300/($K$5*1000))*MAX(MIN(DK300,$J$5),$I$5)*MAX(MIN(DK300,$J$5),$I$5)+$G$5*MAX(MIN(DK300,$J$5),$I$5)*(EE300*DX300/($K$5*1000))+$H$5*(EE300*DX300/($K$5*1000))*(EE300*DX300/($K$5*1000)))</f>
        <v>0</v>
      </c>
      <c r="R300">
        <f>I300*(1000-(1000*0.61365*exp(17.502*V300/(240.97+V300))/(DX300+DY300)+DS300)/2)/(1000*0.61365*exp(17.502*V300/(240.97+V300))/(DX300+DY300)-DS300)</f>
        <v>0</v>
      </c>
      <c r="S300">
        <f>1/((DL300+1)/(P300/1.6)+1/(Q300/1.37)) + DL300/((DL300+1)/(P300/1.6) + DL300/(Q300/1.37))</f>
        <v>0</v>
      </c>
      <c r="T300">
        <f>(DG300*DJ300)</f>
        <v>0</v>
      </c>
      <c r="U300">
        <f>(DZ300+(T300+2*0.95*5.67E-8*(((DZ300+$B$9)+273)^4-(DZ300+273)^4)-44100*I300)/(1.84*29.3*Q300+8*0.95*5.67E-8*(DZ300+273)^3))</f>
        <v>0</v>
      </c>
      <c r="V300">
        <f>($C$9*EA300+$D$9*EB300+$E$9*U300)</f>
        <v>0</v>
      </c>
      <c r="W300">
        <f>0.61365*exp(17.502*V300/(240.97+V300))</f>
        <v>0</v>
      </c>
      <c r="X300">
        <f>(Y300/Z300*100)</f>
        <v>0</v>
      </c>
      <c r="Y300">
        <f>DS300*(DX300+DY300)/1000</f>
        <v>0</v>
      </c>
      <c r="Z300">
        <f>0.61365*exp(17.502*DZ300/(240.97+DZ300))</f>
        <v>0</v>
      </c>
      <c r="AA300">
        <f>(W300-DS300*(DX300+DY300)/1000)</f>
        <v>0</v>
      </c>
      <c r="AB300">
        <f>(-I300*44100)</f>
        <v>0</v>
      </c>
      <c r="AC300">
        <f>2*29.3*Q300*0.92*(DZ300-V300)</f>
        <v>0</v>
      </c>
      <c r="AD300">
        <f>2*0.95*5.67E-8*(((DZ300+$B$9)+273)^4-(V300+273)^4)</f>
        <v>0</v>
      </c>
      <c r="AE300">
        <f>T300+AD300+AB300+AC300</f>
        <v>0</v>
      </c>
      <c r="AF300">
        <f>DW300*AT300*(DR300-DQ300*(1000-AT300*DT300)/(1000-AT300*DS300))/(100*DK300)</f>
        <v>0</v>
      </c>
      <c r="AG300">
        <f>1000*DW300*AT300*(DS300-DT300)/(100*DK300*(1000-AT300*DS300))</f>
        <v>0</v>
      </c>
      <c r="AH300">
        <f>(AI300 - AJ300 - DX300*1E3/(8.314*(DZ300+273.15)) * AL300/DW300 * AK300) * DW300/(100*DK300) * (1000 - DT300)/1000</f>
        <v>0</v>
      </c>
      <c r="AI300">
        <v>1471.573294554398</v>
      </c>
      <c r="AJ300">
        <v>1437.875212121213</v>
      </c>
      <c r="AK300">
        <v>3.411958623437865</v>
      </c>
      <c r="AL300">
        <v>66.78912068132936</v>
      </c>
      <c r="AM300">
        <f>(AO300 - AN300 + DX300*1E3/(8.314*(DZ300+273.15)) * AQ300/DW300 * AP300) * DW300/(100*DK300) * 1000/(1000 - AO300)</f>
        <v>0</v>
      </c>
      <c r="AN300">
        <v>20.65491774883392</v>
      </c>
      <c r="AO300">
        <v>23.55013558823528</v>
      </c>
      <c r="AP300">
        <v>0.00697287669308929</v>
      </c>
      <c r="AQ300">
        <v>108.691089205337</v>
      </c>
      <c r="AR300">
        <v>0</v>
      </c>
      <c r="AS300">
        <v>0</v>
      </c>
      <c r="AT300">
        <f>IF(AR300*$H$15&gt;=AV300,1.0,(AV300/(AV300-AR300*$H$15)))</f>
        <v>0</v>
      </c>
      <c r="AU300">
        <f>(AT300-1)*100</f>
        <v>0</v>
      </c>
      <c r="AV300">
        <f>MAX(0,($B$15+$C$15*EE300)/(1+$D$15*EE300)*DX300/(DZ300+273)*$E$15)</f>
        <v>0</v>
      </c>
      <c r="AW300" t="s">
        <v>429</v>
      </c>
      <c r="AX300" t="s">
        <v>429</v>
      </c>
      <c r="AY300">
        <v>0</v>
      </c>
      <c r="AZ300">
        <v>0</v>
      </c>
      <c r="BA300">
        <f>1-AY300/AZ300</f>
        <v>0</v>
      </c>
      <c r="BB300">
        <v>0</v>
      </c>
      <c r="BC300" t="s">
        <v>429</v>
      </c>
      <c r="BD300" t="s">
        <v>429</v>
      </c>
      <c r="BE300">
        <v>0</v>
      </c>
      <c r="BF300">
        <v>0</v>
      </c>
      <c r="BG300">
        <f>1-BE300/BF300</f>
        <v>0</v>
      </c>
      <c r="BH300">
        <v>0.5</v>
      </c>
      <c r="BI300">
        <f>DH300</f>
        <v>0</v>
      </c>
      <c r="BJ300">
        <f>K300</f>
        <v>0</v>
      </c>
      <c r="BK300">
        <f>BG300*BH300*BI300</f>
        <v>0</v>
      </c>
      <c r="BL300">
        <f>(BJ300-BB300)/BI300</f>
        <v>0</v>
      </c>
      <c r="BM300">
        <f>(AZ300-BF300)/BF300</f>
        <v>0</v>
      </c>
      <c r="BN300">
        <f>AY300/(BA300+AY300/BF300)</f>
        <v>0</v>
      </c>
      <c r="BO300" t="s">
        <v>429</v>
      </c>
      <c r="BP300">
        <v>0</v>
      </c>
      <c r="BQ300">
        <f>IF(BP300&lt;&gt;0, BP300, BN300)</f>
        <v>0</v>
      </c>
      <c r="BR300">
        <f>1-BQ300/BF300</f>
        <v>0</v>
      </c>
      <c r="BS300">
        <f>(BF300-BE300)/(BF300-BQ300)</f>
        <v>0</v>
      </c>
      <c r="BT300">
        <f>(AZ300-BF300)/(AZ300-BQ300)</f>
        <v>0</v>
      </c>
      <c r="BU300">
        <f>(BF300-BE300)/(BF300-AY300)</f>
        <v>0</v>
      </c>
      <c r="BV300">
        <f>(AZ300-BF300)/(AZ300-AY300)</f>
        <v>0</v>
      </c>
      <c r="BW300">
        <f>(BS300*BQ300/BE300)</f>
        <v>0</v>
      </c>
      <c r="BX300">
        <f>(1-BW300)</f>
        <v>0</v>
      </c>
      <c r="DG300">
        <f>$B$13*EF300+$C$13*EG300+$F$13*ER300*(1-EU300)</f>
        <v>0</v>
      </c>
      <c r="DH300">
        <f>DG300*DI300</f>
        <v>0</v>
      </c>
      <c r="DI300">
        <f>($B$13*$D$11+$C$13*$D$11+$F$13*((FE300+EW300)/MAX(FE300+EW300+FF300, 0.1)*$I$11+FF300/MAX(FE300+EW300+FF300, 0.1)*$J$11))/($B$13+$C$13+$F$13)</f>
        <v>0</v>
      </c>
      <c r="DJ300">
        <f>($B$13*$K$11+$C$13*$K$11+$F$13*((FE300+EW300)/MAX(FE300+EW300+FF300, 0.1)*$P$11+FF300/MAX(FE300+EW300+FF300, 0.1)*$Q$11))/($B$13+$C$13+$F$13)</f>
        <v>0</v>
      </c>
      <c r="DK300">
        <v>5.52</v>
      </c>
      <c r="DL300">
        <v>0.5</v>
      </c>
      <c r="DM300" t="s">
        <v>430</v>
      </c>
      <c r="DN300">
        <v>2</v>
      </c>
      <c r="DO300" t="b">
        <v>1</v>
      </c>
      <c r="DP300">
        <v>1685033547.1</v>
      </c>
      <c r="DQ300">
        <v>1380.795185185185</v>
      </c>
      <c r="DR300">
        <v>1427.464074074074</v>
      </c>
      <c r="DS300">
        <v>23.51178888888889</v>
      </c>
      <c r="DT300">
        <v>20.6177</v>
      </c>
      <c r="DU300">
        <v>1380.748148148148</v>
      </c>
      <c r="DV300">
        <v>23.44587407407408</v>
      </c>
      <c r="DW300">
        <v>500.014037037037</v>
      </c>
      <c r="DX300">
        <v>99.51445925925925</v>
      </c>
      <c r="DY300">
        <v>0.09998404074074073</v>
      </c>
      <c r="DZ300">
        <v>31.79779999999999</v>
      </c>
      <c r="EA300">
        <v>32.5419962962963</v>
      </c>
      <c r="EB300">
        <v>999.9000000000001</v>
      </c>
      <c r="EC300">
        <v>0</v>
      </c>
      <c r="ED300">
        <v>0</v>
      </c>
      <c r="EE300">
        <v>9994.398148148148</v>
      </c>
      <c r="EF300">
        <v>0</v>
      </c>
      <c r="EG300">
        <v>102.1610962962963</v>
      </c>
      <c r="EH300">
        <v>-46.66950000000001</v>
      </c>
      <c r="EI300">
        <v>1414.041851851852</v>
      </c>
      <c r="EJ300">
        <v>1457.515555555556</v>
      </c>
      <c r="EK300">
        <v>2.894084074074073</v>
      </c>
      <c r="EL300">
        <v>1427.464074074074</v>
      </c>
      <c r="EM300">
        <v>20.6177</v>
      </c>
      <c r="EN300">
        <v>2.339762592592593</v>
      </c>
      <c r="EO300">
        <v>2.051758888888889</v>
      </c>
      <c r="EP300">
        <v>19.95278518518518</v>
      </c>
      <c r="EQ300">
        <v>17.8495037037037</v>
      </c>
      <c r="ER300">
        <v>2000.003703703704</v>
      </c>
      <c r="ES300">
        <v>0.979998111111111</v>
      </c>
      <c r="ET300">
        <v>0.02000161111111112</v>
      </c>
      <c r="EU300">
        <v>0</v>
      </c>
      <c r="EV300">
        <v>638.4115185185185</v>
      </c>
      <c r="EW300">
        <v>5.00078</v>
      </c>
      <c r="EX300">
        <v>27927.90370370371</v>
      </c>
      <c r="EY300">
        <v>16379.67777777778</v>
      </c>
      <c r="EZ300">
        <v>43.62462962962962</v>
      </c>
      <c r="FA300">
        <v>44.64337037037036</v>
      </c>
      <c r="FB300">
        <v>44.38874074074074</v>
      </c>
      <c r="FC300">
        <v>44.51118518518518</v>
      </c>
      <c r="FD300">
        <v>44.88392592592592</v>
      </c>
      <c r="FE300">
        <v>1955.098518518518</v>
      </c>
      <c r="FF300">
        <v>39.90518518518519</v>
      </c>
      <c r="FG300">
        <v>0</v>
      </c>
      <c r="FH300">
        <v>1685033553.7</v>
      </c>
      <c r="FI300">
        <v>0</v>
      </c>
      <c r="FJ300">
        <v>638.39444</v>
      </c>
      <c r="FK300">
        <v>-3.093153833090653</v>
      </c>
      <c r="FL300">
        <v>16087.86153774999</v>
      </c>
      <c r="FM300">
        <v>27957.572</v>
      </c>
      <c r="FN300">
        <v>15</v>
      </c>
      <c r="FO300">
        <v>1685030927.1</v>
      </c>
      <c r="FP300" t="s">
        <v>824</v>
      </c>
      <c r="FQ300">
        <v>1685030918.1</v>
      </c>
      <c r="FR300">
        <v>1685030927.1</v>
      </c>
      <c r="FS300">
        <v>4</v>
      </c>
      <c r="FT300">
        <v>-0.116</v>
      </c>
      <c r="FU300">
        <v>-0.024</v>
      </c>
      <c r="FV300">
        <v>0.273</v>
      </c>
      <c r="FW300">
        <v>-0.08699999999999999</v>
      </c>
      <c r="FX300">
        <v>420</v>
      </c>
      <c r="FY300">
        <v>14</v>
      </c>
      <c r="FZ300">
        <v>0.3</v>
      </c>
      <c r="GA300">
        <v>0.01</v>
      </c>
      <c r="GB300">
        <v>-46.589385</v>
      </c>
      <c r="GC300">
        <v>-1.48417485928703</v>
      </c>
      <c r="GD300">
        <v>0.1807165066478432</v>
      </c>
      <c r="GE300">
        <v>0</v>
      </c>
      <c r="GF300">
        <v>2.89872525</v>
      </c>
      <c r="GG300">
        <v>-0.1634531707317181</v>
      </c>
      <c r="GH300">
        <v>0.0211493686652226</v>
      </c>
      <c r="GI300">
        <v>1</v>
      </c>
      <c r="GJ300">
        <v>1</v>
      </c>
      <c r="GK300">
        <v>2</v>
      </c>
      <c r="GL300" t="s">
        <v>432</v>
      </c>
      <c r="GM300">
        <v>3.09986</v>
      </c>
      <c r="GN300">
        <v>2.75777</v>
      </c>
      <c r="GO300">
        <v>0.215925</v>
      </c>
      <c r="GP300">
        <v>0.220315</v>
      </c>
      <c r="GQ300">
        <v>0.116496</v>
      </c>
      <c r="GR300">
        <v>0.106958</v>
      </c>
      <c r="GS300">
        <v>19998.3</v>
      </c>
      <c r="GT300">
        <v>19652.8</v>
      </c>
      <c r="GU300">
        <v>26063.4</v>
      </c>
      <c r="GV300">
        <v>25562.1</v>
      </c>
      <c r="GW300">
        <v>36975.2</v>
      </c>
      <c r="GX300">
        <v>34793.6</v>
      </c>
      <c r="GY300">
        <v>45583</v>
      </c>
      <c r="GZ300">
        <v>42139.8</v>
      </c>
      <c r="HA300">
        <v>1.83972</v>
      </c>
      <c r="HB300">
        <v>1.86365</v>
      </c>
      <c r="HC300">
        <v>-0.0519305</v>
      </c>
      <c r="HD300">
        <v>0</v>
      </c>
      <c r="HE300">
        <v>33.4114</v>
      </c>
      <c r="HF300">
        <v>999.9</v>
      </c>
      <c r="HG300">
        <v>46.9</v>
      </c>
      <c r="HH300">
        <v>40.6</v>
      </c>
      <c r="HI300">
        <v>36.0709</v>
      </c>
      <c r="HJ300">
        <v>62.3977</v>
      </c>
      <c r="HK300">
        <v>24.6114</v>
      </c>
      <c r="HL300">
        <v>1</v>
      </c>
      <c r="HM300">
        <v>0.456214</v>
      </c>
      <c r="HN300">
        <v>2.58186</v>
      </c>
      <c r="HO300">
        <v>20.2843</v>
      </c>
      <c r="HP300">
        <v>5.20786</v>
      </c>
      <c r="HQ300">
        <v>11.98</v>
      </c>
      <c r="HR300">
        <v>4.96295</v>
      </c>
      <c r="HS300">
        <v>3.27368</v>
      </c>
      <c r="HT300">
        <v>9999</v>
      </c>
      <c r="HU300">
        <v>9999</v>
      </c>
      <c r="HV300">
        <v>9999</v>
      </c>
      <c r="HW300">
        <v>31.9</v>
      </c>
      <c r="HX300">
        <v>1.86401</v>
      </c>
      <c r="HY300">
        <v>1.8602</v>
      </c>
      <c r="HZ300">
        <v>1.85852</v>
      </c>
      <c r="IA300">
        <v>1.85989</v>
      </c>
      <c r="IB300">
        <v>1.85986</v>
      </c>
      <c r="IC300">
        <v>1.85839</v>
      </c>
      <c r="ID300">
        <v>1.85754</v>
      </c>
      <c r="IE300">
        <v>1.8524</v>
      </c>
      <c r="IF300">
        <v>0</v>
      </c>
      <c r="IG300">
        <v>0</v>
      </c>
      <c r="IH300">
        <v>0</v>
      </c>
      <c r="II300">
        <v>0</v>
      </c>
      <c r="IJ300" t="s">
        <v>433</v>
      </c>
      <c r="IK300" t="s">
        <v>434</v>
      </c>
      <c r="IL300" t="s">
        <v>435</v>
      </c>
      <c r="IM300" t="s">
        <v>435</v>
      </c>
      <c r="IN300" t="s">
        <v>435</v>
      </c>
      <c r="IO300" t="s">
        <v>435</v>
      </c>
      <c r="IP300">
        <v>0</v>
      </c>
      <c r="IQ300">
        <v>100</v>
      </c>
      <c r="IR300">
        <v>100</v>
      </c>
      <c r="IS300">
        <v>0.03</v>
      </c>
      <c r="IT300">
        <v>0.06660000000000001</v>
      </c>
      <c r="IU300">
        <v>0.193269492571207</v>
      </c>
      <c r="IV300">
        <v>0.0002756662941723101</v>
      </c>
      <c r="IW300">
        <v>-1.706736700235475E-07</v>
      </c>
      <c r="IX300">
        <v>-7.648352192670159E-11</v>
      </c>
      <c r="IY300">
        <v>-0.189574171831711</v>
      </c>
      <c r="IZ300">
        <v>0.001712106514585134</v>
      </c>
      <c r="JA300">
        <v>0.0004201690128959496</v>
      </c>
      <c r="JB300">
        <v>-1.212774764375344E-06</v>
      </c>
      <c r="JC300">
        <v>3</v>
      </c>
      <c r="JD300">
        <v>1949</v>
      </c>
      <c r="JE300">
        <v>1</v>
      </c>
      <c r="JF300">
        <v>28</v>
      </c>
      <c r="JG300">
        <v>43.9</v>
      </c>
      <c r="JH300">
        <v>43.8</v>
      </c>
      <c r="JI300">
        <v>3.13843</v>
      </c>
      <c r="JJ300">
        <v>2.63672</v>
      </c>
      <c r="JK300">
        <v>1.49658</v>
      </c>
      <c r="JL300">
        <v>2.34863</v>
      </c>
      <c r="JM300">
        <v>1.54907</v>
      </c>
      <c r="JN300">
        <v>2.35229</v>
      </c>
      <c r="JO300">
        <v>43.59</v>
      </c>
      <c r="JP300">
        <v>12.9763</v>
      </c>
      <c r="JQ300">
        <v>18</v>
      </c>
      <c r="JR300">
        <v>492.034</v>
      </c>
      <c r="JS300">
        <v>523.699</v>
      </c>
      <c r="JT300">
        <v>28.0034</v>
      </c>
      <c r="JU300">
        <v>32.9579</v>
      </c>
      <c r="JV300">
        <v>30.0012</v>
      </c>
      <c r="JW300">
        <v>32.8143</v>
      </c>
      <c r="JX300">
        <v>32.7283</v>
      </c>
      <c r="JY300">
        <v>62.9836</v>
      </c>
      <c r="JZ300">
        <v>41.0207</v>
      </c>
      <c r="KA300">
        <v>0</v>
      </c>
      <c r="KB300">
        <v>28</v>
      </c>
      <c r="KC300">
        <v>1476.63</v>
      </c>
      <c r="KD300">
        <v>20.7507</v>
      </c>
      <c r="KE300">
        <v>99.6073</v>
      </c>
      <c r="KF300">
        <v>100.04</v>
      </c>
    </row>
    <row r="301" spans="1:292">
      <c r="A301">
        <v>281</v>
      </c>
      <c r="B301">
        <v>1685033559.6</v>
      </c>
      <c r="C301">
        <v>6960.5</v>
      </c>
      <c r="D301" t="s">
        <v>999</v>
      </c>
      <c r="E301" t="s">
        <v>1000</v>
      </c>
      <c r="F301">
        <v>5</v>
      </c>
      <c r="G301" t="s">
        <v>823</v>
      </c>
      <c r="H301">
        <v>1685033551.814285</v>
      </c>
      <c r="I301">
        <f>(J301)/1000</f>
        <v>0</v>
      </c>
      <c r="J301">
        <f>IF(DO301, AM301, AG301)</f>
        <v>0</v>
      </c>
      <c r="K301">
        <f>IF(DO301, AH301, AF301)</f>
        <v>0</v>
      </c>
      <c r="L301">
        <f>DQ301 - IF(AT301&gt;1, K301*DK301*100.0/(AV301*EE301), 0)</f>
        <v>0</v>
      </c>
      <c r="M301">
        <f>((S301-I301/2)*L301-K301)/(S301+I301/2)</f>
        <v>0</v>
      </c>
      <c r="N301">
        <f>M301*(DX301+DY301)/1000.0</f>
        <v>0</v>
      </c>
      <c r="O301">
        <f>(DQ301 - IF(AT301&gt;1, K301*DK301*100.0/(AV301*EE301), 0))*(DX301+DY301)/1000.0</f>
        <v>0</v>
      </c>
      <c r="P301">
        <f>2.0/((1/R301-1/Q301)+SIGN(R301)*SQRT((1/R301-1/Q301)*(1/R301-1/Q301) + 4*DL301/((DL301+1)*(DL301+1))*(2*1/R301*1/Q301-1/Q301*1/Q301)))</f>
        <v>0</v>
      </c>
      <c r="Q301">
        <f>IF(LEFT(DM301,1)&lt;&gt;"0",IF(LEFT(DM301,1)="1",3.0,DN301),$D$5+$E$5*(EE301*DX301/($K$5*1000))+$F$5*(EE301*DX301/($K$5*1000))*MAX(MIN(DK301,$J$5),$I$5)*MAX(MIN(DK301,$J$5),$I$5)+$G$5*MAX(MIN(DK301,$J$5),$I$5)*(EE301*DX301/($K$5*1000))+$H$5*(EE301*DX301/($K$5*1000))*(EE301*DX301/($K$5*1000)))</f>
        <v>0</v>
      </c>
      <c r="R301">
        <f>I301*(1000-(1000*0.61365*exp(17.502*V301/(240.97+V301))/(DX301+DY301)+DS301)/2)/(1000*0.61365*exp(17.502*V301/(240.97+V301))/(DX301+DY301)-DS301)</f>
        <v>0</v>
      </c>
      <c r="S301">
        <f>1/((DL301+1)/(P301/1.6)+1/(Q301/1.37)) + DL301/((DL301+1)/(P301/1.6) + DL301/(Q301/1.37))</f>
        <v>0</v>
      </c>
      <c r="T301">
        <f>(DG301*DJ301)</f>
        <v>0</v>
      </c>
      <c r="U301">
        <f>(DZ301+(T301+2*0.95*5.67E-8*(((DZ301+$B$9)+273)^4-(DZ301+273)^4)-44100*I301)/(1.84*29.3*Q301+8*0.95*5.67E-8*(DZ301+273)^3))</f>
        <v>0</v>
      </c>
      <c r="V301">
        <f>($C$9*EA301+$D$9*EB301+$E$9*U301)</f>
        <v>0</v>
      </c>
      <c r="W301">
        <f>0.61365*exp(17.502*V301/(240.97+V301))</f>
        <v>0</v>
      </c>
      <c r="X301">
        <f>(Y301/Z301*100)</f>
        <v>0</v>
      </c>
      <c r="Y301">
        <f>DS301*(DX301+DY301)/1000</f>
        <v>0</v>
      </c>
      <c r="Z301">
        <f>0.61365*exp(17.502*DZ301/(240.97+DZ301))</f>
        <v>0</v>
      </c>
      <c r="AA301">
        <f>(W301-DS301*(DX301+DY301)/1000)</f>
        <v>0</v>
      </c>
      <c r="AB301">
        <f>(-I301*44100)</f>
        <v>0</v>
      </c>
      <c r="AC301">
        <f>2*29.3*Q301*0.92*(DZ301-V301)</f>
        <v>0</v>
      </c>
      <c r="AD301">
        <f>2*0.95*5.67E-8*(((DZ301+$B$9)+273)^4-(V301+273)^4)</f>
        <v>0</v>
      </c>
      <c r="AE301">
        <f>T301+AD301+AB301+AC301</f>
        <v>0</v>
      </c>
      <c r="AF301">
        <f>DW301*AT301*(DR301-DQ301*(1000-AT301*DT301)/(1000-AT301*DS301))/(100*DK301)</f>
        <v>0</v>
      </c>
      <c r="AG301">
        <f>1000*DW301*AT301*(DS301-DT301)/(100*DK301*(1000-AT301*DS301))</f>
        <v>0</v>
      </c>
      <c r="AH301">
        <f>(AI301 - AJ301 - DX301*1E3/(8.314*(DZ301+273.15)) * AL301/DW301 * AK301) * DW301/(100*DK301) * (1000 - DT301)/1000</f>
        <v>0</v>
      </c>
      <c r="AI301">
        <v>1488.74629239117</v>
      </c>
      <c r="AJ301">
        <v>1455.073212121212</v>
      </c>
      <c r="AK301">
        <v>3.454321318892617</v>
      </c>
      <c r="AL301">
        <v>66.78912068132936</v>
      </c>
      <c r="AM301">
        <f>(AO301 - AN301 + DX301*1E3/(8.314*(DZ301+273.15)) * AQ301/DW301 * AP301) * DW301/(100*DK301) * 1000/(1000 - AO301)</f>
        <v>0</v>
      </c>
      <c r="AN301">
        <v>20.66493467154086</v>
      </c>
      <c r="AO301">
        <v>23.56824882352941</v>
      </c>
      <c r="AP301">
        <v>0.005911500201421763</v>
      </c>
      <c r="AQ301">
        <v>108.691089205337</v>
      </c>
      <c r="AR301">
        <v>0</v>
      </c>
      <c r="AS301">
        <v>0</v>
      </c>
      <c r="AT301">
        <f>IF(AR301*$H$15&gt;=AV301,1.0,(AV301/(AV301-AR301*$H$15)))</f>
        <v>0</v>
      </c>
      <c r="AU301">
        <f>(AT301-1)*100</f>
        <v>0</v>
      </c>
      <c r="AV301">
        <f>MAX(0,($B$15+$C$15*EE301)/(1+$D$15*EE301)*DX301/(DZ301+273)*$E$15)</f>
        <v>0</v>
      </c>
      <c r="AW301" t="s">
        <v>429</v>
      </c>
      <c r="AX301" t="s">
        <v>429</v>
      </c>
      <c r="AY301">
        <v>0</v>
      </c>
      <c r="AZ301">
        <v>0</v>
      </c>
      <c r="BA301">
        <f>1-AY301/AZ301</f>
        <v>0</v>
      </c>
      <c r="BB301">
        <v>0</v>
      </c>
      <c r="BC301" t="s">
        <v>429</v>
      </c>
      <c r="BD301" t="s">
        <v>429</v>
      </c>
      <c r="BE301">
        <v>0</v>
      </c>
      <c r="BF301">
        <v>0</v>
      </c>
      <c r="BG301">
        <f>1-BE301/BF301</f>
        <v>0</v>
      </c>
      <c r="BH301">
        <v>0.5</v>
      </c>
      <c r="BI301">
        <f>DH301</f>
        <v>0</v>
      </c>
      <c r="BJ301">
        <f>K301</f>
        <v>0</v>
      </c>
      <c r="BK301">
        <f>BG301*BH301*BI301</f>
        <v>0</v>
      </c>
      <c r="BL301">
        <f>(BJ301-BB301)/BI301</f>
        <v>0</v>
      </c>
      <c r="BM301">
        <f>(AZ301-BF301)/BF301</f>
        <v>0</v>
      </c>
      <c r="BN301">
        <f>AY301/(BA301+AY301/BF301)</f>
        <v>0</v>
      </c>
      <c r="BO301" t="s">
        <v>429</v>
      </c>
      <c r="BP301">
        <v>0</v>
      </c>
      <c r="BQ301">
        <f>IF(BP301&lt;&gt;0, BP301, BN301)</f>
        <v>0</v>
      </c>
      <c r="BR301">
        <f>1-BQ301/BF301</f>
        <v>0</v>
      </c>
      <c r="BS301">
        <f>(BF301-BE301)/(BF301-BQ301)</f>
        <v>0</v>
      </c>
      <c r="BT301">
        <f>(AZ301-BF301)/(AZ301-BQ301)</f>
        <v>0</v>
      </c>
      <c r="BU301">
        <f>(BF301-BE301)/(BF301-AY301)</f>
        <v>0</v>
      </c>
      <c r="BV301">
        <f>(AZ301-BF301)/(AZ301-AY301)</f>
        <v>0</v>
      </c>
      <c r="BW301">
        <f>(BS301*BQ301/BE301)</f>
        <v>0</v>
      </c>
      <c r="BX301">
        <f>(1-BW301)</f>
        <v>0</v>
      </c>
      <c r="DG301">
        <f>$B$13*EF301+$C$13*EG301+$F$13*ER301*(1-EU301)</f>
        <v>0</v>
      </c>
      <c r="DH301">
        <f>DG301*DI301</f>
        <v>0</v>
      </c>
      <c r="DI301">
        <f>($B$13*$D$11+$C$13*$D$11+$F$13*((FE301+EW301)/MAX(FE301+EW301+FF301, 0.1)*$I$11+FF301/MAX(FE301+EW301+FF301, 0.1)*$J$11))/($B$13+$C$13+$F$13)</f>
        <v>0</v>
      </c>
      <c r="DJ301">
        <f>($B$13*$K$11+$C$13*$K$11+$F$13*((FE301+EW301)/MAX(FE301+EW301+FF301, 0.1)*$P$11+FF301/MAX(FE301+EW301+FF301, 0.1)*$Q$11))/($B$13+$C$13+$F$13)</f>
        <v>0</v>
      </c>
      <c r="DK301">
        <v>5.52</v>
      </c>
      <c r="DL301">
        <v>0.5</v>
      </c>
      <c r="DM301" t="s">
        <v>430</v>
      </c>
      <c r="DN301">
        <v>2</v>
      </c>
      <c r="DO301" t="b">
        <v>1</v>
      </c>
      <c r="DP301">
        <v>1685033551.814285</v>
      </c>
      <c r="DQ301">
        <v>1396.4625</v>
      </c>
      <c r="DR301">
        <v>1443.243928571428</v>
      </c>
      <c r="DS301">
        <v>23.53320357142857</v>
      </c>
      <c r="DT301">
        <v>20.64675357142857</v>
      </c>
      <c r="DU301">
        <v>1396.425357142857</v>
      </c>
      <c r="DV301">
        <v>23.46688571428572</v>
      </c>
      <c r="DW301">
        <v>499.9982142857143</v>
      </c>
      <c r="DX301">
        <v>99.51385357142858</v>
      </c>
      <c r="DY301">
        <v>0.1000033214285714</v>
      </c>
      <c r="DZ301">
        <v>31.81216785714286</v>
      </c>
      <c r="EA301">
        <v>32.55998214285714</v>
      </c>
      <c r="EB301">
        <v>999.9000000000002</v>
      </c>
      <c r="EC301">
        <v>0</v>
      </c>
      <c r="ED301">
        <v>0</v>
      </c>
      <c r="EE301">
        <v>9991.813214285712</v>
      </c>
      <c r="EF301">
        <v>0</v>
      </c>
      <c r="EG301">
        <v>103.5464321428572</v>
      </c>
      <c r="EH301">
        <v>-46.78169285714286</v>
      </c>
      <c r="EI301">
        <v>1430.118571428571</v>
      </c>
      <c r="EJ301">
        <v>1473.671071428571</v>
      </c>
      <c r="EK301">
        <v>2.886446428571428</v>
      </c>
      <c r="EL301">
        <v>1443.243928571428</v>
      </c>
      <c r="EM301">
        <v>20.64675357142857</v>
      </c>
      <c r="EN301">
        <v>2.341878928571429</v>
      </c>
      <c r="EO301">
        <v>2.054637857142857</v>
      </c>
      <c r="EP301">
        <v>19.96738571428571</v>
      </c>
      <c r="EQ301">
        <v>17.87178571428571</v>
      </c>
      <c r="ER301">
        <v>2000.038571428572</v>
      </c>
      <c r="ES301">
        <v>0.979997464285714</v>
      </c>
      <c r="ET301">
        <v>0.02000225714285714</v>
      </c>
      <c r="EU301">
        <v>0</v>
      </c>
      <c r="EV301">
        <v>638.2052499999999</v>
      </c>
      <c r="EW301">
        <v>5.00078</v>
      </c>
      <c r="EX301">
        <v>28799.11785714286</v>
      </c>
      <c r="EY301">
        <v>16379.94642857143</v>
      </c>
      <c r="EZ301">
        <v>43.64253571428571</v>
      </c>
      <c r="FA301">
        <v>44.66714285714285</v>
      </c>
      <c r="FB301">
        <v>44.4707857142857</v>
      </c>
      <c r="FC301">
        <v>44.531</v>
      </c>
      <c r="FD301">
        <v>44.8902857142857</v>
      </c>
      <c r="FE301">
        <v>1955.130357142857</v>
      </c>
      <c r="FF301">
        <v>39.90750000000001</v>
      </c>
      <c r="FG301">
        <v>0</v>
      </c>
      <c r="FH301">
        <v>1685033558.5</v>
      </c>
      <c r="FI301">
        <v>0</v>
      </c>
      <c r="FJ301">
        <v>638.18288</v>
      </c>
      <c r="FK301">
        <v>-2.873615377134329</v>
      </c>
      <c r="FL301">
        <v>8177.761527747388</v>
      </c>
      <c r="FM301">
        <v>28878.976</v>
      </c>
      <c r="FN301">
        <v>15</v>
      </c>
      <c r="FO301">
        <v>1685030927.1</v>
      </c>
      <c r="FP301" t="s">
        <v>824</v>
      </c>
      <c r="FQ301">
        <v>1685030918.1</v>
      </c>
      <c r="FR301">
        <v>1685030927.1</v>
      </c>
      <c r="FS301">
        <v>4</v>
      </c>
      <c r="FT301">
        <v>-0.116</v>
      </c>
      <c r="FU301">
        <v>-0.024</v>
      </c>
      <c r="FV301">
        <v>0.273</v>
      </c>
      <c r="FW301">
        <v>-0.08699999999999999</v>
      </c>
      <c r="FX301">
        <v>420</v>
      </c>
      <c r="FY301">
        <v>14</v>
      </c>
      <c r="FZ301">
        <v>0.3</v>
      </c>
      <c r="GA301">
        <v>0.01</v>
      </c>
      <c r="GB301">
        <v>-46.71227</v>
      </c>
      <c r="GC301">
        <v>-1.653669793620874</v>
      </c>
      <c r="GD301">
        <v>0.1934634257424382</v>
      </c>
      <c r="GE301">
        <v>0</v>
      </c>
      <c r="GF301">
        <v>2.895159</v>
      </c>
      <c r="GG301">
        <v>-0.1356297185741202</v>
      </c>
      <c r="GH301">
        <v>0.02046532113112324</v>
      </c>
      <c r="GI301">
        <v>1</v>
      </c>
      <c r="GJ301">
        <v>1</v>
      </c>
      <c r="GK301">
        <v>2</v>
      </c>
      <c r="GL301" t="s">
        <v>432</v>
      </c>
      <c r="GM301">
        <v>3.09999</v>
      </c>
      <c r="GN301">
        <v>2.75827</v>
      </c>
      <c r="GO301">
        <v>0.217463</v>
      </c>
      <c r="GP301">
        <v>0.221806</v>
      </c>
      <c r="GQ301">
        <v>0.116553</v>
      </c>
      <c r="GR301">
        <v>0.106989</v>
      </c>
      <c r="GS301">
        <v>19958.5</v>
      </c>
      <c r="GT301">
        <v>19614.5</v>
      </c>
      <c r="GU301">
        <v>26062.7</v>
      </c>
      <c r="GV301">
        <v>25561.3</v>
      </c>
      <c r="GW301">
        <v>36972</v>
      </c>
      <c r="GX301">
        <v>34792</v>
      </c>
      <c r="GY301">
        <v>45581.7</v>
      </c>
      <c r="GZ301">
        <v>42139</v>
      </c>
      <c r="HA301">
        <v>1.83975</v>
      </c>
      <c r="HB301">
        <v>1.86305</v>
      </c>
      <c r="HC301">
        <v>-0.0528656</v>
      </c>
      <c r="HD301">
        <v>0</v>
      </c>
      <c r="HE301">
        <v>33.4497</v>
      </c>
      <c r="HF301">
        <v>999.9</v>
      </c>
      <c r="HG301">
        <v>46.9</v>
      </c>
      <c r="HH301">
        <v>40.6</v>
      </c>
      <c r="HI301">
        <v>36.0767</v>
      </c>
      <c r="HJ301">
        <v>62.5877</v>
      </c>
      <c r="HK301">
        <v>24.8197</v>
      </c>
      <c r="HL301">
        <v>1</v>
      </c>
      <c r="HM301">
        <v>0.457528</v>
      </c>
      <c r="HN301">
        <v>2.59749</v>
      </c>
      <c r="HO301">
        <v>20.2847</v>
      </c>
      <c r="HP301">
        <v>5.21115</v>
      </c>
      <c r="HQ301">
        <v>11.98</v>
      </c>
      <c r="HR301">
        <v>4.9633</v>
      </c>
      <c r="HS301">
        <v>3.27428</v>
      </c>
      <c r="HT301">
        <v>9999</v>
      </c>
      <c r="HU301">
        <v>9999</v>
      </c>
      <c r="HV301">
        <v>9999</v>
      </c>
      <c r="HW301">
        <v>31.9</v>
      </c>
      <c r="HX301">
        <v>1.86401</v>
      </c>
      <c r="HY301">
        <v>1.8602</v>
      </c>
      <c r="HZ301">
        <v>1.85852</v>
      </c>
      <c r="IA301">
        <v>1.85989</v>
      </c>
      <c r="IB301">
        <v>1.85989</v>
      </c>
      <c r="IC301">
        <v>1.8584</v>
      </c>
      <c r="ID301">
        <v>1.85752</v>
      </c>
      <c r="IE301">
        <v>1.8524</v>
      </c>
      <c r="IF301">
        <v>0</v>
      </c>
      <c r="IG301">
        <v>0</v>
      </c>
      <c r="IH301">
        <v>0</v>
      </c>
      <c r="II301">
        <v>0</v>
      </c>
      <c r="IJ301" t="s">
        <v>433</v>
      </c>
      <c r="IK301" t="s">
        <v>434</v>
      </c>
      <c r="IL301" t="s">
        <v>435</v>
      </c>
      <c r="IM301" t="s">
        <v>435</v>
      </c>
      <c r="IN301" t="s">
        <v>435</v>
      </c>
      <c r="IO301" t="s">
        <v>435</v>
      </c>
      <c r="IP301">
        <v>0</v>
      </c>
      <c r="IQ301">
        <v>100</v>
      </c>
      <c r="IR301">
        <v>100</v>
      </c>
      <c r="IS301">
        <v>0.02</v>
      </c>
      <c r="IT301">
        <v>0.06710000000000001</v>
      </c>
      <c r="IU301">
        <v>0.193269492571207</v>
      </c>
      <c r="IV301">
        <v>0.0002756662941723101</v>
      </c>
      <c r="IW301">
        <v>-1.706736700235475E-07</v>
      </c>
      <c r="IX301">
        <v>-7.648352192670159E-11</v>
      </c>
      <c r="IY301">
        <v>-0.189574171831711</v>
      </c>
      <c r="IZ301">
        <v>0.001712106514585134</v>
      </c>
      <c r="JA301">
        <v>0.0004201690128959496</v>
      </c>
      <c r="JB301">
        <v>-1.212774764375344E-06</v>
      </c>
      <c r="JC301">
        <v>3</v>
      </c>
      <c r="JD301">
        <v>1949</v>
      </c>
      <c r="JE301">
        <v>1</v>
      </c>
      <c r="JF301">
        <v>28</v>
      </c>
      <c r="JG301">
        <v>44</v>
      </c>
      <c r="JH301">
        <v>43.9</v>
      </c>
      <c r="JI301">
        <v>3.16772</v>
      </c>
      <c r="JJ301">
        <v>2.62329</v>
      </c>
      <c r="JK301">
        <v>1.49658</v>
      </c>
      <c r="JL301">
        <v>2.34863</v>
      </c>
      <c r="JM301">
        <v>1.54907</v>
      </c>
      <c r="JN301">
        <v>2.4585</v>
      </c>
      <c r="JO301">
        <v>43.59</v>
      </c>
      <c r="JP301">
        <v>12.9675</v>
      </c>
      <c r="JQ301">
        <v>18</v>
      </c>
      <c r="JR301">
        <v>492.129</v>
      </c>
      <c r="JS301">
        <v>523.361</v>
      </c>
      <c r="JT301">
        <v>28.0033</v>
      </c>
      <c r="JU301">
        <v>32.9718</v>
      </c>
      <c r="JV301">
        <v>30.0013</v>
      </c>
      <c r="JW301">
        <v>32.8254</v>
      </c>
      <c r="JX301">
        <v>32.7385</v>
      </c>
      <c r="JY301">
        <v>63.6113</v>
      </c>
      <c r="JZ301">
        <v>41.0207</v>
      </c>
      <c r="KA301">
        <v>0</v>
      </c>
      <c r="KB301">
        <v>28</v>
      </c>
      <c r="KC301">
        <v>1489.99</v>
      </c>
      <c r="KD301">
        <v>20.782</v>
      </c>
      <c r="KE301">
        <v>99.6046</v>
      </c>
      <c r="KF301">
        <v>100.037</v>
      </c>
    </row>
    <row r="302" spans="1:292">
      <c r="A302">
        <v>282</v>
      </c>
      <c r="B302">
        <v>1685033564.1</v>
      </c>
      <c r="C302">
        <v>6965</v>
      </c>
      <c r="D302" t="s">
        <v>1001</v>
      </c>
      <c r="E302" t="s">
        <v>1002</v>
      </c>
      <c r="F302">
        <v>5</v>
      </c>
      <c r="G302" t="s">
        <v>823</v>
      </c>
      <c r="H302">
        <v>1685033556.260714</v>
      </c>
      <c r="I302">
        <f>(J302)/1000</f>
        <v>0</v>
      </c>
      <c r="J302">
        <f>IF(DO302, AM302, AG302)</f>
        <v>0</v>
      </c>
      <c r="K302">
        <f>IF(DO302, AH302, AF302)</f>
        <v>0</v>
      </c>
      <c r="L302">
        <f>DQ302 - IF(AT302&gt;1, K302*DK302*100.0/(AV302*EE302), 0)</f>
        <v>0</v>
      </c>
      <c r="M302">
        <f>((S302-I302/2)*L302-K302)/(S302+I302/2)</f>
        <v>0</v>
      </c>
      <c r="N302">
        <f>M302*(DX302+DY302)/1000.0</f>
        <v>0</v>
      </c>
      <c r="O302">
        <f>(DQ302 - IF(AT302&gt;1, K302*DK302*100.0/(AV302*EE302), 0))*(DX302+DY302)/1000.0</f>
        <v>0</v>
      </c>
      <c r="P302">
        <f>2.0/((1/R302-1/Q302)+SIGN(R302)*SQRT((1/R302-1/Q302)*(1/R302-1/Q302) + 4*DL302/((DL302+1)*(DL302+1))*(2*1/R302*1/Q302-1/Q302*1/Q302)))</f>
        <v>0</v>
      </c>
      <c r="Q302">
        <f>IF(LEFT(DM302,1)&lt;&gt;"0",IF(LEFT(DM302,1)="1",3.0,DN302),$D$5+$E$5*(EE302*DX302/($K$5*1000))+$F$5*(EE302*DX302/($K$5*1000))*MAX(MIN(DK302,$J$5),$I$5)*MAX(MIN(DK302,$J$5),$I$5)+$G$5*MAX(MIN(DK302,$J$5),$I$5)*(EE302*DX302/($K$5*1000))+$H$5*(EE302*DX302/($K$5*1000))*(EE302*DX302/($K$5*1000)))</f>
        <v>0</v>
      </c>
      <c r="R302">
        <f>I302*(1000-(1000*0.61365*exp(17.502*V302/(240.97+V302))/(DX302+DY302)+DS302)/2)/(1000*0.61365*exp(17.502*V302/(240.97+V302))/(DX302+DY302)-DS302)</f>
        <v>0</v>
      </c>
      <c r="S302">
        <f>1/((DL302+1)/(P302/1.6)+1/(Q302/1.37)) + DL302/((DL302+1)/(P302/1.6) + DL302/(Q302/1.37))</f>
        <v>0</v>
      </c>
      <c r="T302">
        <f>(DG302*DJ302)</f>
        <v>0</v>
      </c>
      <c r="U302">
        <f>(DZ302+(T302+2*0.95*5.67E-8*(((DZ302+$B$9)+273)^4-(DZ302+273)^4)-44100*I302)/(1.84*29.3*Q302+8*0.95*5.67E-8*(DZ302+273)^3))</f>
        <v>0</v>
      </c>
      <c r="V302">
        <f>($C$9*EA302+$D$9*EB302+$E$9*U302)</f>
        <v>0</v>
      </c>
      <c r="W302">
        <f>0.61365*exp(17.502*V302/(240.97+V302))</f>
        <v>0</v>
      </c>
      <c r="X302">
        <f>(Y302/Z302*100)</f>
        <v>0</v>
      </c>
      <c r="Y302">
        <f>DS302*(DX302+DY302)/1000</f>
        <v>0</v>
      </c>
      <c r="Z302">
        <f>0.61365*exp(17.502*DZ302/(240.97+DZ302))</f>
        <v>0</v>
      </c>
      <c r="AA302">
        <f>(W302-DS302*(DX302+DY302)/1000)</f>
        <v>0</v>
      </c>
      <c r="AB302">
        <f>(-I302*44100)</f>
        <v>0</v>
      </c>
      <c r="AC302">
        <f>2*29.3*Q302*0.92*(DZ302-V302)</f>
        <v>0</v>
      </c>
      <c r="AD302">
        <f>2*0.95*5.67E-8*(((DZ302+$B$9)+273)^4-(V302+273)^4)</f>
        <v>0</v>
      </c>
      <c r="AE302">
        <f>T302+AD302+AB302+AC302</f>
        <v>0</v>
      </c>
      <c r="AF302">
        <f>DW302*AT302*(DR302-DQ302*(1000-AT302*DT302)/(1000-AT302*DS302))/(100*DK302)</f>
        <v>0</v>
      </c>
      <c r="AG302">
        <f>1000*DW302*AT302*(DS302-DT302)/(100*DK302*(1000-AT302*DS302))</f>
        <v>0</v>
      </c>
      <c r="AH302">
        <f>(AI302 - AJ302 - DX302*1E3/(8.314*(DZ302+273.15)) * AL302/DW302 * AK302) * DW302/(100*DK302) * (1000 - DT302)/1000</f>
        <v>0</v>
      </c>
      <c r="AI302">
        <v>1504.12348926193</v>
      </c>
      <c r="AJ302">
        <v>1470.458363636363</v>
      </c>
      <c r="AK302">
        <v>3.416116803807429</v>
      </c>
      <c r="AL302">
        <v>66.78912068132936</v>
      </c>
      <c r="AM302">
        <f>(AO302 - AN302 + DX302*1E3/(8.314*(DZ302+273.15)) * AQ302/DW302 * AP302) * DW302/(100*DK302) * 1000/(1000 - AO302)</f>
        <v>0</v>
      </c>
      <c r="AN302">
        <v>20.67261409682027</v>
      </c>
      <c r="AO302">
        <v>23.58240176470587</v>
      </c>
      <c r="AP302">
        <v>0.001161150495682055</v>
      </c>
      <c r="AQ302">
        <v>108.691089205337</v>
      </c>
      <c r="AR302">
        <v>0</v>
      </c>
      <c r="AS302">
        <v>0</v>
      </c>
      <c r="AT302">
        <f>IF(AR302*$H$15&gt;=AV302,1.0,(AV302/(AV302-AR302*$H$15)))</f>
        <v>0</v>
      </c>
      <c r="AU302">
        <f>(AT302-1)*100</f>
        <v>0</v>
      </c>
      <c r="AV302">
        <f>MAX(0,($B$15+$C$15*EE302)/(1+$D$15*EE302)*DX302/(DZ302+273)*$E$15)</f>
        <v>0</v>
      </c>
      <c r="AW302" t="s">
        <v>429</v>
      </c>
      <c r="AX302" t="s">
        <v>429</v>
      </c>
      <c r="AY302">
        <v>0</v>
      </c>
      <c r="AZ302">
        <v>0</v>
      </c>
      <c r="BA302">
        <f>1-AY302/AZ302</f>
        <v>0</v>
      </c>
      <c r="BB302">
        <v>0</v>
      </c>
      <c r="BC302" t="s">
        <v>429</v>
      </c>
      <c r="BD302" t="s">
        <v>429</v>
      </c>
      <c r="BE302">
        <v>0</v>
      </c>
      <c r="BF302">
        <v>0</v>
      </c>
      <c r="BG302">
        <f>1-BE302/BF302</f>
        <v>0</v>
      </c>
      <c r="BH302">
        <v>0.5</v>
      </c>
      <c r="BI302">
        <f>DH302</f>
        <v>0</v>
      </c>
      <c r="BJ302">
        <f>K302</f>
        <v>0</v>
      </c>
      <c r="BK302">
        <f>BG302*BH302*BI302</f>
        <v>0</v>
      </c>
      <c r="BL302">
        <f>(BJ302-BB302)/BI302</f>
        <v>0</v>
      </c>
      <c r="BM302">
        <f>(AZ302-BF302)/BF302</f>
        <v>0</v>
      </c>
      <c r="BN302">
        <f>AY302/(BA302+AY302/BF302)</f>
        <v>0</v>
      </c>
      <c r="BO302" t="s">
        <v>429</v>
      </c>
      <c r="BP302">
        <v>0</v>
      </c>
      <c r="BQ302">
        <f>IF(BP302&lt;&gt;0, BP302, BN302)</f>
        <v>0</v>
      </c>
      <c r="BR302">
        <f>1-BQ302/BF302</f>
        <v>0</v>
      </c>
      <c r="BS302">
        <f>(BF302-BE302)/(BF302-BQ302)</f>
        <v>0</v>
      </c>
      <c r="BT302">
        <f>(AZ302-BF302)/(AZ302-BQ302)</f>
        <v>0</v>
      </c>
      <c r="BU302">
        <f>(BF302-BE302)/(BF302-AY302)</f>
        <v>0</v>
      </c>
      <c r="BV302">
        <f>(AZ302-BF302)/(AZ302-AY302)</f>
        <v>0</v>
      </c>
      <c r="BW302">
        <f>(BS302*BQ302/BE302)</f>
        <v>0</v>
      </c>
      <c r="BX302">
        <f>(1-BW302)</f>
        <v>0</v>
      </c>
      <c r="DG302">
        <f>$B$13*EF302+$C$13*EG302+$F$13*ER302*(1-EU302)</f>
        <v>0</v>
      </c>
      <c r="DH302">
        <f>DG302*DI302</f>
        <v>0</v>
      </c>
      <c r="DI302">
        <f>($B$13*$D$11+$C$13*$D$11+$F$13*((FE302+EW302)/MAX(FE302+EW302+FF302, 0.1)*$I$11+FF302/MAX(FE302+EW302+FF302, 0.1)*$J$11))/($B$13+$C$13+$F$13)</f>
        <v>0</v>
      </c>
      <c r="DJ302">
        <f>($B$13*$K$11+$C$13*$K$11+$F$13*((FE302+EW302)/MAX(FE302+EW302+FF302, 0.1)*$P$11+FF302/MAX(FE302+EW302+FF302, 0.1)*$Q$11))/($B$13+$C$13+$F$13)</f>
        <v>0</v>
      </c>
      <c r="DK302">
        <v>5.52</v>
      </c>
      <c r="DL302">
        <v>0.5</v>
      </c>
      <c r="DM302" t="s">
        <v>430</v>
      </c>
      <c r="DN302">
        <v>2</v>
      </c>
      <c r="DO302" t="b">
        <v>1</v>
      </c>
      <c r="DP302">
        <v>1685033556.260714</v>
      </c>
      <c r="DQ302">
        <v>1411.274642857143</v>
      </c>
      <c r="DR302">
        <v>1458.175714285715</v>
      </c>
      <c r="DS302">
        <v>23.55443214285714</v>
      </c>
      <c r="DT302">
        <v>20.66743928571428</v>
      </c>
      <c r="DU302">
        <v>1411.2475</v>
      </c>
      <c r="DV302">
        <v>23.48770357142857</v>
      </c>
      <c r="DW302">
        <v>500.0047500000001</v>
      </c>
      <c r="DX302">
        <v>99.51326785714288</v>
      </c>
      <c r="DY302">
        <v>0.1000173214285714</v>
      </c>
      <c r="DZ302">
        <v>31.82755</v>
      </c>
      <c r="EA302">
        <v>32.57961071428571</v>
      </c>
      <c r="EB302">
        <v>999.9000000000002</v>
      </c>
      <c r="EC302">
        <v>0</v>
      </c>
      <c r="ED302">
        <v>0</v>
      </c>
      <c r="EE302">
        <v>9996.028214285716</v>
      </c>
      <c r="EF302">
        <v>0</v>
      </c>
      <c r="EG302">
        <v>106.5967857142857</v>
      </c>
      <c r="EH302">
        <v>-46.90051071428572</v>
      </c>
      <c r="EI302">
        <v>1445.32</v>
      </c>
      <c r="EJ302">
        <v>1488.949642857143</v>
      </c>
      <c r="EK302">
        <v>2.886980714285714</v>
      </c>
      <c r="EL302">
        <v>1458.175714285715</v>
      </c>
      <c r="EM302">
        <v>20.66743928571428</v>
      </c>
      <c r="EN302">
        <v>2.3439775</v>
      </c>
      <c r="EO302">
        <v>2.056684285714286</v>
      </c>
      <c r="EP302">
        <v>19.98185</v>
      </c>
      <c r="EQ302">
        <v>17.88761428571429</v>
      </c>
      <c r="ER302">
        <v>2000.01</v>
      </c>
      <c r="ES302">
        <v>0.9799969285714284</v>
      </c>
      <c r="ET302">
        <v>0.02000281071428572</v>
      </c>
      <c r="EU302">
        <v>0</v>
      </c>
      <c r="EV302">
        <v>638.0379285714287</v>
      </c>
      <c r="EW302">
        <v>5.00078</v>
      </c>
      <c r="EX302">
        <v>29184.90357142857</v>
      </c>
      <c r="EY302">
        <v>16379.7</v>
      </c>
      <c r="EZ302">
        <v>43.66275000000001</v>
      </c>
      <c r="FA302">
        <v>44.68942857142856</v>
      </c>
      <c r="FB302">
        <v>44.46178571428571</v>
      </c>
      <c r="FC302">
        <v>44.54224999999999</v>
      </c>
      <c r="FD302">
        <v>44.90375</v>
      </c>
      <c r="FE302">
        <v>1955.101071428571</v>
      </c>
      <c r="FF302">
        <v>39.90785714285715</v>
      </c>
      <c r="FG302">
        <v>0</v>
      </c>
      <c r="FH302">
        <v>1685033563.3</v>
      </c>
      <c r="FI302">
        <v>0</v>
      </c>
      <c r="FJ302">
        <v>637.99988</v>
      </c>
      <c r="FK302">
        <v>-1.713000012395388</v>
      </c>
      <c r="FL302">
        <v>-1025.307691750527</v>
      </c>
      <c r="FM302">
        <v>29210.824</v>
      </c>
      <c r="FN302">
        <v>15</v>
      </c>
      <c r="FO302">
        <v>1685030927.1</v>
      </c>
      <c r="FP302" t="s">
        <v>824</v>
      </c>
      <c r="FQ302">
        <v>1685030918.1</v>
      </c>
      <c r="FR302">
        <v>1685030927.1</v>
      </c>
      <c r="FS302">
        <v>4</v>
      </c>
      <c r="FT302">
        <v>-0.116</v>
      </c>
      <c r="FU302">
        <v>-0.024</v>
      </c>
      <c r="FV302">
        <v>0.273</v>
      </c>
      <c r="FW302">
        <v>-0.08699999999999999</v>
      </c>
      <c r="FX302">
        <v>420</v>
      </c>
      <c r="FY302">
        <v>14</v>
      </c>
      <c r="FZ302">
        <v>0.3</v>
      </c>
      <c r="GA302">
        <v>0.01</v>
      </c>
      <c r="GB302">
        <v>-46.82182682926829</v>
      </c>
      <c r="GC302">
        <v>-1.67029547038324</v>
      </c>
      <c r="GD302">
        <v>0.197074297026484</v>
      </c>
      <c r="GE302">
        <v>0</v>
      </c>
      <c r="GF302">
        <v>2.890258048780488</v>
      </c>
      <c r="GG302">
        <v>0.008941672473870951</v>
      </c>
      <c r="GH302">
        <v>0.01593537791718397</v>
      </c>
      <c r="GI302">
        <v>1</v>
      </c>
      <c r="GJ302">
        <v>1</v>
      </c>
      <c r="GK302">
        <v>2</v>
      </c>
      <c r="GL302" t="s">
        <v>432</v>
      </c>
      <c r="GM302">
        <v>3.09997</v>
      </c>
      <c r="GN302">
        <v>2.75795</v>
      </c>
      <c r="GO302">
        <v>0.218831</v>
      </c>
      <c r="GP302">
        <v>0.223173</v>
      </c>
      <c r="GQ302">
        <v>0.116597</v>
      </c>
      <c r="GR302">
        <v>0.107052</v>
      </c>
      <c r="GS302">
        <v>19923.1</v>
      </c>
      <c r="GT302">
        <v>19579.7</v>
      </c>
      <c r="GU302">
        <v>26062.2</v>
      </c>
      <c r="GV302">
        <v>25561.1</v>
      </c>
      <c r="GW302">
        <v>36969.8</v>
      </c>
      <c r="GX302">
        <v>34789</v>
      </c>
      <c r="GY302">
        <v>45580.9</v>
      </c>
      <c r="GZ302">
        <v>42138.1</v>
      </c>
      <c r="HA302">
        <v>1.83952</v>
      </c>
      <c r="HB302">
        <v>1.86305</v>
      </c>
      <c r="HC302">
        <v>-0.053525</v>
      </c>
      <c r="HD302">
        <v>0</v>
      </c>
      <c r="HE302">
        <v>33.485</v>
      </c>
      <c r="HF302">
        <v>999.9</v>
      </c>
      <c r="HG302">
        <v>46.9</v>
      </c>
      <c r="HH302">
        <v>40.7</v>
      </c>
      <c r="HI302">
        <v>36.2676</v>
      </c>
      <c r="HJ302">
        <v>62.4477</v>
      </c>
      <c r="HK302">
        <v>24.6274</v>
      </c>
      <c r="HL302">
        <v>1</v>
      </c>
      <c r="HM302">
        <v>0.458684</v>
      </c>
      <c r="HN302">
        <v>2.61215</v>
      </c>
      <c r="HO302">
        <v>20.2845</v>
      </c>
      <c r="HP302">
        <v>5.2113</v>
      </c>
      <c r="HQ302">
        <v>11.98</v>
      </c>
      <c r="HR302">
        <v>4.96345</v>
      </c>
      <c r="HS302">
        <v>3.27418</v>
      </c>
      <c r="HT302">
        <v>9999</v>
      </c>
      <c r="HU302">
        <v>9999</v>
      </c>
      <c r="HV302">
        <v>9999</v>
      </c>
      <c r="HW302">
        <v>31.9</v>
      </c>
      <c r="HX302">
        <v>1.86401</v>
      </c>
      <c r="HY302">
        <v>1.8602</v>
      </c>
      <c r="HZ302">
        <v>1.85852</v>
      </c>
      <c r="IA302">
        <v>1.85989</v>
      </c>
      <c r="IB302">
        <v>1.85988</v>
      </c>
      <c r="IC302">
        <v>1.85841</v>
      </c>
      <c r="ID302">
        <v>1.85753</v>
      </c>
      <c r="IE302">
        <v>1.85241</v>
      </c>
      <c r="IF302">
        <v>0</v>
      </c>
      <c r="IG302">
        <v>0</v>
      </c>
      <c r="IH302">
        <v>0</v>
      </c>
      <c r="II302">
        <v>0</v>
      </c>
      <c r="IJ302" t="s">
        <v>433</v>
      </c>
      <c r="IK302" t="s">
        <v>434</v>
      </c>
      <c r="IL302" t="s">
        <v>435</v>
      </c>
      <c r="IM302" t="s">
        <v>435</v>
      </c>
      <c r="IN302" t="s">
        <v>435</v>
      </c>
      <c r="IO302" t="s">
        <v>435</v>
      </c>
      <c r="IP302">
        <v>0</v>
      </c>
      <c r="IQ302">
        <v>100</v>
      </c>
      <c r="IR302">
        <v>100</v>
      </c>
      <c r="IS302">
        <v>0.01</v>
      </c>
      <c r="IT302">
        <v>0.0673</v>
      </c>
      <c r="IU302">
        <v>0.193269492571207</v>
      </c>
      <c r="IV302">
        <v>0.0002756662941723101</v>
      </c>
      <c r="IW302">
        <v>-1.706736700235475E-07</v>
      </c>
      <c r="IX302">
        <v>-7.648352192670159E-11</v>
      </c>
      <c r="IY302">
        <v>-0.189574171831711</v>
      </c>
      <c r="IZ302">
        <v>0.001712106514585134</v>
      </c>
      <c r="JA302">
        <v>0.0004201690128959496</v>
      </c>
      <c r="JB302">
        <v>-1.212774764375344E-06</v>
      </c>
      <c r="JC302">
        <v>3</v>
      </c>
      <c r="JD302">
        <v>1949</v>
      </c>
      <c r="JE302">
        <v>1</v>
      </c>
      <c r="JF302">
        <v>28</v>
      </c>
      <c r="JG302">
        <v>44.1</v>
      </c>
      <c r="JH302">
        <v>44</v>
      </c>
      <c r="JI302">
        <v>3.1958</v>
      </c>
      <c r="JJ302">
        <v>2.63184</v>
      </c>
      <c r="JK302">
        <v>1.49658</v>
      </c>
      <c r="JL302">
        <v>2.34863</v>
      </c>
      <c r="JM302">
        <v>1.54907</v>
      </c>
      <c r="JN302">
        <v>2.45239</v>
      </c>
      <c r="JO302">
        <v>43.6173</v>
      </c>
      <c r="JP302">
        <v>12.9763</v>
      </c>
      <c r="JQ302">
        <v>18</v>
      </c>
      <c r="JR302">
        <v>492.058</v>
      </c>
      <c r="JS302">
        <v>523.442</v>
      </c>
      <c r="JT302">
        <v>28.0034</v>
      </c>
      <c r="JU302">
        <v>32.9821</v>
      </c>
      <c r="JV302">
        <v>30.0012</v>
      </c>
      <c r="JW302">
        <v>32.8345</v>
      </c>
      <c r="JX302">
        <v>32.7483</v>
      </c>
      <c r="JY302">
        <v>64.11150000000001</v>
      </c>
      <c r="JZ302">
        <v>40.7289</v>
      </c>
      <c r="KA302">
        <v>0</v>
      </c>
      <c r="KB302">
        <v>28</v>
      </c>
      <c r="KC302">
        <v>1503.34</v>
      </c>
      <c r="KD302">
        <v>20.8076</v>
      </c>
      <c r="KE302">
        <v>99.60290000000001</v>
      </c>
      <c r="KF302">
        <v>100.036</v>
      </c>
    </row>
    <row r="303" spans="1:292">
      <c r="A303">
        <v>283</v>
      </c>
      <c r="B303">
        <v>1685033569.6</v>
      </c>
      <c r="C303">
        <v>6970.5</v>
      </c>
      <c r="D303" t="s">
        <v>1003</v>
      </c>
      <c r="E303" t="s">
        <v>1004</v>
      </c>
      <c r="F303">
        <v>5</v>
      </c>
      <c r="G303" t="s">
        <v>823</v>
      </c>
      <c r="H303">
        <v>1685033561.832142</v>
      </c>
      <c r="I303">
        <f>(J303)/1000</f>
        <v>0</v>
      </c>
      <c r="J303">
        <f>IF(DO303, AM303, AG303)</f>
        <v>0</v>
      </c>
      <c r="K303">
        <f>IF(DO303, AH303, AF303)</f>
        <v>0</v>
      </c>
      <c r="L303">
        <f>DQ303 - IF(AT303&gt;1, K303*DK303*100.0/(AV303*EE303), 0)</f>
        <v>0</v>
      </c>
      <c r="M303">
        <f>((S303-I303/2)*L303-K303)/(S303+I303/2)</f>
        <v>0</v>
      </c>
      <c r="N303">
        <f>M303*(DX303+DY303)/1000.0</f>
        <v>0</v>
      </c>
      <c r="O303">
        <f>(DQ303 - IF(AT303&gt;1, K303*DK303*100.0/(AV303*EE303), 0))*(DX303+DY303)/1000.0</f>
        <v>0</v>
      </c>
      <c r="P303">
        <f>2.0/((1/R303-1/Q303)+SIGN(R303)*SQRT((1/R303-1/Q303)*(1/R303-1/Q303) + 4*DL303/((DL303+1)*(DL303+1))*(2*1/R303*1/Q303-1/Q303*1/Q303)))</f>
        <v>0</v>
      </c>
      <c r="Q303">
        <f>IF(LEFT(DM303,1)&lt;&gt;"0",IF(LEFT(DM303,1)="1",3.0,DN303),$D$5+$E$5*(EE303*DX303/($K$5*1000))+$F$5*(EE303*DX303/($K$5*1000))*MAX(MIN(DK303,$J$5),$I$5)*MAX(MIN(DK303,$J$5),$I$5)+$G$5*MAX(MIN(DK303,$J$5),$I$5)*(EE303*DX303/($K$5*1000))+$H$5*(EE303*DX303/($K$5*1000))*(EE303*DX303/($K$5*1000)))</f>
        <v>0</v>
      </c>
      <c r="R303">
        <f>I303*(1000-(1000*0.61365*exp(17.502*V303/(240.97+V303))/(DX303+DY303)+DS303)/2)/(1000*0.61365*exp(17.502*V303/(240.97+V303))/(DX303+DY303)-DS303)</f>
        <v>0</v>
      </c>
      <c r="S303">
        <f>1/((DL303+1)/(P303/1.6)+1/(Q303/1.37)) + DL303/((DL303+1)/(P303/1.6) + DL303/(Q303/1.37))</f>
        <v>0</v>
      </c>
      <c r="T303">
        <f>(DG303*DJ303)</f>
        <v>0</v>
      </c>
      <c r="U303">
        <f>(DZ303+(T303+2*0.95*5.67E-8*(((DZ303+$B$9)+273)^4-(DZ303+273)^4)-44100*I303)/(1.84*29.3*Q303+8*0.95*5.67E-8*(DZ303+273)^3))</f>
        <v>0</v>
      </c>
      <c r="V303">
        <f>($C$9*EA303+$D$9*EB303+$E$9*U303)</f>
        <v>0</v>
      </c>
      <c r="W303">
        <f>0.61365*exp(17.502*V303/(240.97+V303))</f>
        <v>0</v>
      </c>
      <c r="X303">
        <f>(Y303/Z303*100)</f>
        <v>0</v>
      </c>
      <c r="Y303">
        <f>DS303*(DX303+DY303)/1000</f>
        <v>0</v>
      </c>
      <c r="Z303">
        <f>0.61365*exp(17.502*DZ303/(240.97+DZ303))</f>
        <v>0</v>
      </c>
      <c r="AA303">
        <f>(W303-DS303*(DX303+DY303)/1000)</f>
        <v>0</v>
      </c>
      <c r="AB303">
        <f>(-I303*44100)</f>
        <v>0</v>
      </c>
      <c r="AC303">
        <f>2*29.3*Q303*0.92*(DZ303-V303)</f>
        <v>0</v>
      </c>
      <c r="AD303">
        <f>2*0.95*5.67E-8*(((DZ303+$B$9)+273)^4-(V303+273)^4)</f>
        <v>0</v>
      </c>
      <c r="AE303">
        <f>T303+AD303+AB303+AC303</f>
        <v>0</v>
      </c>
      <c r="AF303">
        <f>DW303*AT303*(DR303-DQ303*(1000-AT303*DT303)/(1000-AT303*DS303))/(100*DK303)</f>
        <v>0</v>
      </c>
      <c r="AG303">
        <f>1000*DW303*AT303*(DS303-DT303)/(100*DK303*(1000-AT303*DS303))</f>
        <v>0</v>
      </c>
      <c r="AH303">
        <f>(AI303 - AJ303 - DX303*1E3/(8.314*(DZ303+273.15)) * AL303/DW303 * AK303) * DW303/(100*DK303) * (1000 - DT303)/1000</f>
        <v>0</v>
      </c>
      <c r="AI303">
        <v>1523.127251500359</v>
      </c>
      <c r="AJ303">
        <v>1489.392242424242</v>
      </c>
      <c r="AK303">
        <v>3.447357362214866</v>
      </c>
      <c r="AL303">
        <v>66.78912068132936</v>
      </c>
      <c r="AM303">
        <f>(AO303 - AN303 + DX303*1E3/(8.314*(DZ303+273.15)) * AQ303/DW303 * AP303) * DW303/(100*DK303) * 1000/(1000 - AO303)</f>
        <v>0</v>
      </c>
      <c r="AN303">
        <v>20.69870860511084</v>
      </c>
      <c r="AO303">
        <v>23.60920999999999</v>
      </c>
      <c r="AP303">
        <v>0.0001632728712198965</v>
      </c>
      <c r="AQ303">
        <v>108.691089205337</v>
      </c>
      <c r="AR303">
        <v>0</v>
      </c>
      <c r="AS303">
        <v>0</v>
      </c>
      <c r="AT303">
        <f>IF(AR303*$H$15&gt;=AV303,1.0,(AV303/(AV303-AR303*$H$15)))</f>
        <v>0</v>
      </c>
      <c r="AU303">
        <f>(AT303-1)*100</f>
        <v>0</v>
      </c>
      <c r="AV303">
        <f>MAX(0,($B$15+$C$15*EE303)/(1+$D$15*EE303)*DX303/(DZ303+273)*$E$15)</f>
        <v>0</v>
      </c>
      <c r="AW303" t="s">
        <v>429</v>
      </c>
      <c r="AX303" t="s">
        <v>429</v>
      </c>
      <c r="AY303">
        <v>0</v>
      </c>
      <c r="AZ303">
        <v>0</v>
      </c>
      <c r="BA303">
        <f>1-AY303/AZ303</f>
        <v>0</v>
      </c>
      <c r="BB303">
        <v>0</v>
      </c>
      <c r="BC303" t="s">
        <v>429</v>
      </c>
      <c r="BD303" t="s">
        <v>429</v>
      </c>
      <c r="BE303">
        <v>0</v>
      </c>
      <c r="BF303">
        <v>0</v>
      </c>
      <c r="BG303">
        <f>1-BE303/BF303</f>
        <v>0</v>
      </c>
      <c r="BH303">
        <v>0.5</v>
      </c>
      <c r="BI303">
        <f>DH303</f>
        <v>0</v>
      </c>
      <c r="BJ303">
        <f>K303</f>
        <v>0</v>
      </c>
      <c r="BK303">
        <f>BG303*BH303*BI303</f>
        <v>0</v>
      </c>
      <c r="BL303">
        <f>(BJ303-BB303)/BI303</f>
        <v>0</v>
      </c>
      <c r="BM303">
        <f>(AZ303-BF303)/BF303</f>
        <v>0</v>
      </c>
      <c r="BN303">
        <f>AY303/(BA303+AY303/BF303)</f>
        <v>0</v>
      </c>
      <c r="BO303" t="s">
        <v>429</v>
      </c>
      <c r="BP303">
        <v>0</v>
      </c>
      <c r="BQ303">
        <f>IF(BP303&lt;&gt;0, BP303, BN303)</f>
        <v>0</v>
      </c>
      <c r="BR303">
        <f>1-BQ303/BF303</f>
        <v>0</v>
      </c>
      <c r="BS303">
        <f>(BF303-BE303)/(BF303-BQ303)</f>
        <v>0</v>
      </c>
      <c r="BT303">
        <f>(AZ303-BF303)/(AZ303-BQ303)</f>
        <v>0</v>
      </c>
      <c r="BU303">
        <f>(BF303-BE303)/(BF303-AY303)</f>
        <v>0</v>
      </c>
      <c r="BV303">
        <f>(AZ303-BF303)/(AZ303-AY303)</f>
        <v>0</v>
      </c>
      <c r="BW303">
        <f>(BS303*BQ303/BE303)</f>
        <v>0</v>
      </c>
      <c r="BX303">
        <f>(1-BW303)</f>
        <v>0</v>
      </c>
      <c r="DG303">
        <f>$B$13*EF303+$C$13*EG303+$F$13*ER303*(1-EU303)</f>
        <v>0</v>
      </c>
      <c r="DH303">
        <f>DG303*DI303</f>
        <v>0</v>
      </c>
      <c r="DI303">
        <f>($B$13*$D$11+$C$13*$D$11+$F$13*((FE303+EW303)/MAX(FE303+EW303+FF303, 0.1)*$I$11+FF303/MAX(FE303+EW303+FF303, 0.1)*$J$11))/($B$13+$C$13+$F$13)</f>
        <v>0</v>
      </c>
      <c r="DJ303">
        <f>($B$13*$K$11+$C$13*$K$11+$F$13*((FE303+EW303)/MAX(FE303+EW303+FF303, 0.1)*$P$11+FF303/MAX(FE303+EW303+FF303, 0.1)*$Q$11))/($B$13+$C$13+$F$13)</f>
        <v>0</v>
      </c>
      <c r="DK303">
        <v>5.52</v>
      </c>
      <c r="DL303">
        <v>0.5</v>
      </c>
      <c r="DM303" t="s">
        <v>430</v>
      </c>
      <c r="DN303">
        <v>2</v>
      </c>
      <c r="DO303" t="b">
        <v>1</v>
      </c>
      <c r="DP303">
        <v>1685033561.832142</v>
      </c>
      <c r="DQ303">
        <v>1429.88</v>
      </c>
      <c r="DR303">
        <v>1476.891428571429</v>
      </c>
      <c r="DS303">
        <v>23.57733571428571</v>
      </c>
      <c r="DT303">
        <v>20.69497142857143</v>
      </c>
      <c r="DU303">
        <v>1429.865357142857</v>
      </c>
      <c r="DV303">
        <v>23.510175</v>
      </c>
      <c r="DW303">
        <v>500.0141428571428</v>
      </c>
      <c r="DX303">
        <v>99.51253571428573</v>
      </c>
      <c r="DY303">
        <v>0.1000178607142857</v>
      </c>
      <c r="DZ303">
        <v>31.84857857142857</v>
      </c>
      <c r="EA303">
        <v>32.60463214285714</v>
      </c>
      <c r="EB303">
        <v>999.9000000000002</v>
      </c>
      <c r="EC303">
        <v>0</v>
      </c>
      <c r="ED303">
        <v>0</v>
      </c>
      <c r="EE303">
        <v>9999.241428571428</v>
      </c>
      <c r="EF303">
        <v>0</v>
      </c>
      <c r="EG303">
        <v>107.415</v>
      </c>
      <c r="EH303">
        <v>-47.01151785714286</v>
      </c>
      <c r="EI303">
        <v>1464.408214285714</v>
      </c>
      <c r="EJ303">
        <v>1508.102857142857</v>
      </c>
      <c r="EK303">
        <v>2.882364285714285</v>
      </c>
      <c r="EL303">
        <v>1476.891428571429</v>
      </c>
      <c r="EM303">
        <v>20.69497142857143</v>
      </c>
      <c r="EN303">
        <v>2.34624</v>
      </c>
      <c r="EO303">
        <v>2.059409285714286</v>
      </c>
      <c r="EP303">
        <v>19.99743928571429</v>
      </c>
      <c r="EQ303">
        <v>17.90863571428572</v>
      </c>
      <c r="ER303">
        <v>1999.987142857143</v>
      </c>
      <c r="ES303">
        <v>0.979996607142857</v>
      </c>
      <c r="ET303">
        <v>0.02000314285714286</v>
      </c>
      <c r="EU303">
        <v>0</v>
      </c>
      <c r="EV303">
        <v>637.8623214285715</v>
      </c>
      <c r="EW303">
        <v>5.00078</v>
      </c>
      <c r="EX303">
        <v>29398.26071428572</v>
      </c>
      <c r="EY303">
        <v>16379.50357142857</v>
      </c>
      <c r="EZ303">
        <v>43.68060714285713</v>
      </c>
      <c r="FA303">
        <v>44.71174999999999</v>
      </c>
      <c r="FB303">
        <v>44.46174999999999</v>
      </c>
      <c r="FC303">
        <v>44.56235714285715</v>
      </c>
      <c r="FD303">
        <v>44.91714285714285</v>
      </c>
      <c r="FE303">
        <v>1955.078214285714</v>
      </c>
      <c r="FF303">
        <v>39.90785714285715</v>
      </c>
      <c r="FG303">
        <v>0</v>
      </c>
      <c r="FH303">
        <v>1685033568.7</v>
      </c>
      <c r="FI303">
        <v>0</v>
      </c>
      <c r="FJ303">
        <v>637.8637692307692</v>
      </c>
      <c r="FK303">
        <v>-1.258871804834604</v>
      </c>
      <c r="FL303">
        <v>3365.480348944697</v>
      </c>
      <c r="FM303">
        <v>29421.15769230769</v>
      </c>
      <c r="FN303">
        <v>15</v>
      </c>
      <c r="FO303">
        <v>1685030927.1</v>
      </c>
      <c r="FP303" t="s">
        <v>824</v>
      </c>
      <c r="FQ303">
        <v>1685030918.1</v>
      </c>
      <c r="FR303">
        <v>1685030927.1</v>
      </c>
      <c r="FS303">
        <v>4</v>
      </c>
      <c r="FT303">
        <v>-0.116</v>
      </c>
      <c r="FU303">
        <v>-0.024</v>
      </c>
      <c r="FV303">
        <v>0.273</v>
      </c>
      <c r="FW303">
        <v>-0.08699999999999999</v>
      </c>
      <c r="FX303">
        <v>420</v>
      </c>
      <c r="FY303">
        <v>14</v>
      </c>
      <c r="FZ303">
        <v>0.3</v>
      </c>
      <c r="GA303">
        <v>0.01</v>
      </c>
      <c r="GB303">
        <v>-46.9359268292683</v>
      </c>
      <c r="GC303">
        <v>-1.322590243902541</v>
      </c>
      <c r="GD303">
        <v>0.174380407022581</v>
      </c>
      <c r="GE303">
        <v>0</v>
      </c>
      <c r="GF303">
        <v>2.88071</v>
      </c>
      <c r="GG303">
        <v>-0.01416167247386883</v>
      </c>
      <c r="GH303">
        <v>0.01681203807960965</v>
      </c>
      <c r="GI303">
        <v>1</v>
      </c>
      <c r="GJ303">
        <v>1</v>
      </c>
      <c r="GK303">
        <v>2</v>
      </c>
      <c r="GL303" t="s">
        <v>432</v>
      </c>
      <c r="GM303">
        <v>3.10003</v>
      </c>
      <c r="GN303">
        <v>2.75817</v>
      </c>
      <c r="GO303">
        <v>0.220494</v>
      </c>
      <c r="GP303">
        <v>0.224791</v>
      </c>
      <c r="GQ303">
        <v>0.116697</v>
      </c>
      <c r="GR303">
        <v>0.107293</v>
      </c>
      <c r="GS303">
        <v>19879.8</v>
      </c>
      <c r="GT303">
        <v>19538.2</v>
      </c>
      <c r="GU303">
        <v>26061.2</v>
      </c>
      <c r="GV303">
        <v>25560.3</v>
      </c>
      <c r="GW303">
        <v>36964.7</v>
      </c>
      <c r="GX303">
        <v>34779.1</v>
      </c>
      <c r="GY303">
        <v>45579.5</v>
      </c>
      <c r="GZ303">
        <v>42137.3</v>
      </c>
      <c r="HA303">
        <v>1.83972</v>
      </c>
      <c r="HB303">
        <v>1.86285</v>
      </c>
      <c r="HC303">
        <v>-0.0548773</v>
      </c>
      <c r="HD303">
        <v>0</v>
      </c>
      <c r="HE303">
        <v>33.5297</v>
      </c>
      <c r="HF303">
        <v>999.9</v>
      </c>
      <c r="HG303">
        <v>46.9</v>
      </c>
      <c r="HH303">
        <v>40.7</v>
      </c>
      <c r="HI303">
        <v>36.269</v>
      </c>
      <c r="HJ303">
        <v>62.2177</v>
      </c>
      <c r="HK303">
        <v>24.4111</v>
      </c>
      <c r="HL303">
        <v>1</v>
      </c>
      <c r="HM303">
        <v>0.460102</v>
      </c>
      <c r="HN303">
        <v>2.62959</v>
      </c>
      <c r="HO303">
        <v>20.2844</v>
      </c>
      <c r="HP303">
        <v>5.21145</v>
      </c>
      <c r="HQ303">
        <v>11.98</v>
      </c>
      <c r="HR303">
        <v>4.96345</v>
      </c>
      <c r="HS303">
        <v>3.2742</v>
      </c>
      <c r="HT303">
        <v>9999</v>
      </c>
      <c r="HU303">
        <v>9999</v>
      </c>
      <c r="HV303">
        <v>9999</v>
      </c>
      <c r="HW303">
        <v>31.9</v>
      </c>
      <c r="HX303">
        <v>1.86401</v>
      </c>
      <c r="HY303">
        <v>1.8602</v>
      </c>
      <c r="HZ303">
        <v>1.85852</v>
      </c>
      <c r="IA303">
        <v>1.85989</v>
      </c>
      <c r="IB303">
        <v>1.85988</v>
      </c>
      <c r="IC303">
        <v>1.85842</v>
      </c>
      <c r="ID303">
        <v>1.85749</v>
      </c>
      <c r="IE303">
        <v>1.85241</v>
      </c>
      <c r="IF303">
        <v>0</v>
      </c>
      <c r="IG303">
        <v>0</v>
      </c>
      <c r="IH303">
        <v>0</v>
      </c>
      <c r="II303">
        <v>0</v>
      </c>
      <c r="IJ303" t="s">
        <v>433</v>
      </c>
      <c r="IK303" t="s">
        <v>434</v>
      </c>
      <c r="IL303" t="s">
        <v>435</v>
      </c>
      <c r="IM303" t="s">
        <v>435</v>
      </c>
      <c r="IN303" t="s">
        <v>435</v>
      </c>
      <c r="IO303" t="s">
        <v>435</v>
      </c>
      <c r="IP303">
        <v>0</v>
      </c>
      <c r="IQ303">
        <v>100</v>
      </c>
      <c r="IR303">
        <v>100</v>
      </c>
      <c r="IS303">
        <v>0</v>
      </c>
      <c r="IT303">
        <v>0.0678</v>
      </c>
      <c r="IU303">
        <v>0.193269492571207</v>
      </c>
      <c r="IV303">
        <v>0.0002756662941723101</v>
      </c>
      <c r="IW303">
        <v>-1.706736700235475E-07</v>
      </c>
      <c r="IX303">
        <v>-7.648352192670159E-11</v>
      </c>
      <c r="IY303">
        <v>-0.189574171831711</v>
      </c>
      <c r="IZ303">
        <v>0.001712106514585134</v>
      </c>
      <c r="JA303">
        <v>0.0004201690128959496</v>
      </c>
      <c r="JB303">
        <v>-1.212774764375344E-06</v>
      </c>
      <c r="JC303">
        <v>3</v>
      </c>
      <c r="JD303">
        <v>1949</v>
      </c>
      <c r="JE303">
        <v>1</v>
      </c>
      <c r="JF303">
        <v>28</v>
      </c>
      <c r="JG303">
        <v>44.2</v>
      </c>
      <c r="JH303">
        <v>44</v>
      </c>
      <c r="JI303">
        <v>3.2251</v>
      </c>
      <c r="JJ303">
        <v>2.63672</v>
      </c>
      <c r="JK303">
        <v>1.49658</v>
      </c>
      <c r="JL303">
        <v>2.34863</v>
      </c>
      <c r="JM303">
        <v>1.54907</v>
      </c>
      <c r="JN303">
        <v>2.36938</v>
      </c>
      <c r="JO303">
        <v>43.6173</v>
      </c>
      <c r="JP303">
        <v>12.95</v>
      </c>
      <c r="JQ303">
        <v>18</v>
      </c>
      <c r="JR303">
        <v>492.266</v>
      </c>
      <c r="JS303">
        <v>523.4</v>
      </c>
      <c r="JT303">
        <v>28.0034</v>
      </c>
      <c r="JU303">
        <v>32.9983</v>
      </c>
      <c r="JV303">
        <v>30.0013</v>
      </c>
      <c r="JW303">
        <v>32.8465</v>
      </c>
      <c r="JX303">
        <v>32.7601</v>
      </c>
      <c r="JY303">
        <v>64.7734</v>
      </c>
      <c r="JZ303">
        <v>40.7289</v>
      </c>
      <c r="KA303">
        <v>0</v>
      </c>
      <c r="KB303">
        <v>28</v>
      </c>
      <c r="KC303">
        <v>1523.38</v>
      </c>
      <c r="KD303">
        <v>20.808</v>
      </c>
      <c r="KE303">
        <v>99.5994</v>
      </c>
      <c r="KF303">
        <v>100.033</v>
      </c>
    </row>
    <row r="304" spans="1:292">
      <c r="A304">
        <v>284</v>
      </c>
      <c r="B304">
        <v>1685033574.1</v>
      </c>
      <c r="C304">
        <v>6975</v>
      </c>
      <c r="D304" t="s">
        <v>1005</v>
      </c>
      <c r="E304" t="s">
        <v>1006</v>
      </c>
      <c r="F304">
        <v>5</v>
      </c>
      <c r="G304" t="s">
        <v>823</v>
      </c>
      <c r="H304">
        <v>1685033566.278571</v>
      </c>
      <c r="I304">
        <f>(J304)/1000</f>
        <v>0</v>
      </c>
      <c r="J304">
        <f>IF(DO304, AM304, AG304)</f>
        <v>0</v>
      </c>
      <c r="K304">
        <f>IF(DO304, AH304, AF304)</f>
        <v>0</v>
      </c>
      <c r="L304">
        <f>DQ304 - IF(AT304&gt;1, K304*DK304*100.0/(AV304*EE304), 0)</f>
        <v>0</v>
      </c>
      <c r="M304">
        <f>((S304-I304/2)*L304-K304)/(S304+I304/2)</f>
        <v>0</v>
      </c>
      <c r="N304">
        <f>M304*(DX304+DY304)/1000.0</f>
        <v>0</v>
      </c>
      <c r="O304">
        <f>(DQ304 - IF(AT304&gt;1, K304*DK304*100.0/(AV304*EE304), 0))*(DX304+DY304)/1000.0</f>
        <v>0</v>
      </c>
      <c r="P304">
        <f>2.0/((1/R304-1/Q304)+SIGN(R304)*SQRT((1/R304-1/Q304)*(1/R304-1/Q304) + 4*DL304/((DL304+1)*(DL304+1))*(2*1/R304*1/Q304-1/Q304*1/Q304)))</f>
        <v>0</v>
      </c>
      <c r="Q304">
        <f>IF(LEFT(DM304,1)&lt;&gt;"0",IF(LEFT(DM304,1)="1",3.0,DN304),$D$5+$E$5*(EE304*DX304/($K$5*1000))+$F$5*(EE304*DX304/($K$5*1000))*MAX(MIN(DK304,$J$5),$I$5)*MAX(MIN(DK304,$J$5),$I$5)+$G$5*MAX(MIN(DK304,$J$5),$I$5)*(EE304*DX304/($K$5*1000))+$H$5*(EE304*DX304/($K$5*1000))*(EE304*DX304/($K$5*1000)))</f>
        <v>0</v>
      </c>
      <c r="R304">
        <f>I304*(1000-(1000*0.61365*exp(17.502*V304/(240.97+V304))/(DX304+DY304)+DS304)/2)/(1000*0.61365*exp(17.502*V304/(240.97+V304))/(DX304+DY304)-DS304)</f>
        <v>0</v>
      </c>
      <c r="S304">
        <f>1/((DL304+1)/(P304/1.6)+1/(Q304/1.37)) + DL304/((DL304+1)/(P304/1.6) + DL304/(Q304/1.37))</f>
        <v>0</v>
      </c>
      <c r="T304">
        <f>(DG304*DJ304)</f>
        <v>0</v>
      </c>
      <c r="U304">
        <f>(DZ304+(T304+2*0.95*5.67E-8*(((DZ304+$B$9)+273)^4-(DZ304+273)^4)-44100*I304)/(1.84*29.3*Q304+8*0.95*5.67E-8*(DZ304+273)^3))</f>
        <v>0</v>
      </c>
      <c r="V304">
        <f>($C$9*EA304+$D$9*EB304+$E$9*U304)</f>
        <v>0</v>
      </c>
      <c r="W304">
        <f>0.61365*exp(17.502*V304/(240.97+V304))</f>
        <v>0</v>
      </c>
      <c r="X304">
        <f>(Y304/Z304*100)</f>
        <v>0</v>
      </c>
      <c r="Y304">
        <f>DS304*(DX304+DY304)/1000</f>
        <v>0</v>
      </c>
      <c r="Z304">
        <f>0.61365*exp(17.502*DZ304/(240.97+DZ304))</f>
        <v>0</v>
      </c>
      <c r="AA304">
        <f>(W304-DS304*(DX304+DY304)/1000)</f>
        <v>0</v>
      </c>
      <c r="AB304">
        <f>(-I304*44100)</f>
        <v>0</v>
      </c>
      <c r="AC304">
        <f>2*29.3*Q304*0.92*(DZ304-V304)</f>
        <v>0</v>
      </c>
      <c r="AD304">
        <f>2*0.95*5.67E-8*(((DZ304+$B$9)+273)^4-(V304+273)^4)</f>
        <v>0</v>
      </c>
      <c r="AE304">
        <f>T304+AD304+AB304+AC304</f>
        <v>0</v>
      </c>
      <c r="AF304">
        <f>DW304*AT304*(DR304-DQ304*(1000-AT304*DT304)/(1000-AT304*DS304))/(100*DK304)</f>
        <v>0</v>
      </c>
      <c r="AG304">
        <f>1000*DW304*AT304*(DS304-DT304)/(100*DK304*(1000-AT304*DS304))</f>
        <v>0</v>
      </c>
      <c r="AH304">
        <f>(AI304 - AJ304 - DX304*1E3/(8.314*(DZ304+273.15)) * AL304/DW304 * AK304) * DW304/(100*DK304) * (1000 - DT304)/1000</f>
        <v>0</v>
      </c>
      <c r="AI304">
        <v>1538.461084248265</v>
      </c>
      <c r="AJ304">
        <v>1504.627272727273</v>
      </c>
      <c r="AK304">
        <v>3.390346426142644</v>
      </c>
      <c r="AL304">
        <v>66.78912068132936</v>
      </c>
      <c r="AM304">
        <f>(AO304 - AN304 + DX304*1E3/(8.314*(DZ304+273.15)) * AQ304/DW304 * AP304) * DW304/(100*DK304) * 1000/(1000 - AO304)</f>
        <v>0</v>
      </c>
      <c r="AN304">
        <v>20.75776544013049</v>
      </c>
      <c r="AO304">
        <v>23.63972147058823</v>
      </c>
      <c r="AP304">
        <v>0.008591560494816368</v>
      </c>
      <c r="AQ304">
        <v>108.691089205337</v>
      </c>
      <c r="AR304">
        <v>0</v>
      </c>
      <c r="AS304">
        <v>0</v>
      </c>
      <c r="AT304">
        <f>IF(AR304*$H$15&gt;=AV304,1.0,(AV304/(AV304-AR304*$H$15)))</f>
        <v>0</v>
      </c>
      <c r="AU304">
        <f>(AT304-1)*100</f>
        <v>0</v>
      </c>
      <c r="AV304">
        <f>MAX(0,($B$15+$C$15*EE304)/(1+$D$15*EE304)*DX304/(DZ304+273)*$E$15)</f>
        <v>0</v>
      </c>
      <c r="AW304" t="s">
        <v>429</v>
      </c>
      <c r="AX304" t="s">
        <v>429</v>
      </c>
      <c r="AY304">
        <v>0</v>
      </c>
      <c r="AZ304">
        <v>0</v>
      </c>
      <c r="BA304">
        <f>1-AY304/AZ304</f>
        <v>0</v>
      </c>
      <c r="BB304">
        <v>0</v>
      </c>
      <c r="BC304" t="s">
        <v>429</v>
      </c>
      <c r="BD304" t="s">
        <v>429</v>
      </c>
      <c r="BE304">
        <v>0</v>
      </c>
      <c r="BF304">
        <v>0</v>
      </c>
      <c r="BG304">
        <f>1-BE304/BF304</f>
        <v>0</v>
      </c>
      <c r="BH304">
        <v>0.5</v>
      </c>
      <c r="BI304">
        <f>DH304</f>
        <v>0</v>
      </c>
      <c r="BJ304">
        <f>K304</f>
        <v>0</v>
      </c>
      <c r="BK304">
        <f>BG304*BH304*BI304</f>
        <v>0</v>
      </c>
      <c r="BL304">
        <f>(BJ304-BB304)/BI304</f>
        <v>0</v>
      </c>
      <c r="BM304">
        <f>(AZ304-BF304)/BF304</f>
        <v>0</v>
      </c>
      <c r="BN304">
        <f>AY304/(BA304+AY304/BF304)</f>
        <v>0</v>
      </c>
      <c r="BO304" t="s">
        <v>429</v>
      </c>
      <c r="BP304">
        <v>0</v>
      </c>
      <c r="BQ304">
        <f>IF(BP304&lt;&gt;0, BP304, BN304)</f>
        <v>0</v>
      </c>
      <c r="BR304">
        <f>1-BQ304/BF304</f>
        <v>0</v>
      </c>
      <c r="BS304">
        <f>(BF304-BE304)/(BF304-BQ304)</f>
        <v>0</v>
      </c>
      <c r="BT304">
        <f>(AZ304-BF304)/(AZ304-BQ304)</f>
        <v>0</v>
      </c>
      <c r="BU304">
        <f>(BF304-BE304)/(BF304-AY304)</f>
        <v>0</v>
      </c>
      <c r="BV304">
        <f>(AZ304-BF304)/(AZ304-AY304)</f>
        <v>0</v>
      </c>
      <c r="BW304">
        <f>(BS304*BQ304/BE304)</f>
        <v>0</v>
      </c>
      <c r="BX304">
        <f>(1-BW304)</f>
        <v>0</v>
      </c>
      <c r="DG304">
        <f>$B$13*EF304+$C$13*EG304+$F$13*ER304*(1-EU304)</f>
        <v>0</v>
      </c>
      <c r="DH304">
        <f>DG304*DI304</f>
        <v>0</v>
      </c>
      <c r="DI304">
        <f>($B$13*$D$11+$C$13*$D$11+$F$13*((FE304+EW304)/MAX(FE304+EW304+FF304, 0.1)*$I$11+FF304/MAX(FE304+EW304+FF304, 0.1)*$J$11))/($B$13+$C$13+$F$13)</f>
        <v>0</v>
      </c>
      <c r="DJ304">
        <f>($B$13*$K$11+$C$13*$K$11+$F$13*((FE304+EW304)/MAX(FE304+EW304+FF304, 0.1)*$P$11+FF304/MAX(FE304+EW304+FF304, 0.1)*$Q$11))/($B$13+$C$13+$F$13)</f>
        <v>0</v>
      </c>
      <c r="DK304">
        <v>5.52</v>
      </c>
      <c r="DL304">
        <v>0.5</v>
      </c>
      <c r="DM304" t="s">
        <v>430</v>
      </c>
      <c r="DN304">
        <v>2</v>
      </c>
      <c r="DO304" t="b">
        <v>1</v>
      </c>
      <c r="DP304">
        <v>1685033566.278571</v>
      </c>
      <c r="DQ304">
        <v>1444.743214285714</v>
      </c>
      <c r="DR304">
        <v>1491.773928571428</v>
      </c>
      <c r="DS304">
        <v>23.59755</v>
      </c>
      <c r="DT304">
        <v>20.72270714285714</v>
      </c>
      <c r="DU304">
        <v>1444.739642857143</v>
      </c>
      <c r="DV304">
        <v>23.52999642857142</v>
      </c>
      <c r="DW304">
        <v>500.0403214285714</v>
      </c>
      <c r="DX304">
        <v>99.51190357142858</v>
      </c>
      <c r="DY304">
        <v>0.1000302678571429</v>
      </c>
      <c r="DZ304">
        <v>31.86622857142857</v>
      </c>
      <c r="EA304">
        <v>32.62653928571428</v>
      </c>
      <c r="EB304">
        <v>999.9000000000002</v>
      </c>
      <c r="EC304">
        <v>0</v>
      </c>
      <c r="ED304">
        <v>0</v>
      </c>
      <c r="EE304">
        <v>9997.861071428571</v>
      </c>
      <c r="EF304">
        <v>0</v>
      </c>
      <c r="EG304">
        <v>108.2894285714286</v>
      </c>
      <c r="EH304">
        <v>-47.03109285714284</v>
      </c>
      <c r="EI304">
        <v>1479.660357142857</v>
      </c>
      <c r="EJ304">
        <v>1523.343214285714</v>
      </c>
      <c r="EK304">
        <v>2.874836428571429</v>
      </c>
      <c r="EL304">
        <v>1491.773928571428</v>
      </c>
      <c r="EM304">
        <v>20.72270714285714</v>
      </c>
      <c r="EN304">
        <v>2.3482375</v>
      </c>
      <c r="EO304">
        <v>2.062156785714286</v>
      </c>
      <c r="EP304">
        <v>20.01117857142857</v>
      </c>
      <c r="EQ304">
        <v>17.92981785714286</v>
      </c>
      <c r="ER304">
        <v>1999.978928571428</v>
      </c>
      <c r="ES304">
        <v>0.9799962857142855</v>
      </c>
      <c r="ET304">
        <v>0.02000346785714286</v>
      </c>
      <c r="EU304">
        <v>0</v>
      </c>
      <c r="EV304">
        <v>637.744</v>
      </c>
      <c r="EW304">
        <v>5.00078</v>
      </c>
      <c r="EX304">
        <v>29654.68928571429</v>
      </c>
      <c r="EY304">
        <v>16379.44285714286</v>
      </c>
      <c r="EZ304">
        <v>43.70071428571428</v>
      </c>
      <c r="FA304">
        <v>44.73410714285713</v>
      </c>
      <c r="FB304">
        <v>44.45499999999998</v>
      </c>
      <c r="FC304">
        <v>44.58232142857141</v>
      </c>
      <c r="FD304">
        <v>44.94175</v>
      </c>
      <c r="FE304">
        <v>1955.07</v>
      </c>
      <c r="FF304">
        <v>39.90857142857143</v>
      </c>
      <c r="FG304">
        <v>0</v>
      </c>
      <c r="FH304">
        <v>1685033573.5</v>
      </c>
      <c r="FI304">
        <v>0</v>
      </c>
      <c r="FJ304">
        <v>637.7571923076923</v>
      </c>
      <c r="FK304">
        <v>-2.015555564342742</v>
      </c>
      <c r="FL304">
        <v>4685.408541428343</v>
      </c>
      <c r="FM304">
        <v>29685.03846153846</v>
      </c>
      <c r="FN304">
        <v>15</v>
      </c>
      <c r="FO304">
        <v>1685030927.1</v>
      </c>
      <c r="FP304" t="s">
        <v>824</v>
      </c>
      <c r="FQ304">
        <v>1685030918.1</v>
      </c>
      <c r="FR304">
        <v>1685030927.1</v>
      </c>
      <c r="FS304">
        <v>4</v>
      </c>
      <c r="FT304">
        <v>-0.116</v>
      </c>
      <c r="FU304">
        <v>-0.024</v>
      </c>
      <c r="FV304">
        <v>0.273</v>
      </c>
      <c r="FW304">
        <v>-0.08699999999999999</v>
      </c>
      <c r="FX304">
        <v>420</v>
      </c>
      <c r="FY304">
        <v>14</v>
      </c>
      <c r="FZ304">
        <v>0.3</v>
      </c>
      <c r="GA304">
        <v>0.01</v>
      </c>
      <c r="GB304">
        <v>-47.00597804878048</v>
      </c>
      <c r="GC304">
        <v>-0.2445344947735216</v>
      </c>
      <c r="GD304">
        <v>0.07370042033237238</v>
      </c>
      <c r="GE304">
        <v>0</v>
      </c>
      <c r="GF304">
        <v>2.879362926829268</v>
      </c>
      <c r="GG304">
        <v>-0.1244092682926746</v>
      </c>
      <c r="GH304">
        <v>0.01808503872210431</v>
      </c>
      <c r="GI304">
        <v>1</v>
      </c>
      <c r="GJ304">
        <v>1</v>
      </c>
      <c r="GK304">
        <v>2</v>
      </c>
      <c r="GL304" t="s">
        <v>432</v>
      </c>
      <c r="GM304">
        <v>3.09986</v>
      </c>
      <c r="GN304">
        <v>2.75797</v>
      </c>
      <c r="GO304">
        <v>0.22183</v>
      </c>
      <c r="GP304">
        <v>0.22613</v>
      </c>
      <c r="GQ304">
        <v>0.116788</v>
      </c>
      <c r="GR304">
        <v>0.107321</v>
      </c>
      <c r="GS304">
        <v>19845.2</v>
      </c>
      <c r="GT304">
        <v>19504.1</v>
      </c>
      <c r="GU304">
        <v>26060.7</v>
      </c>
      <c r="GV304">
        <v>25560</v>
      </c>
      <c r="GW304">
        <v>36960.1</v>
      </c>
      <c r="GX304">
        <v>34777.3</v>
      </c>
      <c r="GY304">
        <v>45578.3</v>
      </c>
      <c r="GZ304">
        <v>42136.3</v>
      </c>
      <c r="HA304">
        <v>1.83937</v>
      </c>
      <c r="HB304">
        <v>1.8626</v>
      </c>
      <c r="HC304">
        <v>-0.0558048</v>
      </c>
      <c r="HD304">
        <v>0</v>
      </c>
      <c r="HE304">
        <v>33.5678</v>
      </c>
      <c r="HF304">
        <v>999.9</v>
      </c>
      <c r="HG304">
        <v>46.9</v>
      </c>
      <c r="HH304">
        <v>40.7</v>
      </c>
      <c r="HI304">
        <v>36.2717</v>
      </c>
      <c r="HJ304">
        <v>62.4677</v>
      </c>
      <c r="HK304">
        <v>24.6875</v>
      </c>
      <c r="HL304">
        <v>1</v>
      </c>
      <c r="HM304">
        <v>0.461339</v>
      </c>
      <c r="HN304">
        <v>2.64415</v>
      </c>
      <c r="HO304">
        <v>20.2841</v>
      </c>
      <c r="HP304">
        <v>5.2104</v>
      </c>
      <c r="HQ304">
        <v>11.98</v>
      </c>
      <c r="HR304">
        <v>4.9634</v>
      </c>
      <c r="HS304">
        <v>3.27408</v>
      </c>
      <c r="HT304">
        <v>9999</v>
      </c>
      <c r="HU304">
        <v>9999</v>
      </c>
      <c r="HV304">
        <v>9999</v>
      </c>
      <c r="HW304">
        <v>31.9</v>
      </c>
      <c r="HX304">
        <v>1.86401</v>
      </c>
      <c r="HY304">
        <v>1.8602</v>
      </c>
      <c r="HZ304">
        <v>1.85852</v>
      </c>
      <c r="IA304">
        <v>1.85989</v>
      </c>
      <c r="IB304">
        <v>1.85987</v>
      </c>
      <c r="IC304">
        <v>1.85841</v>
      </c>
      <c r="ID304">
        <v>1.8575</v>
      </c>
      <c r="IE304">
        <v>1.8524</v>
      </c>
      <c r="IF304">
        <v>0</v>
      </c>
      <c r="IG304">
        <v>0</v>
      </c>
      <c r="IH304">
        <v>0</v>
      </c>
      <c r="II304">
        <v>0</v>
      </c>
      <c r="IJ304" t="s">
        <v>433</v>
      </c>
      <c r="IK304" t="s">
        <v>434</v>
      </c>
      <c r="IL304" t="s">
        <v>435</v>
      </c>
      <c r="IM304" t="s">
        <v>435</v>
      </c>
      <c r="IN304" t="s">
        <v>435</v>
      </c>
      <c r="IO304" t="s">
        <v>435</v>
      </c>
      <c r="IP304">
        <v>0</v>
      </c>
      <c r="IQ304">
        <v>100</v>
      </c>
      <c r="IR304">
        <v>100</v>
      </c>
      <c r="IS304">
        <v>-0.01</v>
      </c>
      <c r="IT304">
        <v>0.0684</v>
      </c>
      <c r="IU304">
        <v>0.193269492571207</v>
      </c>
      <c r="IV304">
        <v>0.0002756662941723101</v>
      </c>
      <c r="IW304">
        <v>-1.706736700235475E-07</v>
      </c>
      <c r="IX304">
        <v>-7.648352192670159E-11</v>
      </c>
      <c r="IY304">
        <v>-0.189574171831711</v>
      </c>
      <c r="IZ304">
        <v>0.001712106514585134</v>
      </c>
      <c r="JA304">
        <v>0.0004201690128959496</v>
      </c>
      <c r="JB304">
        <v>-1.212774764375344E-06</v>
      </c>
      <c r="JC304">
        <v>3</v>
      </c>
      <c r="JD304">
        <v>1949</v>
      </c>
      <c r="JE304">
        <v>1</v>
      </c>
      <c r="JF304">
        <v>28</v>
      </c>
      <c r="JG304">
        <v>44.3</v>
      </c>
      <c r="JH304">
        <v>44.1</v>
      </c>
      <c r="JI304">
        <v>3.25073</v>
      </c>
      <c r="JJ304">
        <v>2.62573</v>
      </c>
      <c r="JK304">
        <v>1.49658</v>
      </c>
      <c r="JL304">
        <v>2.34863</v>
      </c>
      <c r="JM304">
        <v>1.54785</v>
      </c>
      <c r="JN304">
        <v>2.41211</v>
      </c>
      <c r="JO304">
        <v>43.6173</v>
      </c>
      <c r="JP304">
        <v>12.9675</v>
      </c>
      <c r="JQ304">
        <v>18</v>
      </c>
      <c r="JR304">
        <v>492.129</v>
      </c>
      <c r="JS304">
        <v>523.311</v>
      </c>
      <c r="JT304">
        <v>28.0034</v>
      </c>
      <c r="JU304">
        <v>33.0115</v>
      </c>
      <c r="JV304">
        <v>30.0013</v>
      </c>
      <c r="JW304">
        <v>32.857</v>
      </c>
      <c r="JX304">
        <v>32.7706</v>
      </c>
      <c r="JY304">
        <v>65.2676</v>
      </c>
      <c r="JZ304">
        <v>40.7289</v>
      </c>
      <c r="KA304">
        <v>0</v>
      </c>
      <c r="KB304">
        <v>28</v>
      </c>
      <c r="KC304">
        <v>1536.74</v>
      </c>
      <c r="KD304">
        <v>20.8088</v>
      </c>
      <c r="KE304">
        <v>99.5971</v>
      </c>
      <c r="KF304">
        <v>100.031</v>
      </c>
    </row>
    <row r="305" spans="1:292">
      <c r="A305">
        <v>285</v>
      </c>
      <c r="B305">
        <v>1685033579.1</v>
      </c>
      <c r="C305">
        <v>6980</v>
      </c>
      <c r="D305" t="s">
        <v>1007</v>
      </c>
      <c r="E305" t="s">
        <v>1008</v>
      </c>
      <c r="F305">
        <v>5</v>
      </c>
      <c r="G305" t="s">
        <v>823</v>
      </c>
      <c r="H305">
        <v>1685033571.581481</v>
      </c>
      <c r="I305">
        <f>(J305)/1000</f>
        <v>0</v>
      </c>
      <c r="J305">
        <f>IF(DO305, AM305, AG305)</f>
        <v>0</v>
      </c>
      <c r="K305">
        <f>IF(DO305, AH305, AF305)</f>
        <v>0</v>
      </c>
      <c r="L305">
        <f>DQ305 - IF(AT305&gt;1, K305*DK305*100.0/(AV305*EE305), 0)</f>
        <v>0</v>
      </c>
      <c r="M305">
        <f>((S305-I305/2)*L305-K305)/(S305+I305/2)</f>
        <v>0</v>
      </c>
      <c r="N305">
        <f>M305*(DX305+DY305)/1000.0</f>
        <v>0</v>
      </c>
      <c r="O305">
        <f>(DQ305 - IF(AT305&gt;1, K305*DK305*100.0/(AV305*EE305), 0))*(DX305+DY305)/1000.0</f>
        <v>0</v>
      </c>
      <c r="P305">
        <f>2.0/((1/R305-1/Q305)+SIGN(R305)*SQRT((1/R305-1/Q305)*(1/R305-1/Q305) + 4*DL305/((DL305+1)*(DL305+1))*(2*1/R305*1/Q305-1/Q305*1/Q305)))</f>
        <v>0</v>
      </c>
      <c r="Q305">
        <f>IF(LEFT(DM305,1)&lt;&gt;"0",IF(LEFT(DM305,1)="1",3.0,DN305),$D$5+$E$5*(EE305*DX305/($K$5*1000))+$F$5*(EE305*DX305/($K$5*1000))*MAX(MIN(DK305,$J$5),$I$5)*MAX(MIN(DK305,$J$5),$I$5)+$G$5*MAX(MIN(DK305,$J$5),$I$5)*(EE305*DX305/($K$5*1000))+$H$5*(EE305*DX305/($K$5*1000))*(EE305*DX305/($K$5*1000)))</f>
        <v>0</v>
      </c>
      <c r="R305">
        <f>I305*(1000-(1000*0.61365*exp(17.502*V305/(240.97+V305))/(DX305+DY305)+DS305)/2)/(1000*0.61365*exp(17.502*V305/(240.97+V305))/(DX305+DY305)-DS305)</f>
        <v>0</v>
      </c>
      <c r="S305">
        <f>1/((DL305+1)/(P305/1.6)+1/(Q305/1.37)) + DL305/((DL305+1)/(P305/1.6) + DL305/(Q305/1.37))</f>
        <v>0</v>
      </c>
      <c r="T305">
        <f>(DG305*DJ305)</f>
        <v>0</v>
      </c>
      <c r="U305">
        <f>(DZ305+(T305+2*0.95*5.67E-8*(((DZ305+$B$9)+273)^4-(DZ305+273)^4)-44100*I305)/(1.84*29.3*Q305+8*0.95*5.67E-8*(DZ305+273)^3))</f>
        <v>0</v>
      </c>
      <c r="V305">
        <f>($C$9*EA305+$D$9*EB305+$E$9*U305)</f>
        <v>0</v>
      </c>
      <c r="W305">
        <f>0.61365*exp(17.502*V305/(240.97+V305))</f>
        <v>0</v>
      </c>
      <c r="X305">
        <f>(Y305/Z305*100)</f>
        <v>0</v>
      </c>
      <c r="Y305">
        <f>DS305*(DX305+DY305)/1000</f>
        <v>0</v>
      </c>
      <c r="Z305">
        <f>0.61365*exp(17.502*DZ305/(240.97+DZ305))</f>
        <v>0</v>
      </c>
      <c r="AA305">
        <f>(W305-DS305*(DX305+DY305)/1000)</f>
        <v>0</v>
      </c>
      <c r="AB305">
        <f>(-I305*44100)</f>
        <v>0</v>
      </c>
      <c r="AC305">
        <f>2*29.3*Q305*0.92*(DZ305-V305)</f>
        <v>0</v>
      </c>
      <c r="AD305">
        <f>2*0.95*5.67E-8*(((DZ305+$B$9)+273)^4-(V305+273)^4)</f>
        <v>0</v>
      </c>
      <c r="AE305">
        <f>T305+AD305+AB305+AC305</f>
        <v>0</v>
      </c>
      <c r="AF305">
        <f>DW305*AT305*(DR305-DQ305*(1000-AT305*DT305)/(1000-AT305*DS305))/(100*DK305)</f>
        <v>0</v>
      </c>
      <c r="AG305">
        <f>1000*DW305*AT305*(DS305-DT305)/(100*DK305*(1000-AT305*DS305))</f>
        <v>0</v>
      </c>
      <c r="AH305">
        <f>(AI305 - AJ305 - DX305*1E3/(8.314*(DZ305+273.15)) * AL305/DW305 * AK305) * DW305/(100*DK305) * (1000 - DT305)/1000</f>
        <v>0</v>
      </c>
      <c r="AI305">
        <v>1555.677254429551</v>
      </c>
      <c r="AJ305">
        <v>1521.851212121211</v>
      </c>
      <c r="AK305">
        <v>3.462293410226352</v>
      </c>
      <c r="AL305">
        <v>66.78912068132936</v>
      </c>
      <c r="AM305">
        <f>(AO305 - AN305 + DX305*1E3/(8.314*(DZ305+273.15)) * AQ305/DW305 * AP305) * DW305/(100*DK305) * 1000/(1000 - AO305)</f>
        <v>0</v>
      </c>
      <c r="AN305">
        <v>20.76765131670507</v>
      </c>
      <c r="AO305">
        <v>23.65690411764705</v>
      </c>
      <c r="AP305">
        <v>0.005408407494040248</v>
      </c>
      <c r="AQ305">
        <v>108.691089205337</v>
      </c>
      <c r="AR305">
        <v>0</v>
      </c>
      <c r="AS305">
        <v>0</v>
      </c>
      <c r="AT305">
        <f>IF(AR305*$H$15&gt;=AV305,1.0,(AV305/(AV305-AR305*$H$15)))</f>
        <v>0</v>
      </c>
      <c r="AU305">
        <f>(AT305-1)*100</f>
        <v>0</v>
      </c>
      <c r="AV305">
        <f>MAX(0,($B$15+$C$15*EE305)/(1+$D$15*EE305)*DX305/(DZ305+273)*$E$15)</f>
        <v>0</v>
      </c>
      <c r="AW305" t="s">
        <v>429</v>
      </c>
      <c r="AX305" t="s">
        <v>429</v>
      </c>
      <c r="AY305">
        <v>0</v>
      </c>
      <c r="AZ305">
        <v>0</v>
      </c>
      <c r="BA305">
        <f>1-AY305/AZ305</f>
        <v>0</v>
      </c>
      <c r="BB305">
        <v>0</v>
      </c>
      <c r="BC305" t="s">
        <v>429</v>
      </c>
      <c r="BD305" t="s">
        <v>429</v>
      </c>
      <c r="BE305">
        <v>0</v>
      </c>
      <c r="BF305">
        <v>0</v>
      </c>
      <c r="BG305">
        <f>1-BE305/BF305</f>
        <v>0</v>
      </c>
      <c r="BH305">
        <v>0.5</v>
      </c>
      <c r="BI305">
        <f>DH305</f>
        <v>0</v>
      </c>
      <c r="BJ305">
        <f>K305</f>
        <v>0</v>
      </c>
      <c r="BK305">
        <f>BG305*BH305*BI305</f>
        <v>0</v>
      </c>
      <c r="BL305">
        <f>(BJ305-BB305)/BI305</f>
        <v>0</v>
      </c>
      <c r="BM305">
        <f>(AZ305-BF305)/BF305</f>
        <v>0</v>
      </c>
      <c r="BN305">
        <f>AY305/(BA305+AY305/BF305)</f>
        <v>0</v>
      </c>
      <c r="BO305" t="s">
        <v>429</v>
      </c>
      <c r="BP305">
        <v>0</v>
      </c>
      <c r="BQ305">
        <f>IF(BP305&lt;&gt;0, BP305, BN305)</f>
        <v>0</v>
      </c>
      <c r="BR305">
        <f>1-BQ305/BF305</f>
        <v>0</v>
      </c>
      <c r="BS305">
        <f>(BF305-BE305)/(BF305-BQ305)</f>
        <v>0</v>
      </c>
      <c r="BT305">
        <f>(AZ305-BF305)/(AZ305-BQ305)</f>
        <v>0</v>
      </c>
      <c r="BU305">
        <f>(BF305-BE305)/(BF305-AY305)</f>
        <v>0</v>
      </c>
      <c r="BV305">
        <f>(AZ305-BF305)/(AZ305-AY305)</f>
        <v>0</v>
      </c>
      <c r="BW305">
        <f>(BS305*BQ305/BE305)</f>
        <v>0</v>
      </c>
      <c r="BX305">
        <f>(1-BW305)</f>
        <v>0</v>
      </c>
      <c r="DG305">
        <f>$B$13*EF305+$C$13*EG305+$F$13*ER305*(1-EU305)</f>
        <v>0</v>
      </c>
      <c r="DH305">
        <f>DG305*DI305</f>
        <v>0</v>
      </c>
      <c r="DI305">
        <f>($B$13*$D$11+$C$13*$D$11+$F$13*((FE305+EW305)/MAX(FE305+EW305+FF305, 0.1)*$I$11+FF305/MAX(FE305+EW305+FF305, 0.1)*$J$11))/($B$13+$C$13+$F$13)</f>
        <v>0</v>
      </c>
      <c r="DJ305">
        <f>($B$13*$K$11+$C$13*$K$11+$F$13*((FE305+EW305)/MAX(FE305+EW305+FF305, 0.1)*$P$11+FF305/MAX(FE305+EW305+FF305, 0.1)*$Q$11))/($B$13+$C$13+$F$13)</f>
        <v>0</v>
      </c>
      <c r="DK305">
        <v>5.52</v>
      </c>
      <c r="DL305">
        <v>0.5</v>
      </c>
      <c r="DM305" t="s">
        <v>430</v>
      </c>
      <c r="DN305">
        <v>2</v>
      </c>
      <c r="DO305" t="b">
        <v>1</v>
      </c>
      <c r="DP305">
        <v>1685033571.581481</v>
      </c>
      <c r="DQ305">
        <v>1462.405185185185</v>
      </c>
      <c r="DR305">
        <v>1509.537407407408</v>
      </c>
      <c r="DS305">
        <v>23.62362592592592</v>
      </c>
      <c r="DT305">
        <v>20.75614074074074</v>
      </c>
      <c r="DU305">
        <v>1462.413333333333</v>
      </c>
      <c r="DV305">
        <v>23.55557777777778</v>
      </c>
      <c r="DW305">
        <v>500.021</v>
      </c>
      <c r="DX305">
        <v>99.51138518518519</v>
      </c>
      <c r="DY305">
        <v>0.09998545925925925</v>
      </c>
      <c r="DZ305">
        <v>31.88673333333334</v>
      </c>
      <c r="EA305">
        <v>32.65044444444444</v>
      </c>
      <c r="EB305">
        <v>999.9000000000001</v>
      </c>
      <c r="EC305">
        <v>0</v>
      </c>
      <c r="ED305">
        <v>0</v>
      </c>
      <c r="EE305">
        <v>9995.697407407408</v>
      </c>
      <c r="EF305">
        <v>0</v>
      </c>
      <c r="EG305">
        <v>109.1383333333333</v>
      </c>
      <c r="EH305">
        <v>-47.13295185185185</v>
      </c>
      <c r="EI305">
        <v>1497.788888888889</v>
      </c>
      <c r="EJ305">
        <v>1541.535185185185</v>
      </c>
      <c r="EK305">
        <v>2.867479259259259</v>
      </c>
      <c r="EL305">
        <v>1509.537407407408</v>
      </c>
      <c r="EM305">
        <v>20.75614074074074</v>
      </c>
      <c r="EN305">
        <v>2.35082</v>
      </c>
      <c r="EO305">
        <v>2.065474074074074</v>
      </c>
      <c r="EP305">
        <v>20.02892592592593</v>
      </c>
      <c r="EQ305">
        <v>17.95537037037037</v>
      </c>
      <c r="ER305">
        <v>1999.985185185185</v>
      </c>
      <c r="ES305">
        <v>0.9799963333333331</v>
      </c>
      <c r="ET305">
        <v>0.02000341851851852</v>
      </c>
      <c r="EU305">
        <v>0</v>
      </c>
      <c r="EV305">
        <v>637.5454074074075</v>
      </c>
      <c r="EW305">
        <v>5.00078</v>
      </c>
      <c r="EX305">
        <v>29879.28518518519</v>
      </c>
      <c r="EY305">
        <v>16379.49629629629</v>
      </c>
      <c r="EZ305">
        <v>43.72192592592592</v>
      </c>
      <c r="FA305">
        <v>44.75670370370371</v>
      </c>
      <c r="FB305">
        <v>44.47192592592592</v>
      </c>
      <c r="FC305">
        <v>44.6084074074074</v>
      </c>
      <c r="FD305">
        <v>44.97203703703703</v>
      </c>
      <c r="FE305">
        <v>1955.075555555555</v>
      </c>
      <c r="FF305">
        <v>39.90851851851852</v>
      </c>
      <c r="FG305">
        <v>0</v>
      </c>
      <c r="FH305">
        <v>1685033578.3</v>
      </c>
      <c r="FI305">
        <v>0</v>
      </c>
      <c r="FJ305">
        <v>637.5790000000002</v>
      </c>
      <c r="FK305">
        <v>-1.979760691408663</v>
      </c>
      <c r="FL305">
        <v>-1284.516233404183</v>
      </c>
      <c r="FM305">
        <v>29801.41923076923</v>
      </c>
      <c r="FN305">
        <v>15</v>
      </c>
      <c r="FO305">
        <v>1685030927.1</v>
      </c>
      <c r="FP305" t="s">
        <v>824</v>
      </c>
      <c r="FQ305">
        <v>1685030918.1</v>
      </c>
      <c r="FR305">
        <v>1685030927.1</v>
      </c>
      <c r="FS305">
        <v>4</v>
      </c>
      <c r="FT305">
        <v>-0.116</v>
      </c>
      <c r="FU305">
        <v>-0.024</v>
      </c>
      <c r="FV305">
        <v>0.273</v>
      </c>
      <c r="FW305">
        <v>-0.08699999999999999</v>
      </c>
      <c r="FX305">
        <v>420</v>
      </c>
      <c r="FY305">
        <v>14</v>
      </c>
      <c r="FZ305">
        <v>0.3</v>
      </c>
      <c r="GA305">
        <v>0.01</v>
      </c>
      <c r="GB305">
        <v>-47.093545</v>
      </c>
      <c r="GC305">
        <v>-1.098211632270046</v>
      </c>
      <c r="GD305">
        <v>0.1467169263411685</v>
      </c>
      <c r="GE305">
        <v>0</v>
      </c>
      <c r="GF305">
        <v>2.875905</v>
      </c>
      <c r="GG305">
        <v>-0.08219414634146034</v>
      </c>
      <c r="GH305">
        <v>0.01717976251291036</v>
      </c>
      <c r="GI305">
        <v>1</v>
      </c>
      <c r="GJ305">
        <v>1</v>
      </c>
      <c r="GK305">
        <v>2</v>
      </c>
      <c r="GL305" t="s">
        <v>432</v>
      </c>
      <c r="GM305">
        <v>3.09996</v>
      </c>
      <c r="GN305">
        <v>2.75807</v>
      </c>
      <c r="GO305">
        <v>0.223331</v>
      </c>
      <c r="GP305">
        <v>0.227587</v>
      </c>
      <c r="GQ305">
        <v>0.116843</v>
      </c>
      <c r="GR305">
        <v>0.107339</v>
      </c>
      <c r="GS305">
        <v>19806.2</v>
      </c>
      <c r="GT305">
        <v>19466.5</v>
      </c>
      <c r="GU305">
        <v>26059.9</v>
      </c>
      <c r="GV305">
        <v>25558.9</v>
      </c>
      <c r="GW305">
        <v>36956.7</v>
      </c>
      <c r="GX305">
        <v>34775.9</v>
      </c>
      <c r="GY305">
        <v>45576.7</v>
      </c>
      <c r="GZ305">
        <v>42135.2</v>
      </c>
      <c r="HA305">
        <v>1.83913</v>
      </c>
      <c r="HB305">
        <v>1.86273</v>
      </c>
      <c r="HC305">
        <v>-0.0577942</v>
      </c>
      <c r="HD305">
        <v>0</v>
      </c>
      <c r="HE305">
        <v>33.6123</v>
      </c>
      <c r="HF305">
        <v>999.9</v>
      </c>
      <c r="HG305">
        <v>46.9</v>
      </c>
      <c r="HH305">
        <v>40.7</v>
      </c>
      <c r="HI305">
        <v>36.2687</v>
      </c>
      <c r="HJ305">
        <v>62.4477</v>
      </c>
      <c r="HK305">
        <v>24.6675</v>
      </c>
      <c r="HL305">
        <v>1</v>
      </c>
      <c r="HM305">
        <v>0.462711</v>
      </c>
      <c r="HN305">
        <v>2.66535</v>
      </c>
      <c r="HO305">
        <v>20.2839</v>
      </c>
      <c r="HP305">
        <v>5.21055</v>
      </c>
      <c r="HQ305">
        <v>11.98</v>
      </c>
      <c r="HR305">
        <v>4.9635</v>
      </c>
      <c r="HS305">
        <v>3.27413</v>
      </c>
      <c r="HT305">
        <v>9999</v>
      </c>
      <c r="HU305">
        <v>9999</v>
      </c>
      <c r="HV305">
        <v>9999</v>
      </c>
      <c r="HW305">
        <v>31.9</v>
      </c>
      <c r="HX305">
        <v>1.86401</v>
      </c>
      <c r="HY305">
        <v>1.8602</v>
      </c>
      <c r="HZ305">
        <v>1.85852</v>
      </c>
      <c r="IA305">
        <v>1.85989</v>
      </c>
      <c r="IB305">
        <v>1.85988</v>
      </c>
      <c r="IC305">
        <v>1.85842</v>
      </c>
      <c r="ID305">
        <v>1.85749</v>
      </c>
      <c r="IE305">
        <v>1.85242</v>
      </c>
      <c r="IF305">
        <v>0</v>
      </c>
      <c r="IG305">
        <v>0</v>
      </c>
      <c r="IH305">
        <v>0</v>
      </c>
      <c r="II305">
        <v>0</v>
      </c>
      <c r="IJ305" t="s">
        <v>433</v>
      </c>
      <c r="IK305" t="s">
        <v>434</v>
      </c>
      <c r="IL305" t="s">
        <v>435</v>
      </c>
      <c r="IM305" t="s">
        <v>435</v>
      </c>
      <c r="IN305" t="s">
        <v>435</v>
      </c>
      <c r="IO305" t="s">
        <v>435</v>
      </c>
      <c r="IP305">
        <v>0</v>
      </c>
      <c r="IQ305">
        <v>100</v>
      </c>
      <c r="IR305">
        <v>100</v>
      </c>
      <c r="IS305">
        <v>-0.03</v>
      </c>
      <c r="IT305">
        <v>0.0687</v>
      </c>
      <c r="IU305">
        <v>0.193269492571207</v>
      </c>
      <c r="IV305">
        <v>0.0002756662941723101</v>
      </c>
      <c r="IW305">
        <v>-1.706736700235475E-07</v>
      </c>
      <c r="IX305">
        <v>-7.648352192670159E-11</v>
      </c>
      <c r="IY305">
        <v>-0.189574171831711</v>
      </c>
      <c r="IZ305">
        <v>0.001712106514585134</v>
      </c>
      <c r="JA305">
        <v>0.0004201690128959496</v>
      </c>
      <c r="JB305">
        <v>-1.212774764375344E-06</v>
      </c>
      <c r="JC305">
        <v>3</v>
      </c>
      <c r="JD305">
        <v>1949</v>
      </c>
      <c r="JE305">
        <v>1</v>
      </c>
      <c r="JF305">
        <v>28</v>
      </c>
      <c r="JG305">
        <v>44.4</v>
      </c>
      <c r="JH305">
        <v>44.2</v>
      </c>
      <c r="JI305">
        <v>3.27759</v>
      </c>
      <c r="JJ305">
        <v>2.62207</v>
      </c>
      <c r="JK305">
        <v>1.49658</v>
      </c>
      <c r="JL305">
        <v>2.34741</v>
      </c>
      <c r="JM305">
        <v>1.54907</v>
      </c>
      <c r="JN305">
        <v>2.48535</v>
      </c>
      <c r="JO305">
        <v>43.6173</v>
      </c>
      <c r="JP305">
        <v>12.9763</v>
      </c>
      <c r="JQ305">
        <v>18</v>
      </c>
      <c r="JR305">
        <v>492.068</v>
      </c>
      <c r="JS305">
        <v>523.508</v>
      </c>
      <c r="JT305">
        <v>28.0042</v>
      </c>
      <c r="JU305">
        <v>33.0262</v>
      </c>
      <c r="JV305">
        <v>30.0014</v>
      </c>
      <c r="JW305">
        <v>32.8695</v>
      </c>
      <c r="JX305">
        <v>32.7836</v>
      </c>
      <c r="JY305">
        <v>65.8741</v>
      </c>
      <c r="JZ305">
        <v>40.7289</v>
      </c>
      <c r="KA305">
        <v>0</v>
      </c>
      <c r="KB305">
        <v>28</v>
      </c>
      <c r="KC305">
        <v>1556.78</v>
      </c>
      <c r="KD305">
        <v>20.808</v>
      </c>
      <c r="KE305">
        <v>99.5937</v>
      </c>
      <c r="KF305">
        <v>100.028</v>
      </c>
    </row>
    <row r="306" spans="1:292">
      <c r="A306">
        <v>286</v>
      </c>
      <c r="B306">
        <v>1685033584.1</v>
      </c>
      <c r="C306">
        <v>6985</v>
      </c>
      <c r="D306" t="s">
        <v>1009</v>
      </c>
      <c r="E306" t="s">
        <v>1010</v>
      </c>
      <c r="F306">
        <v>5</v>
      </c>
      <c r="G306" t="s">
        <v>823</v>
      </c>
      <c r="H306">
        <v>1685033576.296428</v>
      </c>
      <c r="I306">
        <f>(J306)/1000</f>
        <v>0</v>
      </c>
      <c r="J306">
        <f>IF(DO306, AM306, AG306)</f>
        <v>0</v>
      </c>
      <c r="K306">
        <f>IF(DO306, AH306, AF306)</f>
        <v>0</v>
      </c>
      <c r="L306">
        <f>DQ306 - IF(AT306&gt;1, K306*DK306*100.0/(AV306*EE306), 0)</f>
        <v>0</v>
      </c>
      <c r="M306">
        <f>((S306-I306/2)*L306-K306)/(S306+I306/2)</f>
        <v>0</v>
      </c>
      <c r="N306">
        <f>M306*(DX306+DY306)/1000.0</f>
        <v>0</v>
      </c>
      <c r="O306">
        <f>(DQ306 - IF(AT306&gt;1, K306*DK306*100.0/(AV306*EE306), 0))*(DX306+DY306)/1000.0</f>
        <v>0</v>
      </c>
      <c r="P306">
        <f>2.0/((1/R306-1/Q306)+SIGN(R306)*SQRT((1/R306-1/Q306)*(1/R306-1/Q306) + 4*DL306/((DL306+1)*(DL306+1))*(2*1/R306*1/Q306-1/Q306*1/Q306)))</f>
        <v>0</v>
      </c>
      <c r="Q306">
        <f>IF(LEFT(DM306,1)&lt;&gt;"0",IF(LEFT(DM306,1)="1",3.0,DN306),$D$5+$E$5*(EE306*DX306/($K$5*1000))+$F$5*(EE306*DX306/($K$5*1000))*MAX(MIN(DK306,$J$5),$I$5)*MAX(MIN(DK306,$J$5),$I$5)+$G$5*MAX(MIN(DK306,$J$5),$I$5)*(EE306*DX306/($K$5*1000))+$H$5*(EE306*DX306/($K$5*1000))*(EE306*DX306/($K$5*1000)))</f>
        <v>0</v>
      </c>
      <c r="R306">
        <f>I306*(1000-(1000*0.61365*exp(17.502*V306/(240.97+V306))/(DX306+DY306)+DS306)/2)/(1000*0.61365*exp(17.502*V306/(240.97+V306))/(DX306+DY306)-DS306)</f>
        <v>0</v>
      </c>
      <c r="S306">
        <f>1/((DL306+1)/(P306/1.6)+1/(Q306/1.37)) + DL306/((DL306+1)/(P306/1.6) + DL306/(Q306/1.37))</f>
        <v>0</v>
      </c>
      <c r="T306">
        <f>(DG306*DJ306)</f>
        <v>0</v>
      </c>
      <c r="U306">
        <f>(DZ306+(T306+2*0.95*5.67E-8*(((DZ306+$B$9)+273)^4-(DZ306+273)^4)-44100*I306)/(1.84*29.3*Q306+8*0.95*5.67E-8*(DZ306+273)^3))</f>
        <v>0</v>
      </c>
      <c r="V306">
        <f>($C$9*EA306+$D$9*EB306+$E$9*U306)</f>
        <v>0</v>
      </c>
      <c r="W306">
        <f>0.61365*exp(17.502*V306/(240.97+V306))</f>
        <v>0</v>
      </c>
      <c r="X306">
        <f>(Y306/Z306*100)</f>
        <v>0</v>
      </c>
      <c r="Y306">
        <f>DS306*(DX306+DY306)/1000</f>
        <v>0</v>
      </c>
      <c r="Z306">
        <f>0.61365*exp(17.502*DZ306/(240.97+DZ306))</f>
        <v>0</v>
      </c>
      <c r="AA306">
        <f>(W306-DS306*(DX306+DY306)/1000)</f>
        <v>0</v>
      </c>
      <c r="AB306">
        <f>(-I306*44100)</f>
        <v>0</v>
      </c>
      <c r="AC306">
        <f>2*29.3*Q306*0.92*(DZ306-V306)</f>
        <v>0</v>
      </c>
      <c r="AD306">
        <f>2*0.95*5.67E-8*(((DZ306+$B$9)+273)^4-(V306+273)^4)</f>
        <v>0</v>
      </c>
      <c r="AE306">
        <f>T306+AD306+AB306+AC306</f>
        <v>0</v>
      </c>
      <c r="AF306">
        <f>DW306*AT306*(DR306-DQ306*(1000-AT306*DT306)/(1000-AT306*DS306))/(100*DK306)</f>
        <v>0</v>
      </c>
      <c r="AG306">
        <f>1000*DW306*AT306*(DS306-DT306)/(100*DK306*(1000-AT306*DS306))</f>
        <v>0</v>
      </c>
      <c r="AH306">
        <f>(AI306 - AJ306 - DX306*1E3/(8.314*(DZ306+273.15)) * AL306/DW306 * AK306) * DW306/(100*DK306) * (1000 - DT306)/1000</f>
        <v>0</v>
      </c>
      <c r="AI306">
        <v>1572.746295322389</v>
      </c>
      <c r="AJ306">
        <v>1538.72915151515</v>
      </c>
      <c r="AK306">
        <v>3.37167361745909</v>
      </c>
      <c r="AL306">
        <v>66.78912068132936</v>
      </c>
      <c r="AM306">
        <f>(AO306 - AN306 + DX306*1E3/(8.314*(DZ306+273.15)) * AQ306/DW306 * AP306) * DW306/(100*DK306) * 1000/(1000 - AO306)</f>
        <v>0</v>
      </c>
      <c r="AN306">
        <v>20.77360544782006</v>
      </c>
      <c r="AO306">
        <v>23.66909764705883</v>
      </c>
      <c r="AP306">
        <v>0.001177432922379859</v>
      </c>
      <c r="AQ306">
        <v>108.691089205337</v>
      </c>
      <c r="AR306">
        <v>0</v>
      </c>
      <c r="AS306">
        <v>0</v>
      </c>
      <c r="AT306">
        <f>IF(AR306*$H$15&gt;=AV306,1.0,(AV306/(AV306-AR306*$H$15)))</f>
        <v>0</v>
      </c>
      <c r="AU306">
        <f>(AT306-1)*100</f>
        <v>0</v>
      </c>
      <c r="AV306">
        <f>MAX(0,($B$15+$C$15*EE306)/(1+$D$15*EE306)*DX306/(DZ306+273)*$E$15)</f>
        <v>0</v>
      </c>
      <c r="AW306" t="s">
        <v>429</v>
      </c>
      <c r="AX306" t="s">
        <v>429</v>
      </c>
      <c r="AY306">
        <v>0</v>
      </c>
      <c r="AZ306">
        <v>0</v>
      </c>
      <c r="BA306">
        <f>1-AY306/AZ306</f>
        <v>0</v>
      </c>
      <c r="BB306">
        <v>0</v>
      </c>
      <c r="BC306" t="s">
        <v>429</v>
      </c>
      <c r="BD306" t="s">
        <v>429</v>
      </c>
      <c r="BE306">
        <v>0</v>
      </c>
      <c r="BF306">
        <v>0</v>
      </c>
      <c r="BG306">
        <f>1-BE306/BF306</f>
        <v>0</v>
      </c>
      <c r="BH306">
        <v>0.5</v>
      </c>
      <c r="BI306">
        <f>DH306</f>
        <v>0</v>
      </c>
      <c r="BJ306">
        <f>K306</f>
        <v>0</v>
      </c>
      <c r="BK306">
        <f>BG306*BH306*BI306</f>
        <v>0</v>
      </c>
      <c r="BL306">
        <f>(BJ306-BB306)/BI306</f>
        <v>0</v>
      </c>
      <c r="BM306">
        <f>(AZ306-BF306)/BF306</f>
        <v>0</v>
      </c>
      <c r="BN306">
        <f>AY306/(BA306+AY306/BF306)</f>
        <v>0</v>
      </c>
      <c r="BO306" t="s">
        <v>429</v>
      </c>
      <c r="BP306">
        <v>0</v>
      </c>
      <c r="BQ306">
        <f>IF(BP306&lt;&gt;0, BP306, BN306)</f>
        <v>0</v>
      </c>
      <c r="BR306">
        <f>1-BQ306/BF306</f>
        <v>0</v>
      </c>
      <c r="BS306">
        <f>(BF306-BE306)/(BF306-BQ306)</f>
        <v>0</v>
      </c>
      <c r="BT306">
        <f>(AZ306-BF306)/(AZ306-BQ306)</f>
        <v>0</v>
      </c>
      <c r="BU306">
        <f>(BF306-BE306)/(BF306-AY306)</f>
        <v>0</v>
      </c>
      <c r="BV306">
        <f>(AZ306-BF306)/(AZ306-AY306)</f>
        <v>0</v>
      </c>
      <c r="BW306">
        <f>(BS306*BQ306/BE306)</f>
        <v>0</v>
      </c>
      <c r="BX306">
        <f>(1-BW306)</f>
        <v>0</v>
      </c>
      <c r="DG306">
        <f>$B$13*EF306+$C$13*EG306+$F$13*ER306*(1-EU306)</f>
        <v>0</v>
      </c>
      <c r="DH306">
        <f>DG306*DI306</f>
        <v>0</v>
      </c>
      <c r="DI306">
        <f>($B$13*$D$11+$C$13*$D$11+$F$13*((FE306+EW306)/MAX(FE306+EW306+FF306, 0.1)*$I$11+FF306/MAX(FE306+EW306+FF306, 0.1)*$J$11))/($B$13+$C$13+$F$13)</f>
        <v>0</v>
      </c>
      <c r="DJ306">
        <f>($B$13*$K$11+$C$13*$K$11+$F$13*((FE306+EW306)/MAX(FE306+EW306+FF306, 0.1)*$P$11+FF306/MAX(FE306+EW306+FF306, 0.1)*$Q$11))/($B$13+$C$13+$F$13)</f>
        <v>0</v>
      </c>
      <c r="DK306">
        <v>5.52</v>
      </c>
      <c r="DL306">
        <v>0.5</v>
      </c>
      <c r="DM306" t="s">
        <v>430</v>
      </c>
      <c r="DN306">
        <v>2</v>
      </c>
      <c r="DO306" t="b">
        <v>1</v>
      </c>
      <c r="DP306">
        <v>1685033576.296428</v>
      </c>
      <c r="DQ306">
        <v>1478.106428571429</v>
      </c>
      <c r="DR306">
        <v>1525.318214285714</v>
      </c>
      <c r="DS306">
        <v>23.64614642857143</v>
      </c>
      <c r="DT306">
        <v>20.77035</v>
      </c>
      <c r="DU306">
        <v>1478.126071428571</v>
      </c>
      <c r="DV306">
        <v>23.57766785714285</v>
      </c>
      <c r="DW306">
        <v>500.0004642857143</v>
      </c>
      <c r="DX306">
        <v>99.51166071428572</v>
      </c>
      <c r="DY306">
        <v>0.09994914285714285</v>
      </c>
      <c r="DZ306">
        <v>31.90467857142857</v>
      </c>
      <c r="EA306">
        <v>32.66799642857143</v>
      </c>
      <c r="EB306">
        <v>999.9000000000002</v>
      </c>
      <c r="EC306">
        <v>0</v>
      </c>
      <c r="ED306">
        <v>0</v>
      </c>
      <c r="EE306">
        <v>9995.289285714287</v>
      </c>
      <c r="EF306">
        <v>0</v>
      </c>
      <c r="EG306">
        <v>107.5567035714286</v>
      </c>
      <c r="EH306">
        <v>-47.212475</v>
      </c>
      <c r="EI306">
        <v>1513.905</v>
      </c>
      <c r="EJ306">
        <v>1557.672857142857</v>
      </c>
      <c r="EK306">
        <v>2.875787857142857</v>
      </c>
      <c r="EL306">
        <v>1525.318214285714</v>
      </c>
      <c r="EM306">
        <v>20.77035</v>
      </c>
      <c r="EN306">
        <v>2.353067142857143</v>
      </c>
      <c r="EO306">
        <v>2.066892857142857</v>
      </c>
      <c r="EP306">
        <v>20.04435714285714</v>
      </c>
      <c r="EQ306">
        <v>17.9663</v>
      </c>
      <c r="ER306">
        <v>1999.950357142857</v>
      </c>
      <c r="ES306">
        <v>0.9799976785714287</v>
      </c>
      <c r="ET306">
        <v>0.02000205714285715</v>
      </c>
      <c r="EU306">
        <v>0</v>
      </c>
      <c r="EV306">
        <v>637.43575</v>
      </c>
      <c r="EW306">
        <v>5.00078</v>
      </c>
      <c r="EX306">
        <v>28789.20357142857</v>
      </c>
      <c r="EY306">
        <v>16379.22142857143</v>
      </c>
      <c r="EZ306">
        <v>43.74971428571428</v>
      </c>
      <c r="FA306">
        <v>44.78096428571428</v>
      </c>
      <c r="FB306">
        <v>44.50864285714285</v>
      </c>
      <c r="FC306">
        <v>44.63799999999998</v>
      </c>
      <c r="FD306">
        <v>45.01099999999999</v>
      </c>
      <c r="FE306">
        <v>1955.043928571429</v>
      </c>
      <c r="FF306">
        <v>39.90500000000001</v>
      </c>
      <c r="FG306">
        <v>0</v>
      </c>
      <c r="FH306">
        <v>1685033583.1</v>
      </c>
      <c r="FI306">
        <v>0</v>
      </c>
      <c r="FJ306">
        <v>637.4654230769231</v>
      </c>
      <c r="FK306">
        <v>-1.529128208712779</v>
      </c>
      <c r="FL306">
        <v>-19472.52991701071</v>
      </c>
      <c r="FM306">
        <v>28773.85</v>
      </c>
      <c r="FN306">
        <v>15</v>
      </c>
      <c r="FO306">
        <v>1685030927.1</v>
      </c>
      <c r="FP306" t="s">
        <v>824</v>
      </c>
      <c r="FQ306">
        <v>1685030918.1</v>
      </c>
      <c r="FR306">
        <v>1685030927.1</v>
      </c>
      <c r="FS306">
        <v>4</v>
      </c>
      <c r="FT306">
        <v>-0.116</v>
      </c>
      <c r="FU306">
        <v>-0.024</v>
      </c>
      <c r="FV306">
        <v>0.273</v>
      </c>
      <c r="FW306">
        <v>-0.08699999999999999</v>
      </c>
      <c r="FX306">
        <v>420</v>
      </c>
      <c r="FY306">
        <v>14</v>
      </c>
      <c r="FZ306">
        <v>0.3</v>
      </c>
      <c r="GA306">
        <v>0.01</v>
      </c>
      <c r="GB306">
        <v>-47.15846341463415</v>
      </c>
      <c r="GC306">
        <v>-0.8688125435540526</v>
      </c>
      <c r="GD306">
        <v>0.1400536060369387</v>
      </c>
      <c r="GE306">
        <v>0</v>
      </c>
      <c r="GF306">
        <v>2.874064146341464</v>
      </c>
      <c r="GG306">
        <v>0.04409121951220061</v>
      </c>
      <c r="GH306">
        <v>0.01480794463358326</v>
      </c>
      <c r="GI306">
        <v>1</v>
      </c>
      <c r="GJ306">
        <v>1</v>
      </c>
      <c r="GK306">
        <v>2</v>
      </c>
      <c r="GL306" t="s">
        <v>432</v>
      </c>
      <c r="GM306">
        <v>3.09985</v>
      </c>
      <c r="GN306">
        <v>2.7578</v>
      </c>
      <c r="GO306">
        <v>0.224801</v>
      </c>
      <c r="GP306">
        <v>0.229061</v>
      </c>
      <c r="GQ306">
        <v>0.116877</v>
      </c>
      <c r="GR306">
        <v>0.107367</v>
      </c>
      <c r="GS306">
        <v>19767.8</v>
      </c>
      <c r="GT306">
        <v>19428.7</v>
      </c>
      <c r="GU306">
        <v>26058.8</v>
      </c>
      <c r="GV306">
        <v>25558.2</v>
      </c>
      <c r="GW306">
        <v>36954.3</v>
      </c>
      <c r="GX306">
        <v>34773.8</v>
      </c>
      <c r="GY306">
        <v>45575.1</v>
      </c>
      <c r="GZ306">
        <v>42133.7</v>
      </c>
      <c r="HA306">
        <v>1.83913</v>
      </c>
      <c r="HB306">
        <v>1.8627</v>
      </c>
      <c r="HC306">
        <v>-0.0594109</v>
      </c>
      <c r="HD306">
        <v>0</v>
      </c>
      <c r="HE306">
        <v>33.6527</v>
      </c>
      <c r="HF306">
        <v>999.9</v>
      </c>
      <c r="HG306">
        <v>46.9</v>
      </c>
      <c r="HH306">
        <v>40.7</v>
      </c>
      <c r="HI306">
        <v>36.2676</v>
      </c>
      <c r="HJ306">
        <v>62.2177</v>
      </c>
      <c r="HK306">
        <v>24.4832</v>
      </c>
      <c r="HL306">
        <v>1</v>
      </c>
      <c r="HM306">
        <v>0.464258</v>
      </c>
      <c r="HN306">
        <v>2.68396</v>
      </c>
      <c r="HO306">
        <v>20.2827</v>
      </c>
      <c r="HP306">
        <v>5.20711</v>
      </c>
      <c r="HQ306">
        <v>11.98</v>
      </c>
      <c r="HR306">
        <v>4.9624</v>
      </c>
      <c r="HS306">
        <v>3.27338</v>
      </c>
      <c r="HT306">
        <v>9999</v>
      </c>
      <c r="HU306">
        <v>9999</v>
      </c>
      <c r="HV306">
        <v>9999</v>
      </c>
      <c r="HW306">
        <v>31.9</v>
      </c>
      <c r="HX306">
        <v>1.86401</v>
      </c>
      <c r="HY306">
        <v>1.8602</v>
      </c>
      <c r="HZ306">
        <v>1.85852</v>
      </c>
      <c r="IA306">
        <v>1.85989</v>
      </c>
      <c r="IB306">
        <v>1.85987</v>
      </c>
      <c r="IC306">
        <v>1.85841</v>
      </c>
      <c r="ID306">
        <v>1.85748</v>
      </c>
      <c r="IE306">
        <v>1.8524</v>
      </c>
      <c r="IF306">
        <v>0</v>
      </c>
      <c r="IG306">
        <v>0</v>
      </c>
      <c r="IH306">
        <v>0</v>
      </c>
      <c r="II306">
        <v>0</v>
      </c>
      <c r="IJ306" t="s">
        <v>433</v>
      </c>
      <c r="IK306" t="s">
        <v>434</v>
      </c>
      <c r="IL306" t="s">
        <v>435</v>
      </c>
      <c r="IM306" t="s">
        <v>435</v>
      </c>
      <c r="IN306" t="s">
        <v>435</v>
      </c>
      <c r="IO306" t="s">
        <v>435</v>
      </c>
      <c r="IP306">
        <v>0</v>
      </c>
      <c r="IQ306">
        <v>100</v>
      </c>
      <c r="IR306">
        <v>100</v>
      </c>
      <c r="IS306">
        <v>-0.04</v>
      </c>
      <c r="IT306">
        <v>0.0689</v>
      </c>
      <c r="IU306">
        <v>0.193269492571207</v>
      </c>
      <c r="IV306">
        <v>0.0002756662941723101</v>
      </c>
      <c r="IW306">
        <v>-1.706736700235475E-07</v>
      </c>
      <c r="IX306">
        <v>-7.648352192670159E-11</v>
      </c>
      <c r="IY306">
        <v>-0.189574171831711</v>
      </c>
      <c r="IZ306">
        <v>0.001712106514585134</v>
      </c>
      <c r="JA306">
        <v>0.0004201690128959496</v>
      </c>
      <c r="JB306">
        <v>-1.212774764375344E-06</v>
      </c>
      <c r="JC306">
        <v>3</v>
      </c>
      <c r="JD306">
        <v>1949</v>
      </c>
      <c r="JE306">
        <v>1</v>
      </c>
      <c r="JF306">
        <v>28</v>
      </c>
      <c r="JG306">
        <v>44.4</v>
      </c>
      <c r="JH306">
        <v>44.3</v>
      </c>
      <c r="JI306">
        <v>3.30933</v>
      </c>
      <c r="JJ306">
        <v>2.63794</v>
      </c>
      <c r="JK306">
        <v>1.49658</v>
      </c>
      <c r="JL306">
        <v>2.34863</v>
      </c>
      <c r="JM306">
        <v>1.54907</v>
      </c>
      <c r="JN306">
        <v>2.41333</v>
      </c>
      <c r="JO306">
        <v>43.6447</v>
      </c>
      <c r="JP306">
        <v>12.95</v>
      </c>
      <c r="JQ306">
        <v>18</v>
      </c>
      <c r="JR306">
        <v>492.146</v>
      </c>
      <c r="JS306">
        <v>523.5839999999999</v>
      </c>
      <c r="JT306">
        <v>28.0041</v>
      </c>
      <c r="JU306">
        <v>33.0401</v>
      </c>
      <c r="JV306">
        <v>30.0015</v>
      </c>
      <c r="JW306">
        <v>32.8804</v>
      </c>
      <c r="JX306">
        <v>32.795</v>
      </c>
      <c r="JY306">
        <v>66.4173</v>
      </c>
      <c r="JZ306">
        <v>40.4548</v>
      </c>
      <c r="KA306">
        <v>0</v>
      </c>
      <c r="KB306">
        <v>28</v>
      </c>
      <c r="KC306">
        <v>1570.14</v>
      </c>
      <c r="KD306">
        <v>20.9475</v>
      </c>
      <c r="KE306">
        <v>99.59</v>
      </c>
      <c r="KF306">
        <v>100.025</v>
      </c>
    </row>
    <row r="307" spans="1:292">
      <c r="A307">
        <v>287</v>
      </c>
      <c r="B307">
        <v>1685033589.1</v>
      </c>
      <c r="C307">
        <v>6990</v>
      </c>
      <c r="D307" t="s">
        <v>1011</v>
      </c>
      <c r="E307" t="s">
        <v>1012</v>
      </c>
      <c r="F307">
        <v>5</v>
      </c>
      <c r="G307" t="s">
        <v>823</v>
      </c>
      <c r="H307">
        <v>1685033581.6</v>
      </c>
      <c r="I307">
        <f>(J307)/1000</f>
        <v>0</v>
      </c>
      <c r="J307">
        <f>IF(DO307, AM307, AG307)</f>
        <v>0</v>
      </c>
      <c r="K307">
        <f>IF(DO307, AH307, AF307)</f>
        <v>0</v>
      </c>
      <c r="L307">
        <f>DQ307 - IF(AT307&gt;1, K307*DK307*100.0/(AV307*EE307), 0)</f>
        <v>0</v>
      </c>
      <c r="M307">
        <f>((S307-I307/2)*L307-K307)/(S307+I307/2)</f>
        <v>0</v>
      </c>
      <c r="N307">
        <f>M307*(DX307+DY307)/1000.0</f>
        <v>0</v>
      </c>
      <c r="O307">
        <f>(DQ307 - IF(AT307&gt;1, K307*DK307*100.0/(AV307*EE307), 0))*(DX307+DY307)/1000.0</f>
        <v>0</v>
      </c>
      <c r="P307">
        <f>2.0/((1/R307-1/Q307)+SIGN(R307)*SQRT((1/R307-1/Q307)*(1/R307-1/Q307) + 4*DL307/((DL307+1)*(DL307+1))*(2*1/R307*1/Q307-1/Q307*1/Q307)))</f>
        <v>0</v>
      </c>
      <c r="Q307">
        <f>IF(LEFT(DM307,1)&lt;&gt;"0",IF(LEFT(DM307,1)="1",3.0,DN307),$D$5+$E$5*(EE307*DX307/($K$5*1000))+$F$5*(EE307*DX307/($K$5*1000))*MAX(MIN(DK307,$J$5),$I$5)*MAX(MIN(DK307,$J$5),$I$5)+$G$5*MAX(MIN(DK307,$J$5),$I$5)*(EE307*DX307/($K$5*1000))+$H$5*(EE307*DX307/($K$5*1000))*(EE307*DX307/($K$5*1000)))</f>
        <v>0</v>
      </c>
      <c r="R307">
        <f>I307*(1000-(1000*0.61365*exp(17.502*V307/(240.97+V307))/(DX307+DY307)+DS307)/2)/(1000*0.61365*exp(17.502*V307/(240.97+V307))/(DX307+DY307)-DS307)</f>
        <v>0</v>
      </c>
      <c r="S307">
        <f>1/((DL307+1)/(P307/1.6)+1/(Q307/1.37)) + DL307/((DL307+1)/(P307/1.6) + DL307/(Q307/1.37))</f>
        <v>0</v>
      </c>
      <c r="T307">
        <f>(DG307*DJ307)</f>
        <v>0</v>
      </c>
      <c r="U307">
        <f>(DZ307+(T307+2*0.95*5.67E-8*(((DZ307+$B$9)+273)^4-(DZ307+273)^4)-44100*I307)/(1.84*29.3*Q307+8*0.95*5.67E-8*(DZ307+273)^3))</f>
        <v>0</v>
      </c>
      <c r="V307">
        <f>($C$9*EA307+$D$9*EB307+$E$9*U307)</f>
        <v>0</v>
      </c>
      <c r="W307">
        <f>0.61365*exp(17.502*V307/(240.97+V307))</f>
        <v>0</v>
      </c>
      <c r="X307">
        <f>(Y307/Z307*100)</f>
        <v>0</v>
      </c>
      <c r="Y307">
        <f>DS307*(DX307+DY307)/1000</f>
        <v>0</v>
      </c>
      <c r="Z307">
        <f>0.61365*exp(17.502*DZ307/(240.97+DZ307))</f>
        <v>0</v>
      </c>
      <c r="AA307">
        <f>(W307-DS307*(DX307+DY307)/1000)</f>
        <v>0</v>
      </c>
      <c r="AB307">
        <f>(-I307*44100)</f>
        <v>0</v>
      </c>
      <c r="AC307">
        <f>2*29.3*Q307*0.92*(DZ307-V307)</f>
        <v>0</v>
      </c>
      <c r="AD307">
        <f>2*0.95*5.67E-8*(((DZ307+$B$9)+273)^4-(V307+273)^4)</f>
        <v>0</v>
      </c>
      <c r="AE307">
        <f>T307+AD307+AB307+AC307</f>
        <v>0</v>
      </c>
      <c r="AF307">
        <f>DW307*AT307*(DR307-DQ307*(1000-AT307*DT307)/(1000-AT307*DS307))/(100*DK307)</f>
        <v>0</v>
      </c>
      <c r="AG307">
        <f>1000*DW307*AT307*(DS307-DT307)/(100*DK307*(1000-AT307*DS307))</f>
        <v>0</v>
      </c>
      <c r="AH307">
        <f>(AI307 - AJ307 - DX307*1E3/(8.314*(DZ307+273.15)) * AL307/DW307 * AK307) * DW307/(100*DK307) * (1000 - DT307)/1000</f>
        <v>0</v>
      </c>
      <c r="AI307">
        <v>1589.530374160197</v>
      </c>
      <c r="AJ307">
        <v>1555.853757575757</v>
      </c>
      <c r="AK307">
        <v>3.438572168693271</v>
      </c>
      <c r="AL307">
        <v>66.78912068132936</v>
      </c>
      <c r="AM307">
        <f>(AO307 - AN307 + DX307*1E3/(8.314*(DZ307+273.15)) * AQ307/DW307 * AP307) * DW307/(100*DK307) * 1000/(1000 - AO307)</f>
        <v>0</v>
      </c>
      <c r="AN307">
        <v>20.77999104336173</v>
      </c>
      <c r="AO307">
        <v>23.68581852941175</v>
      </c>
      <c r="AP307">
        <v>-0.0002478328390470347</v>
      </c>
      <c r="AQ307">
        <v>108.691089205337</v>
      </c>
      <c r="AR307">
        <v>0</v>
      </c>
      <c r="AS307">
        <v>0</v>
      </c>
      <c r="AT307">
        <f>IF(AR307*$H$15&gt;=AV307,1.0,(AV307/(AV307-AR307*$H$15)))</f>
        <v>0</v>
      </c>
      <c r="AU307">
        <f>(AT307-1)*100</f>
        <v>0</v>
      </c>
      <c r="AV307">
        <f>MAX(0,($B$15+$C$15*EE307)/(1+$D$15*EE307)*DX307/(DZ307+273)*$E$15)</f>
        <v>0</v>
      </c>
      <c r="AW307" t="s">
        <v>429</v>
      </c>
      <c r="AX307" t="s">
        <v>429</v>
      </c>
      <c r="AY307">
        <v>0</v>
      </c>
      <c r="AZ307">
        <v>0</v>
      </c>
      <c r="BA307">
        <f>1-AY307/AZ307</f>
        <v>0</v>
      </c>
      <c r="BB307">
        <v>0</v>
      </c>
      <c r="BC307" t="s">
        <v>429</v>
      </c>
      <c r="BD307" t="s">
        <v>429</v>
      </c>
      <c r="BE307">
        <v>0</v>
      </c>
      <c r="BF307">
        <v>0</v>
      </c>
      <c r="BG307">
        <f>1-BE307/BF307</f>
        <v>0</v>
      </c>
      <c r="BH307">
        <v>0.5</v>
      </c>
      <c r="BI307">
        <f>DH307</f>
        <v>0</v>
      </c>
      <c r="BJ307">
        <f>K307</f>
        <v>0</v>
      </c>
      <c r="BK307">
        <f>BG307*BH307*BI307</f>
        <v>0</v>
      </c>
      <c r="BL307">
        <f>(BJ307-BB307)/BI307</f>
        <v>0</v>
      </c>
      <c r="BM307">
        <f>(AZ307-BF307)/BF307</f>
        <v>0</v>
      </c>
      <c r="BN307">
        <f>AY307/(BA307+AY307/BF307)</f>
        <v>0</v>
      </c>
      <c r="BO307" t="s">
        <v>429</v>
      </c>
      <c r="BP307">
        <v>0</v>
      </c>
      <c r="BQ307">
        <f>IF(BP307&lt;&gt;0, BP307, BN307)</f>
        <v>0</v>
      </c>
      <c r="BR307">
        <f>1-BQ307/BF307</f>
        <v>0</v>
      </c>
      <c r="BS307">
        <f>(BF307-BE307)/(BF307-BQ307)</f>
        <v>0</v>
      </c>
      <c r="BT307">
        <f>(AZ307-BF307)/(AZ307-BQ307)</f>
        <v>0</v>
      </c>
      <c r="BU307">
        <f>(BF307-BE307)/(BF307-AY307)</f>
        <v>0</v>
      </c>
      <c r="BV307">
        <f>(AZ307-BF307)/(AZ307-AY307)</f>
        <v>0</v>
      </c>
      <c r="BW307">
        <f>(BS307*BQ307/BE307)</f>
        <v>0</v>
      </c>
      <c r="BX307">
        <f>(1-BW307)</f>
        <v>0</v>
      </c>
      <c r="DG307">
        <f>$B$13*EF307+$C$13*EG307+$F$13*ER307*(1-EU307)</f>
        <v>0</v>
      </c>
      <c r="DH307">
        <f>DG307*DI307</f>
        <v>0</v>
      </c>
      <c r="DI307">
        <f>($B$13*$D$11+$C$13*$D$11+$F$13*((FE307+EW307)/MAX(FE307+EW307+FF307, 0.1)*$I$11+FF307/MAX(FE307+EW307+FF307, 0.1)*$J$11))/($B$13+$C$13+$F$13)</f>
        <v>0</v>
      </c>
      <c r="DJ307">
        <f>($B$13*$K$11+$C$13*$K$11+$F$13*((FE307+EW307)/MAX(FE307+EW307+FF307, 0.1)*$P$11+FF307/MAX(FE307+EW307+FF307, 0.1)*$Q$11))/($B$13+$C$13+$F$13)</f>
        <v>0</v>
      </c>
      <c r="DK307">
        <v>5.52</v>
      </c>
      <c r="DL307">
        <v>0.5</v>
      </c>
      <c r="DM307" t="s">
        <v>430</v>
      </c>
      <c r="DN307">
        <v>2</v>
      </c>
      <c r="DO307" t="b">
        <v>1</v>
      </c>
      <c r="DP307">
        <v>1685033581.6</v>
      </c>
      <c r="DQ307">
        <v>1495.738148148148</v>
      </c>
      <c r="DR307">
        <v>1542.898518518519</v>
      </c>
      <c r="DS307">
        <v>23.6636962962963</v>
      </c>
      <c r="DT307">
        <v>20.79718888888889</v>
      </c>
      <c r="DU307">
        <v>1495.76962962963</v>
      </c>
      <c r="DV307">
        <v>23.59488148148148</v>
      </c>
      <c r="DW307">
        <v>499.972925925926</v>
      </c>
      <c r="DX307">
        <v>99.51239629629629</v>
      </c>
      <c r="DY307">
        <v>0.09991057777777777</v>
      </c>
      <c r="DZ307">
        <v>31.92093333333334</v>
      </c>
      <c r="EA307">
        <v>32.68472592592593</v>
      </c>
      <c r="EB307">
        <v>999.9000000000001</v>
      </c>
      <c r="EC307">
        <v>0</v>
      </c>
      <c r="ED307">
        <v>0</v>
      </c>
      <c r="EE307">
        <v>9995.387777777776</v>
      </c>
      <c r="EF307">
        <v>0</v>
      </c>
      <c r="EG307">
        <v>102.072262962963</v>
      </c>
      <c r="EH307">
        <v>-47.16111111111113</v>
      </c>
      <c r="EI307">
        <v>1531.991481481481</v>
      </c>
      <c r="EJ307">
        <v>1575.66962962963</v>
      </c>
      <c r="EK307">
        <v>2.8665</v>
      </c>
      <c r="EL307">
        <v>1542.898518518519</v>
      </c>
      <c r="EM307">
        <v>20.79718888888889</v>
      </c>
      <c r="EN307">
        <v>2.354830370370371</v>
      </c>
      <c r="EO307">
        <v>2.069578148148148</v>
      </c>
      <c r="EP307">
        <v>20.05645925925926</v>
      </c>
      <c r="EQ307">
        <v>17.98691481481481</v>
      </c>
      <c r="ER307">
        <v>1999.921851851852</v>
      </c>
      <c r="ES307">
        <v>0.9800003333333335</v>
      </c>
      <c r="ET307">
        <v>0.01999937777777778</v>
      </c>
      <c r="EU307">
        <v>0</v>
      </c>
      <c r="EV307">
        <v>637.3151851851851</v>
      </c>
      <c r="EW307">
        <v>5.00078</v>
      </c>
      <c r="EX307">
        <v>26587.97037037037</v>
      </c>
      <c r="EY307">
        <v>16379.00740740741</v>
      </c>
      <c r="EZ307">
        <v>43.78444444444444</v>
      </c>
      <c r="FA307">
        <v>44.80292592592591</v>
      </c>
      <c r="FB307">
        <v>44.64792592592593</v>
      </c>
      <c r="FC307">
        <v>44.66874074074074</v>
      </c>
      <c r="FD307">
        <v>45.05070370370371</v>
      </c>
      <c r="FE307">
        <v>1955.021111111111</v>
      </c>
      <c r="FF307">
        <v>39.89851851851853</v>
      </c>
      <c r="FG307">
        <v>0</v>
      </c>
      <c r="FH307">
        <v>1685033588.5</v>
      </c>
      <c r="FI307">
        <v>0</v>
      </c>
      <c r="FJ307">
        <v>637.33176</v>
      </c>
      <c r="FK307">
        <v>-0.7543846107895443</v>
      </c>
      <c r="FL307">
        <v>-36178.93071352615</v>
      </c>
      <c r="FM307">
        <v>26420.924</v>
      </c>
      <c r="FN307">
        <v>15</v>
      </c>
      <c r="FO307">
        <v>1685030927.1</v>
      </c>
      <c r="FP307" t="s">
        <v>824</v>
      </c>
      <c r="FQ307">
        <v>1685030918.1</v>
      </c>
      <c r="FR307">
        <v>1685030927.1</v>
      </c>
      <c r="FS307">
        <v>4</v>
      </c>
      <c r="FT307">
        <v>-0.116</v>
      </c>
      <c r="FU307">
        <v>-0.024</v>
      </c>
      <c r="FV307">
        <v>0.273</v>
      </c>
      <c r="FW307">
        <v>-0.08699999999999999</v>
      </c>
      <c r="FX307">
        <v>420</v>
      </c>
      <c r="FY307">
        <v>14</v>
      </c>
      <c r="FZ307">
        <v>0.3</v>
      </c>
      <c r="GA307">
        <v>0.01</v>
      </c>
      <c r="GB307">
        <v>-47.13630243902439</v>
      </c>
      <c r="GC307">
        <v>0.4285505226481399</v>
      </c>
      <c r="GD307">
        <v>0.2662701823224885</v>
      </c>
      <c r="GE307">
        <v>0</v>
      </c>
      <c r="GF307">
        <v>2.866278536585366</v>
      </c>
      <c r="GG307">
        <v>-0.07592404181183653</v>
      </c>
      <c r="GH307">
        <v>0.02640388077176601</v>
      </c>
      <c r="GI307">
        <v>1</v>
      </c>
      <c r="GJ307">
        <v>1</v>
      </c>
      <c r="GK307">
        <v>2</v>
      </c>
      <c r="GL307" t="s">
        <v>432</v>
      </c>
      <c r="GM307">
        <v>3.1</v>
      </c>
      <c r="GN307">
        <v>2.75827</v>
      </c>
      <c r="GO307">
        <v>0.226258</v>
      </c>
      <c r="GP307">
        <v>0.230429</v>
      </c>
      <c r="GQ307">
        <v>0.116953</v>
      </c>
      <c r="GR307">
        <v>0.107856</v>
      </c>
      <c r="GS307">
        <v>19729.9</v>
      </c>
      <c r="GT307">
        <v>19393.6</v>
      </c>
      <c r="GU307">
        <v>26057.9</v>
      </c>
      <c r="GV307">
        <v>25557.5</v>
      </c>
      <c r="GW307">
        <v>36950.2</v>
      </c>
      <c r="GX307">
        <v>34754.1</v>
      </c>
      <c r="GY307">
        <v>45573.8</v>
      </c>
      <c r="GZ307">
        <v>42132.8</v>
      </c>
      <c r="HA307">
        <v>1.83878</v>
      </c>
      <c r="HB307">
        <v>1.86238</v>
      </c>
      <c r="HC307">
        <v>-0.0608116</v>
      </c>
      <c r="HD307">
        <v>0</v>
      </c>
      <c r="HE307">
        <v>33.6964</v>
      </c>
      <c r="HF307">
        <v>999.9</v>
      </c>
      <c r="HG307">
        <v>46.9</v>
      </c>
      <c r="HH307">
        <v>40.7</v>
      </c>
      <c r="HI307">
        <v>36.2652</v>
      </c>
      <c r="HJ307">
        <v>62.3777</v>
      </c>
      <c r="HK307">
        <v>24.5793</v>
      </c>
      <c r="HL307">
        <v>1</v>
      </c>
      <c r="HM307">
        <v>0.465795</v>
      </c>
      <c r="HN307">
        <v>2.7008</v>
      </c>
      <c r="HO307">
        <v>20.2824</v>
      </c>
      <c r="HP307">
        <v>5.20651</v>
      </c>
      <c r="HQ307">
        <v>11.98</v>
      </c>
      <c r="HR307">
        <v>4.96215</v>
      </c>
      <c r="HS307">
        <v>3.27333</v>
      </c>
      <c r="HT307">
        <v>9999</v>
      </c>
      <c r="HU307">
        <v>9999</v>
      </c>
      <c r="HV307">
        <v>9999</v>
      </c>
      <c r="HW307">
        <v>31.9</v>
      </c>
      <c r="HX307">
        <v>1.86401</v>
      </c>
      <c r="HY307">
        <v>1.8602</v>
      </c>
      <c r="HZ307">
        <v>1.85852</v>
      </c>
      <c r="IA307">
        <v>1.85989</v>
      </c>
      <c r="IB307">
        <v>1.85988</v>
      </c>
      <c r="IC307">
        <v>1.85839</v>
      </c>
      <c r="ID307">
        <v>1.85746</v>
      </c>
      <c r="IE307">
        <v>1.8524</v>
      </c>
      <c r="IF307">
        <v>0</v>
      </c>
      <c r="IG307">
        <v>0</v>
      </c>
      <c r="IH307">
        <v>0</v>
      </c>
      <c r="II307">
        <v>0</v>
      </c>
      <c r="IJ307" t="s">
        <v>433</v>
      </c>
      <c r="IK307" t="s">
        <v>434</v>
      </c>
      <c r="IL307" t="s">
        <v>435</v>
      </c>
      <c r="IM307" t="s">
        <v>435</v>
      </c>
      <c r="IN307" t="s">
        <v>435</v>
      </c>
      <c r="IO307" t="s">
        <v>435</v>
      </c>
      <c r="IP307">
        <v>0</v>
      </c>
      <c r="IQ307">
        <v>100</v>
      </c>
      <c r="IR307">
        <v>100</v>
      </c>
      <c r="IS307">
        <v>-0.05</v>
      </c>
      <c r="IT307">
        <v>0.0693</v>
      </c>
      <c r="IU307">
        <v>0.193269492571207</v>
      </c>
      <c r="IV307">
        <v>0.0002756662941723101</v>
      </c>
      <c r="IW307">
        <v>-1.706736700235475E-07</v>
      </c>
      <c r="IX307">
        <v>-7.648352192670159E-11</v>
      </c>
      <c r="IY307">
        <v>-0.189574171831711</v>
      </c>
      <c r="IZ307">
        <v>0.001712106514585134</v>
      </c>
      <c r="JA307">
        <v>0.0004201690128959496</v>
      </c>
      <c r="JB307">
        <v>-1.212774764375344E-06</v>
      </c>
      <c r="JC307">
        <v>3</v>
      </c>
      <c r="JD307">
        <v>1949</v>
      </c>
      <c r="JE307">
        <v>1</v>
      </c>
      <c r="JF307">
        <v>28</v>
      </c>
      <c r="JG307">
        <v>44.5</v>
      </c>
      <c r="JH307">
        <v>44.4</v>
      </c>
      <c r="JI307">
        <v>3.33618</v>
      </c>
      <c r="JJ307">
        <v>2.63428</v>
      </c>
      <c r="JK307">
        <v>1.49658</v>
      </c>
      <c r="JL307">
        <v>2.34741</v>
      </c>
      <c r="JM307">
        <v>1.54785</v>
      </c>
      <c r="JN307">
        <v>2.37671</v>
      </c>
      <c r="JO307">
        <v>43.6447</v>
      </c>
      <c r="JP307">
        <v>12.9587</v>
      </c>
      <c r="JQ307">
        <v>18</v>
      </c>
      <c r="JR307">
        <v>492.033</v>
      </c>
      <c r="JS307">
        <v>523.468</v>
      </c>
      <c r="JT307">
        <v>28.0037</v>
      </c>
      <c r="JU307">
        <v>33.0561</v>
      </c>
      <c r="JV307">
        <v>30.0015</v>
      </c>
      <c r="JW307">
        <v>32.8942</v>
      </c>
      <c r="JX307">
        <v>32.8085</v>
      </c>
      <c r="JY307">
        <v>67.0539</v>
      </c>
      <c r="JZ307">
        <v>40.4548</v>
      </c>
      <c r="KA307">
        <v>0</v>
      </c>
      <c r="KB307">
        <v>28</v>
      </c>
      <c r="KC307">
        <v>1590.17</v>
      </c>
      <c r="KD307">
        <v>20.967</v>
      </c>
      <c r="KE307">
        <v>99.5868</v>
      </c>
      <c r="KF307">
        <v>100.023</v>
      </c>
    </row>
    <row r="308" spans="1:292">
      <c r="A308">
        <v>288</v>
      </c>
      <c r="B308">
        <v>1685033594.1</v>
      </c>
      <c r="C308">
        <v>6995</v>
      </c>
      <c r="D308" t="s">
        <v>1013</v>
      </c>
      <c r="E308" t="s">
        <v>1014</v>
      </c>
      <c r="F308">
        <v>5</v>
      </c>
      <c r="G308" t="s">
        <v>823</v>
      </c>
      <c r="H308">
        <v>1685033586.314285</v>
      </c>
      <c r="I308">
        <f>(J308)/1000</f>
        <v>0</v>
      </c>
      <c r="J308">
        <f>IF(DO308, AM308, AG308)</f>
        <v>0</v>
      </c>
      <c r="K308">
        <f>IF(DO308, AH308, AF308)</f>
        <v>0</v>
      </c>
      <c r="L308">
        <f>DQ308 - IF(AT308&gt;1, K308*DK308*100.0/(AV308*EE308), 0)</f>
        <v>0</v>
      </c>
      <c r="M308">
        <f>((S308-I308/2)*L308-K308)/(S308+I308/2)</f>
        <v>0</v>
      </c>
      <c r="N308">
        <f>M308*(DX308+DY308)/1000.0</f>
        <v>0</v>
      </c>
      <c r="O308">
        <f>(DQ308 - IF(AT308&gt;1, K308*DK308*100.0/(AV308*EE308), 0))*(DX308+DY308)/1000.0</f>
        <v>0</v>
      </c>
      <c r="P308">
        <f>2.0/((1/R308-1/Q308)+SIGN(R308)*SQRT((1/R308-1/Q308)*(1/R308-1/Q308) + 4*DL308/((DL308+1)*(DL308+1))*(2*1/R308*1/Q308-1/Q308*1/Q308)))</f>
        <v>0</v>
      </c>
      <c r="Q308">
        <f>IF(LEFT(DM308,1)&lt;&gt;"0",IF(LEFT(DM308,1)="1",3.0,DN308),$D$5+$E$5*(EE308*DX308/($K$5*1000))+$F$5*(EE308*DX308/($K$5*1000))*MAX(MIN(DK308,$J$5),$I$5)*MAX(MIN(DK308,$J$5),$I$5)+$G$5*MAX(MIN(DK308,$J$5),$I$5)*(EE308*DX308/($K$5*1000))+$H$5*(EE308*DX308/($K$5*1000))*(EE308*DX308/($K$5*1000)))</f>
        <v>0</v>
      </c>
      <c r="R308">
        <f>I308*(1000-(1000*0.61365*exp(17.502*V308/(240.97+V308))/(DX308+DY308)+DS308)/2)/(1000*0.61365*exp(17.502*V308/(240.97+V308))/(DX308+DY308)-DS308)</f>
        <v>0</v>
      </c>
      <c r="S308">
        <f>1/((DL308+1)/(P308/1.6)+1/(Q308/1.37)) + DL308/((DL308+1)/(P308/1.6) + DL308/(Q308/1.37))</f>
        <v>0</v>
      </c>
      <c r="T308">
        <f>(DG308*DJ308)</f>
        <v>0</v>
      </c>
      <c r="U308">
        <f>(DZ308+(T308+2*0.95*5.67E-8*(((DZ308+$B$9)+273)^4-(DZ308+273)^4)-44100*I308)/(1.84*29.3*Q308+8*0.95*5.67E-8*(DZ308+273)^3))</f>
        <v>0</v>
      </c>
      <c r="V308">
        <f>($C$9*EA308+$D$9*EB308+$E$9*U308)</f>
        <v>0</v>
      </c>
      <c r="W308">
        <f>0.61365*exp(17.502*V308/(240.97+V308))</f>
        <v>0</v>
      </c>
      <c r="X308">
        <f>(Y308/Z308*100)</f>
        <v>0</v>
      </c>
      <c r="Y308">
        <f>DS308*(DX308+DY308)/1000</f>
        <v>0</v>
      </c>
      <c r="Z308">
        <f>0.61365*exp(17.502*DZ308/(240.97+DZ308))</f>
        <v>0</v>
      </c>
      <c r="AA308">
        <f>(W308-DS308*(DX308+DY308)/1000)</f>
        <v>0</v>
      </c>
      <c r="AB308">
        <f>(-I308*44100)</f>
        <v>0</v>
      </c>
      <c r="AC308">
        <f>2*29.3*Q308*0.92*(DZ308-V308)</f>
        <v>0</v>
      </c>
      <c r="AD308">
        <f>2*0.95*5.67E-8*(((DZ308+$B$9)+273)^4-(V308+273)^4)</f>
        <v>0</v>
      </c>
      <c r="AE308">
        <f>T308+AD308+AB308+AC308</f>
        <v>0</v>
      </c>
      <c r="AF308">
        <f>DW308*AT308*(DR308-DQ308*(1000-AT308*DT308)/(1000-AT308*DS308))/(100*DK308)</f>
        <v>0</v>
      </c>
      <c r="AG308">
        <f>1000*DW308*AT308*(DS308-DT308)/(100*DK308*(1000-AT308*DS308))</f>
        <v>0</v>
      </c>
      <c r="AH308">
        <f>(AI308 - AJ308 - DX308*1E3/(8.314*(DZ308+273.15)) * AL308/DW308 * AK308) * DW308/(100*DK308) * (1000 - DT308)/1000</f>
        <v>0</v>
      </c>
      <c r="AI308">
        <v>1606.944043521773</v>
      </c>
      <c r="AJ308">
        <v>1572.985272727273</v>
      </c>
      <c r="AK308">
        <v>3.443568124811696</v>
      </c>
      <c r="AL308">
        <v>66.78912068132936</v>
      </c>
      <c r="AM308">
        <f>(AO308 - AN308 + DX308*1E3/(8.314*(DZ308+273.15)) * AQ308/DW308 * AP308) * DW308/(100*DK308) * 1000/(1000 - AO308)</f>
        <v>0</v>
      </c>
      <c r="AN308">
        <v>20.91439714728473</v>
      </c>
      <c r="AO308">
        <v>23.73490999999998</v>
      </c>
      <c r="AP308">
        <v>0.00877195885918677</v>
      </c>
      <c r="AQ308">
        <v>108.691089205337</v>
      </c>
      <c r="AR308">
        <v>0</v>
      </c>
      <c r="AS308">
        <v>0</v>
      </c>
      <c r="AT308">
        <f>IF(AR308*$H$15&gt;=AV308,1.0,(AV308/(AV308-AR308*$H$15)))</f>
        <v>0</v>
      </c>
      <c r="AU308">
        <f>(AT308-1)*100</f>
        <v>0</v>
      </c>
      <c r="AV308">
        <f>MAX(0,($B$15+$C$15*EE308)/(1+$D$15*EE308)*DX308/(DZ308+273)*$E$15)</f>
        <v>0</v>
      </c>
      <c r="AW308" t="s">
        <v>429</v>
      </c>
      <c r="AX308" t="s">
        <v>429</v>
      </c>
      <c r="AY308">
        <v>0</v>
      </c>
      <c r="AZ308">
        <v>0</v>
      </c>
      <c r="BA308">
        <f>1-AY308/AZ308</f>
        <v>0</v>
      </c>
      <c r="BB308">
        <v>0</v>
      </c>
      <c r="BC308" t="s">
        <v>429</v>
      </c>
      <c r="BD308" t="s">
        <v>429</v>
      </c>
      <c r="BE308">
        <v>0</v>
      </c>
      <c r="BF308">
        <v>0</v>
      </c>
      <c r="BG308">
        <f>1-BE308/BF308</f>
        <v>0</v>
      </c>
      <c r="BH308">
        <v>0.5</v>
      </c>
      <c r="BI308">
        <f>DH308</f>
        <v>0</v>
      </c>
      <c r="BJ308">
        <f>K308</f>
        <v>0</v>
      </c>
      <c r="BK308">
        <f>BG308*BH308*BI308</f>
        <v>0</v>
      </c>
      <c r="BL308">
        <f>(BJ308-BB308)/BI308</f>
        <v>0</v>
      </c>
      <c r="BM308">
        <f>(AZ308-BF308)/BF308</f>
        <v>0</v>
      </c>
      <c r="BN308">
        <f>AY308/(BA308+AY308/BF308)</f>
        <v>0</v>
      </c>
      <c r="BO308" t="s">
        <v>429</v>
      </c>
      <c r="BP308">
        <v>0</v>
      </c>
      <c r="BQ308">
        <f>IF(BP308&lt;&gt;0, BP308, BN308)</f>
        <v>0</v>
      </c>
      <c r="BR308">
        <f>1-BQ308/BF308</f>
        <v>0</v>
      </c>
      <c r="BS308">
        <f>(BF308-BE308)/(BF308-BQ308)</f>
        <v>0</v>
      </c>
      <c r="BT308">
        <f>(AZ308-BF308)/(AZ308-BQ308)</f>
        <v>0</v>
      </c>
      <c r="BU308">
        <f>(BF308-BE308)/(BF308-AY308)</f>
        <v>0</v>
      </c>
      <c r="BV308">
        <f>(AZ308-BF308)/(AZ308-AY308)</f>
        <v>0</v>
      </c>
      <c r="BW308">
        <f>(BS308*BQ308/BE308)</f>
        <v>0</v>
      </c>
      <c r="BX308">
        <f>(1-BW308)</f>
        <v>0</v>
      </c>
      <c r="DG308">
        <f>$B$13*EF308+$C$13*EG308+$F$13*ER308*(1-EU308)</f>
        <v>0</v>
      </c>
      <c r="DH308">
        <f>DG308*DI308</f>
        <v>0</v>
      </c>
      <c r="DI308">
        <f>($B$13*$D$11+$C$13*$D$11+$F$13*((FE308+EW308)/MAX(FE308+EW308+FF308, 0.1)*$I$11+FF308/MAX(FE308+EW308+FF308, 0.1)*$J$11))/($B$13+$C$13+$F$13)</f>
        <v>0</v>
      </c>
      <c r="DJ308">
        <f>($B$13*$K$11+$C$13*$K$11+$F$13*((FE308+EW308)/MAX(FE308+EW308+FF308, 0.1)*$P$11+FF308/MAX(FE308+EW308+FF308, 0.1)*$Q$11))/($B$13+$C$13+$F$13)</f>
        <v>0</v>
      </c>
      <c r="DK308">
        <v>5.52</v>
      </c>
      <c r="DL308">
        <v>0.5</v>
      </c>
      <c r="DM308" t="s">
        <v>430</v>
      </c>
      <c r="DN308">
        <v>2</v>
      </c>
      <c r="DO308" t="b">
        <v>1</v>
      </c>
      <c r="DP308">
        <v>1685033586.314285</v>
      </c>
      <c r="DQ308">
        <v>1511.385357142857</v>
      </c>
      <c r="DR308">
        <v>1558.718214285714</v>
      </c>
      <c r="DS308">
        <v>23.68465357142857</v>
      </c>
      <c r="DT308">
        <v>20.84705714285715</v>
      </c>
      <c r="DU308">
        <v>1511.429285714286</v>
      </c>
      <c r="DV308">
        <v>23.61543214285714</v>
      </c>
      <c r="DW308">
        <v>500.0037142857142</v>
      </c>
      <c r="DX308">
        <v>99.51285357142855</v>
      </c>
      <c r="DY308">
        <v>0.1000283821428571</v>
      </c>
      <c r="DZ308">
        <v>31.931325</v>
      </c>
      <c r="EA308">
        <v>32.69912857142857</v>
      </c>
      <c r="EB308">
        <v>999.9000000000002</v>
      </c>
      <c r="EC308">
        <v>0</v>
      </c>
      <c r="ED308">
        <v>0</v>
      </c>
      <c r="EE308">
        <v>9994.616071428571</v>
      </c>
      <c r="EF308">
        <v>0</v>
      </c>
      <c r="EG308">
        <v>93.5964892857143</v>
      </c>
      <c r="EH308">
        <v>-47.333275</v>
      </c>
      <c r="EI308">
        <v>1548.051428571429</v>
      </c>
      <c r="EJ308">
        <v>1591.906428571429</v>
      </c>
      <c r="EK308">
        <v>2.837591071428571</v>
      </c>
      <c r="EL308">
        <v>1558.718214285714</v>
      </c>
      <c r="EM308">
        <v>20.84705714285715</v>
      </c>
      <c r="EN308">
        <v>2.356926428571429</v>
      </c>
      <c r="EO308">
        <v>2.074549642857143</v>
      </c>
      <c r="EP308">
        <v>20.07083214285714</v>
      </c>
      <c r="EQ308">
        <v>18.02503214285715</v>
      </c>
      <c r="ER308">
        <v>1999.941071428571</v>
      </c>
      <c r="ES308">
        <v>0.9800026071428574</v>
      </c>
      <c r="ET308">
        <v>0.01999708571428571</v>
      </c>
      <c r="EU308">
        <v>0</v>
      </c>
      <c r="EV308">
        <v>637.2613571428573</v>
      </c>
      <c r="EW308">
        <v>5.00078</v>
      </c>
      <c r="EX308">
        <v>24932.55</v>
      </c>
      <c r="EY308">
        <v>16379.175</v>
      </c>
      <c r="EZ308">
        <v>43.79889285714286</v>
      </c>
      <c r="FA308">
        <v>44.82110714285714</v>
      </c>
      <c r="FB308">
        <v>44.68285714285715</v>
      </c>
      <c r="FC308">
        <v>44.68739285714285</v>
      </c>
      <c r="FD308">
        <v>45.06442857142856</v>
      </c>
      <c r="FE308">
        <v>1955.046071428571</v>
      </c>
      <c r="FF308">
        <v>39.89392857142858</v>
      </c>
      <c r="FG308">
        <v>0</v>
      </c>
      <c r="FH308">
        <v>1685033593.3</v>
      </c>
      <c r="FI308">
        <v>0</v>
      </c>
      <c r="FJ308">
        <v>637.27464</v>
      </c>
      <c r="FK308">
        <v>-1.330923072387428</v>
      </c>
      <c r="FL308">
        <v>-11478.96925297385</v>
      </c>
      <c r="FM308">
        <v>24878.388</v>
      </c>
      <c r="FN308">
        <v>15</v>
      </c>
      <c r="FO308">
        <v>1685030927.1</v>
      </c>
      <c r="FP308" t="s">
        <v>824</v>
      </c>
      <c r="FQ308">
        <v>1685030918.1</v>
      </c>
      <c r="FR308">
        <v>1685030927.1</v>
      </c>
      <c r="FS308">
        <v>4</v>
      </c>
      <c r="FT308">
        <v>-0.116</v>
      </c>
      <c r="FU308">
        <v>-0.024</v>
      </c>
      <c r="FV308">
        <v>0.273</v>
      </c>
      <c r="FW308">
        <v>-0.08699999999999999</v>
      </c>
      <c r="FX308">
        <v>420</v>
      </c>
      <c r="FY308">
        <v>14</v>
      </c>
      <c r="FZ308">
        <v>0.3</v>
      </c>
      <c r="GA308">
        <v>0.01</v>
      </c>
      <c r="GB308">
        <v>-47.24808536585365</v>
      </c>
      <c r="GC308">
        <v>-0.4007080139372926</v>
      </c>
      <c r="GD308">
        <v>0.3914340978460786</v>
      </c>
      <c r="GE308">
        <v>0</v>
      </c>
      <c r="GF308">
        <v>2.851565609756098</v>
      </c>
      <c r="GG308">
        <v>-0.3385126829268231</v>
      </c>
      <c r="GH308">
        <v>0.04274748276992204</v>
      </c>
      <c r="GI308">
        <v>1</v>
      </c>
      <c r="GJ308">
        <v>1</v>
      </c>
      <c r="GK308">
        <v>2</v>
      </c>
      <c r="GL308" t="s">
        <v>432</v>
      </c>
      <c r="GM308">
        <v>3.10005</v>
      </c>
      <c r="GN308">
        <v>2.75819</v>
      </c>
      <c r="GO308">
        <v>0.227724</v>
      </c>
      <c r="GP308">
        <v>0.232013</v>
      </c>
      <c r="GQ308">
        <v>0.117107</v>
      </c>
      <c r="GR308">
        <v>0.107918</v>
      </c>
      <c r="GS308">
        <v>19691.9</v>
      </c>
      <c r="GT308">
        <v>19352.9</v>
      </c>
      <c r="GU308">
        <v>26057.2</v>
      </c>
      <c r="GV308">
        <v>25556.6</v>
      </c>
      <c r="GW308">
        <v>36942.9</v>
      </c>
      <c r="GX308">
        <v>34750.8</v>
      </c>
      <c r="GY308">
        <v>45572.4</v>
      </c>
      <c r="GZ308">
        <v>42131.4</v>
      </c>
      <c r="HA308">
        <v>1.83862</v>
      </c>
      <c r="HB308">
        <v>1.8621</v>
      </c>
      <c r="HC308">
        <v>-0.06294619999999999</v>
      </c>
      <c r="HD308">
        <v>0</v>
      </c>
      <c r="HE308">
        <v>33.7328</v>
      </c>
      <c r="HF308">
        <v>999.9</v>
      </c>
      <c r="HG308">
        <v>46.9</v>
      </c>
      <c r="HH308">
        <v>40.7</v>
      </c>
      <c r="HI308">
        <v>36.2644</v>
      </c>
      <c r="HJ308">
        <v>62.3577</v>
      </c>
      <c r="HK308">
        <v>24.7516</v>
      </c>
      <c r="HL308">
        <v>1</v>
      </c>
      <c r="HM308">
        <v>0.467358</v>
      </c>
      <c r="HN308">
        <v>2.70675</v>
      </c>
      <c r="HO308">
        <v>20.283</v>
      </c>
      <c r="HP308">
        <v>5.21085</v>
      </c>
      <c r="HQ308">
        <v>11.98</v>
      </c>
      <c r="HR308">
        <v>4.96335</v>
      </c>
      <c r="HS308">
        <v>3.27405</v>
      </c>
      <c r="HT308">
        <v>9999</v>
      </c>
      <c r="HU308">
        <v>9999</v>
      </c>
      <c r="HV308">
        <v>9999</v>
      </c>
      <c r="HW308">
        <v>31.9</v>
      </c>
      <c r="HX308">
        <v>1.86401</v>
      </c>
      <c r="HY308">
        <v>1.8602</v>
      </c>
      <c r="HZ308">
        <v>1.85852</v>
      </c>
      <c r="IA308">
        <v>1.85989</v>
      </c>
      <c r="IB308">
        <v>1.85989</v>
      </c>
      <c r="IC308">
        <v>1.85838</v>
      </c>
      <c r="ID308">
        <v>1.8575</v>
      </c>
      <c r="IE308">
        <v>1.85241</v>
      </c>
      <c r="IF308">
        <v>0</v>
      </c>
      <c r="IG308">
        <v>0</v>
      </c>
      <c r="IH308">
        <v>0</v>
      </c>
      <c r="II308">
        <v>0</v>
      </c>
      <c r="IJ308" t="s">
        <v>433</v>
      </c>
      <c r="IK308" t="s">
        <v>434</v>
      </c>
      <c r="IL308" t="s">
        <v>435</v>
      </c>
      <c r="IM308" t="s">
        <v>435</v>
      </c>
      <c r="IN308" t="s">
        <v>435</v>
      </c>
      <c r="IO308" t="s">
        <v>435</v>
      </c>
      <c r="IP308">
        <v>0</v>
      </c>
      <c r="IQ308">
        <v>100</v>
      </c>
      <c r="IR308">
        <v>100</v>
      </c>
      <c r="IS308">
        <v>-0.06</v>
      </c>
      <c r="IT308">
        <v>0.0702</v>
      </c>
      <c r="IU308">
        <v>0.193269492571207</v>
      </c>
      <c r="IV308">
        <v>0.0002756662941723101</v>
      </c>
      <c r="IW308">
        <v>-1.706736700235475E-07</v>
      </c>
      <c r="IX308">
        <v>-7.648352192670159E-11</v>
      </c>
      <c r="IY308">
        <v>-0.189574171831711</v>
      </c>
      <c r="IZ308">
        <v>0.001712106514585134</v>
      </c>
      <c r="JA308">
        <v>0.0004201690128959496</v>
      </c>
      <c r="JB308">
        <v>-1.212774764375344E-06</v>
      </c>
      <c r="JC308">
        <v>3</v>
      </c>
      <c r="JD308">
        <v>1949</v>
      </c>
      <c r="JE308">
        <v>1</v>
      </c>
      <c r="JF308">
        <v>28</v>
      </c>
      <c r="JG308">
        <v>44.6</v>
      </c>
      <c r="JH308">
        <v>44.5</v>
      </c>
      <c r="JI308">
        <v>3.36548</v>
      </c>
      <c r="JJ308">
        <v>2.62329</v>
      </c>
      <c r="JK308">
        <v>1.49658</v>
      </c>
      <c r="JL308">
        <v>2.34741</v>
      </c>
      <c r="JM308">
        <v>1.54907</v>
      </c>
      <c r="JN308">
        <v>2.46216</v>
      </c>
      <c r="JO308">
        <v>43.6447</v>
      </c>
      <c r="JP308">
        <v>12.9587</v>
      </c>
      <c r="JQ308">
        <v>18</v>
      </c>
      <c r="JR308">
        <v>492.028</v>
      </c>
      <c r="JS308">
        <v>523.3579999999999</v>
      </c>
      <c r="JT308">
        <v>28.0021</v>
      </c>
      <c r="JU308">
        <v>33.0719</v>
      </c>
      <c r="JV308">
        <v>30.0015</v>
      </c>
      <c r="JW308">
        <v>32.9061</v>
      </c>
      <c r="JX308">
        <v>32.8187</v>
      </c>
      <c r="JY308">
        <v>67.5617</v>
      </c>
      <c r="JZ308">
        <v>40.4548</v>
      </c>
      <c r="KA308">
        <v>0</v>
      </c>
      <c r="KB308">
        <v>28</v>
      </c>
      <c r="KC308">
        <v>1603.53</v>
      </c>
      <c r="KD308">
        <v>20.9694</v>
      </c>
      <c r="KE308">
        <v>99.58410000000001</v>
      </c>
      <c r="KF308">
        <v>100.019</v>
      </c>
    </row>
    <row r="309" spans="1:292">
      <c r="A309">
        <v>289</v>
      </c>
      <c r="B309">
        <v>1685036170</v>
      </c>
      <c r="C309">
        <v>9570.900000095367</v>
      </c>
      <c r="D309" t="s">
        <v>1015</v>
      </c>
      <c r="E309" t="s">
        <v>1016</v>
      </c>
      <c r="F309">
        <v>5</v>
      </c>
      <c r="G309" t="s">
        <v>1017</v>
      </c>
      <c r="H309">
        <v>1685036162</v>
      </c>
      <c r="I309">
        <f>(J309)/1000</f>
        <v>0</v>
      </c>
      <c r="J309">
        <f>IF(DO309, AM309, AG309)</f>
        <v>0</v>
      </c>
      <c r="K309">
        <f>IF(DO309, AH309, AF309)</f>
        <v>0</v>
      </c>
      <c r="L309">
        <f>DQ309 - IF(AT309&gt;1, K309*DK309*100.0/(AV309*EE309), 0)</f>
        <v>0</v>
      </c>
      <c r="M309">
        <f>((S309-I309/2)*L309-K309)/(S309+I309/2)</f>
        <v>0</v>
      </c>
      <c r="N309">
        <f>M309*(DX309+DY309)/1000.0</f>
        <v>0</v>
      </c>
      <c r="O309">
        <f>(DQ309 - IF(AT309&gt;1, K309*DK309*100.0/(AV309*EE309), 0))*(DX309+DY309)/1000.0</f>
        <v>0</v>
      </c>
      <c r="P309">
        <f>2.0/((1/R309-1/Q309)+SIGN(R309)*SQRT((1/R309-1/Q309)*(1/R309-1/Q309) + 4*DL309/((DL309+1)*(DL309+1))*(2*1/R309*1/Q309-1/Q309*1/Q309)))</f>
        <v>0</v>
      </c>
      <c r="Q309">
        <f>IF(LEFT(DM309,1)&lt;&gt;"0",IF(LEFT(DM309,1)="1",3.0,DN309),$D$5+$E$5*(EE309*DX309/($K$5*1000))+$F$5*(EE309*DX309/($K$5*1000))*MAX(MIN(DK309,$J$5),$I$5)*MAX(MIN(DK309,$J$5),$I$5)+$G$5*MAX(MIN(DK309,$J$5),$I$5)*(EE309*DX309/($K$5*1000))+$H$5*(EE309*DX309/($K$5*1000))*(EE309*DX309/($K$5*1000)))</f>
        <v>0</v>
      </c>
      <c r="R309">
        <f>I309*(1000-(1000*0.61365*exp(17.502*V309/(240.97+V309))/(DX309+DY309)+DS309)/2)/(1000*0.61365*exp(17.502*V309/(240.97+V309))/(DX309+DY309)-DS309)</f>
        <v>0</v>
      </c>
      <c r="S309">
        <f>1/((DL309+1)/(P309/1.6)+1/(Q309/1.37)) + DL309/((DL309+1)/(P309/1.6) + DL309/(Q309/1.37))</f>
        <v>0</v>
      </c>
      <c r="T309">
        <f>(DG309*DJ309)</f>
        <v>0</v>
      </c>
      <c r="U309">
        <f>(DZ309+(T309+2*0.95*5.67E-8*(((DZ309+$B$9)+273)^4-(DZ309+273)^4)-44100*I309)/(1.84*29.3*Q309+8*0.95*5.67E-8*(DZ309+273)^3))</f>
        <v>0</v>
      </c>
      <c r="V309">
        <f>($C$9*EA309+$D$9*EB309+$E$9*U309)</f>
        <v>0</v>
      </c>
      <c r="W309">
        <f>0.61365*exp(17.502*V309/(240.97+V309))</f>
        <v>0</v>
      </c>
      <c r="X309">
        <f>(Y309/Z309*100)</f>
        <v>0</v>
      </c>
      <c r="Y309">
        <f>DS309*(DX309+DY309)/1000</f>
        <v>0</v>
      </c>
      <c r="Z309">
        <f>0.61365*exp(17.502*DZ309/(240.97+DZ309))</f>
        <v>0</v>
      </c>
      <c r="AA309">
        <f>(W309-DS309*(DX309+DY309)/1000)</f>
        <v>0</v>
      </c>
      <c r="AB309">
        <f>(-I309*44100)</f>
        <v>0</v>
      </c>
      <c r="AC309">
        <f>2*29.3*Q309*0.92*(DZ309-V309)</f>
        <v>0</v>
      </c>
      <c r="AD309">
        <f>2*0.95*5.67E-8*(((DZ309+$B$9)+273)^4-(V309+273)^4)</f>
        <v>0</v>
      </c>
      <c r="AE309">
        <f>T309+AD309+AB309+AC309</f>
        <v>0</v>
      </c>
      <c r="AF309">
        <f>DW309*AT309*(DR309-DQ309*(1000-AT309*DT309)/(1000-AT309*DS309))/(100*DK309)</f>
        <v>0</v>
      </c>
      <c r="AG309">
        <f>1000*DW309*AT309*(DS309-DT309)/(100*DK309*(1000-AT309*DS309))</f>
        <v>0</v>
      </c>
      <c r="AH309">
        <f>(AI309 - AJ309 - DX309*1E3/(8.314*(DZ309+273.15)) * AL309/DW309 * AK309) * DW309/(100*DK309) * (1000 - DT309)/1000</f>
        <v>0</v>
      </c>
      <c r="AI309">
        <v>427.134400067764</v>
      </c>
      <c r="AJ309">
        <v>409.1748848484847</v>
      </c>
      <c r="AK309">
        <v>0.002063965641583872</v>
      </c>
      <c r="AL309">
        <v>66.82168237322618</v>
      </c>
      <c r="AM309">
        <f>(AO309 - AN309 + DX309*1E3/(8.314*(DZ309+273.15)) * AQ309/DW309 * AP309) * DW309/(100*DK309) * 1000/(1000 - AO309)</f>
        <v>0</v>
      </c>
      <c r="AN309">
        <v>16.21336138882015</v>
      </c>
      <c r="AO309">
        <v>18.3277388235294</v>
      </c>
      <c r="AP309">
        <v>-1.138707252347826E-05</v>
      </c>
      <c r="AQ309">
        <v>105.1701195824836</v>
      </c>
      <c r="AR309">
        <v>0</v>
      </c>
      <c r="AS309">
        <v>0</v>
      </c>
      <c r="AT309">
        <f>IF(AR309*$H$15&gt;=AV309,1.0,(AV309/(AV309-AR309*$H$15)))</f>
        <v>0</v>
      </c>
      <c r="AU309">
        <f>(AT309-1)*100</f>
        <v>0</v>
      </c>
      <c r="AV309">
        <f>MAX(0,($B$15+$C$15*EE309)/(1+$D$15*EE309)*DX309/(DZ309+273)*$E$15)</f>
        <v>0</v>
      </c>
      <c r="AW309" t="s">
        <v>429</v>
      </c>
      <c r="AX309" t="s">
        <v>429</v>
      </c>
      <c r="AY309">
        <v>0</v>
      </c>
      <c r="AZ309">
        <v>0</v>
      </c>
      <c r="BA309">
        <f>1-AY309/AZ309</f>
        <v>0</v>
      </c>
      <c r="BB309">
        <v>0</v>
      </c>
      <c r="BC309" t="s">
        <v>429</v>
      </c>
      <c r="BD309" t="s">
        <v>429</v>
      </c>
      <c r="BE309">
        <v>0</v>
      </c>
      <c r="BF309">
        <v>0</v>
      </c>
      <c r="BG309">
        <f>1-BE309/BF309</f>
        <v>0</v>
      </c>
      <c r="BH309">
        <v>0.5</v>
      </c>
      <c r="BI309">
        <f>DH309</f>
        <v>0</v>
      </c>
      <c r="BJ309">
        <f>K309</f>
        <v>0</v>
      </c>
      <c r="BK309">
        <f>BG309*BH309*BI309</f>
        <v>0</v>
      </c>
      <c r="BL309">
        <f>(BJ309-BB309)/BI309</f>
        <v>0</v>
      </c>
      <c r="BM309">
        <f>(AZ309-BF309)/BF309</f>
        <v>0</v>
      </c>
      <c r="BN309">
        <f>AY309/(BA309+AY309/BF309)</f>
        <v>0</v>
      </c>
      <c r="BO309" t="s">
        <v>429</v>
      </c>
      <c r="BP309">
        <v>0</v>
      </c>
      <c r="BQ309">
        <f>IF(BP309&lt;&gt;0, BP309, BN309)</f>
        <v>0</v>
      </c>
      <c r="BR309">
        <f>1-BQ309/BF309</f>
        <v>0</v>
      </c>
      <c r="BS309">
        <f>(BF309-BE309)/(BF309-BQ309)</f>
        <v>0</v>
      </c>
      <c r="BT309">
        <f>(AZ309-BF309)/(AZ309-BQ309)</f>
        <v>0</v>
      </c>
      <c r="BU309">
        <f>(BF309-BE309)/(BF309-AY309)</f>
        <v>0</v>
      </c>
      <c r="BV309">
        <f>(AZ309-BF309)/(AZ309-AY309)</f>
        <v>0</v>
      </c>
      <c r="BW309">
        <f>(BS309*BQ309/BE309)</f>
        <v>0</v>
      </c>
      <c r="BX309">
        <f>(1-BW309)</f>
        <v>0</v>
      </c>
      <c r="DG309">
        <f>$B$13*EF309+$C$13*EG309+$F$13*ER309*(1-EU309)</f>
        <v>0</v>
      </c>
      <c r="DH309">
        <f>DG309*DI309</f>
        <v>0</v>
      </c>
      <c r="DI309">
        <f>($B$13*$D$11+$C$13*$D$11+$F$13*((FE309+EW309)/MAX(FE309+EW309+FF309, 0.1)*$I$11+FF309/MAX(FE309+EW309+FF309, 0.1)*$J$11))/($B$13+$C$13+$F$13)</f>
        <v>0</v>
      </c>
      <c r="DJ309">
        <f>($B$13*$K$11+$C$13*$K$11+$F$13*((FE309+EW309)/MAX(FE309+EW309+FF309, 0.1)*$P$11+FF309/MAX(FE309+EW309+FF309, 0.1)*$Q$11))/($B$13+$C$13+$F$13)</f>
        <v>0</v>
      </c>
      <c r="DK309">
        <v>4.16</v>
      </c>
      <c r="DL309">
        <v>0.5</v>
      </c>
      <c r="DM309" t="s">
        <v>430</v>
      </c>
      <c r="DN309">
        <v>2</v>
      </c>
      <c r="DO309" t="b">
        <v>1</v>
      </c>
      <c r="DP309">
        <v>1685036162</v>
      </c>
      <c r="DQ309">
        <v>401.6452258064515</v>
      </c>
      <c r="DR309">
        <v>420.2259677419354</v>
      </c>
      <c r="DS309">
        <v>18.33247741935484</v>
      </c>
      <c r="DT309">
        <v>16.21387419354839</v>
      </c>
      <c r="DU309">
        <v>401.8174838709677</v>
      </c>
      <c r="DV309">
        <v>18.43817096774194</v>
      </c>
      <c r="DW309">
        <v>500.0072903225807</v>
      </c>
      <c r="DX309">
        <v>99.50920322580644</v>
      </c>
      <c r="DY309">
        <v>0.1000285161290323</v>
      </c>
      <c r="DZ309">
        <v>27.31781612903226</v>
      </c>
      <c r="EA309">
        <v>28.17244193548387</v>
      </c>
      <c r="EB309">
        <v>999.9000000000003</v>
      </c>
      <c r="EC309">
        <v>0</v>
      </c>
      <c r="ED309">
        <v>0</v>
      </c>
      <c r="EE309">
        <v>9997.059677419355</v>
      </c>
      <c r="EF309">
        <v>0</v>
      </c>
      <c r="EG309">
        <v>140.9384516129032</v>
      </c>
      <c r="EH309">
        <v>-18.58061290322581</v>
      </c>
      <c r="EI309">
        <v>409.1461290322581</v>
      </c>
      <c r="EJ309">
        <v>427.1517419354839</v>
      </c>
      <c r="EK309">
        <v>2.118612258064516</v>
      </c>
      <c r="EL309">
        <v>420.2259677419354</v>
      </c>
      <c r="EM309">
        <v>16.21387419354839</v>
      </c>
      <c r="EN309">
        <v>1.824250322580645</v>
      </c>
      <c r="EO309">
        <v>1.613429032258064</v>
      </c>
      <c r="EP309">
        <v>15.99613225806451</v>
      </c>
      <c r="EQ309">
        <v>14.08766129032258</v>
      </c>
      <c r="ER309">
        <v>1999.906774193548</v>
      </c>
      <c r="ES309">
        <v>0.9799988709677421</v>
      </c>
      <c r="ET309">
        <v>0.02000123225806451</v>
      </c>
      <c r="EU309">
        <v>0</v>
      </c>
      <c r="EV309">
        <v>518.9082580645162</v>
      </c>
      <c r="EW309">
        <v>5.000779999999999</v>
      </c>
      <c r="EX309">
        <v>19170.28064516129</v>
      </c>
      <c r="EY309">
        <v>16378.86451612903</v>
      </c>
      <c r="EZ309">
        <v>45.9130322580645</v>
      </c>
      <c r="FA309">
        <v>47.46545161290322</v>
      </c>
      <c r="FB309">
        <v>46.08438709677419</v>
      </c>
      <c r="FC309">
        <v>47.36851612903224</v>
      </c>
      <c r="FD309">
        <v>46.58232258064514</v>
      </c>
      <c r="FE309">
        <v>1955.005806451613</v>
      </c>
      <c r="FF309">
        <v>39.90064516129034</v>
      </c>
      <c r="FG309">
        <v>0</v>
      </c>
      <c r="FH309">
        <v>1685036169.1</v>
      </c>
      <c r="FI309">
        <v>0</v>
      </c>
      <c r="FJ309">
        <v>518.8631923076923</v>
      </c>
      <c r="FK309">
        <v>-0.6286837768822932</v>
      </c>
      <c r="FL309">
        <v>-11041.29233220055</v>
      </c>
      <c r="FM309">
        <v>19080.33846153846</v>
      </c>
      <c r="FN309">
        <v>15</v>
      </c>
      <c r="FO309">
        <v>1685034582.6</v>
      </c>
      <c r="FP309" t="s">
        <v>1018</v>
      </c>
      <c r="FQ309">
        <v>1685034575.6</v>
      </c>
      <c r="FR309">
        <v>1685034582.6</v>
      </c>
      <c r="FS309">
        <v>5</v>
      </c>
      <c r="FT309">
        <v>-0.444</v>
      </c>
      <c r="FU309">
        <v>-0.083</v>
      </c>
      <c r="FV309">
        <v>-0.171</v>
      </c>
      <c r="FW309">
        <v>-0.067</v>
      </c>
      <c r="FX309">
        <v>408</v>
      </c>
      <c r="FY309">
        <v>21</v>
      </c>
      <c r="FZ309">
        <v>0.12</v>
      </c>
      <c r="GA309">
        <v>0.04</v>
      </c>
      <c r="GB309">
        <v>-18.58161707317073</v>
      </c>
      <c r="GC309">
        <v>0.1113491289198655</v>
      </c>
      <c r="GD309">
        <v>0.03859289017321016</v>
      </c>
      <c r="GE309">
        <v>0</v>
      </c>
      <c r="GF309">
        <v>2.118801463414634</v>
      </c>
      <c r="GG309">
        <v>-0.01377407665505189</v>
      </c>
      <c r="GH309">
        <v>0.002301851387391711</v>
      </c>
      <c r="GI309">
        <v>1</v>
      </c>
      <c r="GJ309">
        <v>1</v>
      </c>
      <c r="GK309">
        <v>2</v>
      </c>
      <c r="GL309" t="s">
        <v>432</v>
      </c>
      <c r="GM309">
        <v>3.09874</v>
      </c>
      <c r="GN309">
        <v>2.75794</v>
      </c>
      <c r="GO309">
        <v>0.0916264</v>
      </c>
      <c r="GP309">
        <v>0.0948719</v>
      </c>
      <c r="GQ309">
        <v>0.0972533</v>
      </c>
      <c r="GR309">
        <v>0.089195</v>
      </c>
      <c r="GS309">
        <v>23021.6</v>
      </c>
      <c r="GT309">
        <v>22689.5</v>
      </c>
      <c r="GU309">
        <v>25908.7</v>
      </c>
      <c r="GV309">
        <v>25434.8</v>
      </c>
      <c r="GW309">
        <v>37552.6</v>
      </c>
      <c r="GX309">
        <v>35301.6</v>
      </c>
      <c r="GY309">
        <v>45314.4</v>
      </c>
      <c r="GZ309">
        <v>41933.5</v>
      </c>
      <c r="HA309">
        <v>1.80488</v>
      </c>
      <c r="HB309">
        <v>1.7672</v>
      </c>
      <c r="HC309">
        <v>-0.133242</v>
      </c>
      <c r="HD309">
        <v>0</v>
      </c>
      <c r="HE309">
        <v>30.3128</v>
      </c>
      <c r="HF309">
        <v>999.9</v>
      </c>
      <c r="HG309">
        <v>47.7</v>
      </c>
      <c r="HH309">
        <v>45.2</v>
      </c>
      <c r="HI309">
        <v>46.6795</v>
      </c>
      <c r="HJ309">
        <v>62.9983</v>
      </c>
      <c r="HK309">
        <v>23.2332</v>
      </c>
      <c r="HL309">
        <v>1</v>
      </c>
      <c r="HM309">
        <v>0.799019</v>
      </c>
      <c r="HN309">
        <v>9.28105</v>
      </c>
      <c r="HO309">
        <v>20.0517</v>
      </c>
      <c r="HP309">
        <v>5.21774</v>
      </c>
      <c r="HQ309">
        <v>11.986</v>
      </c>
      <c r="HR309">
        <v>4.9646</v>
      </c>
      <c r="HS309">
        <v>3.27505</v>
      </c>
      <c r="HT309">
        <v>9999</v>
      </c>
      <c r="HU309">
        <v>9999</v>
      </c>
      <c r="HV309">
        <v>9999</v>
      </c>
      <c r="HW309">
        <v>32.7</v>
      </c>
      <c r="HX309">
        <v>1.86401</v>
      </c>
      <c r="HY309">
        <v>1.86025</v>
      </c>
      <c r="HZ309">
        <v>1.85867</v>
      </c>
      <c r="IA309">
        <v>1.86001</v>
      </c>
      <c r="IB309">
        <v>1.85989</v>
      </c>
      <c r="IC309">
        <v>1.85852</v>
      </c>
      <c r="ID309">
        <v>1.8576</v>
      </c>
      <c r="IE309">
        <v>1.85242</v>
      </c>
      <c r="IF309">
        <v>0</v>
      </c>
      <c r="IG309">
        <v>0</v>
      </c>
      <c r="IH309">
        <v>0</v>
      </c>
      <c r="II309">
        <v>0</v>
      </c>
      <c r="IJ309" t="s">
        <v>433</v>
      </c>
      <c r="IK309" t="s">
        <v>434</v>
      </c>
      <c r="IL309" t="s">
        <v>435</v>
      </c>
      <c r="IM309" t="s">
        <v>435</v>
      </c>
      <c r="IN309" t="s">
        <v>435</v>
      </c>
      <c r="IO309" t="s">
        <v>435</v>
      </c>
      <c r="IP309">
        <v>0</v>
      </c>
      <c r="IQ309">
        <v>100</v>
      </c>
      <c r="IR309">
        <v>100</v>
      </c>
      <c r="IS309">
        <v>-0.172</v>
      </c>
      <c r="IT309">
        <v>-0.1058</v>
      </c>
      <c r="IU309">
        <v>-0.2503851249591045</v>
      </c>
      <c r="IV309">
        <v>0.0002756662941723101</v>
      </c>
      <c r="IW309">
        <v>-1.706736700235475E-07</v>
      </c>
      <c r="IX309">
        <v>-7.648352192670159E-11</v>
      </c>
      <c r="IY309">
        <v>-0.272498028503149</v>
      </c>
      <c r="IZ309">
        <v>0.001712106514585134</v>
      </c>
      <c r="JA309">
        <v>0.0004201690128959496</v>
      </c>
      <c r="JB309">
        <v>-1.212774764375344E-06</v>
      </c>
      <c r="JC309">
        <v>3</v>
      </c>
      <c r="JD309">
        <v>1949</v>
      </c>
      <c r="JE309">
        <v>1</v>
      </c>
      <c r="JF309">
        <v>28</v>
      </c>
      <c r="JG309">
        <v>26.6</v>
      </c>
      <c r="JH309">
        <v>26.5</v>
      </c>
      <c r="JI309">
        <v>1.11694</v>
      </c>
      <c r="JJ309">
        <v>2.70264</v>
      </c>
      <c r="JK309">
        <v>1.49658</v>
      </c>
      <c r="JL309">
        <v>2.34253</v>
      </c>
      <c r="JM309">
        <v>1.54785</v>
      </c>
      <c r="JN309">
        <v>2.35229</v>
      </c>
      <c r="JO309">
        <v>48.6088</v>
      </c>
      <c r="JP309">
        <v>14.6136</v>
      </c>
      <c r="JQ309">
        <v>18</v>
      </c>
      <c r="JR309">
        <v>494.117</v>
      </c>
      <c r="JS309">
        <v>482.453</v>
      </c>
      <c r="JT309">
        <v>20.6272</v>
      </c>
      <c r="JU309">
        <v>36.5714</v>
      </c>
      <c r="JV309">
        <v>30.0013</v>
      </c>
      <c r="JW309">
        <v>36.1564</v>
      </c>
      <c r="JX309">
        <v>35.9918</v>
      </c>
      <c r="JY309">
        <v>22.384</v>
      </c>
      <c r="JZ309">
        <v>60.3595</v>
      </c>
      <c r="KA309">
        <v>0</v>
      </c>
      <c r="KB309">
        <v>17.873</v>
      </c>
      <c r="KC309">
        <v>413.551</v>
      </c>
      <c r="KD309">
        <v>16.1474</v>
      </c>
      <c r="KE309">
        <v>99.0189</v>
      </c>
      <c r="KF309">
        <v>99.5467</v>
      </c>
    </row>
    <row r="310" spans="1:292">
      <c r="A310">
        <v>290</v>
      </c>
      <c r="B310">
        <v>1685036175</v>
      </c>
      <c r="C310">
        <v>9575.900000095367</v>
      </c>
      <c r="D310" t="s">
        <v>1019</v>
      </c>
      <c r="E310" t="s">
        <v>1020</v>
      </c>
      <c r="F310">
        <v>5</v>
      </c>
      <c r="G310" t="s">
        <v>1017</v>
      </c>
      <c r="H310">
        <v>1685036167.155172</v>
      </c>
      <c r="I310">
        <f>(J310)/1000</f>
        <v>0</v>
      </c>
      <c r="J310">
        <f>IF(DO310, AM310, AG310)</f>
        <v>0</v>
      </c>
      <c r="K310">
        <f>IF(DO310, AH310, AF310)</f>
        <v>0</v>
      </c>
      <c r="L310">
        <f>DQ310 - IF(AT310&gt;1, K310*DK310*100.0/(AV310*EE310), 0)</f>
        <v>0</v>
      </c>
      <c r="M310">
        <f>((S310-I310/2)*L310-K310)/(S310+I310/2)</f>
        <v>0</v>
      </c>
      <c r="N310">
        <f>M310*(DX310+DY310)/1000.0</f>
        <v>0</v>
      </c>
      <c r="O310">
        <f>(DQ310 - IF(AT310&gt;1, K310*DK310*100.0/(AV310*EE310), 0))*(DX310+DY310)/1000.0</f>
        <v>0</v>
      </c>
      <c r="P310">
        <f>2.0/((1/R310-1/Q310)+SIGN(R310)*SQRT((1/R310-1/Q310)*(1/R310-1/Q310) + 4*DL310/((DL310+1)*(DL310+1))*(2*1/R310*1/Q310-1/Q310*1/Q310)))</f>
        <v>0</v>
      </c>
      <c r="Q310">
        <f>IF(LEFT(DM310,1)&lt;&gt;"0",IF(LEFT(DM310,1)="1",3.0,DN310),$D$5+$E$5*(EE310*DX310/($K$5*1000))+$F$5*(EE310*DX310/($K$5*1000))*MAX(MIN(DK310,$J$5),$I$5)*MAX(MIN(DK310,$J$5),$I$5)+$G$5*MAX(MIN(DK310,$J$5),$I$5)*(EE310*DX310/($K$5*1000))+$H$5*(EE310*DX310/($K$5*1000))*(EE310*DX310/($K$5*1000)))</f>
        <v>0</v>
      </c>
      <c r="R310">
        <f>I310*(1000-(1000*0.61365*exp(17.502*V310/(240.97+V310))/(DX310+DY310)+DS310)/2)/(1000*0.61365*exp(17.502*V310/(240.97+V310))/(DX310+DY310)-DS310)</f>
        <v>0</v>
      </c>
      <c r="S310">
        <f>1/((DL310+1)/(P310/1.6)+1/(Q310/1.37)) + DL310/((DL310+1)/(P310/1.6) + DL310/(Q310/1.37))</f>
        <v>0</v>
      </c>
      <c r="T310">
        <f>(DG310*DJ310)</f>
        <v>0</v>
      </c>
      <c r="U310">
        <f>(DZ310+(T310+2*0.95*5.67E-8*(((DZ310+$B$9)+273)^4-(DZ310+273)^4)-44100*I310)/(1.84*29.3*Q310+8*0.95*5.67E-8*(DZ310+273)^3))</f>
        <v>0</v>
      </c>
      <c r="V310">
        <f>($C$9*EA310+$D$9*EB310+$E$9*U310)</f>
        <v>0</v>
      </c>
      <c r="W310">
        <f>0.61365*exp(17.502*V310/(240.97+V310))</f>
        <v>0</v>
      </c>
      <c r="X310">
        <f>(Y310/Z310*100)</f>
        <v>0</v>
      </c>
      <c r="Y310">
        <f>DS310*(DX310+DY310)/1000</f>
        <v>0</v>
      </c>
      <c r="Z310">
        <f>0.61365*exp(17.502*DZ310/(240.97+DZ310))</f>
        <v>0</v>
      </c>
      <c r="AA310">
        <f>(W310-DS310*(DX310+DY310)/1000)</f>
        <v>0</v>
      </c>
      <c r="AB310">
        <f>(-I310*44100)</f>
        <v>0</v>
      </c>
      <c r="AC310">
        <f>2*29.3*Q310*0.92*(DZ310-V310)</f>
        <v>0</v>
      </c>
      <c r="AD310">
        <f>2*0.95*5.67E-8*(((DZ310+$B$9)+273)^4-(V310+273)^4)</f>
        <v>0</v>
      </c>
      <c r="AE310">
        <f>T310+AD310+AB310+AC310</f>
        <v>0</v>
      </c>
      <c r="AF310">
        <f>DW310*AT310*(DR310-DQ310*(1000-AT310*DT310)/(1000-AT310*DS310))/(100*DK310)</f>
        <v>0</v>
      </c>
      <c r="AG310">
        <f>1000*DW310*AT310*(DS310-DT310)/(100*DK310*(1000-AT310*DS310))</f>
        <v>0</v>
      </c>
      <c r="AH310">
        <f>(AI310 - AJ310 - DX310*1E3/(8.314*(DZ310+273.15)) * AL310/DW310 * AK310) * DW310/(100*DK310) * (1000 - DT310)/1000</f>
        <v>0</v>
      </c>
      <c r="AI310">
        <v>427.1956111512916</v>
      </c>
      <c r="AJ310">
        <v>409.1100121212121</v>
      </c>
      <c r="AK310">
        <v>-0.001440359996104603</v>
      </c>
      <c r="AL310">
        <v>66.82168237322618</v>
      </c>
      <c r="AM310">
        <f>(AO310 - AN310 + DX310*1E3/(8.314*(DZ310+273.15)) * AQ310/DW310 * AP310) * DW310/(100*DK310) * 1000/(1000 - AO310)</f>
        <v>0</v>
      </c>
      <c r="AN310">
        <v>16.21533591354576</v>
      </c>
      <c r="AO310">
        <v>18.32596647058823</v>
      </c>
      <c r="AP310">
        <v>-1.508268915128232E-05</v>
      </c>
      <c r="AQ310">
        <v>105.1701195824836</v>
      </c>
      <c r="AR310">
        <v>0</v>
      </c>
      <c r="AS310">
        <v>0</v>
      </c>
      <c r="AT310">
        <f>IF(AR310*$H$15&gt;=AV310,1.0,(AV310/(AV310-AR310*$H$15)))</f>
        <v>0</v>
      </c>
      <c r="AU310">
        <f>(AT310-1)*100</f>
        <v>0</v>
      </c>
      <c r="AV310">
        <f>MAX(0,($B$15+$C$15*EE310)/(1+$D$15*EE310)*DX310/(DZ310+273)*$E$15)</f>
        <v>0</v>
      </c>
      <c r="AW310" t="s">
        <v>429</v>
      </c>
      <c r="AX310" t="s">
        <v>429</v>
      </c>
      <c r="AY310">
        <v>0</v>
      </c>
      <c r="AZ310">
        <v>0</v>
      </c>
      <c r="BA310">
        <f>1-AY310/AZ310</f>
        <v>0</v>
      </c>
      <c r="BB310">
        <v>0</v>
      </c>
      <c r="BC310" t="s">
        <v>429</v>
      </c>
      <c r="BD310" t="s">
        <v>429</v>
      </c>
      <c r="BE310">
        <v>0</v>
      </c>
      <c r="BF310">
        <v>0</v>
      </c>
      <c r="BG310">
        <f>1-BE310/BF310</f>
        <v>0</v>
      </c>
      <c r="BH310">
        <v>0.5</v>
      </c>
      <c r="BI310">
        <f>DH310</f>
        <v>0</v>
      </c>
      <c r="BJ310">
        <f>K310</f>
        <v>0</v>
      </c>
      <c r="BK310">
        <f>BG310*BH310*BI310</f>
        <v>0</v>
      </c>
      <c r="BL310">
        <f>(BJ310-BB310)/BI310</f>
        <v>0</v>
      </c>
      <c r="BM310">
        <f>(AZ310-BF310)/BF310</f>
        <v>0</v>
      </c>
      <c r="BN310">
        <f>AY310/(BA310+AY310/BF310)</f>
        <v>0</v>
      </c>
      <c r="BO310" t="s">
        <v>429</v>
      </c>
      <c r="BP310">
        <v>0</v>
      </c>
      <c r="BQ310">
        <f>IF(BP310&lt;&gt;0, BP310, BN310)</f>
        <v>0</v>
      </c>
      <c r="BR310">
        <f>1-BQ310/BF310</f>
        <v>0</v>
      </c>
      <c r="BS310">
        <f>(BF310-BE310)/(BF310-BQ310)</f>
        <v>0</v>
      </c>
      <c r="BT310">
        <f>(AZ310-BF310)/(AZ310-BQ310)</f>
        <v>0</v>
      </c>
      <c r="BU310">
        <f>(BF310-BE310)/(BF310-AY310)</f>
        <v>0</v>
      </c>
      <c r="BV310">
        <f>(AZ310-BF310)/(AZ310-AY310)</f>
        <v>0</v>
      </c>
      <c r="BW310">
        <f>(BS310*BQ310/BE310)</f>
        <v>0</v>
      </c>
      <c r="BX310">
        <f>(1-BW310)</f>
        <v>0</v>
      </c>
      <c r="DG310">
        <f>$B$13*EF310+$C$13*EG310+$F$13*ER310*(1-EU310)</f>
        <v>0</v>
      </c>
      <c r="DH310">
        <f>DG310*DI310</f>
        <v>0</v>
      </c>
      <c r="DI310">
        <f>($B$13*$D$11+$C$13*$D$11+$F$13*((FE310+EW310)/MAX(FE310+EW310+FF310, 0.1)*$I$11+FF310/MAX(FE310+EW310+FF310, 0.1)*$J$11))/($B$13+$C$13+$F$13)</f>
        <v>0</v>
      </c>
      <c r="DJ310">
        <f>($B$13*$K$11+$C$13*$K$11+$F$13*((FE310+EW310)/MAX(FE310+EW310+FF310, 0.1)*$P$11+FF310/MAX(FE310+EW310+FF310, 0.1)*$Q$11))/($B$13+$C$13+$F$13)</f>
        <v>0</v>
      </c>
      <c r="DK310">
        <v>4.16</v>
      </c>
      <c r="DL310">
        <v>0.5</v>
      </c>
      <c r="DM310" t="s">
        <v>430</v>
      </c>
      <c r="DN310">
        <v>2</v>
      </c>
      <c r="DO310" t="b">
        <v>1</v>
      </c>
      <c r="DP310">
        <v>1685036167.155172</v>
      </c>
      <c r="DQ310">
        <v>401.6404827586207</v>
      </c>
      <c r="DR310">
        <v>420.0630344827587</v>
      </c>
      <c r="DS310">
        <v>18.33051034482759</v>
      </c>
      <c r="DT310">
        <v>16.21428275862069</v>
      </c>
      <c r="DU310">
        <v>401.8126551724138</v>
      </c>
      <c r="DV310">
        <v>18.43624827586207</v>
      </c>
      <c r="DW310">
        <v>499.9637931034482</v>
      </c>
      <c r="DX310">
        <v>99.50989655172413</v>
      </c>
      <c r="DY310">
        <v>0.09989262413793104</v>
      </c>
      <c r="DZ310">
        <v>27.29443793103448</v>
      </c>
      <c r="EA310">
        <v>28.15282413793103</v>
      </c>
      <c r="EB310">
        <v>999.9000000000002</v>
      </c>
      <c r="EC310">
        <v>0</v>
      </c>
      <c r="ED310">
        <v>0</v>
      </c>
      <c r="EE310">
        <v>9999.290689655172</v>
      </c>
      <c r="EF310">
        <v>0</v>
      </c>
      <c r="EG310">
        <v>133.3076551724138</v>
      </c>
      <c r="EH310">
        <v>-18.42249310344828</v>
      </c>
      <c r="EI310">
        <v>409.140275862069</v>
      </c>
      <c r="EJ310">
        <v>426.9863448275863</v>
      </c>
      <c r="EK310">
        <v>2.116242413793104</v>
      </c>
      <c r="EL310">
        <v>420.0630344827587</v>
      </c>
      <c r="EM310">
        <v>16.21428275862069</v>
      </c>
      <c r="EN310">
        <v>1.824068275862069</v>
      </c>
      <c r="EO310">
        <v>1.613481724137931</v>
      </c>
      <c r="EP310">
        <v>15.9945724137931</v>
      </c>
      <c r="EQ310">
        <v>14.08815517241379</v>
      </c>
      <c r="ER310">
        <v>2000.023448275862</v>
      </c>
      <c r="ES310">
        <v>0.9799994827586208</v>
      </c>
      <c r="ET310">
        <v>0.02000061724137932</v>
      </c>
      <c r="EU310">
        <v>0</v>
      </c>
      <c r="EV310">
        <v>518.923551724138</v>
      </c>
      <c r="EW310">
        <v>5.00078</v>
      </c>
      <c r="EX310">
        <v>18971.01724137932</v>
      </c>
      <c r="EY310">
        <v>16379.83103448276</v>
      </c>
      <c r="EZ310">
        <v>45.90055172413791</v>
      </c>
      <c r="FA310">
        <v>47.46741379310343</v>
      </c>
      <c r="FB310">
        <v>46.10103448275861</v>
      </c>
      <c r="FC310">
        <v>47.35737931034481</v>
      </c>
      <c r="FD310">
        <v>46.55786206896551</v>
      </c>
      <c r="FE310">
        <v>1955.121379310345</v>
      </c>
      <c r="FF310">
        <v>39.90206896551724</v>
      </c>
      <c r="FG310">
        <v>0</v>
      </c>
      <c r="FH310">
        <v>1685036174.5</v>
      </c>
      <c r="FI310">
        <v>0</v>
      </c>
      <c r="FJ310">
        <v>518.9163599999999</v>
      </c>
      <c r="FK310">
        <v>-0.0004615547964658533</v>
      </c>
      <c r="FL310">
        <v>16330.40766959981</v>
      </c>
      <c r="FM310">
        <v>19198.308</v>
      </c>
      <c r="FN310">
        <v>15</v>
      </c>
      <c r="FO310">
        <v>1685034582.6</v>
      </c>
      <c r="FP310" t="s">
        <v>1018</v>
      </c>
      <c r="FQ310">
        <v>1685034575.6</v>
      </c>
      <c r="FR310">
        <v>1685034582.6</v>
      </c>
      <c r="FS310">
        <v>5</v>
      </c>
      <c r="FT310">
        <v>-0.444</v>
      </c>
      <c r="FU310">
        <v>-0.083</v>
      </c>
      <c r="FV310">
        <v>-0.171</v>
      </c>
      <c r="FW310">
        <v>-0.067</v>
      </c>
      <c r="FX310">
        <v>408</v>
      </c>
      <c r="FY310">
        <v>21</v>
      </c>
      <c r="FZ310">
        <v>0.12</v>
      </c>
      <c r="GA310">
        <v>0.04</v>
      </c>
      <c r="GB310">
        <v>-18.46996829268293</v>
      </c>
      <c r="GC310">
        <v>1.885994425087065</v>
      </c>
      <c r="GD310">
        <v>0.354129503278401</v>
      </c>
      <c r="GE310">
        <v>0</v>
      </c>
      <c r="GF310">
        <v>2.117294634146341</v>
      </c>
      <c r="GG310">
        <v>-0.02912592334494778</v>
      </c>
      <c r="GH310">
        <v>0.003255421817155876</v>
      </c>
      <c r="GI310">
        <v>1</v>
      </c>
      <c r="GJ310">
        <v>1</v>
      </c>
      <c r="GK310">
        <v>2</v>
      </c>
      <c r="GL310" t="s">
        <v>432</v>
      </c>
      <c r="GM310">
        <v>3.09891</v>
      </c>
      <c r="GN310">
        <v>2.75813</v>
      </c>
      <c r="GO310">
        <v>0.0916072</v>
      </c>
      <c r="GP310">
        <v>0.09441819999999999</v>
      </c>
      <c r="GQ310">
        <v>0.09723809999999999</v>
      </c>
      <c r="GR310">
        <v>0.0891865</v>
      </c>
      <c r="GS310">
        <v>23021.2</v>
      </c>
      <c r="GT310">
        <v>22700.4</v>
      </c>
      <c r="GU310">
        <v>25907.8</v>
      </c>
      <c r="GV310">
        <v>25434.3</v>
      </c>
      <c r="GW310">
        <v>37552.3</v>
      </c>
      <c r="GX310">
        <v>35301.3</v>
      </c>
      <c r="GY310">
        <v>45313.3</v>
      </c>
      <c r="GZ310">
        <v>41932.7</v>
      </c>
      <c r="HA310">
        <v>1.8047</v>
      </c>
      <c r="HB310">
        <v>1.76667</v>
      </c>
      <c r="HC310">
        <v>-0.133906</v>
      </c>
      <c r="HD310">
        <v>0</v>
      </c>
      <c r="HE310">
        <v>30.3071</v>
      </c>
      <c r="HF310">
        <v>999.9</v>
      </c>
      <c r="HG310">
        <v>47.7</v>
      </c>
      <c r="HH310">
        <v>45.2</v>
      </c>
      <c r="HI310">
        <v>46.6821</v>
      </c>
      <c r="HJ310">
        <v>63.0683</v>
      </c>
      <c r="HK310">
        <v>23.2893</v>
      </c>
      <c r="HL310">
        <v>1</v>
      </c>
      <c r="HM310">
        <v>0.800407</v>
      </c>
      <c r="HN310">
        <v>9.28105</v>
      </c>
      <c r="HO310">
        <v>20.0512</v>
      </c>
      <c r="HP310">
        <v>5.21205</v>
      </c>
      <c r="HQ310">
        <v>11.986</v>
      </c>
      <c r="HR310">
        <v>4.9634</v>
      </c>
      <c r="HS310">
        <v>3.2742</v>
      </c>
      <c r="HT310">
        <v>9999</v>
      </c>
      <c r="HU310">
        <v>9999</v>
      </c>
      <c r="HV310">
        <v>9999</v>
      </c>
      <c r="HW310">
        <v>32.7</v>
      </c>
      <c r="HX310">
        <v>1.86401</v>
      </c>
      <c r="HY310">
        <v>1.86026</v>
      </c>
      <c r="HZ310">
        <v>1.85867</v>
      </c>
      <c r="IA310">
        <v>1.85999</v>
      </c>
      <c r="IB310">
        <v>1.85989</v>
      </c>
      <c r="IC310">
        <v>1.85852</v>
      </c>
      <c r="ID310">
        <v>1.8576</v>
      </c>
      <c r="IE310">
        <v>1.85242</v>
      </c>
      <c r="IF310">
        <v>0</v>
      </c>
      <c r="IG310">
        <v>0</v>
      </c>
      <c r="IH310">
        <v>0</v>
      </c>
      <c r="II310">
        <v>0</v>
      </c>
      <c r="IJ310" t="s">
        <v>433</v>
      </c>
      <c r="IK310" t="s">
        <v>434</v>
      </c>
      <c r="IL310" t="s">
        <v>435</v>
      </c>
      <c r="IM310" t="s">
        <v>435</v>
      </c>
      <c r="IN310" t="s">
        <v>435</v>
      </c>
      <c r="IO310" t="s">
        <v>435</v>
      </c>
      <c r="IP310">
        <v>0</v>
      </c>
      <c r="IQ310">
        <v>100</v>
      </c>
      <c r="IR310">
        <v>100</v>
      </c>
      <c r="IS310">
        <v>-0.172</v>
      </c>
      <c r="IT310">
        <v>-0.1058</v>
      </c>
      <c r="IU310">
        <v>-0.2503851249591045</v>
      </c>
      <c r="IV310">
        <v>0.0002756662941723101</v>
      </c>
      <c r="IW310">
        <v>-1.706736700235475E-07</v>
      </c>
      <c r="IX310">
        <v>-7.648352192670159E-11</v>
      </c>
      <c r="IY310">
        <v>-0.272498028503149</v>
      </c>
      <c r="IZ310">
        <v>0.001712106514585134</v>
      </c>
      <c r="JA310">
        <v>0.0004201690128959496</v>
      </c>
      <c r="JB310">
        <v>-1.212774764375344E-06</v>
      </c>
      <c r="JC310">
        <v>3</v>
      </c>
      <c r="JD310">
        <v>1949</v>
      </c>
      <c r="JE310">
        <v>1</v>
      </c>
      <c r="JF310">
        <v>28</v>
      </c>
      <c r="JG310">
        <v>26.7</v>
      </c>
      <c r="JH310">
        <v>26.5</v>
      </c>
      <c r="JI310">
        <v>1.09009</v>
      </c>
      <c r="JJ310">
        <v>2.69531</v>
      </c>
      <c r="JK310">
        <v>1.49658</v>
      </c>
      <c r="JL310">
        <v>2.34253</v>
      </c>
      <c r="JM310">
        <v>1.54785</v>
      </c>
      <c r="JN310">
        <v>2.49878</v>
      </c>
      <c r="JO310">
        <v>48.6397</v>
      </c>
      <c r="JP310">
        <v>14.6399</v>
      </c>
      <c r="JQ310">
        <v>18</v>
      </c>
      <c r="JR310">
        <v>494.09</v>
      </c>
      <c r="JS310">
        <v>482.186</v>
      </c>
      <c r="JT310">
        <v>20.6206</v>
      </c>
      <c r="JU310">
        <v>36.5848</v>
      </c>
      <c r="JV310">
        <v>30.0013</v>
      </c>
      <c r="JW310">
        <v>36.1682</v>
      </c>
      <c r="JX310">
        <v>36.0039</v>
      </c>
      <c r="JY310">
        <v>21.8649</v>
      </c>
      <c r="JZ310">
        <v>60.3595</v>
      </c>
      <c r="KA310">
        <v>0</v>
      </c>
      <c r="KB310">
        <v>17.733</v>
      </c>
      <c r="KC310">
        <v>400.186</v>
      </c>
      <c r="KD310">
        <v>16.1474</v>
      </c>
      <c r="KE310">
        <v>99.01600000000001</v>
      </c>
      <c r="KF310">
        <v>99.5449</v>
      </c>
    </row>
    <row r="311" spans="1:292">
      <c r="A311">
        <v>291</v>
      </c>
      <c r="B311">
        <v>1685036180</v>
      </c>
      <c r="C311">
        <v>9580.900000095367</v>
      </c>
      <c r="D311" t="s">
        <v>1021</v>
      </c>
      <c r="E311" t="s">
        <v>1022</v>
      </c>
      <c r="F311">
        <v>5</v>
      </c>
      <c r="G311" t="s">
        <v>1017</v>
      </c>
      <c r="H311">
        <v>1685036172.232143</v>
      </c>
      <c r="I311">
        <f>(J311)/1000</f>
        <v>0</v>
      </c>
      <c r="J311">
        <f>IF(DO311, AM311, AG311)</f>
        <v>0</v>
      </c>
      <c r="K311">
        <f>IF(DO311, AH311, AF311)</f>
        <v>0</v>
      </c>
      <c r="L311">
        <f>DQ311 - IF(AT311&gt;1, K311*DK311*100.0/(AV311*EE311), 0)</f>
        <v>0</v>
      </c>
      <c r="M311">
        <f>((S311-I311/2)*L311-K311)/(S311+I311/2)</f>
        <v>0</v>
      </c>
      <c r="N311">
        <f>M311*(DX311+DY311)/1000.0</f>
        <v>0</v>
      </c>
      <c r="O311">
        <f>(DQ311 - IF(AT311&gt;1, K311*DK311*100.0/(AV311*EE311), 0))*(DX311+DY311)/1000.0</f>
        <v>0</v>
      </c>
      <c r="P311">
        <f>2.0/((1/R311-1/Q311)+SIGN(R311)*SQRT((1/R311-1/Q311)*(1/R311-1/Q311) + 4*DL311/((DL311+1)*(DL311+1))*(2*1/R311*1/Q311-1/Q311*1/Q311)))</f>
        <v>0</v>
      </c>
      <c r="Q311">
        <f>IF(LEFT(DM311,1)&lt;&gt;"0",IF(LEFT(DM311,1)="1",3.0,DN311),$D$5+$E$5*(EE311*DX311/($K$5*1000))+$F$5*(EE311*DX311/($K$5*1000))*MAX(MIN(DK311,$J$5),$I$5)*MAX(MIN(DK311,$J$5),$I$5)+$G$5*MAX(MIN(DK311,$J$5),$I$5)*(EE311*DX311/($K$5*1000))+$H$5*(EE311*DX311/($K$5*1000))*(EE311*DX311/($K$5*1000)))</f>
        <v>0</v>
      </c>
      <c r="R311">
        <f>I311*(1000-(1000*0.61365*exp(17.502*V311/(240.97+V311))/(DX311+DY311)+DS311)/2)/(1000*0.61365*exp(17.502*V311/(240.97+V311))/(DX311+DY311)-DS311)</f>
        <v>0</v>
      </c>
      <c r="S311">
        <f>1/((DL311+1)/(P311/1.6)+1/(Q311/1.37)) + DL311/((DL311+1)/(P311/1.6) + DL311/(Q311/1.37))</f>
        <v>0</v>
      </c>
      <c r="T311">
        <f>(DG311*DJ311)</f>
        <v>0</v>
      </c>
      <c r="U311">
        <f>(DZ311+(T311+2*0.95*5.67E-8*(((DZ311+$B$9)+273)^4-(DZ311+273)^4)-44100*I311)/(1.84*29.3*Q311+8*0.95*5.67E-8*(DZ311+273)^3))</f>
        <v>0</v>
      </c>
      <c r="V311">
        <f>($C$9*EA311+$D$9*EB311+$E$9*U311)</f>
        <v>0</v>
      </c>
      <c r="W311">
        <f>0.61365*exp(17.502*V311/(240.97+V311))</f>
        <v>0</v>
      </c>
      <c r="X311">
        <f>(Y311/Z311*100)</f>
        <v>0</v>
      </c>
      <c r="Y311">
        <f>DS311*(DX311+DY311)/1000</f>
        <v>0</v>
      </c>
      <c r="Z311">
        <f>0.61365*exp(17.502*DZ311/(240.97+DZ311))</f>
        <v>0</v>
      </c>
      <c r="AA311">
        <f>(W311-DS311*(DX311+DY311)/1000)</f>
        <v>0</v>
      </c>
      <c r="AB311">
        <f>(-I311*44100)</f>
        <v>0</v>
      </c>
      <c r="AC311">
        <f>2*29.3*Q311*0.92*(DZ311-V311)</f>
        <v>0</v>
      </c>
      <c r="AD311">
        <f>2*0.95*5.67E-8*(((DZ311+$B$9)+273)^4-(V311+273)^4)</f>
        <v>0</v>
      </c>
      <c r="AE311">
        <f>T311+AD311+AB311+AC311</f>
        <v>0</v>
      </c>
      <c r="AF311">
        <f>DW311*AT311*(DR311-DQ311*(1000-AT311*DT311)/(1000-AT311*DS311))/(100*DK311)</f>
        <v>0</v>
      </c>
      <c r="AG311">
        <f>1000*DW311*AT311*(DS311-DT311)/(100*DK311*(1000-AT311*DS311))</f>
        <v>0</v>
      </c>
      <c r="AH311">
        <f>(AI311 - AJ311 - DX311*1E3/(8.314*(DZ311+273.15)) * AL311/DW311 * AK311) * DW311/(100*DK311) * (1000 - DT311)/1000</f>
        <v>0</v>
      </c>
      <c r="AI311">
        <v>420.9591565344942</v>
      </c>
      <c r="AJ311">
        <v>406.2580484848485</v>
      </c>
      <c r="AK311">
        <v>-0.6408983801318024</v>
      </c>
      <c r="AL311">
        <v>66.82168237322618</v>
      </c>
      <c r="AM311">
        <f>(AO311 - AN311 + DX311*1E3/(8.314*(DZ311+273.15)) * AQ311/DW311 * AP311) * DW311/(100*DK311) * 1000/(1000 - AO311)</f>
        <v>0</v>
      </c>
      <c r="AN311">
        <v>16.21356432119029</v>
      </c>
      <c r="AO311">
        <v>18.31895176470588</v>
      </c>
      <c r="AP311">
        <v>-5.12722143754098E-05</v>
      </c>
      <c r="AQ311">
        <v>105.1701195824836</v>
      </c>
      <c r="AR311">
        <v>0</v>
      </c>
      <c r="AS311">
        <v>0</v>
      </c>
      <c r="AT311">
        <f>IF(AR311*$H$15&gt;=AV311,1.0,(AV311/(AV311-AR311*$H$15)))</f>
        <v>0</v>
      </c>
      <c r="AU311">
        <f>(AT311-1)*100</f>
        <v>0</v>
      </c>
      <c r="AV311">
        <f>MAX(0,($B$15+$C$15*EE311)/(1+$D$15*EE311)*DX311/(DZ311+273)*$E$15)</f>
        <v>0</v>
      </c>
      <c r="AW311" t="s">
        <v>429</v>
      </c>
      <c r="AX311" t="s">
        <v>429</v>
      </c>
      <c r="AY311">
        <v>0</v>
      </c>
      <c r="AZ311">
        <v>0</v>
      </c>
      <c r="BA311">
        <f>1-AY311/AZ311</f>
        <v>0</v>
      </c>
      <c r="BB311">
        <v>0</v>
      </c>
      <c r="BC311" t="s">
        <v>429</v>
      </c>
      <c r="BD311" t="s">
        <v>429</v>
      </c>
      <c r="BE311">
        <v>0</v>
      </c>
      <c r="BF311">
        <v>0</v>
      </c>
      <c r="BG311">
        <f>1-BE311/BF311</f>
        <v>0</v>
      </c>
      <c r="BH311">
        <v>0.5</v>
      </c>
      <c r="BI311">
        <f>DH311</f>
        <v>0</v>
      </c>
      <c r="BJ311">
        <f>K311</f>
        <v>0</v>
      </c>
      <c r="BK311">
        <f>BG311*BH311*BI311</f>
        <v>0</v>
      </c>
      <c r="BL311">
        <f>(BJ311-BB311)/BI311</f>
        <v>0</v>
      </c>
      <c r="BM311">
        <f>(AZ311-BF311)/BF311</f>
        <v>0</v>
      </c>
      <c r="BN311">
        <f>AY311/(BA311+AY311/BF311)</f>
        <v>0</v>
      </c>
      <c r="BO311" t="s">
        <v>429</v>
      </c>
      <c r="BP311">
        <v>0</v>
      </c>
      <c r="BQ311">
        <f>IF(BP311&lt;&gt;0, BP311, BN311)</f>
        <v>0</v>
      </c>
      <c r="BR311">
        <f>1-BQ311/BF311</f>
        <v>0</v>
      </c>
      <c r="BS311">
        <f>(BF311-BE311)/(BF311-BQ311)</f>
        <v>0</v>
      </c>
      <c r="BT311">
        <f>(AZ311-BF311)/(AZ311-BQ311)</f>
        <v>0</v>
      </c>
      <c r="BU311">
        <f>(BF311-BE311)/(BF311-AY311)</f>
        <v>0</v>
      </c>
      <c r="BV311">
        <f>(AZ311-BF311)/(AZ311-AY311)</f>
        <v>0</v>
      </c>
      <c r="BW311">
        <f>(BS311*BQ311/BE311)</f>
        <v>0</v>
      </c>
      <c r="BX311">
        <f>(1-BW311)</f>
        <v>0</v>
      </c>
      <c r="DG311">
        <f>$B$13*EF311+$C$13*EG311+$F$13*ER311*(1-EU311)</f>
        <v>0</v>
      </c>
      <c r="DH311">
        <f>DG311*DI311</f>
        <v>0</v>
      </c>
      <c r="DI311">
        <f>($B$13*$D$11+$C$13*$D$11+$F$13*((FE311+EW311)/MAX(FE311+EW311+FF311, 0.1)*$I$11+FF311/MAX(FE311+EW311+FF311, 0.1)*$J$11))/($B$13+$C$13+$F$13)</f>
        <v>0</v>
      </c>
      <c r="DJ311">
        <f>($B$13*$K$11+$C$13*$K$11+$F$13*((FE311+EW311)/MAX(FE311+EW311+FF311, 0.1)*$P$11+FF311/MAX(FE311+EW311+FF311, 0.1)*$Q$11))/($B$13+$C$13+$F$13)</f>
        <v>0</v>
      </c>
      <c r="DK311">
        <v>4.16</v>
      </c>
      <c r="DL311">
        <v>0.5</v>
      </c>
      <c r="DM311" t="s">
        <v>430</v>
      </c>
      <c r="DN311">
        <v>2</v>
      </c>
      <c r="DO311" t="b">
        <v>1</v>
      </c>
      <c r="DP311">
        <v>1685036172.232143</v>
      </c>
      <c r="DQ311">
        <v>401.2509285714285</v>
      </c>
      <c r="DR311">
        <v>417.3232857142857</v>
      </c>
      <c r="DS311">
        <v>18.32651428571429</v>
      </c>
      <c r="DT311">
        <v>16.214075</v>
      </c>
      <c r="DU311">
        <v>401.4231071428571</v>
      </c>
      <c r="DV311">
        <v>18.43230714285714</v>
      </c>
      <c r="DW311">
        <v>499.9623214285715</v>
      </c>
      <c r="DX311">
        <v>99.51055714285714</v>
      </c>
      <c r="DY311">
        <v>0.09991620357142859</v>
      </c>
      <c r="DZ311">
        <v>27.27123214285714</v>
      </c>
      <c r="EA311">
        <v>28.13245</v>
      </c>
      <c r="EB311">
        <v>999.9000000000002</v>
      </c>
      <c r="EC311">
        <v>0</v>
      </c>
      <c r="ED311">
        <v>0</v>
      </c>
      <c r="EE311">
        <v>9999.731785714286</v>
      </c>
      <c r="EF311">
        <v>0</v>
      </c>
      <c r="EG311">
        <v>141.6271428571429</v>
      </c>
      <c r="EH311">
        <v>-16.0723175</v>
      </c>
      <c r="EI311">
        <v>408.7417500000001</v>
      </c>
      <c r="EJ311">
        <v>424.2013571428571</v>
      </c>
      <c r="EK311">
        <v>2.112450357142857</v>
      </c>
      <c r="EL311">
        <v>417.3232857142857</v>
      </c>
      <c r="EM311">
        <v>16.214075</v>
      </c>
      <c r="EN311">
        <v>1.8236825</v>
      </c>
      <c r="EO311">
        <v>1.613471428571428</v>
      </c>
      <c r="EP311">
        <v>15.99125357142857</v>
      </c>
      <c r="EQ311">
        <v>14.08805714285714</v>
      </c>
      <c r="ER311">
        <v>2000.074285714286</v>
      </c>
      <c r="ES311">
        <v>0.9799968928571426</v>
      </c>
      <c r="ET311">
        <v>0.0200032357142857</v>
      </c>
      <c r="EU311">
        <v>0</v>
      </c>
      <c r="EV311">
        <v>518.9611428571429</v>
      </c>
      <c r="EW311">
        <v>5.00078</v>
      </c>
      <c r="EX311">
        <v>20737.69642857143</v>
      </c>
      <c r="EY311">
        <v>16380.24642857143</v>
      </c>
      <c r="EZ311">
        <v>45.91042857142856</v>
      </c>
      <c r="FA311">
        <v>47.47525</v>
      </c>
      <c r="FB311">
        <v>46.14485714285713</v>
      </c>
      <c r="FC311">
        <v>47.36353571428571</v>
      </c>
      <c r="FD311">
        <v>46.57557142857143</v>
      </c>
      <c r="FE311">
        <v>1955.166071428572</v>
      </c>
      <c r="FF311">
        <v>39.90821428571429</v>
      </c>
      <c r="FG311">
        <v>0</v>
      </c>
      <c r="FH311">
        <v>1685036179.3</v>
      </c>
      <c r="FI311">
        <v>0</v>
      </c>
      <c r="FJ311">
        <v>518.9418000000001</v>
      </c>
      <c r="FK311">
        <v>1.949615385194925</v>
      </c>
      <c r="FL311">
        <v>28259.01543473652</v>
      </c>
      <c r="FM311">
        <v>20965.768</v>
      </c>
      <c r="FN311">
        <v>15</v>
      </c>
      <c r="FO311">
        <v>1685034582.6</v>
      </c>
      <c r="FP311" t="s">
        <v>1018</v>
      </c>
      <c r="FQ311">
        <v>1685034575.6</v>
      </c>
      <c r="FR311">
        <v>1685034582.6</v>
      </c>
      <c r="FS311">
        <v>5</v>
      </c>
      <c r="FT311">
        <v>-0.444</v>
      </c>
      <c r="FU311">
        <v>-0.083</v>
      </c>
      <c r="FV311">
        <v>-0.171</v>
      </c>
      <c r="FW311">
        <v>-0.067</v>
      </c>
      <c r="FX311">
        <v>408</v>
      </c>
      <c r="FY311">
        <v>21</v>
      </c>
      <c r="FZ311">
        <v>0.12</v>
      </c>
      <c r="GA311">
        <v>0.04</v>
      </c>
      <c r="GB311">
        <v>-17.0443215</v>
      </c>
      <c r="GC311">
        <v>22.12576570356476</v>
      </c>
      <c r="GD311">
        <v>2.85691439219532</v>
      </c>
      <c r="GE311">
        <v>0</v>
      </c>
      <c r="GF311">
        <v>2.1144795</v>
      </c>
      <c r="GG311">
        <v>-0.04217088180112838</v>
      </c>
      <c r="GH311">
        <v>0.004305868640588066</v>
      </c>
      <c r="GI311">
        <v>1</v>
      </c>
      <c r="GJ311">
        <v>1</v>
      </c>
      <c r="GK311">
        <v>2</v>
      </c>
      <c r="GL311" t="s">
        <v>432</v>
      </c>
      <c r="GM311">
        <v>3.09905</v>
      </c>
      <c r="GN311">
        <v>2.75817</v>
      </c>
      <c r="GO311">
        <v>0.0910241</v>
      </c>
      <c r="GP311">
        <v>0.09219810000000001</v>
      </c>
      <c r="GQ311">
        <v>0.0972184</v>
      </c>
      <c r="GR311">
        <v>0.0891816</v>
      </c>
      <c r="GS311">
        <v>23035.4</v>
      </c>
      <c r="GT311">
        <v>22755.2</v>
      </c>
      <c r="GU311">
        <v>25907.1</v>
      </c>
      <c r="GV311">
        <v>25433.5</v>
      </c>
      <c r="GW311">
        <v>37552.3</v>
      </c>
      <c r="GX311">
        <v>35300.2</v>
      </c>
      <c r="GY311">
        <v>45312.3</v>
      </c>
      <c r="GZ311">
        <v>41931.5</v>
      </c>
      <c r="HA311">
        <v>1.80475</v>
      </c>
      <c r="HB311">
        <v>1.76637</v>
      </c>
      <c r="HC311">
        <v>-0.134178</v>
      </c>
      <c r="HD311">
        <v>0</v>
      </c>
      <c r="HE311">
        <v>30.2988</v>
      </c>
      <c r="HF311">
        <v>999.9</v>
      </c>
      <c r="HG311">
        <v>47.6</v>
      </c>
      <c r="HH311">
        <v>45.2</v>
      </c>
      <c r="HI311">
        <v>46.5846</v>
      </c>
      <c r="HJ311">
        <v>63.0183</v>
      </c>
      <c r="HK311">
        <v>22.9447</v>
      </c>
      <c r="HL311">
        <v>1</v>
      </c>
      <c r="HM311">
        <v>0.801735</v>
      </c>
      <c r="HN311">
        <v>9.28105</v>
      </c>
      <c r="HO311">
        <v>20.051</v>
      </c>
      <c r="HP311">
        <v>5.21115</v>
      </c>
      <c r="HQ311">
        <v>11.986</v>
      </c>
      <c r="HR311">
        <v>4.963</v>
      </c>
      <c r="HS311">
        <v>3.27428</v>
      </c>
      <c r="HT311">
        <v>9999</v>
      </c>
      <c r="HU311">
        <v>9999</v>
      </c>
      <c r="HV311">
        <v>9999</v>
      </c>
      <c r="HW311">
        <v>32.7</v>
      </c>
      <c r="HX311">
        <v>1.86401</v>
      </c>
      <c r="HY311">
        <v>1.86026</v>
      </c>
      <c r="HZ311">
        <v>1.85867</v>
      </c>
      <c r="IA311">
        <v>1.85995</v>
      </c>
      <c r="IB311">
        <v>1.85989</v>
      </c>
      <c r="IC311">
        <v>1.85852</v>
      </c>
      <c r="ID311">
        <v>1.8576</v>
      </c>
      <c r="IE311">
        <v>1.85242</v>
      </c>
      <c r="IF311">
        <v>0</v>
      </c>
      <c r="IG311">
        <v>0</v>
      </c>
      <c r="IH311">
        <v>0</v>
      </c>
      <c r="II311">
        <v>0</v>
      </c>
      <c r="IJ311" t="s">
        <v>433</v>
      </c>
      <c r="IK311" t="s">
        <v>434</v>
      </c>
      <c r="IL311" t="s">
        <v>435</v>
      </c>
      <c r="IM311" t="s">
        <v>435</v>
      </c>
      <c r="IN311" t="s">
        <v>435</v>
      </c>
      <c r="IO311" t="s">
        <v>435</v>
      </c>
      <c r="IP311">
        <v>0</v>
      </c>
      <c r="IQ311">
        <v>100</v>
      </c>
      <c r="IR311">
        <v>100</v>
      </c>
      <c r="IS311">
        <v>-0.172</v>
      </c>
      <c r="IT311">
        <v>-0.1059</v>
      </c>
      <c r="IU311">
        <v>-0.2503851249591045</v>
      </c>
      <c r="IV311">
        <v>0.0002756662941723101</v>
      </c>
      <c r="IW311">
        <v>-1.706736700235475E-07</v>
      </c>
      <c r="IX311">
        <v>-7.648352192670159E-11</v>
      </c>
      <c r="IY311">
        <v>-0.272498028503149</v>
      </c>
      <c r="IZ311">
        <v>0.001712106514585134</v>
      </c>
      <c r="JA311">
        <v>0.0004201690128959496</v>
      </c>
      <c r="JB311">
        <v>-1.212774764375344E-06</v>
      </c>
      <c r="JC311">
        <v>3</v>
      </c>
      <c r="JD311">
        <v>1949</v>
      </c>
      <c r="JE311">
        <v>1</v>
      </c>
      <c r="JF311">
        <v>28</v>
      </c>
      <c r="JG311">
        <v>26.7</v>
      </c>
      <c r="JH311">
        <v>26.6</v>
      </c>
      <c r="JI311">
        <v>1.05591</v>
      </c>
      <c r="JJ311">
        <v>2.70264</v>
      </c>
      <c r="JK311">
        <v>1.49658</v>
      </c>
      <c r="JL311">
        <v>2.34253</v>
      </c>
      <c r="JM311">
        <v>1.54907</v>
      </c>
      <c r="JN311">
        <v>2.39502</v>
      </c>
      <c r="JO311">
        <v>48.6397</v>
      </c>
      <c r="JP311">
        <v>14.6311</v>
      </c>
      <c r="JQ311">
        <v>18</v>
      </c>
      <c r="JR311">
        <v>494.2</v>
      </c>
      <c r="JS311">
        <v>482.069</v>
      </c>
      <c r="JT311">
        <v>20.6116</v>
      </c>
      <c r="JU311">
        <v>36.5971</v>
      </c>
      <c r="JV311">
        <v>30.0014</v>
      </c>
      <c r="JW311">
        <v>36.1798</v>
      </c>
      <c r="JX311">
        <v>36.0158</v>
      </c>
      <c r="JY311">
        <v>21.2313</v>
      </c>
      <c r="JZ311">
        <v>60.6329</v>
      </c>
      <c r="KA311">
        <v>0</v>
      </c>
      <c r="KB311">
        <v>17.6064</v>
      </c>
      <c r="KC311">
        <v>380.149</v>
      </c>
      <c r="KD311">
        <v>16.1474</v>
      </c>
      <c r="KE311">
        <v>99.0138</v>
      </c>
      <c r="KF311">
        <v>99.5419</v>
      </c>
    </row>
    <row r="312" spans="1:292">
      <c r="A312">
        <v>292</v>
      </c>
      <c r="B312">
        <v>1685036185</v>
      </c>
      <c r="C312">
        <v>9585.900000095367</v>
      </c>
      <c r="D312" t="s">
        <v>1023</v>
      </c>
      <c r="E312" t="s">
        <v>1024</v>
      </c>
      <c r="F312">
        <v>5</v>
      </c>
      <c r="G312" t="s">
        <v>1017</v>
      </c>
      <c r="H312">
        <v>1685036177.5</v>
      </c>
      <c r="I312">
        <f>(J312)/1000</f>
        <v>0</v>
      </c>
      <c r="J312">
        <f>IF(DO312, AM312, AG312)</f>
        <v>0</v>
      </c>
      <c r="K312">
        <f>IF(DO312, AH312, AF312)</f>
        <v>0</v>
      </c>
      <c r="L312">
        <f>DQ312 - IF(AT312&gt;1, K312*DK312*100.0/(AV312*EE312), 0)</f>
        <v>0</v>
      </c>
      <c r="M312">
        <f>((S312-I312/2)*L312-K312)/(S312+I312/2)</f>
        <v>0</v>
      </c>
      <c r="N312">
        <f>M312*(DX312+DY312)/1000.0</f>
        <v>0</v>
      </c>
      <c r="O312">
        <f>(DQ312 - IF(AT312&gt;1, K312*DK312*100.0/(AV312*EE312), 0))*(DX312+DY312)/1000.0</f>
        <v>0</v>
      </c>
      <c r="P312">
        <f>2.0/((1/R312-1/Q312)+SIGN(R312)*SQRT((1/R312-1/Q312)*(1/R312-1/Q312) + 4*DL312/((DL312+1)*(DL312+1))*(2*1/R312*1/Q312-1/Q312*1/Q312)))</f>
        <v>0</v>
      </c>
      <c r="Q312">
        <f>IF(LEFT(DM312,1)&lt;&gt;"0",IF(LEFT(DM312,1)="1",3.0,DN312),$D$5+$E$5*(EE312*DX312/($K$5*1000))+$F$5*(EE312*DX312/($K$5*1000))*MAX(MIN(DK312,$J$5),$I$5)*MAX(MIN(DK312,$J$5),$I$5)+$G$5*MAX(MIN(DK312,$J$5),$I$5)*(EE312*DX312/($K$5*1000))+$H$5*(EE312*DX312/($K$5*1000))*(EE312*DX312/($K$5*1000)))</f>
        <v>0</v>
      </c>
      <c r="R312">
        <f>I312*(1000-(1000*0.61365*exp(17.502*V312/(240.97+V312))/(DX312+DY312)+DS312)/2)/(1000*0.61365*exp(17.502*V312/(240.97+V312))/(DX312+DY312)-DS312)</f>
        <v>0</v>
      </c>
      <c r="S312">
        <f>1/((DL312+1)/(P312/1.6)+1/(Q312/1.37)) + DL312/((DL312+1)/(P312/1.6) + DL312/(Q312/1.37))</f>
        <v>0</v>
      </c>
      <c r="T312">
        <f>(DG312*DJ312)</f>
        <v>0</v>
      </c>
      <c r="U312">
        <f>(DZ312+(T312+2*0.95*5.67E-8*(((DZ312+$B$9)+273)^4-(DZ312+273)^4)-44100*I312)/(1.84*29.3*Q312+8*0.95*5.67E-8*(DZ312+273)^3))</f>
        <v>0</v>
      </c>
      <c r="V312">
        <f>($C$9*EA312+$D$9*EB312+$E$9*U312)</f>
        <v>0</v>
      </c>
      <c r="W312">
        <f>0.61365*exp(17.502*V312/(240.97+V312))</f>
        <v>0</v>
      </c>
      <c r="X312">
        <f>(Y312/Z312*100)</f>
        <v>0</v>
      </c>
      <c r="Y312">
        <f>DS312*(DX312+DY312)/1000</f>
        <v>0</v>
      </c>
      <c r="Z312">
        <f>0.61365*exp(17.502*DZ312/(240.97+DZ312))</f>
        <v>0</v>
      </c>
      <c r="AA312">
        <f>(W312-DS312*(DX312+DY312)/1000)</f>
        <v>0</v>
      </c>
      <c r="AB312">
        <f>(-I312*44100)</f>
        <v>0</v>
      </c>
      <c r="AC312">
        <f>2*29.3*Q312*0.92*(DZ312-V312)</f>
        <v>0</v>
      </c>
      <c r="AD312">
        <f>2*0.95*5.67E-8*(((DZ312+$B$9)+273)^4-(V312+273)^4)</f>
        <v>0</v>
      </c>
      <c r="AE312">
        <f>T312+AD312+AB312+AC312</f>
        <v>0</v>
      </c>
      <c r="AF312">
        <f>DW312*AT312*(DR312-DQ312*(1000-AT312*DT312)/(1000-AT312*DS312))/(100*DK312)</f>
        <v>0</v>
      </c>
      <c r="AG312">
        <f>1000*DW312*AT312*(DS312-DT312)/(100*DK312*(1000-AT312*DS312))</f>
        <v>0</v>
      </c>
      <c r="AH312">
        <f>(AI312 - AJ312 - DX312*1E3/(8.314*(DZ312+273.15)) * AL312/DW312 * AK312) * DW312/(100*DK312) * (1000 - DT312)/1000</f>
        <v>0</v>
      </c>
      <c r="AI312">
        <v>406.4152870658329</v>
      </c>
      <c r="AJ312">
        <v>397.9815454545453</v>
      </c>
      <c r="AK312">
        <v>-1.73695138346495</v>
      </c>
      <c r="AL312">
        <v>66.82168237322618</v>
      </c>
      <c r="AM312">
        <f>(AO312 - AN312 + DX312*1E3/(8.314*(DZ312+273.15)) * AQ312/DW312 * AP312) * DW312/(100*DK312) * 1000/(1000 - AO312)</f>
        <v>0</v>
      </c>
      <c r="AN312">
        <v>16.21273525989928</v>
      </c>
      <c r="AO312">
        <v>18.31649852941177</v>
      </c>
      <c r="AP312">
        <v>1.340564351773242E-06</v>
      </c>
      <c r="AQ312">
        <v>105.1701195824836</v>
      </c>
      <c r="AR312">
        <v>0</v>
      </c>
      <c r="AS312">
        <v>0</v>
      </c>
      <c r="AT312">
        <f>IF(AR312*$H$15&gt;=AV312,1.0,(AV312/(AV312-AR312*$H$15)))</f>
        <v>0</v>
      </c>
      <c r="AU312">
        <f>(AT312-1)*100</f>
        <v>0</v>
      </c>
      <c r="AV312">
        <f>MAX(0,($B$15+$C$15*EE312)/(1+$D$15*EE312)*DX312/(DZ312+273)*$E$15)</f>
        <v>0</v>
      </c>
      <c r="AW312" t="s">
        <v>429</v>
      </c>
      <c r="AX312" t="s">
        <v>429</v>
      </c>
      <c r="AY312">
        <v>0</v>
      </c>
      <c r="AZ312">
        <v>0</v>
      </c>
      <c r="BA312">
        <f>1-AY312/AZ312</f>
        <v>0</v>
      </c>
      <c r="BB312">
        <v>0</v>
      </c>
      <c r="BC312" t="s">
        <v>429</v>
      </c>
      <c r="BD312" t="s">
        <v>429</v>
      </c>
      <c r="BE312">
        <v>0</v>
      </c>
      <c r="BF312">
        <v>0</v>
      </c>
      <c r="BG312">
        <f>1-BE312/BF312</f>
        <v>0</v>
      </c>
      <c r="BH312">
        <v>0.5</v>
      </c>
      <c r="BI312">
        <f>DH312</f>
        <v>0</v>
      </c>
      <c r="BJ312">
        <f>K312</f>
        <v>0</v>
      </c>
      <c r="BK312">
        <f>BG312*BH312*BI312</f>
        <v>0</v>
      </c>
      <c r="BL312">
        <f>(BJ312-BB312)/BI312</f>
        <v>0</v>
      </c>
      <c r="BM312">
        <f>(AZ312-BF312)/BF312</f>
        <v>0</v>
      </c>
      <c r="BN312">
        <f>AY312/(BA312+AY312/BF312)</f>
        <v>0</v>
      </c>
      <c r="BO312" t="s">
        <v>429</v>
      </c>
      <c r="BP312">
        <v>0</v>
      </c>
      <c r="BQ312">
        <f>IF(BP312&lt;&gt;0, BP312, BN312)</f>
        <v>0</v>
      </c>
      <c r="BR312">
        <f>1-BQ312/BF312</f>
        <v>0</v>
      </c>
      <c r="BS312">
        <f>(BF312-BE312)/(BF312-BQ312)</f>
        <v>0</v>
      </c>
      <c r="BT312">
        <f>(AZ312-BF312)/(AZ312-BQ312)</f>
        <v>0</v>
      </c>
      <c r="BU312">
        <f>(BF312-BE312)/(BF312-AY312)</f>
        <v>0</v>
      </c>
      <c r="BV312">
        <f>(AZ312-BF312)/(AZ312-AY312)</f>
        <v>0</v>
      </c>
      <c r="BW312">
        <f>(BS312*BQ312/BE312)</f>
        <v>0</v>
      </c>
      <c r="BX312">
        <f>(1-BW312)</f>
        <v>0</v>
      </c>
      <c r="DG312">
        <f>$B$13*EF312+$C$13*EG312+$F$13*ER312*(1-EU312)</f>
        <v>0</v>
      </c>
      <c r="DH312">
        <f>DG312*DI312</f>
        <v>0</v>
      </c>
      <c r="DI312">
        <f>($B$13*$D$11+$C$13*$D$11+$F$13*((FE312+EW312)/MAX(FE312+EW312+FF312, 0.1)*$I$11+FF312/MAX(FE312+EW312+FF312, 0.1)*$J$11))/($B$13+$C$13+$F$13)</f>
        <v>0</v>
      </c>
      <c r="DJ312">
        <f>($B$13*$K$11+$C$13*$K$11+$F$13*((FE312+EW312)/MAX(FE312+EW312+FF312, 0.1)*$P$11+FF312/MAX(FE312+EW312+FF312, 0.1)*$Q$11))/($B$13+$C$13+$F$13)</f>
        <v>0</v>
      </c>
      <c r="DK312">
        <v>4.16</v>
      </c>
      <c r="DL312">
        <v>0.5</v>
      </c>
      <c r="DM312" t="s">
        <v>430</v>
      </c>
      <c r="DN312">
        <v>2</v>
      </c>
      <c r="DO312" t="b">
        <v>1</v>
      </c>
      <c r="DP312">
        <v>1685036177.5</v>
      </c>
      <c r="DQ312">
        <v>398.7976296296296</v>
      </c>
      <c r="DR312">
        <v>409.5139259259259</v>
      </c>
      <c r="DS312">
        <v>18.32243703703703</v>
      </c>
      <c r="DT312">
        <v>16.20818518518518</v>
      </c>
      <c r="DU312">
        <v>398.97</v>
      </c>
      <c r="DV312">
        <v>18.42828888888889</v>
      </c>
      <c r="DW312">
        <v>499.9830370370371</v>
      </c>
      <c r="DX312">
        <v>99.51126666666667</v>
      </c>
      <c r="DY312">
        <v>0.09995925555555553</v>
      </c>
      <c r="DZ312">
        <v>27.25484814814815</v>
      </c>
      <c r="EA312">
        <v>28.11994444444444</v>
      </c>
      <c r="EB312">
        <v>999.9000000000001</v>
      </c>
      <c r="EC312">
        <v>0</v>
      </c>
      <c r="ED312">
        <v>0</v>
      </c>
      <c r="EE312">
        <v>10001.50666666667</v>
      </c>
      <c r="EF312">
        <v>0</v>
      </c>
      <c r="EG312">
        <v>153.9597407407408</v>
      </c>
      <c r="EH312">
        <v>-10.71635881481481</v>
      </c>
      <c r="EI312">
        <v>406.2408518518518</v>
      </c>
      <c r="EJ312">
        <v>416.2608518518518</v>
      </c>
      <c r="EK312">
        <v>2.114252222222222</v>
      </c>
      <c r="EL312">
        <v>409.5139259259259</v>
      </c>
      <c r="EM312">
        <v>16.20818518518518</v>
      </c>
      <c r="EN312">
        <v>1.823289259259259</v>
      </c>
      <c r="EO312">
        <v>1.612897777777778</v>
      </c>
      <c r="EP312">
        <v>15.98787777777778</v>
      </c>
      <c r="EQ312">
        <v>14.08256666666667</v>
      </c>
      <c r="ER312">
        <v>2000.057407407407</v>
      </c>
      <c r="ES312">
        <v>0.9799968518518519</v>
      </c>
      <c r="ET312">
        <v>0.0200032</v>
      </c>
      <c r="EU312">
        <v>0</v>
      </c>
      <c r="EV312">
        <v>519.1301851851852</v>
      </c>
      <c r="EW312">
        <v>5.00078</v>
      </c>
      <c r="EX312">
        <v>22467.18888888889</v>
      </c>
      <c r="EY312">
        <v>16380.11111111111</v>
      </c>
      <c r="EZ312">
        <v>45.89788888888889</v>
      </c>
      <c r="FA312">
        <v>47.48366666666667</v>
      </c>
      <c r="FB312">
        <v>46.22666666666666</v>
      </c>
      <c r="FC312">
        <v>47.37237037037035</v>
      </c>
      <c r="FD312">
        <v>46.52059259259259</v>
      </c>
      <c r="FE312">
        <v>1955.148888888889</v>
      </c>
      <c r="FF312">
        <v>39.90777777777779</v>
      </c>
      <c r="FG312">
        <v>0</v>
      </c>
      <c r="FH312">
        <v>1685036184.1</v>
      </c>
      <c r="FI312">
        <v>0</v>
      </c>
      <c r="FJ312">
        <v>519.1216400000001</v>
      </c>
      <c r="FK312">
        <v>2.477153839181209</v>
      </c>
      <c r="FL312">
        <v>18119.07695378362</v>
      </c>
      <c r="FM312">
        <v>22515.008</v>
      </c>
      <c r="FN312">
        <v>15</v>
      </c>
      <c r="FO312">
        <v>1685034582.6</v>
      </c>
      <c r="FP312" t="s">
        <v>1018</v>
      </c>
      <c r="FQ312">
        <v>1685034575.6</v>
      </c>
      <c r="FR312">
        <v>1685034582.6</v>
      </c>
      <c r="FS312">
        <v>5</v>
      </c>
      <c r="FT312">
        <v>-0.444</v>
      </c>
      <c r="FU312">
        <v>-0.083</v>
      </c>
      <c r="FV312">
        <v>-0.171</v>
      </c>
      <c r="FW312">
        <v>-0.067</v>
      </c>
      <c r="FX312">
        <v>408</v>
      </c>
      <c r="FY312">
        <v>21</v>
      </c>
      <c r="FZ312">
        <v>0.12</v>
      </c>
      <c r="GA312">
        <v>0.04</v>
      </c>
      <c r="GB312">
        <v>-13.358050475</v>
      </c>
      <c r="GC312">
        <v>59.27786880675428</v>
      </c>
      <c r="GD312">
        <v>6.212253136926674</v>
      </c>
      <c r="GE312">
        <v>0</v>
      </c>
      <c r="GF312">
        <v>2.1139095</v>
      </c>
      <c r="GG312">
        <v>-0.0002111819887458227</v>
      </c>
      <c r="GH312">
        <v>0.006244567218791038</v>
      </c>
      <c r="GI312">
        <v>1</v>
      </c>
      <c r="GJ312">
        <v>1</v>
      </c>
      <c r="GK312">
        <v>2</v>
      </c>
      <c r="GL312" t="s">
        <v>432</v>
      </c>
      <c r="GM312">
        <v>3.09893</v>
      </c>
      <c r="GN312">
        <v>2.75816</v>
      </c>
      <c r="GO312">
        <v>0.08951340000000001</v>
      </c>
      <c r="GP312">
        <v>0.089501</v>
      </c>
      <c r="GQ312">
        <v>0.0971958</v>
      </c>
      <c r="GR312">
        <v>0.0890287</v>
      </c>
      <c r="GS312">
        <v>23072.8</v>
      </c>
      <c r="GT312">
        <v>22822.2</v>
      </c>
      <c r="GU312">
        <v>25906.3</v>
      </c>
      <c r="GV312">
        <v>25432.9</v>
      </c>
      <c r="GW312">
        <v>37551.6</v>
      </c>
      <c r="GX312">
        <v>35304.9</v>
      </c>
      <c r="GY312">
        <v>45310.6</v>
      </c>
      <c r="GZ312">
        <v>41930.4</v>
      </c>
      <c r="HA312">
        <v>1.80457</v>
      </c>
      <c r="HB312">
        <v>1.76612</v>
      </c>
      <c r="HC312">
        <v>-0.133961</v>
      </c>
      <c r="HD312">
        <v>0</v>
      </c>
      <c r="HE312">
        <v>30.2907</v>
      </c>
      <c r="HF312">
        <v>999.9</v>
      </c>
      <c r="HG312">
        <v>47.6</v>
      </c>
      <c r="HH312">
        <v>45.2</v>
      </c>
      <c r="HI312">
        <v>46.5844</v>
      </c>
      <c r="HJ312">
        <v>63.0283</v>
      </c>
      <c r="HK312">
        <v>23.2292</v>
      </c>
      <c r="HL312">
        <v>1</v>
      </c>
      <c r="HM312">
        <v>0.8031199999999999</v>
      </c>
      <c r="HN312">
        <v>9.28105</v>
      </c>
      <c r="HO312">
        <v>20.0516</v>
      </c>
      <c r="HP312">
        <v>5.211</v>
      </c>
      <c r="HQ312">
        <v>11.986</v>
      </c>
      <c r="HR312">
        <v>4.9635</v>
      </c>
      <c r="HS312">
        <v>3.27443</v>
      </c>
      <c r="HT312">
        <v>9999</v>
      </c>
      <c r="HU312">
        <v>9999</v>
      </c>
      <c r="HV312">
        <v>9999</v>
      </c>
      <c r="HW312">
        <v>32.7</v>
      </c>
      <c r="HX312">
        <v>1.86401</v>
      </c>
      <c r="HY312">
        <v>1.86026</v>
      </c>
      <c r="HZ312">
        <v>1.85867</v>
      </c>
      <c r="IA312">
        <v>1.86</v>
      </c>
      <c r="IB312">
        <v>1.85989</v>
      </c>
      <c r="IC312">
        <v>1.85852</v>
      </c>
      <c r="ID312">
        <v>1.8576</v>
      </c>
      <c r="IE312">
        <v>1.85242</v>
      </c>
      <c r="IF312">
        <v>0</v>
      </c>
      <c r="IG312">
        <v>0</v>
      </c>
      <c r="IH312">
        <v>0</v>
      </c>
      <c r="II312">
        <v>0</v>
      </c>
      <c r="IJ312" t="s">
        <v>433</v>
      </c>
      <c r="IK312" t="s">
        <v>434</v>
      </c>
      <c r="IL312" t="s">
        <v>435</v>
      </c>
      <c r="IM312" t="s">
        <v>435</v>
      </c>
      <c r="IN312" t="s">
        <v>435</v>
      </c>
      <c r="IO312" t="s">
        <v>435</v>
      </c>
      <c r="IP312">
        <v>0</v>
      </c>
      <c r="IQ312">
        <v>100</v>
      </c>
      <c r="IR312">
        <v>100</v>
      </c>
      <c r="IS312">
        <v>-0.173</v>
      </c>
      <c r="IT312">
        <v>-0.106</v>
      </c>
      <c r="IU312">
        <v>-0.2503851249591045</v>
      </c>
      <c r="IV312">
        <v>0.0002756662941723101</v>
      </c>
      <c r="IW312">
        <v>-1.706736700235475E-07</v>
      </c>
      <c r="IX312">
        <v>-7.648352192670159E-11</v>
      </c>
      <c r="IY312">
        <v>-0.272498028503149</v>
      </c>
      <c r="IZ312">
        <v>0.001712106514585134</v>
      </c>
      <c r="JA312">
        <v>0.0004201690128959496</v>
      </c>
      <c r="JB312">
        <v>-1.212774764375344E-06</v>
      </c>
      <c r="JC312">
        <v>3</v>
      </c>
      <c r="JD312">
        <v>1949</v>
      </c>
      <c r="JE312">
        <v>1</v>
      </c>
      <c r="JF312">
        <v>28</v>
      </c>
      <c r="JG312">
        <v>26.8</v>
      </c>
      <c r="JH312">
        <v>26.7</v>
      </c>
      <c r="JI312">
        <v>1.02173</v>
      </c>
      <c r="JJ312">
        <v>2.69287</v>
      </c>
      <c r="JK312">
        <v>1.49658</v>
      </c>
      <c r="JL312">
        <v>2.34253</v>
      </c>
      <c r="JM312">
        <v>1.54785</v>
      </c>
      <c r="JN312">
        <v>2.49146</v>
      </c>
      <c r="JO312">
        <v>48.6707</v>
      </c>
      <c r="JP312">
        <v>14.6136</v>
      </c>
      <c r="JQ312">
        <v>18</v>
      </c>
      <c r="JR312">
        <v>494.172</v>
      </c>
      <c r="JS312">
        <v>481.975</v>
      </c>
      <c r="JT312">
        <v>20.6032</v>
      </c>
      <c r="JU312">
        <v>36.6104</v>
      </c>
      <c r="JV312">
        <v>30.0013</v>
      </c>
      <c r="JW312">
        <v>36.1916</v>
      </c>
      <c r="JX312">
        <v>36.0262</v>
      </c>
      <c r="JY312">
        <v>20.5001</v>
      </c>
      <c r="JZ312">
        <v>60.6329</v>
      </c>
      <c r="KA312">
        <v>0</v>
      </c>
      <c r="KB312">
        <v>17.4942</v>
      </c>
      <c r="KC312">
        <v>366.783</v>
      </c>
      <c r="KD312">
        <v>16.1474</v>
      </c>
      <c r="KE312">
        <v>99.0103</v>
      </c>
      <c r="KF312">
        <v>99.5394</v>
      </c>
    </row>
    <row r="313" spans="1:292">
      <c r="A313">
        <v>293</v>
      </c>
      <c r="B313">
        <v>1685036190</v>
      </c>
      <c r="C313">
        <v>9590.900000095367</v>
      </c>
      <c r="D313" t="s">
        <v>1025</v>
      </c>
      <c r="E313" t="s">
        <v>1026</v>
      </c>
      <c r="F313">
        <v>5</v>
      </c>
      <c r="G313" t="s">
        <v>1017</v>
      </c>
      <c r="H313">
        <v>1685036182.214286</v>
      </c>
      <c r="I313">
        <f>(J313)/1000</f>
        <v>0</v>
      </c>
      <c r="J313">
        <f>IF(DO313, AM313, AG313)</f>
        <v>0</v>
      </c>
      <c r="K313">
        <f>IF(DO313, AH313, AF313)</f>
        <v>0</v>
      </c>
      <c r="L313">
        <f>DQ313 - IF(AT313&gt;1, K313*DK313*100.0/(AV313*EE313), 0)</f>
        <v>0</v>
      </c>
      <c r="M313">
        <f>((S313-I313/2)*L313-K313)/(S313+I313/2)</f>
        <v>0</v>
      </c>
      <c r="N313">
        <f>M313*(DX313+DY313)/1000.0</f>
        <v>0</v>
      </c>
      <c r="O313">
        <f>(DQ313 - IF(AT313&gt;1, K313*DK313*100.0/(AV313*EE313), 0))*(DX313+DY313)/1000.0</f>
        <v>0</v>
      </c>
      <c r="P313">
        <f>2.0/((1/R313-1/Q313)+SIGN(R313)*SQRT((1/R313-1/Q313)*(1/R313-1/Q313) + 4*DL313/((DL313+1)*(DL313+1))*(2*1/R313*1/Q313-1/Q313*1/Q313)))</f>
        <v>0</v>
      </c>
      <c r="Q313">
        <f>IF(LEFT(DM313,1)&lt;&gt;"0",IF(LEFT(DM313,1)="1",3.0,DN313),$D$5+$E$5*(EE313*DX313/($K$5*1000))+$F$5*(EE313*DX313/($K$5*1000))*MAX(MIN(DK313,$J$5),$I$5)*MAX(MIN(DK313,$J$5),$I$5)+$G$5*MAX(MIN(DK313,$J$5),$I$5)*(EE313*DX313/($K$5*1000))+$H$5*(EE313*DX313/($K$5*1000))*(EE313*DX313/($K$5*1000)))</f>
        <v>0</v>
      </c>
      <c r="R313">
        <f>I313*(1000-(1000*0.61365*exp(17.502*V313/(240.97+V313))/(DX313+DY313)+DS313)/2)/(1000*0.61365*exp(17.502*V313/(240.97+V313))/(DX313+DY313)-DS313)</f>
        <v>0</v>
      </c>
      <c r="S313">
        <f>1/((DL313+1)/(P313/1.6)+1/(Q313/1.37)) + DL313/((DL313+1)/(P313/1.6) + DL313/(Q313/1.37))</f>
        <v>0</v>
      </c>
      <c r="T313">
        <f>(DG313*DJ313)</f>
        <v>0</v>
      </c>
      <c r="U313">
        <f>(DZ313+(T313+2*0.95*5.67E-8*(((DZ313+$B$9)+273)^4-(DZ313+273)^4)-44100*I313)/(1.84*29.3*Q313+8*0.95*5.67E-8*(DZ313+273)^3))</f>
        <v>0</v>
      </c>
      <c r="V313">
        <f>($C$9*EA313+$D$9*EB313+$E$9*U313)</f>
        <v>0</v>
      </c>
      <c r="W313">
        <f>0.61365*exp(17.502*V313/(240.97+V313))</f>
        <v>0</v>
      </c>
      <c r="X313">
        <f>(Y313/Z313*100)</f>
        <v>0</v>
      </c>
      <c r="Y313">
        <f>DS313*(DX313+DY313)/1000</f>
        <v>0</v>
      </c>
      <c r="Z313">
        <f>0.61365*exp(17.502*DZ313/(240.97+DZ313))</f>
        <v>0</v>
      </c>
      <c r="AA313">
        <f>(W313-DS313*(DX313+DY313)/1000)</f>
        <v>0</v>
      </c>
      <c r="AB313">
        <f>(-I313*44100)</f>
        <v>0</v>
      </c>
      <c r="AC313">
        <f>2*29.3*Q313*0.92*(DZ313-V313)</f>
        <v>0</v>
      </c>
      <c r="AD313">
        <f>2*0.95*5.67E-8*(((DZ313+$B$9)+273)^4-(V313+273)^4)</f>
        <v>0</v>
      </c>
      <c r="AE313">
        <f>T313+AD313+AB313+AC313</f>
        <v>0</v>
      </c>
      <c r="AF313">
        <f>DW313*AT313*(DR313-DQ313*(1000-AT313*DT313)/(1000-AT313*DS313))/(100*DK313)</f>
        <v>0</v>
      </c>
      <c r="AG313">
        <f>1000*DW313*AT313*(DS313-DT313)/(100*DK313*(1000-AT313*DS313))</f>
        <v>0</v>
      </c>
      <c r="AH313">
        <f>(AI313 - AJ313 - DX313*1E3/(8.314*(DZ313+273.15)) * AL313/DW313 * AK313) * DW313/(100*DK313) * (1000 - DT313)/1000</f>
        <v>0</v>
      </c>
      <c r="AI313">
        <v>390.7245942516429</v>
      </c>
      <c r="AJ313">
        <v>386.2610181818181</v>
      </c>
      <c r="AK313">
        <v>-2.388639843967786</v>
      </c>
      <c r="AL313">
        <v>66.82168237322618</v>
      </c>
      <c r="AM313">
        <f>(AO313 - AN313 + DX313*1E3/(8.314*(DZ313+273.15)) * AQ313/DW313 * AP313) * DW313/(100*DK313) * 1000/(1000 - AO313)</f>
        <v>0</v>
      </c>
      <c r="AN313">
        <v>16.17573450769255</v>
      </c>
      <c r="AO313">
        <v>18.30009705882354</v>
      </c>
      <c r="AP313">
        <v>-7.025941218337372E-05</v>
      </c>
      <c r="AQ313">
        <v>105.1701195824836</v>
      </c>
      <c r="AR313">
        <v>0</v>
      </c>
      <c r="AS313">
        <v>0</v>
      </c>
      <c r="AT313">
        <f>IF(AR313*$H$15&gt;=AV313,1.0,(AV313/(AV313-AR313*$H$15)))</f>
        <v>0</v>
      </c>
      <c r="AU313">
        <f>(AT313-1)*100</f>
        <v>0</v>
      </c>
      <c r="AV313">
        <f>MAX(0,($B$15+$C$15*EE313)/(1+$D$15*EE313)*DX313/(DZ313+273)*$E$15)</f>
        <v>0</v>
      </c>
      <c r="AW313" t="s">
        <v>429</v>
      </c>
      <c r="AX313" t="s">
        <v>429</v>
      </c>
      <c r="AY313">
        <v>0</v>
      </c>
      <c r="AZ313">
        <v>0</v>
      </c>
      <c r="BA313">
        <f>1-AY313/AZ313</f>
        <v>0</v>
      </c>
      <c r="BB313">
        <v>0</v>
      </c>
      <c r="BC313" t="s">
        <v>429</v>
      </c>
      <c r="BD313" t="s">
        <v>429</v>
      </c>
      <c r="BE313">
        <v>0</v>
      </c>
      <c r="BF313">
        <v>0</v>
      </c>
      <c r="BG313">
        <f>1-BE313/BF313</f>
        <v>0</v>
      </c>
      <c r="BH313">
        <v>0.5</v>
      </c>
      <c r="BI313">
        <f>DH313</f>
        <v>0</v>
      </c>
      <c r="BJ313">
        <f>K313</f>
        <v>0</v>
      </c>
      <c r="BK313">
        <f>BG313*BH313*BI313</f>
        <v>0</v>
      </c>
      <c r="BL313">
        <f>(BJ313-BB313)/BI313</f>
        <v>0</v>
      </c>
      <c r="BM313">
        <f>(AZ313-BF313)/BF313</f>
        <v>0</v>
      </c>
      <c r="BN313">
        <f>AY313/(BA313+AY313/BF313)</f>
        <v>0</v>
      </c>
      <c r="BO313" t="s">
        <v>429</v>
      </c>
      <c r="BP313">
        <v>0</v>
      </c>
      <c r="BQ313">
        <f>IF(BP313&lt;&gt;0, BP313, BN313)</f>
        <v>0</v>
      </c>
      <c r="BR313">
        <f>1-BQ313/BF313</f>
        <v>0</v>
      </c>
      <c r="BS313">
        <f>(BF313-BE313)/(BF313-BQ313)</f>
        <v>0</v>
      </c>
      <c r="BT313">
        <f>(AZ313-BF313)/(AZ313-BQ313)</f>
        <v>0</v>
      </c>
      <c r="BU313">
        <f>(BF313-BE313)/(BF313-AY313)</f>
        <v>0</v>
      </c>
      <c r="BV313">
        <f>(AZ313-BF313)/(AZ313-AY313)</f>
        <v>0</v>
      </c>
      <c r="BW313">
        <f>(BS313*BQ313/BE313)</f>
        <v>0</v>
      </c>
      <c r="BX313">
        <f>(1-BW313)</f>
        <v>0</v>
      </c>
      <c r="DG313">
        <f>$B$13*EF313+$C$13*EG313+$F$13*ER313*(1-EU313)</f>
        <v>0</v>
      </c>
      <c r="DH313">
        <f>DG313*DI313</f>
        <v>0</v>
      </c>
      <c r="DI313">
        <f>($B$13*$D$11+$C$13*$D$11+$F$13*((FE313+EW313)/MAX(FE313+EW313+FF313, 0.1)*$I$11+FF313/MAX(FE313+EW313+FF313, 0.1)*$J$11))/($B$13+$C$13+$F$13)</f>
        <v>0</v>
      </c>
      <c r="DJ313">
        <f>($B$13*$K$11+$C$13*$K$11+$F$13*((FE313+EW313)/MAX(FE313+EW313+FF313, 0.1)*$P$11+FF313/MAX(FE313+EW313+FF313, 0.1)*$Q$11))/($B$13+$C$13+$F$13)</f>
        <v>0</v>
      </c>
      <c r="DK313">
        <v>4.16</v>
      </c>
      <c r="DL313">
        <v>0.5</v>
      </c>
      <c r="DM313" t="s">
        <v>430</v>
      </c>
      <c r="DN313">
        <v>2</v>
      </c>
      <c r="DO313" t="b">
        <v>1</v>
      </c>
      <c r="DP313">
        <v>1685036182.214286</v>
      </c>
      <c r="DQ313">
        <v>393.234</v>
      </c>
      <c r="DR313">
        <v>397.5771785714286</v>
      </c>
      <c r="DS313">
        <v>18.31575714285714</v>
      </c>
      <c r="DT313">
        <v>16.19470357142857</v>
      </c>
      <c r="DU313">
        <v>393.407</v>
      </c>
      <c r="DV313">
        <v>18.42169642857143</v>
      </c>
      <c r="DW313">
        <v>500.0112857142857</v>
      </c>
      <c r="DX313">
        <v>99.51161071428569</v>
      </c>
      <c r="DY313">
        <v>0.1000107785714286</v>
      </c>
      <c r="DZ313">
        <v>27.24428928571428</v>
      </c>
      <c r="EA313">
        <v>28.11113928571428</v>
      </c>
      <c r="EB313">
        <v>999.9000000000002</v>
      </c>
      <c r="EC313">
        <v>0</v>
      </c>
      <c r="ED313">
        <v>0</v>
      </c>
      <c r="EE313">
        <v>10002.37071428571</v>
      </c>
      <c r="EF313">
        <v>0</v>
      </c>
      <c r="EG313">
        <v>161.8836071428571</v>
      </c>
      <c r="EH313">
        <v>-4.343257</v>
      </c>
      <c r="EI313">
        <v>400.57075</v>
      </c>
      <c r="EJ313">
        <v>404.1220714285714</v>
      </c>
      <c r="EK313">
        <v>2.1210475</v>
      </c>
      <c r="EL313">
        <v>397.5771785714286</v>
      </c>
      <c r="EM313">
        <v>16.19470357142857</v>
      </c>
      <c r="EN313">
        <v>1.82263</v>
      </c>
      <c r="EO313">
        <v>1.611560714285714</v>
      </c>
      <c r="EP313">
        <v>15.98221785714286</v>
      </c>
      <c r="EQ313">
        <v>14.069775</v>
      </c>
      <c r="ER313">
        <v>2000.045357142857</v>
      </c>
      <c r="ES313">
        <v>0.97999675</v>
      </c>
      <c r="ET313">
        <v>0.02000325714285714</v>
      </c>
      <c r="EU313">
        <v>0</v>
      </c>
      <c r="EV313">
        <v>519.2945</v>
      </c>
      <c r="EW313">
        <v>5.00078</v>
      </c>
      <c r="EX313">
        <v>23486.65714285714</v>
      </c>
      <c r="EY313">
        <v>16380.00714285714</v>
      </c>
      <c r="EZ313">
        <v>45.91500000000001</v>
      </c>
      <c r="FA313">
        <v>47.49989285714285</v>
      </c>
      <c r="FB313">
        <v>46.25867857142857</v>
      </c>
      <c r="FC313">
        <v>47.39032142857142</v>
      </c>
      <c r="FD313">
        <v>46.52653571428571</v>
      </c>
      <c r="FE313">
        <v>1955.136428571428</v>
      </c>
      <c r="FF313">
        <v>39.90785714285715</v>
      </c>
      <c r="FG313">
        <v>0</v>
      </c>
      <c r="FH313">
        <v>1685036189.5</v>
      </c>
      <c r="FI313">
        <v>0</v>
      </c>
      <c r="FJ313">
        <v>519.2931538461538</v>
      </c>
      <c r="FK313">
        <v>2.416410235120397</v>
      </c>
      <c r="FL313">
        <v>1890.779489593971</v>
      </c>
      <c r="FM313">
        <v>23561.87307692308</v>
      </c>
      <c r="FN313">
        <v>15</v>
      </c>
      <c r="FO313">
        <v>1685034582.6</v>
      </c>
      <c r="FP313" t="s">
        <v>1018</v>
      </c>
      <c r="FQ313">
        <v>1685034575.6</v>
      </c>
      <c r="FR313">
        <v>1685034582.6</v>
      </c>
      <c r="FS313">
        <v>5</v>
      </c>
      <c r="FT313">
        <v>-0.444</v>
      </c>
      <c r="FU313">
        <v>-0.083</v>
      </c>
      <c r="FV313">
        <v>-0.171</v>
      </c>
      <c r="FW313">
        <v>-0.067</v>
      </c>
      <c r="FX313">
        <v>408</v>
      </c>
      <c r="FY313">
        <v>21</v>
      </c>
      <c r="FZ313">
        <v>0.12</v>
      </c>
      <c r="GA313">
        <v>0.04</v>
      </c>
      <c r="GB313">
        <v>-7.97567787804878</v>
      </c>
      <c r="GC313">
        <v>81.21219901045293</v>
      </c>
      <c r="GD313">
        <v>8.104018304146933</v>
      </c>
      <c r="GE313">
        <v>0</v>
      </c>
      <c r="GF313">
        <v>2.118956341463415</v>
      </c>
      <c r="GG313">
        <v>0.08796439024390529</v>
      </c>
      <c r="GH313">
        <v>0.01150124654030869</v>
      </c>
      <c r="GI313">
        <v>1</v>
      </c>
      <c r="GJ313">
        <v>1</v>
      </c>
      <c r="GK313">
        <v>2</v>
      </c>
      <c r="GL313" t="s">
        <v>432</v>
      </c>
      <c r="GM313">
        <v>3.09894</v>
      </c>
      <c r="GN313">
        <v>2.75831</v>
      </c>
      <c r="GO313">
        <v>0.0874163</v>
      </c>
      <c r="GP313">
        <v>0.0866894</v>
      </c>
      <c r="GQ313">
        <v>0.0971336</v>
      </c>
      <c r="GR313">
        <v>0.0890046</v>
      </c>
      <c r="GS313">
        <v>23125.5</v>
      </c>
      <c r="GT313">
        <v>22892.3</v>
      </c>
      <c r="GU313">
        <v>25905.9</v>
      </c>
      <c r="GV313">
        <v>25432.6</v>
      </c>
      <c r="GW313">
        <v>37553</v>
      </c>
      <c r="GX313">
        <v>35305</v>
      </c>
      <c r="GY313">
        <v>45309.4</v>
      </c>
      <c r="GZ313">
        <v>41929.8</v>
      </c>
      <c r="HA313">
        <v>1.80432</v>
      </c>
      <c r="HB313">
        <v>1.76595</v>
      </c>
      <c r="HC313">
        <v>-0.133563</v>
      </c>
      <c r="HD313">
        <v>0</v>
      </c>
      <c r="HE313">
        <v>30.2845</v>
      </c>
      <c r="HF313">
        <v>999.9</v>
      </c>
      <c r="HG313">
        <v>47.6</v>
      </c>
      <c r="HH313">
        <v>45.2</v>
      </c>
      <c r="HI313">
        <v>46.5772</v>
      </c>
      <c r="HJ313">
        <v>62.9483</v>
      </c>
      <c r="HK313">
        <v>23.109</v>
      </c>
      <c r="HL313">
        <v>1</v>
      </c>
      <c r="HM313">
        <v>0.804296</v>
      </c>
      <c r="HN313">
        <v>9.28105</v>
      </c>
      <c r="HO313">
        <v>20.0511</v>
      </c>
      <c r="HP313">
        <v>5.21055</v>
      </c>
      <c r="HQ313">
        <v>11.986</v>
      </c>
      <c r="HR313">
        <v>4.96345</v>
      </c>
      <c r="HS313">
        <v>3.27433</v>
      </c>
      <c r="HT313">
        <v>9999</v>
      </c>
      <c r="HU313">
        <v>9999</v>
      </c>
      <c r="HV313">
        <v>9999</v>
      </c>
      <c r="HW313">
        <v>32.7</v>
      </c>
      <c r="HX313">
        <v>1.86402</v>
      </c>
      <c r="HY313">
        <v>1.86026</v>
      </c>
      <c r="HZ313">
        <v>1.85867</v>
      </c>
      <c r="IA313">
        <v>1.86002</v>
      </c>
      <c r="IB313">
        <v>1.85989</v>
      </c>
      <c r="IC313">
        <v>1.85852</v>
      </c>
      <c r="ID313">
        <v>1.8576</v>
      </c>
      <c r="IE313">
        <v>1.85242</v>
      </c>
      <c r="IF313">
        <v>0</v>
      </c>
      <c r="IG313">
        <v>0</v>
      </c>
      <c r="IH313">
        <v>0</v>
      </c>
      <c r="II313">
        <v>0</v>
      </c>
      <c r="IJ313" t="s">
        <v>433</v>
      </c>
      <c r="IK313" t="s">
        <v>434</v>
      </c>
      <c r="IL313" t="s">
        <v>435</v>
      </c>
      <c r="IM313" t="s">
        <v>435</v>
      </c>
      <c r="IN313" t="s">
        <v>435</v>
      </c>
      <c r="IO313" t="s">
        <v>435</v>
      </c>
      <c r="IP313">
        <v>0</v>
      </c>
      <c r="IQ313">
        <v>100</v>
      </c>
      <c r="IR313">
        <v>100</v>
      </c>
      <c r="IS313">
        <v>-0.175</v>
      </c>
      <c r="IT313">
        <v>-0.1062</v>
      </c>
      <c r="IU313">
        <v>-0.2503851249591045</v>
      </c>
      <c r="IV313">
        <v>0.0002756662941723101</v>
      </c>
      <c r="IW313">
        <v>-1.706736700235475E-07</v>
      </c>
      <c r="IX313">
        <v>-7.648352192670159E-11</v>
      </c>
      <c r="IY313">
        <v>-0.272498028503149</v>
      </c>
      <c r="IZ313">
        <v>0.001712106514585134</v>
      </c>
      <c r="JA313">
        <v>0.0004201690128959496</v>
      </c>
      <c r="JB313">
        <v>-1.212774764375344E-06</v>
      </c>
      <c r="JC313">
        <v>3</v>
      </c>
      <c r="JD313">
        <v>1949</v>
      </c>
      <c r="JE313">
        <v>1</v>
      </c>
      <c r="JF313">
        <v>28</v>
      </c>
      <c r="JG313">
        <v>26.9</v>
      </c>
      <c r="JH313">
        <v>26.8</v>
      </c>
      <c r="JI313">
        <v>0.98877</v>
      </c>
      <c r="JJ313">
        <v>2.70264</v>
      </c>
      <c r="JK313">
        <v>1.49658</v>
      </c>
      <c r="JL313">
        <v>2.34253</v>
      </c>
      <c r="JM313">
        <v>1.54907</v>
      </c>
      <c r="JN313">
        <v>2.4231</v>
      </c>
      <c r="JO313">
        <v>48.6707</v>
      </c>
      <c r="JP313">
        <v>14.6136</v>
      </c>
      <c r="JQ313">
        <v>18</v>
      </c>
      <c r="JR313">
        <v>494.09</v>
      </c>
      <c r="JS313">
        <v>481.943</v>
      </c>
      <c r="JT313">
        <v>20.5968</v>
      </c>
      <c r="JU313">
        <v>36.6227</v>
      </c>
      <c r="JV313">
        <v>30.0013</v>
      </c>
      <c r="JW313">
        <v>36.2024</v>
      </c>
      <c r="JX313">
        <v>36.038</v>
      </c>
      <c r="JY313">
        <v>19.833</v>
      </c>
      <c r="JZ313">
        <v>60.6329</v>
      </c>
      <c r="KA313">
        <v>0</v>
      </c>
      <c r="KB313">
        <v>17.3869</v>
      </c>
      <c r="KC313">
        <v>346.744</v>
      </c>
      <c r="KD313">
        <v>16.0994</v>
      </c>
      <c r="KE313">
        <v>99.008</v>
      </c>
      <c r="KF313">
        <v>99.5381</v>
      </c>
    </row>
    <row r="314" spans="1:292">
      <c r="A314">
        <v>294</v>
      </c>
      <c r="B314">
        <v>1685036195</v>
      </c>
      <c r="C314">
        <v>9595.900000095367</v>
      </c>
      <c r="D314" t="s">
        <v>1027</v>
      </c>
      <c r="E314" t="s">
        <v>1028</v>
      </c>
      <c r="F314">
        <v>5</v>
      </c>
      <c r="G314" t="s">
        <v>1017</v>
      </c>
      <c r="H314">
        <v>1685036187.5</v>
      </c>
      <c r="I314">
        <f>(J314)/1000</f>
        <v>0</v>
      </c>
      <c r="J314">
        <f>IF(DO314, AM314, AG314)</f>
        <v>0</v>
      </c>
      <c r="K314">
        <f>IF(DO314, AH314, AF314)</f>
        <v>0</v>
      </c>
      <c r="L314">
        <f>DQ314 - IF(AT314&gt;1, K314*DK314*100.0/(AV314*EE314), 0)</f>
        <v>0</v>
      </c>
      <c r="M314">
        <f>((S314-I314/2)*L314-K314)/(S314+I314/2)</f>
        <v>0</v>
      </c>
      <c r="N314">
        <f>M314*(DX314+DY314)/1000.0</f>
        <v>0</v>
      </c>
      <c r="O314">
        <f>(DQ314 - IF(AT314&gt;1, K314*DK314*100.0/(AV314*EE314), 0))*(DX314+DY314)/1000.0</f>
        <v>0</v>
      </c>
      <c r="P314">
        <f>2.0/((1/R314-1/Q314)+SIGN(R314)*SQRT((1/R314-1/Q314)*(1/R314-1/Q314) + 4*DL314/((DL314+1)*(DL314+1))*(2*1/R314*1/Q314-1/Q314*1/Q314)))</f>
        <v>0</v>
      </c>
      <c r="Q314">
        <f>IF(LEFT(DM314,1)&lt;&gt;"0",IF(LEFT(DM314,1)="1",3.0,DN314),$D$5+$E$5*(EE314*DX314/($K$5*1000))+$F$5*(EE314*DX314/($K$5*1000))*MAX(MIN(DK314,$J$5),$I$5)*MAX(MIN(DK314,$J$5),$I$5)+$G$5*MAX(MIN(DK314,$J$5),$I$5)*(EE314*DX314/($K$5*1000))+$H$5*(EE314*DX314/($K$5*1000))*(EE314*DX314/($K$5*1000)))</f>
        <v>0</v>
      </c>
      <c r="R314">
        <f>I314*(1000-(1000*0.61365*exp(17.502*V314/(240.97+V314))/(DX314+DY314)+DS314)/2)/(1000*0.61365*exp(17.502*V314/(240.97+V314))/(DX314+DY314)-DS314)</f>
        <v>0</v>
      </c>
      <c r="S314">
        <f>1/((DL314+1)/(P314/1.6)+1/(Q314/1.37)) + DL314/((DL314+1)/(P314/1.6) + DL314/(Q314/1.37))</f>
        <v>0</v>
      </c>
      <c r="T314">
        <f>(DG314*DJ314)</f>
        <v>0</v>
      </c>
      <c r="U314">
        <f>(DZ314+(T314+2*0.95*5.67E-8*(((DZ314+$B$9)+273)^4-(DZ314+273)^4)-44100*I314)/(1.84*29.3*Q314+8*0.95*5.67E-8*(DZ314+273)^3))</f>
        <v>0</v>
      </c>
      <c r="V314">
        <f>($C$9*EA314+$D$9*EB314+$E$9*U314)</f>
        <v>0</v>
      </c>
      <c r="W314">
        <f>0.61365*exp(17.502*V314/(240.97+V314))</f>
        <v>0</v>
      </c>
      <c r="X314">
        <f>(Y314/Z314*100)</f>
        <v>0</v>
      </c>
      <c r="Y314">
        <f>DS314*(DX314+DY314)/1000</f>
        <v>0</v>
      </c>
      <c r="Z314">
        <f>0.61365*exp(17.502*DZ314/(240.97+DZ314))</f>
        <v>0</v>
      </c>
      <c r="AA314">
        <f>(W314-DS314*(DX314+DY314)/1000)</f>
        <v>0</v>
      </c>
      <c r="AB314">
        <f>(-I314*44100)</f>
        <v>0</v>
      </c>
      <c r="AC314">
        <f>2*29.3*Q314*0.92*(DZ314-V314)</f>
        <v>0</v>
      </c>
      <c r="AD314">
        <f>2*0.95*5.67E-8*(((DZ314+$B$9)+273)^4-(V314+273)^4)</f>
        <v>0</v>
      </c>
      <c r="AE314">
        <f>T314+AD314+AB314+AC314</f>
        <v>0</v>
      </c>
      <c r="AF314">
        <f>DW314*AT314*(DR314-DQ314*(1000-AT314*DT314)/(1000-AT314*DS314))/(100*DK314)</f>
        <v>0</v>
      </c>
      <c r="AG314">
        <f>1000*DW314*AT314*(DS314-DT314)/(100*DK314*(1000-AT314*DS314))</f>
        <v>0</v>
      </c>
      <c r="AH314">
        <f>(AI314 - AJ314 - DX314*1E3/(8.314*(DZ314+273.15)) * AL314/DW314 * AK314) * DW314/(100*DK314) * (1000 - DT314)/1000</f>
        <v>0</v>
      </c>
      <c r="AI314">
        <v>374.6074689764922</v>
      </c>
      <c r="AJ314">
        <v>372.5096060606061</v>
      </c>
      <c r="AK314">
        <v>-2.768798472298976</v>
      </c>
      <c r="AL314">
        <v>66.82168237322618</v>
      </c>
      <c r="AM314">
        <f>(AO314 - AN314 + DX314*1E3/(8.314*(DZ314+273.15)) * AQ314/DW314 * AP314) * DW314/(100*DK314) * 1000/(1000 - AO314)</f>
        <v>0</v>
      </c>
      <c r="AN314">
        <v>16.17015039635791</v>
      </c>
      <c r="AO314">
        <v>18.29039088235293</v>
      </c>
      <c r="AP314">
        <v>-9.409554202136319E-05</v>
      </c>
      <c r="AQ314">
        <v>105.1701195824836</v>
      </c>
      <c r="AR314">
        <v>0</v>
      </c>
      <c r="AS314">
        <v>0</v>
      </c>
      <c r="AT314">
        <f>IF(AR314*$H$15&gt;=AV314,1.0,(AV314/(AV314-AR314*$H$15)))</f>
        <v>0</v>
      </c>
      <c r="AU314">
        <f>(AT314-1)*100</f>
        <v>0</v>
      </c>
      <c r="AV314">
        <f>MAX(0,($B$15+$C$15*EE314)/(1+$D$15*EE314)*DX314/(DZ314+273)*$E$15)</f>
        <v>0</v>
      </c>
      <c r="AW314" t="s">
        <v>429</v>
      </c>
      <c r="AX314" t="s">
        <v>429</v>
      </c>
      <c r="AY314">
        <v>0</v>
      </c>
      <c r="AZ314">
        <v>0</v>
      </c>
      <c r="BA314">
        <f>1-AY314/AZ314</f>
        <v>0</v>
      </c>
      <c r="BB314">
        <v>0</v>
      </c>
      <c r="BC314" t="s">
        <v>429</v>
      </c>
      <c r="BD314" t="s">
        <v>429</v>
      </c>
      <c r="BE314">
        <v>0</v>
      </c>
      <c r="BF314">
        <v>0</v>
      </c>
      <c r="BG314">
        <f>1-BE314/BF314</f>
        <v>0</v>
      </c>
      <c r="BH314">
        <v>0.5</v>
      </c>
      <c r="BI314">
        <f>DH314</f>
        <v>0</v>
      </c>
      <c r="BJ314">
        <f>K314</f>
        <v>0</v>
      </c>
      <c r="BK314">
        <f>BG314*BH314*BI314</f>
        <v>0</v>
      </c>
      <c r="BL314">
        <f>(BJ314-BB314)/BI314</f>
        <v>0</v>
      </c>
      <c r="BM314">
        <f>(AZ314-BF314)/BF314</f>
        <v>0</v>
      </c>
      <c r="BN314">
        <f>AY314/(BA314+AY314/BF314)</f>
        <v>0</v>
      </c>
      <c r="BO314" t="s">
        <v>429</v>
      </c>
      <c r="BP314">
        <v>0</v>
      </c>
      <c r="BQ314">
        <f>IF(BP314&lt;&gt;0, BP314, BN314)</f>
        <v>0</v>
      </c>
      <c r="BR314">
        <f>1-BQ314/BF314</f>
        <v>0</v>
      </c>
      <c r="BS314">
        <f>(BF314-BE314)/(BF314-BQ314)</f>
        <v>0</v>
      </c>
      <c r="BT314">
        <f>(AZ314-BF314)/(AZ314-BQ314)</f>
        <v>0</v>
      </c>
      <c r="BU314">
        <f>(BF314-BE314)/(BF314-AY314)</f>
        <v>0</v>
      </c>
      <c r="BV314">
        <f>(AZ314-BF314)/(AZ314-AY314)</f>
        <v>0</v>
      </c>
      <c r="BW314">
        <f>(BS314*BQ314/BE314)</f>
        <v>0</v>
      </c>
      <c r="BX314">
        <f>(1-BW314)</f>
        <v>0</v>
      </c>
      <c r="DG314">
        <f>$B$13*EF314+$C$13*EG314+$F$13*ER314*(1-EU314)</f>
        <v>0</v>
      </c>
      <c r="DH314">
        <f>DG314*DI314</f>
        <v>0</v>
      </c>
      <c r="DI314">
        <f>($B$13*$D$11+$C$13*$D$11+$F$13*((FE314+EW314)/MAX(FE314+EW314+FF314, 0.1)*$I$11+FF314/MAX(FE314+EW314+FF314, 0.1)*$J$11))/($B$13+$C$13+$F$13)</f>
        <v>0</v>
      </c>
      <c r="DJ314">
        <f>($B$13*$K$11+$C$13*$K$11+$F$13*((FE314+EW314)/MAX(FE314+EW314+FF314, 0.1)*$P$11+FF314/MAX(FE314+EW314+FF314, 0.1)*$Q$11))/($B$13+$C$13+$F$13)</f>
        <v>0</v>
      </c>
      <c r="DK314">
        <v>4.16</v>
      </c>
      <c r="DL314">
        <v>0.5</v>
      </c>
      <c r="DM314" t="s">
        <v>430</v>
      </c>
      <c r="DN314">
        <v>2</v>
      </c>
      <c r="DO314" t="b">
        <v>1</v>
      </c>
      <c r="DP314">
        <v>1685036187.5</v>
      </c>
      <c r="DQ314">
        <v>383.1828888888888</v>
      </c>
      <c r="DR314">
        <v>381.4671111111111</v>
      </c>
      <c r="DS314">
        <v>18.30609259259259</v>
      </c>
      <c r="DT314">
        <v>16.17955925925926</v>
      </c>
      <c r="DU314">
        <v>383.357037037037</v>
      </c>
      <c r="DV314">
        <v>18.41218518518519</v>
      </c>
      <c r="DW314">
        <v>500.0157037037037</v>
      </c>
      <c r="DX314">
        <v>99.51217407407408</v>
      </c>
      <c r="DY314">
        <v>0.1000086703703704</v>
      </c>
      <c r="DZ314">
        <v>27.23968148148148</v>
      </c>
      <c r="EA314">
        <v>28.11127037037037</v>
      </c>
      <c r="EB314">
        <v>999.9000000000001</v>
      </c>
      <c r="EC314">
        <v>0</v>
      </c>
      <c r="ED314">
        <v>0</v>
      </c>
      <c r="EE314">
        <v>10004.72851851852</v>
      </c>
      <c r="EF314">
        <v>0</v>
      </c>
      <c r="EG314">
        <v>166.0703333333333</v>
      </c>
      <c r="EH314">
        <v>1.715644222222222</v>
      </c>
      <c r="EI314">
        <v>390.3282962962963</v>
      </c>
      <c r="EJ314">
        <v>387.7407777777777</v>
      </c>
      <c r="EK314">
        <v>2.126523333333334</v>
      </c>
      <c r="EL314">
        <v>381.4671111111111</v>
      </c>
      <c r="EM314">
        <v>16.17955925925926</v>
      </c>
      <c r="EN314">
        <v>1.821678888888889</v>
      </c>
      <c r="EO314">
        <v>1.610063333333333</v>
      </c>
      <c r="EP314">
        <v>15.97405925925926</v>
      </c>
      <c r="EQ314">
        <v>14.05545185185185</v>
      </c>
      <c r="ER314">
        <v>2000.015925925926</v>
      </c>
      <c r="ES314">
        <v>0.979997</v>
      </c>
      <c r="ET314">
        <v>0.02000298518518518</v>
      </c>
      <c r="EU314">
        <v>0</v>
      </c>
      <c r="EV314">
        <v>519.4402592592592</v>
      </c>
      <c r="EW314">
        <v>5.00078</v>
      </c>
      <c r="EX314">
        <v>23758.66666666667</v>
      </c>
      <c r="EY314">
        <v>16379.76666666667</v>
      </c>
      <c r="EZ314">
        <v>45.92111111111111</v>
      </c>
      <c r="FA314">
        <v>47.51607407407408</v>
      </c>
      <c r="FB314">
        <v>46.22888888888888</v>
      </c>
      <c r="FC314">
        <v>47.40018518518518</v>
      </c>
      <c r="FD314">
        <v>46.53214814814815</v>
      </c>
      <c r="FE314">
        <v>1955.107777777778</v>
      </c>
      <c r="FF314">
        <v>39.90666666666667</v>
      </c>
      <c r="FG314">
        <v>0</v>
      </c>
      <c r="FH314">
        <v>1685036194.3</v>
      </c>
      <c r="FI314">
        <v>0</v>
      </c>
      <c r="FJ314">
        <v>519.390076923077</v>
      </c>
      <c r="FK314">
        <v>0.403829050927846</v>
      </c>
      <c r="FL314">
        <v>2096.793162983859</v>
      </c>
      <c r="FM314">
        <v>23767.73076923077</v>
      </c>
      <c r="FN314">
        <v>15</v>
      </c>
      <c r="FO314">
        <v>1685034582.6</v>
      </c>
      <c r="FP314" t="s">
        <v>1018</v>
      </c>
      <c r="FQ314">
        <v>1685034575.6</v>
      </c>
      <c r="FR314">
        <v>1685034582.6</v>
      </c>
      <c r="FS314">
        <v>5</v>
      </c>
      <c r="FT314">
        <v>-0.444</v>
      </c>
      <c r="FU314">
        <v>-0.083</v>
      </c>
      <c r="FV314">
        <v>-0.171</v>
      </c>
      <c r="FW314">
        <v>-0.067</v>
      </c>
      <c r="FX314">
        <v>408</v>
      </c>
      <c r="FY314">
        <v>21</v>
      </c>
      <c r="FZ314">
        <v>0.12</v>
      </c>
      <c r="GA314">
        <v>0.04</v>
      </c>
      <c r="GB314">
        <v>-2.204165926829268</v>
      </c>
      <c r="GC314">
        <v>69.58590367944248</v>
      </c>
      <c r="GD314">
        <v>7.056208300664887</v>
      </c>
      <c r="GE314">
        <v>0</v>
      </c>
      <c r="GF314">
        <v>2.121497804878049</v>
      </c>
      <c r="GG314">
        <v>0.07125846689895712</v>
      </c>
      <c r="GH314">
        <v>0.01116669536726693</v>
      </c>
      <c r="GI314">
        <v>1</v>
      </c>
      <c r="GJ314">
        <v>1</v>
      </c>
      <c r="GK314">
        <v>2</v>
      </c>
      <c r="GL314" t="s">
        <v>432</v>
      </c>
      <c r="GM314">
        <v>3.099</v>
      </c>
      <c r="GN314">
        <v>2.75808</v>
      </c>
      <c r="GO314">
        <v>0.0849539</v>
      </c>
      <c r="GP314">
        <v>0.0837647</v>
      </c>
      <c r="GQ314">
        <v>0.0970989</v>
      </c>
      <c r="GR314">
        <v>0.08899840000000001</v>
      </c>
      <c r="GS314">
        <v>23187.1</v>
      </c>
      <c r="GT314">
        <v>22965.1</v>
      </c>
      <c r="GU314">
        <v>25905</v>
      </c>
      <c r="GV314">
        <v>25432.1</v>
      </c>
      <c r="GW314">
        <v>37553.2</v>
      </c>
      <c r="GX314">
        <v>35304.2</v>
      </c>
      <c r="GY314">
        <v>45308.2</v>
      </c>
      <c r="GZ314">
        <v>41928.9</v>
      </c>
      <c r="HA314">
        <v>1.8045</v>
      </c>
      <c r="HB314">
        <v>1.76555</v>
      </c>
      <c r="HC314">
        <v>-0.132453</v>
      </c>
      <c r="HD314">
        <v>0</v>
      </c>
      <c r="HE314">
        <v>30.2806</v>
      </c>
      <c r="HF314">
        <v>999.9</v>
      </c>
      <c r="HG314">
        <v>47.6</v>
      </c>
      <c r="HH314">
        <v>45.2</v>
      </c>
      <c r="HI314">
        <v>46.5826</v>
      </c>
      <c r="HJ314">
        <v>63.0183</v>
      </c>
      <c r="HK314">
        <v>23.113</v>
      </c>
      <c r="HL314">
        <v>1</v>
      </c>
      <c r="HM314">
        <v>0.8055639999999999</v>
      </c>
      <c r="HN314">
        <v>9.28105</v>
      </c>
      <c r="HO314">
        <v>20.0509</v>
      </c>
      <c r="HP314">
        <v>5.21175</v>
      </c>
      <c r="HQ314">
        <v>11.986</v>
      </c>
      <c r="HR314">
        <v>4.96355</v>
      </c>
      <c r="HS314">
        <v>3.27445</v>
      </c>
      <c r="HT314">
        <v>9999</v>
      </c>
      <c r="HU314">
        <v>9999</v>
      </c>
      <c r="HV314">
        <v>9999</v>
      </c>
      <c r="HW314">
        <v>32.7</v>
      </c>
      <c r="HX314">
        <v>1.86401</v>
      </c>
      <c r="HY314">
        <v>1.86023</v>
      </c>
      <c r="HZ314">
        <v>1.85865</v>
      </c>
      <c r="IA314">
        <v>1.85999</v>
      </c>
      <c r="IB314">
        <v>1.85989</v>
      </c>
      <c r="IC314">
        <v>1.85852</v>
      </c>
      <c r="ID314">
        <v>1.8576</v>
      </c>
      <c r="IE314">
        <v>1.85242</v>
      </c>
      <c r="IF314">
        <v>0</v>
      </c>
      <c r="IG314">
        <v>0</v>
      </c>
      <c r="IH314">
        <v>0</v>
      </c>
      <c r="II314">
        <v>0</v>
      </c>
      <c r="IJ314" t="s">
        <v>433</v>
      </c>
      <c r="IK314" t="s">
        <v>434</v>
      </c>
      <c r="IL314" t="s">
        <v>435</v>
      </c>
      <c r="IM314" t="s">
        <v>435</v>
      </c>
      <c r="IN314" t="s">
        <v>435</v>
      </c>
      <c r="IO314" t="s">
        <v>435</v>
      </c>
      <c r="IP314">
        <v>0</v>
      </c>
      <c r="IQ314">
        <v>100</v>
      </c>
      <c r="IR314">
        <v>100</v>
      </c>
      <c r="IS314">
        <v>-0.176</v>
      </c>
      <c r="IT314">
        <v>-0.1064</v>
      </c>
      <c r="IU314">
        <v>-0.2503851249591045</v>
      </c>
      <c r="IV314">
        <v>0.0002756662941723101</v>
      </c>
      <c r="IW314">
        <v>-1.706736700235475E-07</v>
      </c>
      <c r="IX314">
        <v>-7.648352192670159E-11</v>
      </c>
      <c r="IY314">
        <v>-0.272498028503149</v>
      </c>
      <c r="IZ314">
        <v>0.001712106514585134</v>
      </c>
      <c r="JA314">
        <v>0.0004201690128959496</v>
      </c>
      <c r="JB314">
        <v>-1.212774764375344E-06</v>
      </c>
      <c r="JC314">
        <v>3</v>
      </c>
      <c r="JD314">
        <v>1949</v>
      </c>
      <c r="JE314">
        <v>1</v>
      </c>
      <c r="JF314">
        <v>28</v>
      </c>
      <c r="JG314">
        <v>27</v>
      </c>
      <c r="JH314">
        <v>26.9</v>
      </c>
      <c r="JI314">
        <v>0.950928</v>
      </c>
      <c r="JJ314">
        <v>2.69653</v>
      </c>
      <c r="JK314">
        <v>1.49658</v>
      </c>
      <c r="JL314">
        <v>2.34253</v>
      </c>
      <c r="JM314">
        <v>1.54785</v>
      </c>
      <c r="JN314">
        <v>2.43286</v>
      </c>
      <c r="JO314">
        <v>48.6707</v>
      </c>
      <c r="JP314">
        <v>14.6136</v>
      </c>
      <c r="JQ314">
        <v>18</v>
      </c>
      <c r="JR314">
        <v>494.286</v>
      </c>
      <c r="JS314">
        <v>481.76</v>
      </c>
      <c r="JT314">
        <v>20.594</v>
      </c>
      <c r="JU314">
        <v>36.6361</v>
      </c>
      <c r="JV314">
        <v>30.0013</v>
      </c>
      <c r="JW314">
        <v>36.215</v>
      </c>
      <c r="JX314">
        <v>36.0502</v>
      </c>
      <c r="JY314">
        <v>19.0629</v>
      </c>
      <c r="JZ314">
        <v>60.6329</v>
      </c>
      <c r="KA314">
        <v>0</v>
      </c>
      <c r="KB314">
        <v>17.2769</v>
      </c>
      <c r="KC314">
        <v>333.385</v>
      </c>
      <c r="KD314">
        <v>16.0888</v>
      </c>
      <c r="KE314">
        <v>99.0052</v>
      </c>
      <c r="KF314">
        <v>99.5361</v>
      </c>
    </row>
    <row r="315" spans="1:292">
      <c r="A315">
        <v>295</v>
      </c>
      <c r="B315">
        <v>1685036200</v>
      </c>
      <c r="C315">
        <v>9600.900000095367</v>
      </c>
      <c r="D315" t="s">
        <v>1029</v>
      </c>
      <c r="E315" t="s">
        <v>1030</v>
      </c>
      <c r="F315">
        <v>5</v>
      </c>
      <c r="G315" t="s">
        <v>1017</v>
      </c>
      <c r="H315">
        <v>1685036192.214286</v>
      </c>
      <c r="I315">
        <f>(J315)/1000</f>
        <v>0</v>
      </c>
      <c r="J315">
        <f>IF(DO315, AM315, AG315)</f>
        <v>0</v>
      </c>
      <c r="K315">
        <f>IF(DO315, AH315, AF315)</f>
        <v>0</v>
      </c>
      <c r="L315">
        <f>DQ315 - IF(AT315&gt;1, K315*DK315*100.0/(AV315*EE315), 0)</f>
        <v>0</v>
      </c>
      <c r="M315">
        <f>((S315-I315/2)*L315-K315)/(S315+I315/2)</f>
        <v>0</v>
      </c>
      <c r="N315">
        <f>M315*(DX315+DY315)/1000.0</f>
        <v>0</v>
      </c>
      <c r="O315">
        <f>(DQ315 - IF(AT315&gt;1, K315*DK315*100.0/(AV315*EE315), 0))*(DX315+DY315)/1000.0</f>
        <v>0</v>
      </c>
      <c r="P315">
        <f>2.0/((1/R315-1/Q315)+SIGN(R315)*SQRT((1/R315-1/Q315)*(1/R315-1/Q315) + 4*DL315/((DL315+1)*(DL315+1))*(2*1/R315*1/Q315-1/Q315*1/Q315)))</f>
        <v>0</v>
      </c>
      <c r="Q315">
        <f>IF(LEFT(DM315,1)&lt;&gt;"0",IF(LEFT(DM315,1)="1",3.0,DN315),$D$5+$E$5*(EE315*DX315/($K$5*1000))+$F$5*(EE315*DX315/($K$5*1000))*MAX(MIN(DK315,$J$5),$I$5)*MAX(MIN(DK315,$J$5),$I$5)+$G$5*MAX(MIN(DK315,$J$5),$I$5)*(EE315*DX315/($K$5*1000))+$H$5*(EE315*DX315/($K$5*1000))*(EE315*DX315/($K$5*1000)))</f>
        <v>0</v>
      </c>
      <c r="R315">
        <f>I315*(1000-(1000*0.61365*exp(17.502*V315/(240.97+V315))/(DX315+DY315)+DS315)/2)/(1000*0.61365*exp(17.502*V315/(240.97+V315))/(DX315+DY315)-DS315)</f>
        <v>0</v>
      </c>
      <c r="S315">
        <f>1/((DL315+1)/(P315/1.6)+1/(Q315/1.37)) + DL315/((DL315+1)/(P315/1.6) + DL315/(Q315/1.37))</f>
        <v>0</v>
      </c>
      <c r="T315">
        <f>(DG315*DJ315)</f>
        <v>0</v>
      </c>
      <c r="U315">
        <f>(DZ315+(T315+2*0.95*5.67E-8*(((DZ315+$B$9)+273)^4-(DZ315+273)^4)-44100*I315)/(1.84*29.3*Q315+8*0.95*5.67E-8*(DZ315+273)^3))</f>
        <v>0</v>
      </c>
      <c r="V315">
        <f>($C$9*EA315+$D$9*EB315+$E$9*U315)</f>
        <v>0</v>
      </c>
      <c r="W315">
        <f>0.61365*exp(17.502*V315/(240.97+V315))</f>
        <v>0</v>
      </c>
      <c r="X315">
        <f>(Y315/Z315*100)</f>
        <v>0</v>
      </c>
      <c r="Y315">
        <f>DS315*(DX315+DY315)/1000</f>
        <v>0</v>
      </c>
      <c r="Z315">
        <f>0.61365*exp(17.502*DZ315/(240.97+DZ315))</f>
        <v>0</v>
      </c>
      <c r="AA315">
        <f>(W315-DS315*(DX315+DY315)/1000)</f>
        <v>0</v>
      </c>
      <c r="AB315">
        <f>(-I315*44100)</f>
        <v>0</v>
      </c>
      <c r="AC315">
        <f>2*29.3*Q315*0.92*(DZ315-V315)</f>
        <v>0</v>
      </c>
      <c r="AD315">
        <f>2*0.95*5.67E-8*(((DZ315+$B$9)+273)^4-(V315+273)^4)</f>
        <v>0</v>
      </c>
      <c r="AE315">
        <f>T315+AD315+AB315+AC315</f>
        <v>0</v>
      </c>
      <c r="AF315">
        <f>DW315*AT315*(DR315-DQ315*(1000-AT315*DT315)/(1000-AT315*DS315))/(100*DK315)</f>
        <v>0</v>
      </c>
      <c r="AG315">
        <f>1000*DW315*AT315*(DS315-DT315)/(100*DK315*(1000-AT315*DS315))</f>
        <v>0</v>
      </c>
      <c r="AH315">
        <f>(AI315 - AJ315 - DX315*1E3/(8.314*(DZ315+273.15)) * AL315/DW315 * AK315) * DW315/(100*DK315) * (1000 - DT315)/1000</f>
        <v>0</v>
      </c>
      <c r="AI315">
        <v>358.1907434440777</v>
      </c>
      <c r="AJ315">
        <v>357.7257878787879</v>
      </c>
      <c r="AK315">
        <v>-2.968284473432271</v>
      </c>
      <c r="AL315">
        <v>66.82168237322618</v>
      </c>
      <c r="AM315">
        <f>(AO315 - AN315 + DX315*1E3/(8.314*(DZ315+273.15)) * AQ315/DW315 * AP315) * DW315/(100*DK315) * 1000/(1000 - AO315)</f>
        <v>0</v>
      </c>
      <c r="AN315">
        <v>16.16918577691083</v>
      </c>
      <c r="AO315">
        <v>18.28202</v>
      </c>
      <c r="AP315">
        <v>-3.458783898069173E-05</v>
      </c>
      <c r="AQ315">
        <v>105.1701195824836</v>
      </c>
      <c r="AR315">
        <v>0</v>
      </c>
      <c r="AS315">
        <v>0</v>
      </c>
      <c r="AT315">
        <f>IF(AR315*$H$15&gt;=AV315,1.0,(AV315/(AV315-AR315*$H$15)))</f>
        <v>0</v>
      </c>
      <c r="AU315">
        <f>(AT315-1)*100</f>
        <v>0</v>
      </c>
      <c r="AV315">
        <f>MAX(0,($B$15+$C$15*EE315)/(1+$D$15*EE315)*DX315/(DZ315+273)*$E$15)</f>
        <v>0</v>
      </c>
      <c r="AW315" t="s">
        <v>429</v>
      </c>
      <c r="AX315" t="s">
        <v>429</v>
      </c>
      <c r="AY315">
        <v>0</v>
      </c>
      <c r="AZ315">
        <v>0</v>
      </c>
      <c r="BA315">
        <f>1-AY315/AZ315</f>
        <v>0</v>
      </c>
      <c r="BB315">
        <v>0</v>
      </c>
      <c r="BC315" t="s">
        <v>429</v>
      </c>
      <c r="BD315" t="s">
        <v>429</v>
      </c>
      <c r="BE315">
        <v>0</v>
      </c>
      <c r="BF315">
        <v>0</v>
      </c>
      <c r="BG315">
        <f>1-BE315/BF315</f>
        <v>0</v>
      </c>
      <c r="BH315">
        <v>0.5</v>
      </c>
      <c r="BI315">
        <f>DH315</f>
        <v>0</v>
      </c>
      <c r="BJ315">
        <f>K315</f>
        <v>0</v>
      </c>
      <c r="BK315">
        <f>BG315*BH315*BI315</f>
        <v>0</v>
      </c>
      <c r="BL315">
        <f>(BJ315-BB315)/BI315</f>
        <v>0</v>
      </c>
      <c r="BM315">
        <f>(AZ315-BF315)/BF315</f>
        <v>0</v>
      </c>
      <c r="BN315">
        <f>AY315/(BA315+AY315/BF315)</f>
        <v>0</v>
      </c>
      <c r="BO315" t="s">
        <v>429</v>
      </c>
      <c r="BP315">
        <v>0</v>
      </c>
      <c r="BQ315">
        <f>IF(BP315&lt;&gt;0, BP315, BN315)</f>
        <v>0</v>
      </c>
      <c r="BR315">
        <f>1-BQ315/BF315</f>
        <v>0</v>
      </c>
      <c r="BS315">
        <f>(BF315-BE315)/(BF315-BQ315)</f>
        <v>0</v>
      </c>
      <c r="BT315">
        <f>(AZ315-BF315)/(AZ315-BQ315)</f>
        <v>0</v>
      </c>
      <c r="BU315">
        <f>(BF315-BE315)/(BF315-AY315)</f>
        <v>0</v>
      </c>
      <c r="BV315">
        <f>(AZ315-BF315)/(AZ315-AY315)</f>
        <v>0</v>
      </c>
      <c r="BW315">
        <f>(BS315*BQ315/BE315)</f>
        <v>0</v>
      </c>
      <c r="BX315">
        <f>(1-BW315)</f>
        <v>0</v>
      </c>
      <c r="DG315">
        <f>$B$13*EF315+$C$13*EG315+$F$13*ER315*(1-EU315)</f>
        <v>0</v>
      </c>
      <c r="DH315">
        <f>DG315*DI315</f>
        <v>0</v>
      </c>
      <c r="DI315">
        <f>($B$13*$D$11+$C$13*$D$11+$F$13*((FE315+EW315)/MAX(FE315+EW315+FF315, 0.1)*$I$11+FF315/MAX(FE315+EW315+FF315, 0.1)*$J$11))/($B$13+$C$13+$F$13)</f>
        <v>0</v>
      </c>
      <c r="DJ315">
        <f>($B$13*$K$11+$C$13*$K$11+$F$13*((FE315+EW315)/MAX(FE315+EW315+FF315, 0.1)*$P$11+FF315/MAX(FE315+EW315+FF315, 0.1)*$Q$11))/($B$13+$C$13+$F$13)</f>
        <v>0</v>
      </c>
      <c r="DK315">
        <v>4.16</v>
      </c>
      <c r="DL315">
        <v>0.5</v>
      </c>
      <c r="DM315" t="s">
        <v>430</v>
      </c>
      <c r="DN315">
        <v>2</v>
      </c>
      <c r="DO315" t="b">
        <v>1</v>
      </c>
      <c r="DP315">
        <v>1685036192.214286</v>
      </c>
      <c r="DQ315">
        <v>371.4637499999999</v>
      </c>
      <c r="DR315">
        <v>366.4969285714287</v>
      </c>
      <c r="DS315">
        <v>18.29571071428571</v>
      </c>
      <c r="DT315">
        <v>16.170575</v>
      </c>
      <c r="DU315">
        <v>371.6391785714285</v>
      </c>
      <c r="DV315">
        <v>18.40197142857143</v>
      </c>
      <c r="DW315">
        <v>500.0164285714285</v>
      </c>
      <c r="DX315">
        <v>99.51269642857143</v>
      </c>
      <c r="DY315">
        <v>0.09999646785714286</v>
      </c>
      <c r="DZ315">
        <v>27.23828571428572</v>
      </c>
      <c r="EA315">
        <v>28.11193928571428</v>
      </c>
      <c r="EB315">
        <v>999.9000000000002</v>
      </c>
      <c r="EC315">
        <v>0</v>
      </c>
      <c r="ED315">
        <v>0</v>
      </c>
      <c r="EE315">
        <v>10005.56357142857</v>
      </c>
      <c r="EF315">
        <v>0</v>
      </c>
      <c r="EG315">
        <v>165.9039285714286</v>
      </c>
      <c r="EH315">
        <v>4.96673725</v>
      </c>
      <c r="EI315">
        <v>378.3866071428571</v>
      </c>
      <c r="EJ315">
        <v>372.5208571428571</v>
      </c>
      <c r="EK315">
        <v>2.125126428571428</v>
      </c>
      <c r="EL315">
        <v>366.4969285714287</v>
      </c>
      <c r="EM315">
        <v>16.170575</v>
      </c>
      <c r="EN315">
        <v>1.820655357142857</v>
      </c>
      <c r="EO315">
        <v>1.609178214285714</v>
      </c>
      <c r="EP315">
        <v>15.96526785714285</v>
      </c>
      <c r="EQ315">
        <v>14.046975</v>
      </c>
      <c r="ER315">
        <v>2000.025</v>
      </c>
      <c r="ES315">
        <v>0.9799963214285715</v>
      </c>
      <c r="ET315">
        <v>0.02000368571428571</v>
      </c>
      <c r="EU315">
        <v>0</v>
      </c>
      <c r="EV315">
        <v>519.4805</v>
      </c>
      <c r="EW315">
        <v>5.00078</v>
      </c>
      <c r="EX315">
        <v>23841.00357142857</v>
      </c>
      <c r="EY315">
        <v>16379.83214285714</v>
      </c>
      <c r="EZ315">
        <v>45.92617857142857</v>
      </c>
      <c r="FA315">
        <v>47.52435714285713</v>
      </c>
      <c r="FB315">
        <v>46.19164285714284</v>
      </c>
      <c r="FC315">
        <v>47.39707142857143</v>
      </c>
      <c r="FD315">
        <v>46.52199999999999</v>
      </c>
      <c r="FE315">
        <v>1955.114642857143</v>
      </c>
      <c r="FF315">
        <v>39.90857142857143</v>
      </c>
      <c r="FG315">
        <v>0</v>
      </c>
      <c r="FH315">
        <v>1685036199.1</v>
      </c>
      <c r="FI315">
        <v>0</v>
      </c>
      <c r="FJ315">
        <v>519.4111153846154</v>
      </c>
      <c r="FK315">
        <v>-0.03135042631372004</v>
      </c>
      <c r="FL315">
        <v>2924.998292779959</v>
      </c>
      <c r="FM315">
        <v>23851.34615384615</v>
      </c>
      <c r="FN315">
        <v>15</v>
      </c>
      <c r="FO315">
        <v>1685034582.6</v>
      </c>
      <c r="FP315" t="s">
        <v>1018</v>
      </c>
      <c r="FQ315">
        <v>1685034575.6</v>
      </c>
      <c r="FR315">
        <v>1685034582.6</v>
      </c>
      <c r="FS315">
        <v>5</v>
      </c>
      <c r="FT315">
        <v>-0.444</v>
      </c>
      <c r="FU315">
        <v>-0.083</v>
      </c>
      <c r="FV315">
        <v>-0.171</v>
      </c>
      <c r="FW315">
        <v>-0.067</v>
      </c>
      <c r="FX315">
        <v>408</v>
      </c>
      <c r="FY315">
        <v>21</v>
      </c>
      <c r="FZ315">
        <v>0.12</v>
      </c>
      <c r="GA315">
        <v>0.04</v>
      </c>
      <c r="GB315">
        <v>2.582355425</v>
      </c>
      <c r="GC315">
        <v>44.38919559849907</v>
      </c>
      <c r="GD315">
        <v>4.403827358195874</v>
      </c>
      <c r="GE315">
        <v>0</v>
      </c>
      <c r="GF315">
        <v>2.123705</v>
      </c>
      <c r="GG315">
        <v>-0.00899752345215874</v>
      </c>
      <c r="GH315">
        <v>0.009315663154064737</v>
      </c>
      <c r="GI315">
        <v>1</v>
      </c>
      <c r="GJ315">
        <v>1</v>
      </c>
      <c r="GK315">
        <v>2</v>
      </c>
      <c r="GL315" t="s">
        <v>432</v>
      </c>
      <c r="GM315">
        <v>3.09908</v>
      </c>
      <c r="GN315">
        <v>2.75826</v>
      </c>
      <c r="GO315">
        <v>0.0822748</v>
      </c>
      <c r="GP315">
        <v>0.0807184</v>
      </c>
      <c r="GQ315">
        <v>0.0970693</v>
      </c>
      <c r="GR315">
        <v>0.0890025</v>
      </c>
      <c r="GS315">
        <v>23254.5</v>
      </c>
      <c r="GT315">
        <v>23040.8</v>
      </c>
      <c r="GU315">
        <v>25904.6</v>
      </c>
      <c r="GV315">
        <v>25431.5</v>
      </c>
      <c r="GW315">
        <v>37553.2</v>
      </c>
      <c r="GX315">
        <v>35303.2</v>
      </c>
      <c r="GY315">
        <v>45307.1</v>
      </c>
      <c r="GZ315">
        <v>41928.3</v>
      </c>
      <c r="HA315">
        <v>1.80435</v>
      </c>
      <c r="HB315">
        <v>1.76528</v>
      </c>
      <c r="HC315">
        <v>-0.134107</v>
      </c>
      <c r="HD315">
        <v>0</v>
      </c>
      <c r="HE315">
        <v>30.2806</v>
      </c>
      <c r="HF315">
        <v>999.9</v>
      </c>
      <c r="HG315">
        <v>47.5</v>
      </c>
      <c r="HH315">
        <v>45.2</v>
      </c>
      <c r="HI315">
        <v>46.4828</v>
      </c>
      <c r="HJ315">
        <v>62.9383</v>
      </c>
      <c r="HK315">
        <v>22.8886</v>
      </c>
      <c r="HL315">
        <v>1</v>
      </c>
      <c r="HM315">
        <v>0.806773</v>
      </c>
      <c r="HN315">
        <v>9.28105</v>
      </c>
      <c r="HO315">
        <v>20.0512</v>
      </c>
      <c r="HP315">
        <v>5.21085</v>
      </c>
      <c r="HQ315">
        <v>11.986</v>
      </c>
      <c r="HR315">
        <v>4.9636</v>
      </c>
      <c r="HS315">
        <v>3.27435</v>
      </c>
      <c r="HT315">
        <v>9999</v>
      </c>
      <c r="HU315">
        <v>9999</v>
      </c>
      <c r="HV315">
        <v>9999</v>
      </c>
      <c r="HW315">
        <v>32.7</v>
      </c>
      <c r="HX315">
        <v>1.86401</v>
      </c>
      <c r="HY315">
        <v>1.86028</v>
      </c>
      <c r="HZ315">
        <v>1.85867</v>
      </c>
      <c r="IA315">
        <v>1.86</v>
      </c>
      <c r="IB315">
        <v>1.85989</v>
      </c>
      <c r="IC315">
        <v>1.85852</v>
      </c>
      <c r="ID315">
        <v>1.8576</v>
      </c>
      <c r="IE315">
        <v>1.85242</v>
      </c>
      <c r="IF315">
        <v>0</v>
      </c>
      <c r="IG315">
        <v>0</v>
      </c>
      <c r="IH315">
        <v>0</v>
      </c>
      <c r="II315">
        <v>0</v>
      </c>
      <c r="IJ315" t="s">
        <v>433</v>
      </c>
      <c r="IK315" t="s">
        <v>434</v>
      </c>
      <c r="IL315" t="s">
        <v>435</v>
      </c>
      <c r="IM315" t="s">
        <v>435</v>
      </c>
      <c r="IN315" t="s">
        <v>435</v>
      </c>
      <c r="IO315" t="s">
        <v>435</v>
      </c>
      <c r="IP315">
        <v>0</v>
      </c>
      <c r="IQ315">
        <v>100</v>
      </c>
      <c r="IR315">
        <v>100</v>
      </c>
      <c r="IS315">
        <v>-0.178</v>
      </c>
      <c r="IT315">
        <v>-0.1065</v>
      </c>
      <c r="IU315">
        <v>-0.2503851249591045</v>
      </c>
      <c r="IV315">
        <v>0.0002756662941723101</v>
      </c>
      <c r="IW315">
        <v>-1.706736700235475E-07</v>
      </c>
      <c r="IX315">
        <v>-7.648352192670159E-11</v>
      </c>
      <c r="IY315">
        <v>-0.272498028503149</v>
      </c>
      <c r="IZ315">
        <v>0.001712106514585134</v>
      </c>
      <c r="JA315">
        <v>0.0004201690128959496</v>
      </c>
      <c r="JB315">
        <v>-1.212774764375344E-06</v>
      </c>
      <c r="JC315">
        <v>3</v>
      </c>
      <c r="JD315">
        <v>1949</v>
      </c>
      <c r="JE315">
        <v>1</v>
      </c>
      <c r="JF315">
        <v>28</v>
      </c>
      <c r="JG315">
        <v>27.1</v>
      </c>
      <c r="JH315">
        <v>27</v>
      </c>
      <c r="JI315">
        <v>0.913086</v>
      </c>
      <c r="JJ315">
        <v>2.7002</v>
      </c>
      <c r="JK315">
        <v>1.49658</v>
      </c>
      <c r="JL315">
        <v>2.34253</v>
      </c>
      <c r="JM315">
        <v>1.54785</v>
      </c>
      <c r="JN315">
        <v>2.47925</v>
      </c>
      <c r="JO315">
        <v>48.7016</v>
      </c>
      <c r="JP315">
        <v>14.6311</v>
      </c>
      <c r="JQ315">
        <v>18</v>
      </c>
      <c r="JR315">
        <v>494.272</v>
      </c>
      <c r="JS315">
        <v>481.654</v>
      </c>
      <c r="JT315">
        <v>20.5918</v>
      </c>
      <c r="JU315">
        <v>36.6484</v>
      </c>
      <c r="JV315">
        <v>30.0013</v>
      </c>
      <c r="JW315">
        <v>36.2267</v>
      </c>
      <c r="JX315">
        <v>36.0612</v>
      </c>
      <c r="JY315">
        <v>18.3605</v>
      </c>
      <c r="JZ315">
        <v>60.6329</v>
      </c>
      <c r="KA315">
        <v>0</v>
      </c>
      <c r="KB315">
        <v>17.156</v>
      </c>
      <c r="KC315">
        <v>313.349</v>
      </c>
      <c r="KD315">
        <v>16.0807</v>
      </c>
      <c r="KE315">
        <v>99.003</v>
      </c>
      <c r="KF315">
        <v>99.5343</v>
      </c>
    </row>
    <row r="316" spans="1:292">
      <c r="A316">
        <v>296</v>
      </c>
      <c r="B316">
        <v>1685036205</v>
      </c>
      <c r="C316">
        <v>9605.900000095367</v>
      </c>
      <c r="D316" t="s">
        <v>1031</v>
      </c>
      <c r="E316" t="s">
        <v>1032</v>
      </c>
      <c r="F316">
        <v>5</v>
      </c>
      <c r="G316" t="s">
        <v>1017</v>
      </c>
      <c r="H316">
        <v>1685036197.5</v>
      </c>
      <c r="I316">
        <f>(J316)/1000</f>
        <v>0</v>
      </c>
      <c r="J316">
        <f>IF(DO316, AM316, AG316)</f>
        <v>0</v>
      </c>
      <c r="K316">
        <f>IF(DO316, AH316, AF316)</f>
        <v>0</v>
      </c>
      <c r="L316">
        <f>DQ316 - IF(AT316&gt;1, K316*DK316*100.0/(AV316*EE316), 0)</f>
        <v>0</v>
      </c>
      <c r="M316">
        <f>((S316-I316/2)*L316-K316)/(S316+I316/2)</f>
        <v>0</v>
      </c>
      <c r="N316">
        <f>M316*(DX316+DY316)/1000.0</f>
        <v>0</v>
      </c>
      <c r="O316">
        <f>(DQ316 - IF(AT316&gt;1, K316*DK316*100.0/(AV316*EE316), 0))*(DX316+DY316)/1000.0</f>
        <v>0</v>
      </c>
      <c r="P316">
        <f>2.0/((1/R316-1/Q316)+SIGN(R316)*SQRT((1/R316-1/Q316)*(1/R316-1/Q316) + 4*DL316/((DL316+1)*(DL316+1))*(2*1/R316*1/Q316-1/Q316*1/Q316)))</f>
        <v>0</v>
      </c>
      <c r="Q316">
        <f>IF(LEFT(DM316,1)&lt;&gt;"0",IF(LEFT(DM316,1)="1",3.0,DN316),$D$5+$E$5*(EE316*DX316/($K$5*1000))+$F$5*(EE316*DX316/($K$5*1000))*MAX(MIN(DK316,$J$5),$I$5)*MAX(MIN(DK316,$J$5),$I$5)+$G$5*MAX(MIN(DK316,$J$5),$I$5)*(EE316*DX316/($K$5*1000))+$H$5*(EE316*DX316/($K$5*1000))*(EE316*DX316/($K$5*1000)))</f>
        <v>0</v>
      </c>
      <c r="R316">
        <f>I316*(1000-(1000*0.61365*exp(17.502*V316/(240.97+V316))/(DX316+DY316)+DS316)/2)/(1000*0.61365*exp(17.502*V316/(240.97+V316))/(DX316+DY316)-DS316)</f>
        <v>0</v>
      </c>
      <c r="S316">
        <f>1/((DL316+1)/(P316/1.6)+1/(Q316/1.37)) + DL316/((DL316+1)/(P316/1.6) + DL316/(Q316/1.37))</f>
        <v>0</v>
      </c>
      <c r="T316">
        <f>(DG316*DJ316)</f>
        <v>0</v>
      </c>
      <c r="U316">
        <f>(DZ316+(T316+2*0.95*5.67E-8*(((DZ316+$B$9)+273)^4-(DZ316+273)^4)-44100*I316)/(1.84*29.3*Q316+8*0.95*5.67E-8*(DZ316+273)^3))</f>
        <v>0</v>
      </c>
      <c r="V316">
        <f>($C$9*EA316+$D$9*EB316+$E$9*U316)</f>
        <v>0</v>
      </c>
      <c r="W316">
        <f>0.61365*exp(17.502*V316/(240.97+V316))</f>
        <v>0</v>
      </c>
      <c r="X316">
        <f>(Y316/Z316*100)</f>
        <v>0</v>
      </c>
      <c r="Y316">
        <f>DS316*(DX316+DY316)/1000</f>
        <v>0</v>
      </c>
      <c r="Z316">
        <f>0.61365*exp(17.502*DZ316/(240.97+DZ316))</f>
        <v>0</v>
      </c>
      <c r="AA316">
        <f>(W316-DS316*(DX316+DY316)/1000)</f>
        <v>0</v>
      </c>
      <c r="AB316">
        <f>(-I316*44100)</f>
        <v>0</v>
      </c>
      <c r="AC316">
        <f>2*29.3*Q316*0.92*(DZ316-V316)</f>
        <v>0</v>
      </c>
      <c r="AD316">
        <f>2*0.95*5.67E-8*(((DZ316+$B$9)+273)^4-(V316+273)^4)</f>
        <v>0</v>
      </c>
      <c r="AE316">
        <f>T316+AD316+AB316+AC316</f>
        <v>0</v>
      </c>
      <c r="AF316">
        <f>DW316*AT316*(DR316-DQ316*(1000-AT316*DT316)/(1000-AT316*DS316))/(100*DK316)</f>
        <v>0</v>
      </c>
      <c r="AG316">
        <f>1000*DW316*AT316*(DS316-DT316)/(100*DK316*(1000-AT316*DS316))</f>
        <v>0</v>
      </c>
      <c r="AH316">
        <f>(AI316 - AJ316 - DX316*1E3/(8.314*(DZ316+273.15)) * AL316/DW316 * AK316) * DW316/(100*DK316) * (1000 - DT316)/1000</f>
        <v>0</v>
      </c>
      <c r="AI316">
        <v>341.3206080020094</v>
      </c>
      <c r="AJ316">
        <v>342.1669757575757</v>
      </c>
      <c r="AK316">
        <v>-3.129000225718162</v>
      </c>
      <c r="AL316">
        <v>66.82168237322618</v>
      </c>
      <c r="AM316">
        <f>(AO316 - AN316 + DX316*1E3/(8.314*(DZ316+273.15)) * AQ316/DW316 * AP316) * DW316/(100*DK316) * 1000/(1000 - AO316)</f>
        <v>0</v>
      </c>
      <c r="AN316">
        <v>16.16920451156167</v>
      </c>
      <c r="AO316">
        <v>18.27704264705881</v>
      </c>
      <c r="AP316">
        <v>-2.01620228187051E-05</v>
      </c>
      <c r="AQ316">
        <v>105.1701195824836</v>
      </c>
      <c r="AR316">
        <v>0</v>
      </c>
      <c r="AS316">
        <v>0</v>
      </c>
      <c r="AT316">
        <f>IF(AR316*$H$15&gt;=AV316,1.0,(AV316/(AV316-AR316*$H$15)))</f>
        <v>0</v>
      </c>
      <c r="AU316">
        <f>(AT316-1)*100</f>
        <v>0</v>
      </c>
      <c r="AV316">
        <f>MAX(0,($B$15+$C$15*EE316)/(1+$D$15*EE316)*DX316/(DZ316+273)*$E$15)</f>
        <v>0</v>
      </c>
      <c r="AW316" t="s">
        <v>429</v>
      </c>
      <c r="AX316" t="s">
        <v>429</v>
      </c>
      <c r="AY316">
        <v>0</v>
      </c>
      <c r="AZ316">
        <v>0</v>
      </c>
      <c r="BA316">
        <f>1-AY316/AZ316</f>
        <v>0</v>
      </c>
      <c r="BB316">
        <v>0</v>
      </c>
      <c r="BC316" t="s">
        <v>429</v>
      </c>
      <c r="BD316" t="s">
        <v>429</v>
      </c>
      <c r="BE316">
        <v>0</v>
      </c>
      <c r="BF316">
        <v>0</v>
      </c>
      <c r="BG316">
        <f>1-BE316/BF316</f>
        <v>0</v>
      </c>
      <c r="BH316">
        <v>0.5</v>
      </c>
      <c r="BI316">
        <f>DH316</f>
        <v>0</v>
      </c>
      <c r="BJ316">
        <f>K316</f>
        <v>0</v>
      </c>
      <c r="BK316">
        <f>BG316*BH316*BI316</f>
        <v>0</v>
      </c>
      <c r="BL316">
        <f>(BJ316-BB316)/BI316</f>
        <v>0</v>
      </c>
      <c r="BM316">
        <f>(AZ316-BF316)/BF316</f>
        <v>0</v>
      </c>
      <c r="BN316">
        <f>AY316/(BA316+AY316/BF316)</f>
        <v>0</v>
      </c>
      <c r="BO316" t="s">
        <v>429</v>
      </c>
      <c r="BP316">
        <v>0</v>
      </c>
      <c r="BQ316">
        <f>IF(BP316&lt;&gt;0, BP316, BN316)</f>
        <v>0</v>
      </c>
      <c r="BR316">
        <f>1-BQ316/BF316</f>
        <v>0</v>
      </c>
      <c r="BS316">
        <f>(BF316-BE316)/(BF316-BQ316)</f>
        <v>0</v>
      </c>
      <c r="BT316">
        <f>(AZ316-BF316)/(AZ316-BQ316)</f>
        <v>0</v>
      </c>
      <c r="BU316">
        <f>(BF316-BE316)/(BF316-AY316)</f>
        <v>0</v>
      </c>
      <c r="BV316">
        <f>(AZ316-BF316)/(AZ316-AY316)</f>
        <v>0</v>
      </c>
      <c r="BW316">
        <f>(BS316*BQ316/BE316)</f>
        <v>0</v>
      </c>
      <c r="BX316">
        <f>(1-BW316)</f>
        <v>0</v>
      </c>
      <c r="DG316">
        <f>$B$13*EF316+$C$13*EG316+$F$13*ER316*(1-EU316)</f>
        <v>0</v>
      </c>
      <c r="DH316">
        <f>DG316*DI316</f>
        <v>0</v>
      </c>
      <c r="DI316">
        <f>($B$13*$D$11+$C$13*$D$11+$F$13*((FE316+EW316)/MAX(FE316+EW316+FF316, 0.1)*$I$11+FF316/MAX(FE316+EW316+FF316, 0.1)*$J$11))/($B$13+$C$13+$F$13)</f>
        <v>0</v>
      </c>
      <c r="DJ316">
        <f>($B$13*$K$11+$C$13*$K$11+$F$13*((FE316+EW316)/MAX(FE316+EW316+FF316, 0.1)*$P$11+FF316/MAX(FE316+EW316+FF316, 0.1)*$Q$11))/($B$13+$C$13+$F$13)</f>
        <v>0</v>
      </c>
      <c r="DK316">
        <v>4.16</v>
      </c>
      <c r="DL316">
        <v>0.5</v>
      </c>
      <c r="DM316" t="s">
        <v>430</v>
      </c>
      <c r="DN316">
        <v>2</v>
      </c>
      <c r="DO316" t="b">
        <v>1</v>
      </c>
      <c r="DP316">
        <v>1685036197.5</v>
      </c>
      <c r="DQ316">
        <v>356.7672222222221</v>
      </c>
      <c r="DR316">
        <v>349.3527777777778</v>
      </c>
      <c r="DS316">
        <v>18.28612222222222</v>
      </c>
      <c r="DT316">
        <v>16.1686962962963</v>
      </c>
      <c r="DU316">
        <v>356.9444444444445</v>
      </c>
      <c r="DV316">
        <v>18.39254074074074</v>
      </c>
      <c r="DW316">
        <v>500.0254074074074</v>
      </c>
      <c r="DX316">
        <v>99.51363703703703</v>
      </c>
      <c r="DY316">
        <v>0.1000302148148148</v>
      </c>
      <c r="DZ316">
        <v>27.23904074074074</v>
      </c>
      <c r="EA316">
        <v>28.10826666666667</v>
      </c>
      <c r="EB316">
        <v>999.9000000000001</v>
      </c>
      <c r="EC316">
        <v>0</v>
      </c>
      <c r="ED316">
        <v>0</v>
      </c>
      <c r="EE316">
        <v>10003.10074074074</v>
      </c>
      <c r="EF316">
        <v>0</v>
      </c>
      <c r="EG316">
        <v>167.4832962962963</v>
      </c>
      <c r="EH316">
        <v>7.414394074074074</v>
      </c>
      <c r="EI316">
        <v>363.4126296296297</v>
      </c>
      <c r="EJ316">
        <v>355.0942592592593</v>
      </c>
      <c r="EK316">
        <v>2.117421851851852</v>
      </c>
      <c r="EL316">
        <v>349.3527777777778</v>
      </c>
      <c r="EM316">
        <v>16.1686962962963</v>
      </c>
      <c r="EN316">
        <v>1.819719259259259</v>
      </c>
      <c r="EO316">
        <v>1.609007037037037</v>
      </c>
      <c r="EP316">
        <v>15.95721481481481</v>
      </c>
      <c r="EQ316">
        <v>14.04533333333334</v>
      </c>
      <c r="ER316">
        <v>1999.997037037037</v>
      </c>
      <c r="ES316">
        <v>0.979997259259259</v>
      </c>
      <c r="ET316">
        <v>0.02000271111111111</v>
      </c>
      <c r="EU316">
        <v>0</v>
      </c>
      <c r="EV316">
        <v>519.430111111111</v>
      </c>
      <c r="EW316">
        <v>5.00078</v>
      </c>
      <c r="EX316">
        <v>24073.31111111111</v>
      </c>
      <c r="EY316">
        <v>16379.60370370371</v>
      </c>
      <c r="EZ316">
        <v>45.93037037037038</v>
      </c>
      <c r="FA316">
        <v>47.53214814814815</v>
      </c>
      <c r="FB316">
        <v>46.19414814814814</v>
      </c>
      <c r="FC316">
        <v>47.40025925925926</v>
      </c>
      <c r="FD316">
        <v>46.49740740740741</v>
      </c>
      <c r="FE316">
        <v>1955.088148148148</v>
      </c>
      <c r="FF316">
        <v>39.90518518518519</v>
      </c>
      <c r="FG316">
        <v>0</v>
      </c>
      <c r="FH316">
        <v>1685036204.5</v>
      </c>
      <c r="FI316">
        <v>0</v>
      </c>
      <c r="FJ316">
        <v>519.3882</v>
      </c>
      <c r="FK316">
        <v>0.4777692454347482</v>
      </c>
      <c r="FL316">
        <v>919.3153824875026</v>
      </c>
      <c r="FM316">
        <v>24080.708</v>
      </c>
      <c r="FN316">
        <v>15</v>
      </c>
      <c r="FO316">
        <v>1685034582.6</v>
      </c>
      <c r="FP316" t="s">
        <v>1018</v>
      </c>
      <c r="FQ316">
        <v>1685034575.6</v>
      </c>
      <c r="FR316">
        <v>1685034582.6</v>
      </c>
      <c r="FS316">
        <v>5</v>
      </c>
      <c r="FT316">
        <v>-0.444</v>
      </c>
      <c r="FU316">
        <v>-0.083</v>
      </c>
      <c r="FV316">
        <v>-0.171</v>
      </c>
      <c r="FW316">
        <v>-0.067</v>
      </c>
      <c r="FX316">
        <v>408</v>
      </c>
      <c r="FY316">
        <v>21</v>
      </c>
      <c r="FZ316">
        <v>0.12</v>
      </c>
      <c r="GA316">
        <v>0.04</v>
      </c>
      <c r="GB316">
        <v>5.792483649999999</v>
      </c>
      <c r="GC316">
        <v>28.63871504690432</v>
      </c>
      <c r="GD316">
        <v>2.804683774103335</v>
      </c>
      <c r="GE316">
        <v>0</v>
      </c>
      <c r="GF316">
        <v>2.12268275</v>
      </c>
      <c r="GG316">
        <v>-0.08944063789868925</v>
      </c>
      <c r="GH316">
        <v>0.008872487246398249</v>
      </c>
      <c r="GI316">
        <v>1</v>
      </c>
      <c r="GJ316">
        <v>1</v>
      </c>
      <c r="GK316">
        <v>2</v>
      </c>
      <c r="GL316" t="s">
        <v>432</v>
      </c>
      <c r="GM316">
        <v>3.09905</v>
      </c>
      <c r="GN316">
        <v>2.75805</v>
      </c>
      <c r="GO316">
        <v>0.0794089</v>
      </c>
      <c r="GP316">
        <v>0.0775908</v>
      </c>
      <c r="GQ316">
        <v>0.0970429</v>
      </c>
      <c r="GR316">
        <v>0.08898399999999999</v>
      </c>
      <c r="GS316">
        <v>23326.2</v>
      </c>
      <c r="GT316">
        <v>23118.6</v>
      </c>
      <c r="GU316">
        <v>25903.7</v>
      </c>
      <c r="GV316">
        <v>25431</v>
      </c>
      <c r="GW316">
        <v>37552.7</v>
      </c>
      <c r="GX316">
        <v>35302.7</v>
      </c>
      <c r="GY316">
        <v>45305.6</v>
      </c>
      <c r="GZ316">
        <v>41927.3</v>
      </c>
      <c r="HA316">
        <v>1.80415</v>
      </c>
      <c r="HB316">
        <v>1.76525</v>
      </c>
      <c r="HC316">
        <v>-0.134055</v>
      </c>
      <c r="HD316">
        <v>0</v>
      </c>
      <c r="HE316">
        <v>30.2806</v>
      </c>
      <c r="HF316">
        <v>999.9</v>
      </c>
      <c r="HG316">
        <v>47.5</v>
      </c>
      <c r="HH316">
        <v>45.3</v>
      </c>
      <c r="HI316">
        <v>46.7228</v>
      </c>
      <c r="HJ316">
        <v>62.9783</v>
      </c>
      <c r="HK316">
        <v>22.9006</v>
      </c>
      <c r="HL316">
        <v>1</v>
      </c>
      <c r="HM316">
        <v>0.80794</v>
      </c>
      <c r="HN316">
        <v>9.28105</v>
      </c>
      <c r="HO316">
        <v>20.0516</v>
      </c>
      <c r="HP316">
        <v>5.21055</v>
      </c>
      <c r="HQ316">
        <v>11.986</v>
      </c>
      <c r="HR316">
        <v>4.96345</v>
      </c>
      <c r="HS316">
        <v>3.2743</v>
      </c>
      <c r="HT316">
        <v>9999</v>
      </c>
      <c r="HU316">
        <v>9999</v>
      </c>
      <c r="HV316">
        <v>9999</v>
      </c>
      <c r="HW316">
        <v>32.7</v>
      </c>
      <c r="HX316">
        <v>1.86401</v>
      </c>
      <c r="HY316">
        <v>1.86023</v>
      </c>
      <c r="HZ316">
        <v>1.85867</v>
      </c>
      <c r="IA316">
        <v>1.86</v>
      </c>
      <c r="IB316">
        <v>1.85989</v>
      </c>
      <c r="IC316">
        <v>1.85852</v>
      </c>
      <c r="ID316">
        <v>1.8576</v>
      </c>
      <c r="IE316">
        <v>1.85242</v>
      </c>
      <c r="IF316">
        <v>0</v>
      </c>
      <c r="IG316">
        <v>0</v>
      </c>
      <c r="IH316">
        <v>0</v>
      </c>
      <c r="II316">
        <v>0</v>
      </c>
      <c r="IJ316" t="s">
        <v>433</v>
      </c>
      <c r="IK316" t="s">
        <v>434</v>
      </c>
      <c r="IL316" t="s">
        <v>435</v>
      </c>
      <c r="IM316" t="s">
        <v>435</v>
      </c>
      <c r="IN316" t="s">
        <v>435</v>
      </c>
      <c r="IO316" t="s">
        <v>435</v>
      </c>
      <c r="IP316">
        <v>0</v>
      </c>
      <c r="IQ316">
        <v>100</v>
      </c>
      <c r="IR316">
        <v>100</v>
      </c>
      <c r="IS316">
        <v>-0.18</v>
      </c>
      <c r="IT316">
        <v>-0.1066</v>
      </c>
      <c r="IU316">
        <v>-0.2503851249591045</v>
      </c>
      <c r="IV316">
        <v>0.0002756662941723101</v>
      </c>
      <c r="IW316">
        <v>-1.706736700235475E-07</v>
      </c>
      <c r="IX316">
        <v>-7.648352192670159E-11</v>
      </c>
      <c r="IY316">
        <v>-0.272498028503149</v>
      </c>
      <c r="IZ316">
        <v>0.001712106514585134</v>
      </c>
      <c r="JA316">
        <v>0.0004201690128959496</v>
      </c>
      <c r="JB316">
        <v>-1.212774764375344E-06</v>
      </c>
      <c r="JC316">
        <v>3</v>
      </c>
      <c r="JD316">
        <v>1949</v>
      </c>
      <c r="JE316">
        <v>1</v>
      </c>
      <c r="JF316">
        <v>28</v>
      </c>
      <c r="JG316">
        <v>27.2</v>
      </c>
      <c r="JH316">
        <v>27</v>
      </c>
      <c r="JI316">
        <v>0.876465</v>
      </c>
      <c r="JJ316">
        <v>2.70264</v>
      </c>
      <c r="JK316">
        <v>1.49658</v>
      </c>
      <c r="JL316">
        <v>2.34253</v>
      </c>
      <c r="JM316">
        <v>1.54785</v>
      </c>
      <c r="JN316">
        <v>2.38281</v>
      </c>
      <c r="JO316">
        <v>48.7016</v>
      </c>
      <c r="JP316">
        <v>14.5873</v>
      </c>
      <c r="JQ316">
        <v>18</v>
      </c>
      <c r="JR316">
        <v>494.229</v>
      </c>
      <c r="JS316">
        <v>481.718</v>
      </c>
      <c r="JT316">
        <v>20.5869</v>
      </c>
      <c r="JU316">
        <v>36.6627</v>
      </c>
      <c r="JV316">
        <v>30.0012</v>
      </c>
      <c r="JW316">
        <v>36.2385</v>
      </c>
      <c r="JX316">
        <v>36.0726</v>
      </c>
      <c r="JY316">
        <v>17.5733</v>
      </c>
      <c r="JZ316">
        <v>60.6329</v>
      </c>
      <c r="KA316">
        <v>0</v>
      </c>
      <c r="KB316">
        <v>17.0573</v>
      </c>
      <c r="KC316">
        <v>299.986</v>
      </c>
      <c r="KD316">
        <v>16.0791</v>
      </c>
      <c r="KE316">
        <v>98.9996</v>
      </c>
      <c r="KF316">
        <v>99.5321</v>
      </c>
    </row>
    <row r="317" spans="1:292">
      <c r="A317">
        <v>297</v>
      </c>
      <c r="B317">
        <v>1685036210</v>
      </c>
      <c r="C317">
        <v>9610.900000095367</v>
      </c>
      <c r="D317" t="s">
        <v>1033</v>
      </c>
      <c r="E317" t="s">
        <v>1034</v>
      </c>
      <c r="F317">
        <v>5</v>
      </c>
      <c r="G317" t="s">
        <v>1017</v>
      </c>
      <c r="H317">
        <v>1685036202.214286</v>
      </c>
      <c r="I317">
        <f>(J317)/1000</f>
        <v>0</v>
      </c>
      <c r="J317">
        <f>IF(DO317, AM317, AG317)</f>
        <v>0</v>
      </c>
      <c r="K317">
        <f>IF(DO317, AH317, AF317)</f>
        <v>0</v>
      </c>
      <c r="L317">
        <f>DQ317 - IF(AT317&gt;1, K317*DK317*100.0/(AV317*EE317), 0)</f>
        <v>0</v>
      </c>
      <c r="M317">
        <f>((S317-I317/2)*L317-K317)/(S317+I317/2)</f>
        <v>0</v>
      </c>
      <c r="N317">
        <f>M317*(DX317+DY317)/1000.0</f>
        <v>0</v>
      </c>
      <c r="O317">
        <f>(DQ317 - IF(AT317&gt;1, K317*DK317*100.0/(AV317*EE317), 0))*(DX317+DY317)/1000.0</f>
        <v>0</v>
      </c>
      <c r="P317">
        <f>2.0/((1/R317-1/Q317)+SIGN(R317)*SQRT((1/R317-1/Q317)*(1/R317-1/Q317) + 4*DL317/((DL317+1)*(DL317+1))*(2*1/R317*1/Q317-1/Q317*1/Q317)))</f>
        <v>0</v>
      </c>
      <c r="Q317">
        <f>IF(LEFT(DM317,1)&lt;&gt;"0",IF(LEFT(DM317,1)="1",3.0,DN317),$D$5+$E$5*(EE317*DX317/($K$5*1000))+$F$5*(EE317*DX317/($K$5*1000))*MAX(MIN(DK317,$J$5),$I$5)*MAX(MIN(DK317,$J$5),$I$5)+$G$5*MAX(MIN(DK317,$J$5),$I$5)*(EE317*DX317/($K$5*1000))+$H$5*(EE317*DX317/($K$5*1000))*(EE317*DX317/($K$5*1000)))</f>
        <v>0</v>
      </c>
      <c r="R317">
        <f>I317*(1000-(1000*0.61365*exp(17.502*V317/(240.97+V317))/(DX317+DY317)+DS317)/2)/(1000*0.61365*exp(17.502*V317/(240.97+V317))/(DX317+DY317)-DS317)</f>
        <v>0</v>
      </c>
      <c r="S317">
        <f>1/((DL317+1)/(P317/1.6)+1/(Q317/1.37)) + DL317/((DL317+1)/(P317/1.6) + DL317/(Q317/1.37))</f>
        <v>0</v>
      </c>
      <c r="T317">
        <f>(DG317*DJ317)</f>
        <v>0</v>
      </c>
      <c r="U317">
        <f>(DZ317+(T317+2*0.95*5.67E-8*(((DZ317+$B$9)+273)^4-(DZ317+273)^4)-44100*I317)/(1.84*29.3*Q317+8*0.95*5.67E-8*(DZ317+273)^3))</f>
        <v>0</v>
      </c>
      <c r="V317">
        <f>($C$9*EA317+$D$9*EB317+$E$9*U317)</f>
        <v>0</v>
      </c>
      <c r="W317">
        <f>0.61365*exp(17.502*V317/(240.97+V317))</f>
        <v>0</v>
      </c>
      <c r="X317">
        <f>(Y317/Z317*100)</f>
        <v>0</v>
      </c>
      <c r="Y317">
        <f>DS317*(DX317+DY317)/1000</f>
        <v>0</v>
      </c>
      <c r="Z317">
        <f>0.61365*exp(17.502*DZ317/(240.97+DZ317))</f>
        <v>0</v>
      </c>
      <c r="AA317">
        <f>(W317-DS317*(DX317+DY317)/1000)</f>
        <v>0</v>
      </c>
      <c r="AB317">
        <f>(-I317*44100)</f>
        <v>0</v>
      </c>
      <c r="AC317">
        <f>2*29.3*Q317*0.92*(DZ317-V317)</f>
        <v>0</v>
      </c>
      <c r="AD317">
        <f>2*0.95*5.67E-8*(((DZ317+$B$9)+273)^4-(V317+273)^4)</f>
        <v>0</v>
      </c>
      <c r="AE317">
        <f>T317+AD317+AB317+AC317</f>
        <v>0</v>
      </c>
      <c r="AF317">
        <f>DW317*AT317*(DR317-DQ317*(1000-AT317*DT317)/(1000-AT317*DS317))/(100*DK317)</f>
        <v>0</v>
      </c>
      <c r="AG317">
        <f>1000*DW317*AT317*(DS317-DT317)/(100*DK317*(1000-AT317*DS317))</f>
        <v>0</v>
      </c>
      <c r="AH317">
        <f>(AI317 - AJ317 - DX317*1E3/(8.314*(DZ317+273.15)) * AL317/DW317 * AK317) * DW317/(100*DK317) * (1000 - DT317)/1000</f>
        <v>0</v>
      </c>
      <c r="AI317">
        <v>324.707427886457</v>
      </c>
      <c r="AJ317">
        <v>326.3451757575758</v>
      </c>
      <c r="AK317">
        <v>-3.171002679410905</v>
      </c>
      <c r="AL317">
        <v>66.82168237322618</v>
      </c>
      <c r="AM317">
        <f>(AO317 - AN317 + DX317*1E3/(8.314*(DZ317+273.15)) * AQ317/DW317 * AP317) * DW317/(100*DK317) * 1000/(1000 - AO317)</f>
        <v>0</v>
      </c>
      <c r="AN317">
        <v>16.16944265491006</v>
      </c>
      <c r="AO317">
        <v>18.27147852941176</v>
      </c>
      <c r="AP317">
        <v>-4.486437506494195E-05</v>
      </c>
      <c r="AQ317">
        <v>105.1701195824836</v>
      </c>
      <c r="AR317">
        <v>0</v>
      </c>
      <c r="AS317">
        <v>0</v>
      </c>
      <c r="AT317">
        <f>IF(AR317*$H$15&gt;=AV317,1.0,(AV317/(AV317-AR317*$H$15)))</f>
        <v>0</v>
      </c>
      <c r="AU317">
        <f>(AT317-1)*100</f>
        <v>0</v>
      </c>
      <c r="AV317">
        <f>MAX(0,($B$15+$C$15*EE317)/(1+$D$15*EE317)*DX317/(DZ317+273)*$E$15)</f>
        <v>0</v>
      </c>
      <c r="AW317" t="s">
        <v>429</v>
      </c>
      <c r="AX317" t="s">
        <v>429</v>
      </c>
      <c r="AY317">
        <v>0</v>
      </c>
      <c r="AZ317">
        <v>0</v>
      </c>
      <c r="BA317">
        <f>1-AY317/AZ317</f>
        <v>0</v>
      </c>
      <c r="BB317">
        <v>0</v>
      </c>
      <c r="BC317" t="s">
        <v>429</v>
      </c>
      <c r="BD317" t="s">
        <v>429</v>
      </c>
      <c r="BE317">
        <v>0</v>
      </c>
      <c r="BF317">
        <v>0</v>
      </c>
      <c r="BG317">
        <f>1-BE317/BF317</f>
        <v>0</v>
      </c>
      <c r="BH317">
        <v>0.5</v>
      </c>
      <c r="BI317">
        <f>DH317</f>
        <v>0</v>
      </c>
      <c r="BJ317">
        <f>K317</f>
        <v>0</v>
      </c>
      <c r="BK317">
        <f>BG317*BH317*BI317</f>
        <v>0</v>
      </c>
      <c r="BL317">
        <f>(BJ317-BB317)/BI317</f>
        <v>0</v>
      </c>
      <c r="BM317">
        <f>(AZ317-BF317)/BF317</f>
        <v>0</v>
      </c>
      <c r="BN317">
        <f>AY317/(BA317+AY317/BF317)</f>
        <v>0</v>
      </c>
      <c r="BO317" t="s">
        <v>429</v>
      </c>
      <c r="BP317">
        <v>0</v>
      </c>
      <c r="BQ317">
        <f>IF(BP317&lt;&gt;0, BP317, BN317)</f>
        <v>0</v>
      </c>
      <c r="BR317">
        <f>1-BQ317/BF317</f>
        <v>0</v>
      </c>
      <c r="BS317">
        <f>(BF317-BE317)/(BF317-BQ317)</f>
        <v>0</v>
      </c>
      <c r="BT317">
        <f>(AZ317-BF317)/(AZ317-BQ317)</f>
        <v>0</v>
      </c>
      <c r="BU317">
        <f>(BF317-BE317)/(BF317-AY317)</f>
        <v>0</v>
      </c>
      <c r="BV317">
        <f>(AZ317-BF317)/(AZ317-AY317)</f>
        <v>0</v>
      </c>
      <c r="BW317">
        <f>(BS317*BQ317/BE317)</f>
        <v>0</v>
      </c>
      <c r="BX317">
        <f>(1-BW317)</f>
        <v>0</v>
      </c>
      <c r="DG317">
        <f>$B$13*EF317+$C$13*EG317+$F$13*ER317*(1-EU317)</f>
        <v>0</v>
      </c>
      <c r="DH317">
        <f>DG317*DI317</f>
        <v>0</v>
      </c>
      <c r="DI317">
        <f>($B$13*$D$11+$C$13*$D$11+$F$13*((FE317+EW317)/MAX(FE317+EW317+FF317, 0.1)*$I$11+FF317/MAX(FE317+EW317+FF317, 0.1)*$J$11))/($B$13+$C$13+$F$13)</f>
        <v>0</v>
      </c>
      <c r="DJ317">
        <f>($B$13*$K$11+$C$13*$K$11+$F$13*((FE317+EW317)/MAX(FE317+EW317+FF317, 0.1)*$P$11+FF317/MAX(FE317+EW317+FF317, 0.1)*$Q$11))/($B$13+$C$13+$F$13)</f>
        <v>0</v>
      </c>
      <c r="DK317">
        <v>4.16</v>
      </c>
      <c r="DL317">
        <v>0.5</v>
      </c>
      <c r="DM317" t="s">
        <v>430</v>
      </c>
      <c r="DN317">
        <v>2</v>
      </c>
      <c r="DO317" t="b">
        <v>1</v>
      </c>
      <c r="DP317">
        <v>1685036202.214286</v>
      </c>
      <c r="DQ317">
        <v>342.7612857142857</v>
      </c>
      <c r="DR317">
        <v>333.8912857142857</v>
      </c>
      <c r="DS317">
        <v>18.27970357142857</v>
      </c>
      <c r="DT317">
        <v>16.1609</v>
      </c>
      <c r="DU317">
        <v>342.94025</v>
      </c>
      <c r="DV317">
        <v>18.38622857142857</v>
      </c>
      <c r="DW317">
        <v>500.0074285714286</v>
      </c>
      <c r="DX317">
        <v>99.51453928571428</v>
      </c>
      <c r="DY317">
        <v>0.09999774642857144</v>
      </c>
      <c r="DZ317">
        <v>27.23531428571429</v>
      </c>
      <c r="EA317">
        <v>28.10032857142857</v>
      </c>
      <c r="EB317">
        <v>999.9000000000002</v>
      </c>
      <c r="EC317">
        <v>0</v>
      </c>
      <c r="ED317">
        <v>0</v>
      </c>
      <c r="EE317">
        <v>9999.820000000002</v>
      </c>
      <c r="EF317">
        <v>0</v>
      </c>
      <c r="EG317">
        <v>167.6631785714286</v>
      </c>
      <c r="EH317">
        <v>8.869932142857143</v>
      </c>
      <c r="EI317">
        <v>349.1435357142858</v>
      </c>
      <c r="EJ317">
        <v>339.3761428571428</v>
      </c>
      <c r="EK317">
        <v>2.118805</v>
      </c>
      <c r="EL317">
        <v>333.8912857142857</v>
      </c>
      <c r="EM317">
        <v>16.1609</v>
      </c>
      <c r="EN317">
        <v>1.819097142857143</v>
      </c>
      <c r="EO317">
        <v>1.608246071428572</v>
      </c>
      <c r="EP317">
        <v>15.95186071428571</v>
      </c>
      <c r="EQ317">
        <v>14.03801785714286</v>
      </c>
      <c r="ER317">
        <v>2000.017142857143</v>
      </c>
      <c r="ES317">
        <v>0.9799966785714285</v>
      </c>
      <c r="ET317">
        <v>0.02000332142857143</v>
      </c>
      <c r="EU317">
        <v>0</v>
      </c>
      <c r="EV317">
        <v>519.4700357142857</v>
      </c>
      <c r="EW317">
        <v>5.00078</v>
      </c>
      <c r="EX317">
        <v>24099.56785714286</v>
      </c>
      <c r="EY317">
        <v>16379.75714285714</v>
      </c>
      <c r="EZ317">
        <v>45.94178571428571</v>
      </c>
      <c r="FA317">
        <v>47.54207142857141</v>
      </c>
      <c r="FB317">
        <v>46.21628571428572</v>
      </c>
      <c r="FC317">
        <v>47.41049999999999</v>
      </c>
      <c r="FD317">
        <v>46.49753571428572</v>
      </c>
      <c r="FE317">
        <v>1955.106785714286</v>
      </c>
      <c r="FF317">
        <v>39.90714285714286</v>
      </c>
      <c r="FG317">
        <v>0</v>
      </c>
      <c r="FH317">
        <v>1685036209.3</v>
      </c>
      <c r="FI317">
        <v>0</v>
      </c>
      <c r="FJ317">
        <v>519.44836</v>
      </c>
      <c r="FK317">
        <v>1.034307705097776</v>
      </c>
      <c r="FL317">
        <v>1032.838464538336</v>
      </c>
      <c r="FM317">
        <v>24107.508</v>
      </c>
      <c r="FN317">
        <v>15</v>
      </c>
      <c r="FO317">
        <v>1685034582.6</v>
      </c>
      <c r="FP317" t="s">
        <v>1018</v>
      </c>
      <c r="FQ317">
        <v>1685034575.6</v>
      </c>
      <c r="FR317">
        <v>1685034582.6</v>
      </c>
      <c r="FS317">
        <v>5</v>
      </c>
      <c r="FT317">
        <v>-0.444</v>
      </c>
      <c r="FU317">
        <v>-0.083</v>
      </c>
      <c r="FV317">
        <v>-0.171</v>
      </c>
      <c r="FW317">
        <v>-0.067</v>
      </c>
      <c r="FX317">
        <v>408</v>
      </c>
      <c r="FY317">
        <v>21</v>
      </c>
      <c r="FZ317">
        <v>0.12</v>
      </c>
      <c r="GA317">
        <v>0.04</v>
      </c>
      <c r="GB317">
        <v>7.90664756097561</v>
      </c>
      <c r="GC317">
        <v>19.35486062717771</v>
      </c>
      <c r="GD317">
        <v>1.941649482370382</v>
      </c>
      <c r="GE317">
        <v>0</v>
      </c>
      <c r="GF317">
        <v>2.119874634146341</v>
      </c>
      <c r="GG317">
        <v>0.005986202090593271</v>
      </c>
      <c r="GH317">
        <v>0.01345459593207536</v>
      </c>
      <c r="GI317">
        <v>1</v>
      </c>
      <c r="GJ317">
        <v>1</v>
      </c>
      <c r="GK317">
        <v>2</v>
      </c>
      <c r="GL317" t="s">
        <v>432</v>
      </c>
      <c r="GM317">
        <v>3.09899</v>
      </c>
      <c r="GN317">
        <v>2.75813</v>
      </c>
      <c r="GO317">
        <v>0.076444</v>
      </c>
      <c r="GP317">
        <v>0.0743847</v>
      </c>
      <c r="GQ317">
        <v>0.0970118</v>
      </c>
      <c r="GR317">
        <v>0.0885876</v>
      </c>
      <c r="GS317">
        <v>23400.6</v>
      </c>
      <c r="GT317">
        <v>23198.1</v>
      </c>
      <c r="GU317">
        <v>25903.1</v>
      </c>
      <c r="GV317">
        <v>25430.2</v>
      </c>
      <c r="GW317">
        <v>37553</v>
      </c>
      <c r="GX317">
        <v>35316.9</v>
      </c>
      <c r="GY317">
        <v>45304.8</v>
      </c>
      <c r="GZ317">
        <v>41926.3</v>
      </c>
      <c r="HA317">
        <v>1.80415</v>
      </c>
      <c r="HB317">
        <v>1.76445</v>
      </c>
      <c r="HC317">
        <v>-0.134267</v>
      </c>
      <c r="HD317">
        <v>0</v>
      </c>
      <c r="HE317">
        <v>30.278</v>
      </c>
      <c r="HF317">
        <v>999.9</v>
      </c>
      <c r="HG317">
        <v>47.5</v>
      </c>
      <c r="HH317">
        <v>45.3</v>
      </c>
      <c r="HI317">
        <v>46.7216</v>
      </c>
      <c r="HJ317">
        <v>62.9283</v>
      </c>
      <c r="HK317">
        <v>23.1651</v>
      </c>
      <c r="HL317">
        <v>1</v>
      </c>
      <c r="HM317">
        <v>0.809172</v>
      </c>
      <c r="HN317">
        <v>9.28105</v>
      </c>
      <c r="HO317">
        <v>20.0511</v>
      </c>
      <c r="HP317">
        <v>5.20995</v>
      </c>
      <c r="HQ317">
        <v>11.986</v>
      </c>
      <c r="HR317">
        <v>4.96335</v>
      </c>
      <c r="HS317">
        <v>3.27433</v>
      </c>
      <c r="HT317">
        <v>9999</v>
      </c>
      <c r="HU317">
        <v>9999</v>
      </c>
      <c r="HV317">
        <v>9999</v>
      </c>
      <c r="HW317">
        <v>32.7</v>
      </c>
      <c r="HX317">
        <v>1.86401</v>
      </c>
      <c r="HY317">
        <v>1.86024</v>
      </c>
      <c r="HZ317">
        <v>1.85865</v>
      </c>
      <c r="IA317">
        <v>1.86001</v>
      </c>
      <c r="IB317">
        <v>1.85989</v>
      </c>
      <c r="IC317">
        <v>1.85852</v>
      </c>
      <c r="ID317">
        <v>1.8576</v>
      </c>
      <c r="IE317">
        <v>1.85242</v>
      </c>
      <c r="IF317">
        <v>0</v>
      </c>
      <c r="IG317">
        <v>0</v>
      </c>
      <c r="IH317">
        <v>0</v>
      </c>
      <c r="II317">
        <v>0</v>
      </c>
      <c r="IJ317" t="s">
        <v>433</v>
      </c>
      <c r="IK317" t="s">
        <v>434</v>
      </c>
      <c r="IL317" t="s">
        <v>435</v>
      </c>
      <c r="IM317" t="s">
        <v>435</v>
      </c>
      <c r="IN317" t="s">
        <v>435</v>
      </c>
      <c r="IO317" t="s">
        <v>435</v>
      </c>
      <c r="IP317">
        <v>0</v>
      </c>
      <c r="IQ317">
        <v>100</v>
      </c>
      <c r="IR317">
        <v>100</v>
      </c>
      <c r="IS317">
        <v>-0.182</v>
      </c>
      <c r="IT317">
        <v>-0.1067</v>
      </c>
      <c r="IU317">
        <v>-0.2503851249591045</v>
      </c>
      <c r="IV317">
        <v>0.0002756662941723101</v>
      </c>
      <c r="IW317">
        <v>-1.706736700235475E-07</v>
      </c>
      <c r="IX317">
        <v>-7.648352192670159E-11</v>
      </c>
      <c r="IY317">
        <v>-0.272498028503149</v>
      </c>
      <c r="IZ317">
        <v>0.001712106514585134</v>
      </c>
      <c r="JA317">
        <v>0.0004201690128959496</v>
      </c>
      <c r="JB317">
        <v>-1.212774764375344E-06</v>
      </c>
      <c r="JC317">
        <v>3</v>
      </c>
      <c r="JD317">
        <v>1949</v>
      </c>
      <c r="JE317">
        <v>1</v>
      </c>
      <c r="JF317">
        <v>28</v>
      </c>
      <c r="JG317">
        <v>27.2</v>
      </c>
      <c r="JH317">
        <v>27.1</v>
      </c>
      <c r="JI317">
        <v>0.837402</v>
      </c>
      <c r="JJ317">
        <v>2.70386</v>
      </c>
      <c r="JK317">
        <v>1.49658</v>
      </c>
      <c r="JL317">
        <v>2.34253</v>
      </c>
      <c r="JM317">
        <v>1.54785</v>
      </c>
      <c r="JN317">
        <v>2.48657</v>
      </c>
      <c r="JO317">
        <v>48.7016</v>
      </c>
      <c r="JP317">
        <v>14.6311</v>
      </c>
      <c r="JQ317">
        <v>18</v>
      </c>
      <c r="JR317">
        <v>494.31</v>
      </c>
      <c r="JS317">
        <v>481.255</v>
      </c>
      <c r="JT317">
        <v>20.5832</v>
      </c>
      <c r="JU317">
        <v>36.6761</v>
      </c>
      <c r="JV317">
        <v>30.0012</v>
      </c>
      <c r="JW317">
        <v>36.2504</v>
      </c>
      <c r="JX317">
        <v>36.0831</v>
      </c>
      <c r="JY317">
        <v>16.8596</v>
      </c>
      <c r="JZ317">
        <v>60.9093</v>
      </c>
      <c r="KA317">
        <v>0</v>
      </c>
      <c r="KB317">
        <v>16.9611</v>
      </c>
      <c r="KC317">
        <v>279.951</v>
      </c>
      <c r="KD317">
        <v>16.0825</v>
      </c>
      <c r="KE317">
        <v>98.9978</v>
      </c>
      <c r="KF317">
        <v>99.5295</v>
      </c>
    </row>
    <row r="318" spans="1:292">
      <c r="A318">
        <v>298</v>
      </c>
      <c r="B318">
        <v>1685036215</v>
      </c>
      <c r="C318">
        <v>9615.900000095367</v>
      </c>
      <c r="D318" t="s">
        <v>1035</v>
      </c>
      <c r="E318" t="s">
        <v>1036</v>
      </c>
      <c r="F318">
        <v>5</v>
      </c>
      <c r="G318" t="s">
        <v>1017</v>
      </c>
      <c r="H318">
        <v>1685036207.5</v>
      </c>
      <c r="I318">
        <f>(J318)/1000</f>
        <v>0</v>
      </c>
      <c r="J318">
        <f>IF(DO318, AM318, AG318)</f>
        <v>0</v>
      </c>
      <c r="K318">
        <f>IF(DO318, AH318, AF318)</f>
        <v>0</v>
      </c>
      <c r="L318">
        <f>DQ318 - IF(AT318&gt;1, K318*DK318*100.0/(AV318*EE318), 0)</f>
        <v>0</v>
      </c>
      <c r="M318">
        <f>((S318-I318/2)*L318-K318)/(S318+I318/2)</f>
        <v>0</v>
      </c>
      <c r="N318">
        <f>M318*(DX318+DY318)/1000.0</f>
        <v>0</v>
      </c>
      <c r="O318">
        <f>(DQ318 - IF(AT318&gt;1, K318*DK318*100.0/(AV318*EE318), 0))*(DX318+DY318)/1000.0</f>
        <v>0</v>
      </c>
      <c r="P318">
        <f>2.0/((1/R318-1/Q318)+SIGN(R318)*SQRT((1/R318-1/Q318)*(1/R318-1/Q318) + 4*DL318/((DL318+1)*(DL318+1))*(2*1/R318*1/Q318-1/Q318*1/Q318)))</f>
        <v>0</v>
      </c>
      <c r="Q318">
        <f>IF(LEFT(DM318,1)&lt;&gt;"0",IF(LEFT(DM318,1)="1",3.0,DN318),$D$5+$E$5*(EE318*DX318/($K$5*1000))+$F$5*(EE318*DX318/($K$5*1000))*MAX(MIN(DK318,$J$5),$I$5)*MAX(MIN(DK318,$J$5),$I$5)+$G$5*MAX(MIN(DK318,$J$5),$I$5)*(EE318*DX318/($K$5*1000))+$H$5*(EE318*DX318/($K$5*1000))*(EE318*DX318/($K$5*1000)))</f>
        <v>0</v>
      </c>
      <c r="R318">
        <f>I318*(1000-(1000*0.61365*exp(17.502*V318/(240.97+V318))/(DX318+DY318)+DS318)/2)/(1000*0.61365*exp(17.502*V318/(240.97+V318))/(DX318+DY318)-DS318)</f>
        <v>0</v>
      </c>
      <c r="S318">
        <f>1/((DL318+1)/(P318/1.6)+1/(Q318/1.37)) + DL318/((DL318+1)/(P318/1.6) + DL318/(Q318/1.37))</f>
        <v>0</v>
      </c>
      <c r="T318">
        <f>(DG318*DJ318)</f>
        <v>0</v>
      </c>
      <c r="U318">
        <f>(DZ318+(T318+2*0.95*5.67E-8*(((DZ318+$B$9)+273)^4-(DZ318+273)^4)-44100*I318)/(1.84*29.3*Q318+8*0.95*5.67E-8*(DZ318+273)^3))</f>
        <v>0</v>
      </c>
      <c r="V318">
        <f>($C$9*EA318+$D$9*EB318+$E$9*U318)</f>
        <v>0</v>
      </c>
      <c r="W318">
        <f>0.61365*exp(17.502*V318/(240.97+V318))</f>
        <v>0</v>
      </c>
      <c r="X318">
        <f>(Y318/Z318*100)</f>
        <v>0</v>
      </c>
      <c r="Y318">
        <f>DS318*(DX318+DY318)/1000</f>
        <v>0</v>
      </c>
      <c r="Z318">
        <f>0.61365*exp(17.502*DZ318/(240.97+DZ318))</f>
        <v>0</v>
      </c>
      <c r="AA318">
        <f>(W318-DS318*(DX318+DY318)/1000)</f>
        <v>0</v>
      </c>
      <c r="AB318">
        <f>(-I318*44100)</f>
        <v>0</v>
      </c>
      <c r="AC318">
        <f>2*29.3*Q318*0.92*(DZ318-V318)</f>
        <v>0</v>
      </c>
      <c r="AD318">
        <f>2*0.95*5.67E-8*(((DZ318+$B$9)+273)^4-(V318+273)^4)</f>
        <v>0</v>
      </c>
      <c r="AE318">
        <f>T318+AD318+AB318+AC318</f>
        <v>0</v>
      </c>
      <c r="AF318">
        <f>DW318*AT318*(DR318-DQ318*(1000-AT318*DT318)/(1000-AT318*DS318))/(100*DK318)</f>
        <v>0</v>
      </c>
      <c r="AG318">
        <f>1000*DW318*AT318*(DS318-DT318)/(100*DK318*(1000-AT318*DS318))</f>
        <v>0</v>
      </c>
      <c r="AH318">
        <f>(AI318 - AJ318 - DX318*1E3/(8.314*(DZ318+273.15)) * AL318/DW318 * AK318) * DW318/(100*DK318) * (1000 - DT318)/1000</f>
        <v>0</v>
      </c>
      <c r="AI318">
        <v>307.6427563506121</v>
      </c>
      <c r="AJ318">
        <v>310.3269939393939</v>
      </c>
      <c r="AK318">
        <v>-3.210549791672463</v>
      </c>
      <c r="AL318">
        <v>66.82168237322618</v>
      </c>
      <c r="AM318">
        <f>(AO318 - AN318 + DX318*1E3/(8.314*(DZ318+273.15)) * AQ318/DW318 * AP318) * DW318/(100*DK318) * 1000/(1000 - AO318)</f>
        <v>0</v>
      </c>
      <c r="AN318">
        <v>16.05475912974663</v>
      </c>
      <c r="AO318">
        <v>18.2153194117647</v>
      </c>
      <c r="AP318">
        <v>-2.493573231746031E-05</v>
      </c>
      <c r="AQ318">
        <v>105.1701195824836</v>
      </c>
      <c r="AR318">
        <v>0</v>
      </c>
      <c r="AS318">
        <v>0</v>
      </c>
      <c r="AT318">
        <f>IF(AR318*$H$15&gt;=AV318,1.0,(AV318/(AV318-AR318*$H$15)))</f>
        <v>0</v>
      </c>
      <c r="AU318">
        <f>(AT318-1)*100</f>
        <v>0</v>
      </c>
      <c r="AV318">
        <f>MAX(0,($B$15+$C$15*EE318)/(1+$D$15*EE318)*DX318/(DZ318+273)*$E$15)</f>
        <v>0</v>
      </c>
      <c r="AW318" t="s">
        <v>429</v>
      </c>
      <c r="AX318" t="s">
        <v>429</v>
      </c>
      <c r="AY318">
        <v>0</v>
      </c>
      <c r="AZ318">
        <v>0</v>
      </c>
      <c r="BA318">
        <f>1-AY318/AZ318</f>
        <v>0</v>
      </c>
      <c r="BB318">
        <v>0</v>
      </c>
      <c r="BC318" t="s">
        <v>429</v>
      </c>
      <c r="BD318" t="s">
        <v>429</v>
      </c>
      <c r="BE318">
        <v>0</v>
      </c>
      <c r="BF318">
        <v>0</v>
      </c>
      <c r="BG318">
        <f>1-BE318/BF318</f>
        <v>0</v>
      </c>
      <c r="BH318">
        <v>0.5</v>
      </c>
      <c r="BI318">
        <f>DH318</f>
        <v>0</v>
      </c>
      <c r="BJ318">
        <f>K318</f>
        <v>0</v>
      </c>
      <c r="BK318">
        <f>BG318*BH318*BI318</f>
        <v>0</v>
      </c>
      <c r="BL318">
        <f>(BJ318-BB318)/BI318</f>
        <v>0</v>
      </c>
      <c r="BM318">
        <f>(AZ318-BF318)/BF318</f>
        <v>0</v>
      </c>
      <c r="BN318">
        <f>AY318/(BA318+AY318/BF318)</f>
        <v>0</v>
      </c>
      <c r="BO318" t="s">
        <v>429</v>
      </c>
      <c r="BP318">
        <v>0</v>
      </c>
      <c r="BQ318">
        <f>IF(BP318&lt;&gt;0, BP318, BN318)</f>
        <v>0</v>
      </c>
      <c r="BR318">
        <f>1-BQ318/BF318</f>
        <v>0</v>
      </c>
      <c r="BS318">
        <f>(BF318-BE318)/(BF318-BQ318)</f>
        <v>0</v>
      </c>
      <c r="BT318">
        <f>(AZ318-BF318)/(AZ318-BQ318)</f>
        <v>0</v>
      </c>
      <c r="BU318">
        <f>(BF318-BE318)/(BF318-AY318)</f>
        <v>0</v>
      </c>
      <c r="BV318">
        <f>(AZ318-BF318)/(AZ318-AY318)</f>
        <v>0</v>
      </c>
      <c r="BW318">
        <f>(BS318*BQ318/BE318)</f>
        <v>0</v>
      </c>
      <c r="BX318">
        <f>(1-BW318)</f>
        <v>0</v>
      </c>
      <c r="DG318">
        <f>$B$13*EF318+$C$13*EG318+$F$13*ER318*(1-EU318)</f>
        <v>0</v>
      </c>
      <c r="DH318">
        <f>DG318*DI318</f>
        <v>0</v>
      </c>
      <c r="DI318">
        <f>($B$13*$D$11+$C$13*$D$11+$F$13*((FE318+EW318)/MAX(FE318+EW318+FF318, 0.1)*$I$11+FF318/MAX(FE318+EW318+FF318, 0.1)*$J$11))/($B$13+$C$13+$F$13)</f>
        <v>0</v>
      </c>
      <c r="DJ318">
        <f>($B$13*$K$11+$C$13*$K$11+$F$13*((FE318+EW318)/MAX(FE318+EW318+FF318, 0.1)*$P$11+FF318/MAX(FE318+EW318+FF318, 0.1)*$Q$11))/($B$13+$C$13+$F$13)</f>
        <v>0</v>
      </c>
      <c r="DK318">
        <v>4.16</v>
      </c>
      <c r="DL318">
        <v>0.5</v>
      </c>
      <c r="DM318" t="s">
        <v>430</v>
      </c>
      <c r="DN318">
        <v>2</v>
      </c>
      <c r="DO318" t="b">
        <v>1</v>
      </c>
      <c r="DP318">
        <v>1685036207.5</v>
      </c>
      <c r="DQ318">
        <v>326.5538518518518</v>
      </c>
      <c r="DR318">
        <v>316.3843333333334</v>
      </c>
      <c r="DS318">
        <v>18.26525185185185</v>
      </c>
      <c r="DT318">
        <v>16.10325555555556</v>
      </c>
      <c r="DU318">
        <v>326.7351481481481</v>
      </c>
      <c r="DV318">
        <v>18.3719962962963</v>
      </c>
      <c r="DW318">
        <v>500.0038148148148</v>
      </c>
      <c r="DX318">
        <v>99.51485925925927</v>
      </c>
      <c r="DY318">
        <v>0.1000211444444444</v>
      </c>
      <c r="DZ318">
        <v>27.23112592592592</v>
      </c>
      <c r="EA318">
        <v>28.09184444444444</v>
      </c>
      <c r="EB318">
        <v>999.9000000000001</v>
      </c>
      <c r="EC318">
        <v>0</v>
      </c>
      <c r="ED318">
        <v>0</v>
      </c>
      <c r="EE318">
        <v>9998.074074074075</v>
      </c>
      <c r="EF318">
        <v>0</v>
      </c>
      <c r="EG318">
        <v>168.2277407407408</v>
      </c>
      <c r="EH318">
        <v>10.16946148148148</v>
      </c>
      <c r="EI318">
        <v>332.6295925925926</v>
      </c>
      <c r="EJ318">
        <v>321.5636666666667</v>
      </c>
      <c r="EK318">
        <v>2.161997777777778</v>
      </c>
      <c r="EL318">
        <v>316.3843333333334</v>
      </c>
      <c r="EM318">
        <v>16.10325555555556</v>
      </c>
      <c r="EN318">
        <v>1.817664074074074</v>
      </c>
      <c r="EO318">
        <v>1.602514074074074</v>
      </c>
      <c r="EP318">
        <v>15.93952222222222</v>
      </c>
      <c r="EQ318">
        <v>13.98282592592592</v>
      </c>
      <c r="ER318">
        <v>1999.984444444445</v>
      </c>
      <c r="ES318">
        <v>0.979997851851852</v>
      </c>
      <c r="ET318">
        <v>0.02000208888888889</v>
      </c>
      <c r="EU318">
        <v>0</v>
      </c>
      <c r="EV318">
        <v>519.5466296296296</v>
      </c>
      <c r="EW318">
        <v>5.00078</v>
      </c>
      <c r="EX318">
        <v>24152.04444444445</v>
      </c>
      <c r="EY318">
        <v>16379.4962962963</v>
      </c>
      <c r="EZ318">
        <v>45.95125925925926</v>
      </c>
      <c r="FA318">
        <v>47.55977777777776</v>
      </c>
      <c r="FB318">
        <v>46.2382962962963</v>
      </c>
      <c r="FC318">
        <v>47.41877777777778</v>
      </c>
      <c r="FD318">
        <v>46.52296296296296</v>
      </c>
      <c r="FE318">
        <v>1955.077777777778</v>
      </c>
      <c r="FF318">
        <v>39.90370370370371</v>
      </c>
      <c r="FG318">
        <v>0</v>
      </c>
      <c r="FH318">
        <v>1685036214.1</v>
      </c>
      <c r="FI318">
        <v>0</v>
      </c>
      <c r="FJ318">
        <v>519.55128</v>
      </c>
      <c r="FK318">
        <v>2.084307712751611</v>
      </c>
      <c r="FL318">
        <v>-790.6461536195012</v>
      </c>
      <c r="FM318">
        <v>24144.192</v>
      </c>
      <c r="FN318">
        <v>15</v>
      </c>
      <c r="FO318">
        <v>1685034582.6</v>
      </c>
      <c r="FP318" t="s">
        <v>1018</v>
      </c>
      <c r="FQ318">
        <v>1685034575.6</v>
      </c>
      <c r="FR318">
        <v>1685034582.6</v>
      </c>
      <c r="FS318">
        <v>5</v>
      </c>
      <c r="FT318">
        <v>-0.444</v>
      </c>
      <c r="FU318">
        <v>-0.083</v>
      </c>
      <c r="FV318">
        <v>-0.171</v>
      </c>
      <c r="FW318">
        <v>-0.067</v>
      </c>
      <c r="FX318">
        <v>408</v>
      </c>
      <c r="FY318">
        <v>21</v>
      </c>
      <c r="FZ318">
        <v>0.12</v>
      </c>
      <c r="GA318">
        <v>0.04</v>
      </c>
      <c r="GB318">
        <v>9.382656829268294</v>
      </c>
      <c r="GC318">
        <v>14.6398806271777</v>
      </c>
      <c r="GD318">
        <v>1.458950965236021</v>
      </c>
      <c r="GE318">
        <v>0</v>
      </c>
      <c r="GF318">
        <v>2.14836487804878</v>
      </c>
      <c r="GG318">
        <v>0.4335593728222975</v>
      </c>
      <c r="GH318">
        <v>0.05517625939292083</v>
      </c>
      <c r="GI318">
        <v>1</v>
      </c>
      <c r="GJ318">
        <v>1</v>
      </c>
      <c r="GK318">
        <v>2</v>
      </c>
      <c r="GL318" t="s">
        <v>432</v>
      </c>
      <c r="GM318">
        <v>3.09913</v>
      </c>
      <c r="GN318">
        <v>2.75819</v>
      </c>
      <c r="GO318">
        <v>0.07339130000000001</v>
      </c>
      <c r="GP318">
        <v>0.07110030000000001</v>
      </c>
      <c r="GQ318">
        <v>0.0967927</v>
      </c>
      <c r="GR318">
        <v>0.0882213</v>
      </c>
      <c r="GS318">
        <v>23477.5</v>
      </c>
      <c r="GT318">
        <v>23279.7</v>
      </c>
      <c r="GU318">
        <v>25902.6</v>
      </c>
      <c r="GV318">
        <v>25429.6</v>
      </c>
      <c r="GW318">
        <v>37560.9</v>
      </c>
      <c r="GX318">
        <v>35329.8</v>
      </c>
      <c r="GY318">
        <v>45303.7</v>
      </c>
      <c r="GZ318">
        <v>41925.3</v>
      </c>
      <c r="HA318">
        <v>1.80418</v>
      </c>
      <c r="HB318">
        <v>1.76405</v>
      </c>
      <c r="HC318">
        <v>-0.134613</v>
      </c>
      <c r="HD318">
        <v>0</v>
      </c>
      <c r="HE318">
        <v>30.278</v>
      </c>
      <c r="HF318">
        <v>999.9</v>
      </c>
      <c r="HG318">
        <v>47.5</v>
      </c>
      <c r="HH318">
        <v>45.3</v>
      </c>
      <c r="HI318">
        <v>46.7192</v>
      </c>
      <c r="HJ318">
        <v>62.9983</v>
      </c>
      <c r="HK318">
        <v>22.8446</v>
      </c>
      <c r="HL318">
        <v>1</v>
      </c>
      <c r="HM318">
        <v>0.810376</v>
      </c>
      <c r="HN318">
        <v>9.28105</v>
      </c>
      <c r="HO318">
        <v>20.0517</v>
      </c>
      <c r="HP318">
        <v>5.2092</v>
      </c>
      <c r="HQ318">
        <v>11.986</v>
      </c>
      <c r="HR318">
        <v>4.9637</v>
      </c>
      <c r="HS318">
        <v>3.27435</v>
      </c>
      <c r="HT318">
        <v>9999</v>
      </c>
      <c r="HU318">
        <v>9999</v>
      </c>
      <c r="HV318">
        <v>9999</v>
      </c>
      <c r="HW318">
        <v>32.7</v>
      </c>
      <c r="HX318">
        <v>1.86401</v>
      </c>
      <c r="HY318">
        <v>1.86027</v>
      </c>
      <c r="HZ318">
        <v>1.85867</v>
      </c>
      <c r="IA318">
        <v>1.86001</v>
      </c>
      <c r="IB318">
        <v>1.85989</v>
      </c>
      <c r="IC318">
        <v>1.85852</v>
      </c>
      <c r="ID318">
        <v>1.8576</v>
      </c>
      <c r="IE318">
        <v>1.85242</v>
      </c>
      <c r="IF318">
        <v>0</v>
      </c>
      <c r="IG318">
        <v>0</v>
      </c>
      <c r="IH318">
        <v>0</v>
      </c>
      <c r="II318">
        <v>0</v>
      </c>
      <c r="IJ318" t="s">
        <v>433</v>
      </c>
      <c r="IK318" t="s">
        <v>434</v>
      </c>
      <c r="IL318" t="s">
        <v>435</v>
      </c>
      <c r="IM318" t="s">
        <v>435</v>
      </c>
      <c r="IN318" t="s">
        <v>435</v>
      </c>
      <c r="IO318" t="s">
        <v>435</v>
      </c>
      <c r="IP318">
        <v>0</v>
      </c>
      <c r="IQ318">
        <v>100</v>
      </c>
      <c r="IR318">
        <v>100</v>
      </c>
      <c r="IS318">
        <v>-0.184</v>
      </c>
      <c r="IT318">
        <v>-0.1076</v>
      </c>
      <c r="IU318">
        <v>-0.2503851249591045</v>
      </c>
      <c r="IV318">
        <v>0.0002756662941723101</v>
      </c>
      <c r="IW318">
        <v>-1.706736700235475E-07</v>
      </c>
      <c r="IX318">
        <v>-7.648352192670159E-11</v>
      </c>
      <c r="IY318">
        <v>-0.272498028503149</v>
      </c>
      <c r="IZ318">
        <v>0.001712106514585134</v>
      </c>
      <c r="JA318">
        <v>0.0004201690128959496</v>
      </c>
      <c r="JB318">
        <v>-1.212774764375344E-06</v>
      </c>
      <c r="JC318">
        <v>3</v>
      </c>
      <c r="JD318">
        <v>1949</v>
      </c>
      <c r="JE318">
        <v>1</v>
      </c>
      <c r="JF318">
        <v>28</v>
      </c>
      <c r="JG318">
        <v>27.3</v>
      </c>
      <c r="JH318">
        <v>27.2</v>
      </c>
      <c r="JI318">
        <v>0.800781</v>
      </c>
      <c r="JJ318">
        <v>2.71362</v>
      </c>
      <c r="JK318">
        <v>1.49658</v>
      </c>
      <c r="JL318">
        <v>2.34253</v>
      </c>
      <c r="JM318">
        <v>1.54907</v>
      </c>
      <c r="JN318">
        <v>2.35962</v>
      </c>
      <c r="JO318">
        <v>48.7326</v>
      </c>
      <c r="JP318">
        <v>14.5873</v>
      </c>
      <c r="JQ318">
        <v>18</v>
      </c>
      <c r="JR318">
        <v>494.408</v>
      </c>
      <c r="JS318">
        <v>481.088</v>
      </c>
      <c r="JT318">
        <v>20.5837</v>
      </c>
      <c r="JU318">
        <v>36.6901</v>
      </c>
      <c r="JV318">
        <v>30.0012</v>
      </c>
      <c r="JW318">
        <v>36.2624</v>
      </c>
      <c r="JX318">
        <v>36.0974</v>
      </c>
      <c r="JY318">
        <v>16.0652</v>
      </c>
      <c r="JZ318">
        <v>60.9093</v>
      </c>
      <c r="KA318">
        <v>0</v>
      </c>
      <c r="KB318">
        <v>16.8705</v>
      </c>
      <c r="KC318">
        <v>266.592</v>
      </c>
      <c r="KD318">
        <v>16.0888</v>
      </c>
      <c r="KE318">
        <v>98.9957</v>
      </c>
      <c r="KF318">
        <v>99.5271</v>
      </c>
    </row>
    <row r="319" spans="1:292">
      <c r="A319">
        <v>299</v>
      </c>
      <c r="B319">
        <v>1685036220</v>
      </c>
      <c r="C319">
        <v>9620.900000095367</v>
      </c>
      <c r="D319" t="s">
        <v>1037</v>
      </c>
      <c r="E319" t="s">
        <v>1038</v>
      </c>
      <c r="F319">
        <v>5</v>
      </c>
      <c r="G319" t="s">
        <v>1017</v>
      </c>
      <c r="H319">
        <v>1685036212.214286</v>
      </c>
      <c r="I319">
        <f>(J319)/1000</f>
        <v>0</v>
      </c>
      <c r="J319">
        <f>IF(DO319, AM319, AG319)</f>
        <v>0</v>
      </c>
      <c r="K319">
        <f>IF(DO319, AH319, AF319)</f>
        <v>0</v>
      </c>
      <c r="L319">
        <f>DQ319 - IF(AT319&gt;1, K319*DK319*100.0/(AV319*EE319), 0)</f>
        <v>0</v>
      </c>
      <c r="M319">
        <f>((S319-I319/2)*L319-K319)/(S319+I319/2)</f>
        <v>0</v>
      </c>
      <c r="N319">
        <f>M319*(DX319+DY319)/1000.0</f>
        <v>0</v>
      </c>
      <c r="O319">
        <f>(DQ319 - IF(AT319&gt;1, K319*DK319*100.0/(AV319*EE319), 0))*(DX319+DY319)/1000.0</f>
        <v>0</v>
      </c>
      <c r="P319">
        <f>2.0/((1/R319-1/Q319)+SIGN(R319)*SQRT((1/R319-1/Q319)*(1/R319-1/Q319) + 4*DL319/((DL319+1)*(DL319+1))*(2*1/R319*1/Q319-1/Q319*1/Q319)))</f>
        <v>0</v>
      </c>
      <c r="Q319">
        <f>IF(LEFT(DM319,1)&lt;&gt;"0",IF(LEFT(DM319,1)="1",3.0,DN319),$D$5+$E$5*(EE319*DX319/($K$5*1000))+$F$5*(EE319*DX319/($K$5*1000))*MAX(MIN(DK319,$J$5),$I$5)*MAX(MIN(DK319,$J$5),$I$5)+$G$5*MAX(MIN(DK319,$J$5),$I$5)*(EE319*DX319/($K$5*1000))+$H$5*(EE319*DX319/($K$5*1000))*(EE319*DX319/($K$5*1000)))</f>
        <v>0</v>
      </c>
      <c r="R319">
        <f>I319*(1000-(1000*0.61365*exp(17.502*V319/(240.97+V319))/(DX319+DY319)+DS319)/2)/(1000*0.61365*exp(17.502*V319/(240.97+V319))/(DX319+DY319)-DS319)</f>
        <v>0</v>
      </c>
      <c r="S319">
        <f>1/((DL319+1)/(P319/1.6)+1/(Q319/1.37)) + DL319/((DL319+1)/(P319/1.6) + DL319/(Q319/1.37))</f>
        <v>0</v>
      </c>
      <c r="T319">
        <f>(DG319*DJ319)</f>
        <v>0</v>
      </c>
      <c r="U319">
        <f>(DZ319+(T319+2*0.95*5.67E-8*(((DZ319+$B$9)+273)^4-(DZ319+273)^4)-44100*I319)/(1.84*29.3*Q319+8*0.95*5.67E-8*(DZ319+273)^3))</f>
        <v>0</v>
      </c>
      <c r="V319">
        <f>($C$9*EA319+$D$9*EB319+$E$9*U319)</f>
        <v>0</v>
      </c>
      <c r="W319">
        <f>0.61365*exp(17.502*V319/(240.97+V319))</f>
        <v>0</v>
      </c>
      <c r="X319">
        <f>(Y319/Z319*100)</f>
        <v>0</v>
      </c>
      <c r="Y319">
        <f>DS319*(DX319+DY319)/1000</f>
        <v>0</v>
      </c>
      <c r="Z319">
        <f>0.61365*exp(17.502*DZ319/(240.97+DZ319))</f>
        <v>0</v>
      </c>
      <c r="AA319">
        <f>(W319-DS319*(DX319+DY319)/1000)</f>
        <v>0</v>
      </c>
      <c r="AB319">
        <f>(-I319*44100)</f>
        <v>0</v>
      </c>
      <c r="AC319">
        <f>2*29.3*Q319*0.92*(DZ319-V319)</f>
        <v>0</v>
      </c>
      <c r="AD319">
        <f>2*0.95*5.67E-8*(((DZ319+$B$9)+273)^4-(V319+273)^4)</f>
        <v>0</v>
      </c>
      <c r="AE319">
        <f>T319+AD319+AB319+AC319</f>
        <v>0</v>
      </c>
      <c r="AF319">
        <f>DW319*AT319*(DR319-DQ319*(1000-AT319*DT319)/(1000-AT319*DS319))/(100*DK319)</f>
        <v>0</v>
      </c>
      <c r="AG319">
        <f>1000*DW319*AT319*(DS319-DT319)/(100*DK319*(1000-AT319*DS319))</f>
        <v>0</v>
      </c>
      <c r="AH319">
        <f>(AI319 - AJ319 - DX319*1E3/(8.314*(DZ319+273.15)) * AL319/DW319 * AK319) * DW319/(100*DK319) * (1000 - DT319)/1000</f>
        <v>0</v>
      </c>
      <c r="AI319">
        <v>290.7444542841146</v>
      </c>
      <c r="AJ319">
        <v>294.1119939393938</v>
      </c>
      <c r="AK319">
        <v>-3.249533570610977</v>
      </c>
      <c r="AL319">
        <v>66.82168237322618</v>
      </c>
      <c r="AM319">
        <f>(AO319 - AN319 + DX319*1E3/(8.314*(DZ319+273.15)) * AQ319/DW319 * AP319) * DW319/(100*DK319) * 1000/(1000 - AO319)</f>
        <v>0</v>
      </c>
      <c r="AN319">
        <v>15.97717642498629</v>
      </c>
      <c r="AO319">
        <v>18.16528794117646</v>
      </c>
      <c r="AP319">
        <v>-0.01340410114514056</v>
      </c>
      <c r="AQ319">
        <v>105.1701195824836</v>
      </c>
      <c r="AR319">
        <v>0</v>
      </c>
      <c r="AS319">
        <v>0</v>
      </c>
      <c r="AT319">
        <f>IF(AR319*$H$15&gt;=AV319,1.0,(AV319/(AV319-AR319*$H$15)))</f>
        <v>0</v>
      </c>
      <c r="AU319">
        <f>(AT319-1)*100</f>
        <v>0</v>
      </c>
      <c r="AV319">
        <f>MAX(0,($B$15+$C$15*EE319)/(1+$D$15*EE319)*DX319/(DZ319+273)*$E$15)</f>
        <v>0</v>
      </c>
      <c r="AW319" t="s">
        <v>429</v>
      </c>
      <c r="AX319" t="s">
        <v>429</v>
      </c>
      <c r="AY319">
        <v>0</v>
      </c>
      <c r="AZ319">
        <v>0</v>
      </c>
      <c r="BA319">
        <f>1-AY319/AZ319</f>
        <v>0</v>
      </c>
      <c r="BB319">
        <v>0</v>
      </c>
      <c r="BC319" t="s">
        <v>429</v>
      </c>
      <c r="BD319" t="s">
        <v>429</v>
      </c>
      <c r="BE319">
        <v>0</v>
      </c>
      <c r="BF319">
        <v>0</v>
      </c>
      <c r="BG319">
        <f>1-BE319/BF319</f>
        <v>0</v>
      </c>
      <c r="BH319">
        <v>0.5</v>
      </c>
      <c r="BI319">
        <f>DH319</f>
        <v>0</v>
      </c>
      <c r="BJ319">
        <f>K319</f>
        <v>0</v>
      </c>
      <c r="BK319">
        <f>BG319*BH319*BI319</f>
        <v>0</v>
      </c>
      <c r="BL319">
        <f>(BJ319-BB319)/BI319</f>
        <v>0</v>
      </c>
      <c r="BM319">
        <f>(AZ319-BF319)/BF319</f>
        <v>0</v>
      </c>
      <c r="BN319">
        <f>AY319/(BA319+AY319/BF319)</f>
        <v>0</v>
      </c>
      <c r="BO319" t="s">
        <v>429</v>
      </c>
      <c r="BP319">
        <v>0</v>
      </c>
      <c r="BQ319">
        <f>IF(BP319&lt;&gt;0, BP319, BN319)</f>
        <v>0</v>
      </c>
      <c r="BR319">
        <f>1-BQ319/BF319</f>
        <v>0</v>
      </c>
      <c r="BS319">
        <f>(BF319-BE319)/(BF319-BQ319)</f>
        <v>0</v>
      </c>
      <c r="BT319">
        <f>(AZ319-BF319)/(AZ319-BQ319)</f>
        <v>0</v>
      </c>
      <c r="BU319">
        <f>(BF319-BE319)/(BF319-AY319)</f>
        <v>0</v>
      </c>
      <c r="BV319">
        <f>(AZ319-BF319)/(AZ319-AY319)</f>
        <v>0</v>
      </c>
      <c r="BW319">
        <f>(BS319*BQ319/BE319)</f>
        <v>0</v>
      </c>
      <c r="BX319">
        <f>(1-BW319)</f>
        <v>0</v>
      </c>
      <c r="DG319">
        <f>$B$13*EF319+$C$13*EG319+$F$13*ER319*(1-EU319)</f>
        <v>0</v>
      </c>
      <c r="DH319">
        <f>DG319*DI319</f>
        <v>0</v>
      </c>
      <c r="DI319">
        <f>($B$13*$D$11+$C$13*$D$11+$F$13*((FE319+EW319)/MAX(FE319+EW319+FF319, 0.1)*$I$11+FF319/MAX(FE319+EW319+FF319, 0.1)*$J$11))/($B$13+$C$13+$F$13)</f>
        <v>0</v>
      </c>
      <c r="DJ319">
        <f>($B$13*$K$11+$C$13*$K$11+$F$13*((FE319+EW319)/MAX(FE319+EW319+FF319, 0.1)*$P$11+FF319/MAX(FE319+EW319+FF319, 0.1)*$Q$11))/($B$13+$C$13+$F$13)</f>
        <v>0</v>
      </c>
      <c r="DK319">
        <v>4.16</v>
      </c>
      <c r="DL319">
        <v>0.5</v>
      </c>
      <c r="DM319" t="s">
        <v>430</v>
      </c>
      <c r="DN319">
        <v>2</v>
      </c>
      <c r="DO319" t="b">
        <v>1</v>
      </c>
      <c r="DP319">
        <v>1685036212.214286</v>
      </c>
      <c r="DQ319">
        <v>311.8063571428571</v>
      </c>
      <c r="DR319">
        <v>300.7513928571428</v>
      </c>
      <c r="DS319">
        <v>18.23506785714286</v>
      </c>
      <c r="DT319">
        <v>16.04377142857143</v>
      </c>
      <c r="DU319">
        <v>311.9897142857143</v>
      </c>
      <c r="DV319">
        <v>18.34229285714286</v>
      </c>
      <c r="DW319">
        <v>500.01175</v>
      </c>
      <c r="DX319">
        <v>99.51538928571428</v>
      </c>
      <c r="DY319">
        <v>0.1000087571428571</v>
      </c>
      <c r="DZ319">
        <v>27.22728571428571</v>
      </c>
      <c r="EA319">
        <v>28.08844285714286</v>
      </c>
      <c r="EB319">
        <v>999.9000000000002</v>
      </c>
      <c r="EC319">
        <v>0</v>
      </c>
      <c r="ED319">
        <v>0</v>
      </c>
      <c r="EE319">
        <v>9999.261071428569</v>
      </c>
      <c r="EF319">
        <v>0</v>
      </c>
      <c r="EG319">
        <v>167.6261785714286</v>
      </c>
      <c r="EH319">
        <v>11.0548625</v>
      </c>
      <c r="EI319">
        <v>317.5981785714285</v>
      </c>
      <c r="EJ319">
        <v>305.6564285714286</v>
      </c>
      <c r="EK319">
        <v>2.191305</v>
      </c>
      <c r="EL319">
        <v>300.7513928571428</v>
      </c>
      <c r="EM319">
        <v>16.04377142857143</v>
      </c>
      <c r="EN319">
        <v>1.81467</v>
      </c>
      <c r="EO319">
        <v>1.5966025</v>
      </c>
      <c r="EP319">
        <v>15.91370357142857</v>
      </c>
      <c r="EQ319">
        <v>13.92586785714286</v>
      </c>
      <c r="ER319">
        <v>2000.018571428571</v>
      </c>
      <c r="ES319">
        <v>0.9799960714285716</v>
      </c>
      <c r="ET319">
        <v>0.02000397857142857</v>
      </c>
      <c r="EU319">
        <v>0</v>
      </c>
      <c r="EV319">
        <v>519.7057857142858</v>
      </c>
      <c r="EW319">
        <v>5.00078</v>
      </c>
      <c r="EX319">
        <v>23923.13214285715</v>
      </c>
      <c r="EY319">
        <v>16379.76428571428</v>
      </c>
      <c r="EZ319">
        <v>45.95964285714285</v>
      </c>
      <c r="FA319">
        <v>47.57549999999998</v>
      </c>
      <c r="FB319">
        <v>46.25653571428571</v>
      </c>
      <c r="FC319">
        <v>47.42392857142857</v>
      </c>
      <c r="FD319">
        <v>46.54664285714284</v>
      </c>
      <c r="FE319">
        <v>1955.108571428571</v>
      </c>
      <c r="FF319">
        <v>39.90928571428572</v>
      </c>
      <c r="FG319">
        <v>0</v>
      </c>
      <c r="FH319">
        <v>1685036219.5</v>
      </c>
      <c r="FI319">
        <v>0</v>
      </c>
      <c r="FJ319">
        <v>519.6865384615384</v>
      </c>
      <c r="FK319">
        <v>0.8308376176390694</v>
      </c>
      <c r="FL319">
        <v>-3295.299138209516</v>
      </c>
      <c r="FM319">
        <v>23914.98076923077</v>
      </c>
      <c r="FN319">
        <v>15</v>
      </c>
      <c r="FO319">
        <v>1685034582.6</v>
      </c>
      <c r="FP319" t="s">
        <v>1018</v>
      </c>
      <c r="FQ319">
        <v>1685034575.6</v>
      </c>
      <c r="FR319">
        <v>1685034582.6</v>
      </c>
      <c r="FS319">
        <v>5</v>
      </c>
      <c r="FT319">
        <v>-0.444</v>
      </c>
      <c r="FU319">
        <v>-0.083</v>
      </c>
      <c r="FV319">
        <v>-0.171</v>
      </c>
      <c r="FW319">
        <v>-0.067</v>
      </c>
      <c r="FX319">
        <v>408</v>
      </c>
      <c r="FY319">
        <v>21</v>
      </c>
      <c r="FZ319">
        <v>0.12</v>
      </c>
      <c r="GA319">
        <v>0.04</v>
      </c>
      <c r="GB319">
        <v>10.47813425</v>
      </c>
      <c r="GC319">
        <v>11.7709000750469</v>
      </c>
      <c r="GD319">
        <v>1.1357669716361</v>
      </c>
      <c r="GE319">
        <v>0</v>
      </c>
      <c r="GF319">
        <v>2.17104575</v>
      </c>
      <c r="GG319">
        <v>0.4976308818011205</v>
      </c>
      <c r="GH319">
        <v>0.05823185373519804</v>
      </c>
      <c r="GI319">
        <v>1</v>
      </c>
      <c r="GJ319">
        <v>1</v>
      </c>
      <c r="GK319">
        <v>2</v>
      </c>
      <c r="GL319" t="s">
        <v>432</v>
      </c>
      <c r="GM319">
        <v>3.09889</v>
      </c>
      <c r="GN319">
        <v>2.75808</v>
      </c>
      <c r="GO319">
        <v>0.0702401</v>
      </c>
      <c r="GP319">
        <v>0.0677513</v>
      </c>
      <c r="GQ319">
        <v>0.0966018</v>
      </c>
      <c r="GR319">
        <v>0.08824949999999999</v>
      </c>
      <c r="GS319">
        <v>23556.5</v>
      </c>
      <c r="GT319">
        <v>23363.1</v>
      </c>
      <c r="GU319">
        <v>25901.9</v>
      </c>
      <c r="GV319">
        <v>25429.2</v>
      </c>
      <c r="GW319">
        <v>37567.3</v>
      </c>
      <c r="GX319">
        <v>35327.7</v>
      </c>
      <c r="GY319">
        <v>45302.4</v>
      </c>
      <c r="GZ319">
        <v>41924.5</v>
      </c>
      <c r="HA319">
        <v>1.80373</v>
      </c>
      <c r="HB319">
        <v>1.76395</v>
      </c>
      <c r="HC319">
        <v>-0.134557</v>
      </c>
      <c r="HD319">
        <v>0</v>
      </c>
      <c r="HE319">
        <v>30.2796</v>
      </c>
      <c r="HF319">
        <v>999.9</v>
      </c>
      <c r="HG319">
        <v>47.5</v>
      </c>
      <c r="HH319">
        <v>45.3</v>
      </c>
      <c r="HI319">
        <v>46.7217</v>
      </c>
      <c r="HJ319">
        <v>63.1583</v>
      </c>
      <c r="HK319">
        <v>23.0569</v>
      </c>
      <c r="HL319">
        <v>1</v>
      </c>
      <c r="HM319">
        <v>0.811667</v>
      </c>
      <c r="HN319">
        <v>9.28105</v>
      </c>
      <c r="HO319">
        <v>20.0517</v>
      </c>
      <c r="HP319">
        <v>5.20965</v>
      </c>
      <c r="HQ319">
        <v>11.986</v>
      </c>
      <c r="HR319">
        <v>4.9634</v>
      </c>
      <c r="HS319">
        <v>3.27443</v>
      </c>
      <c r="HT319">
        <v>9999</v>
      </c>
      <c r="HU319">
        <v>9999</v>
      </c>
      <c r="HV319">
        <v>9999</v>
      </c>
      <c r="HW319">
        <v>32.7</v>
      </c>
      <c r="HX319">
        <v>1.86401</v>
      </c>
      <c r="HY319">
        <v>1.86026</v>
      </c>
      <c r="HZ319">
        <v>1.85866</v>
      </c>
      <c r="IA319">
        <v>1.85998</v>
      </c>
      <c r="IB319">
        <v>1.85989</v>
      </c>
      <c r="IC319">
        <v>1.85852</v>
      </c>
      <c r="ID319">
        <v>1.8576</v>
      </c>
      <c r="IE319">
        <v>1.85242</v>
      </c>
      <c r="IF319">
        <v>0</v>
      </c>
      <c r="IG319">
        <v>0</v>
      </c>
      <c r="IH319">
        <v>0</v>
      </c>
      <c r="II319">
        <v>0</v>
      </c>
      <c r="IJ319" t="s">
        <v>433</v>
      </c>
      <c r="IK319" t="s">
        <v>434</v>
      </c>
      <c r="IL319" t="s">
        <v>435</v>
      </c>
      <c r="IM319" t="s">
        <v>435</v>
      </c>
      <c r="IN319" t="s">
        <v>435</v>
      </c>
      <c r="IO319" t="s">
        <v>435</v>
      </c>
      <c r="IP319">
        <v>0</v>
      </c>
      <c r="IQ319">
        <v>100</v>
      </c>
      <c r="IR319">
        <v>100</v>
      </c>
      <c r="IS319">
        <v>-0.187</v>
      </c>
      <c r="IT319">
        <v>-0.1084</v>
      </c>
      <c r="IU319">
        <v>-0.2503851249591045</v>
      </c>
      <c r="IV319">
        <v>0.0002756662941723101</v>
      </c>
      <c r="IW319">
        <v>-1.706736700235475E-07</v>
      </c>
      <c r="IX319">
        <v>-7.648352192670159E-11</v>
      </c>
      <c r="IY319">
        <v>-0.272498028503149</v>
      </c>
      <c r="IZ319">
        <v>0.001712106514585134</v>
      </c>
      <c r="JA319">
        <v>0.0004201690128959496</v>
      </c>
      <c r="JB319">
        <v>-1.212774764375344E-06</v>
      </c>
      <c r="JC319">
        <v>3</v>
      </c>
      <c r="JD319">
        <v>1949</v>
      </c>
      <c r="JE319">
        <v>1</v>
      </c>
      <c r="JF319">
        <v>28</v>
      </c>
      <c r="JG319">
        <v>27.4</v>
      </c>
      <c r="JH319">
        <v>27.3</v>
      </c>
      <c r="JI319">
        <v>0.761719</v>
      </c>
      <c r="JJ319">
        <v>2.70386</v>
      </c>
      <c r="JK319">
        <v>1.49658</v>
      </c>
      <c r="JL319">
        <v>2.34253</v>
      </c>
      <c r="JM319">
        <v>1.54907</v>
      </c>
      <c r="JN319">
        <v>2.49634</v>
      </c>
      <c r="JO319">
        <v>48.7326</v>
      </c>
      <c r="JP319">
        <v>14.6224</v>
      </c>
      <c r="JQ319">
        <v>18</v>
      </c>
      <c r="JR319">
        <v>494.218</v>
      </c>
      <c r="JS319">
        <v>481.114</v>
      </c>
      <c r="JT319">
        <v>20.5851</v>
      </c>
      <c r="JU319">
        <v>36.7053</v>
      </c>
      <c r="JV319">
        <v>30.0013</v>
      </c>
      <c r="JW319">
        <v>36.2756</v>
      </c>
      <c r="JX319">
        <v>36.1105</v>
      </c>
      <c r="JY319">
        <v>15.3463</v>
      </c>
      <c r="JZ319">
        <v>60.6227</v>
      </c>
      <c r="KA319">
        <v>0</v>
      </c>
      <c r="KB319">
        <v>16.7864</v>
      </c>
      <c r="KC319">
        <v>246.551</v>
      </c>
      <c r="KD319">
        <v>16.1236</v>
      </c>
      <c r="KE319">
        <v>98.9927</v>
      </c>
      <c r="KF319">
        <v>99.5253</v>
      </c>
    </row>
    <row r="320" spans="1:292">
      <c r="A320">
        <v>300</v>
      </c>
      <c r="B320">
        <v>1685036225</v>
      </c>
      <c r="C320">
        <v>9625.900000095367</v>
      </c>
      <c r="D320" t="s">
        <v>1039</v>
      </c>
      <c r="E320" t="s">
        <v>1040</v>
      </c>
      <c r="F320">
        <v>5</v>
      </c>
      <c r="G320" t="s">
        <v>1017</v>
      </c>
      <c r="H320">
        <v>1685036217.5</v>
      </c>
      <c r="I320">
        <f>(J320)/1000</f>
        <v>0</v>
      </c>
      <c r="J320">
        <f>IF(DO320, AM320, AG320)</f>
        <v>0</v>
      </c>
      <c r="K320">
        <f>IF(DO320, AH320, AF320)</f>
        <v>0</v>
      </c>
      <c r="L320">
        <f>DQ320 - IF(AT320&gt;1, K320*DK320*100.0/(AV320*EE320), 0)</f>
        <v>0</v>
      </c>
      <c r="M320">
        <f>((S320-I320/2)*L320-K320)/(S320+I320/2)</f>
        <v>0</v>
      </c>
      <c r="N320">
        <f>M320*(DX320+DY320)/1000.0</f>
        <v>0</v>
      </c>
      <c r="O320">
        <f>(DQ320 - IF(AT320&gt;1, K320*DK320*100.0/(AV320*EE320), 0))*(DX320+DY320)/1000.0</f>
        <v>0</v>
      </c>
      <c r="P320">
        <f>2.0/((1/R320-1/Q320)+SIGN(R320)*SQRT((1/R320-1/Q320)*(1/R320-1/Q320) + 4*DL320/((DL320+1)*(DL320+1))*(2*1/R320*1/Q320-1/Q320*1/Q320)))</f>
        <v>0</v>
      </c>
      <c r="Q320">
        <f>IF(LEFT(DM320,1)&lt;&gt;"0",IF(LEFT(DM320,1)="1",3.0,DN320),$D$5+$E$5*(EE320*DX320/($K$5*1000))+$F$5*(EE320*DX320/($K$5*1000))*MAX(MIN(DK320,$J$5),$I$5)*MAX(MIN(DK320,$J$5),$I$5)+$G$5*MAX(MIN(DK320,$J$5),$I$5)*(EE320*DX320/($K$5*1000))+$H$5*(EE320*DX320/($K$5*1000))*(EE320*DX320/($K$5*1000)))</f>
        <v>0</v>
      </c>
      <c r="R320">
        <f>I320*(1000-(1000*0.61365*exp(17.502*V320/(240.97+V320))/(DX320+DY320)+DS320)/2)/(1000*0.61365*exp(17.502*V320/(240.97+V320))/(DX320+DY320)-DS320)</f>
        <v>0</v>
      </c>
      <c r="S320">
        <f>1/((DL320+1)/(P320/1.6)+1/(Q320/1.37)) + DL320/((DL320+1)/(P320/1.6) + DL320/(Q320/1.37))</f>
        <v>0</v>
      </c>
      <c r="T320">
        <f>(DG320*DJ320)</f>
        <v>0</v>
      </c>
      <c r="U320">
        <f>(DZ320+(T320+2*0.95*5.67E-8*(((DZ320+$B$9)+273)^4-(DZ320+273)^4)-44100*I320)/(1.84*29.3*Q320+8*0.95*5.67E-8*(DZ320+273)^3))</f>
        <v>0</v>
      </c>
      <c r="V320">
        <f>($C$9*EA320+$D$9*EB320+$E$9*U320)</f>
        <v>0</v>
      </c>
      <c r="W320">
        <f>0.61365*exp(17.502*V320/(240.97+V320))</f>
        <v>0</v>
      </c>
      <c r="X320">
        <f>(Y320/Z320*100)</f>
        <v>0</v>
      </c>
      <c r="Y320">
        <f>DS320*(DX320+DY320)/1000</f>
        <v>0</v>
      </c>
      <c r="Z320">
        <f>0.61365*exp(17.502*DZ320/(240.97+DZ320))</f>
        <v>0</v>
      </c>
      <c r="AA320">
        <f>(W320-DS320*(DX320+DY320)/1000)</f>
        <v>0</v>
      </c>
      <c r="AB320">
        <f>(-I320*44100)</f>
        <v>0</v>
      </c>
      <c r="AC320">
        <f>2*29.3*Q320*0.92*(DZ320-V320)</f>
        <v>0</v>
      </c>
      <c r="AD320">
        <f>2*0.95*5.67E-8*(((DZ320+$B$9)+273)^4-(V320+273)^4)</f>
        <v>0</v>
      </c>
      <c r="AE320">
        <f>T320+AD320+AB320+AC320</f>
        <v>0</v>
      </c>
      <c r="AF320">
        <f>DW320*AT320*(DR320-DQ320*(1000-AT320*DT320)/(1000-AT320*DS320))/(100*DK320)</f>
        <v>0</v>
      </c>
      <c r="AG320">
        <f>1000*DW320*AT320*(DS320-DT320)/(100*DK320*(1000-AT320*DS320))</f>
        <v>0</v>
      </c>
      <c r="AH320">
        <f>(AI320 - AJ320 - DX320*1E3/(8.314*(DZ320+273.15)) * AL320/DW320 * AK320) * DW320/(100*DK320) * (1000 - DT320)/1000</f>
        <v>0</v>
      </c>
      <c r="AI320">
        <v>273.9083515254142</v>
      </c>
      <c r="AJ320">
        <v>277.9501878787877</v>
      </c>
      <c r="AK320">
        <v>-3.236935538188912</v>
      </c>
      <c r="AL320">
        <v>66.82168237322618</v>
      </c>
      <c r="AM320">
        <f>(AO320 - AN320 + DX320*1E3/(8.314*(DZ320+273.15)) * AQ320/DW320 * AP320) * DW320/(100*DK320) * 1000/(1000 - AO320)</f>
        <v>0</v>
      </c>
      <c r="AN320">
        <v>15.99048889394395</v>
      </c>
      <c r="AO320">
        <v>18.14921088235294</v>
      </c>
      <c r="AP320">
        <v>-0.01024040759415991</v>
      </c>
      <c r="AQ320">
        <v>105.1701195824836</v>
      </c>
      <c r="AR320">
        <v>0</v>
      </c>
      <c r="AS320">
        <v>0</v>
      </c>
      <c r="AT320">
        <f>IF(AR320*$H$15&gt;=AV320,1.0,(AV320/(AV320-AR320*$H$15)))</f>
        <v>0</v>
      </c>
      <c r="AU320">
        <f>(AT320-1)*100</f>
        <v>0</v>
      </c>
      <c r="AV320">
        <f>MAX(0,($B$15+$C$15*EE320)/(1+$D$15*EE320)*DX320/(DZ320+273)*$E$15)</f>
        <v>0</v>
      </c>
      <c r="AW320" t="s">
        <v>429</v>
      </c>
      <c r="AX320" t="s">
        <v>429</v>
      </c>
      <c r="AY320">
        <v>0</v>
      </c>
      <c r="AZ320">
        <v>0</v>
      </c>
      <c r="BA320">
        <f>1-AY320/AZ320</f>
        <v>0</v>
      </c>
      <c r="BB320">
        <v>0</v>
      </c>
      <c r="BC320" t="s">
        <v>429</v>
      </c>
      <c r="BD320" t="s">
        <v>429</v>
      </c>
      <c r="BE320">
        <v>0</v>
      </c>
      <c r="BF320">
        <v>0</v>
      </c>
      <c r="BG320">
        <f>1-BE320/BF320</f>
        <v>0</v>
      </c>
      <c r="BH320">
        <v>0.5</v>
      </c>
      <c r="BI320">
        <f>DH320</f>
        <v>0</v>
      </c>
      <c r="BJ320">
        <f>K320</f>
        <v>0</v>
      </c>
      <c r="BK320">
        <f>BG320*BH320*BI320</f>
        <v>0</v>
      </c>
      <c r="BL320">
        <f>(BJ320-BB320)/BI320</f>
        <v>0</v>
      </c>
      <c r="BM320">
        <f>(AZ320-BF320)/BF320</f>
        <v>0</v>
      </c>
      <c r="BN320">
        <f>AY320/(BA320+AY320/BF320)</f>
        <v>0</v>
      </c>
      <c r="BO320" t="s">
        <v>429</v>
      </c>
      <c r="BP320">
        <v>0</v>
      </c>
      <c r="BQ320">
        <f>IF(BP320&lt;&gt;0, BP320, BN320)</f>
        <v>0</v>
      </c>
      <c r="BR320">
        <f>1-BQ320/BF320</f>
        <v>0</v>
      </c>
      <c r="BS320">
        <f>(BF320-BE320)/(BF320-BQ320)</f>
        <v>0</v>
      </c>
      <c r="BT320">
        <f>(AZ320-BF320)/(AZ320-BQ320)</f>
        <v>0</v>
      </c>
      <c r="BU320">
        <f>(BF320-BE320)/(BF320-AY320)</f>
        <v>0</v>
      </c>
      <c r="BV320">
        <f>(AZ320-BF320)/(AZ320-AY320)</f>
        <v>0</v>
      </c>
      <c r="BW320">
        <f>(BS320*BQ320/BE320)</f>
        <v>0</v>
      </c>
      <c r="BX320">
        <f>(1-BW320)</f>
        <v>0</v>
      </c>
      <c r="DG320">
        <f>$B$13*EF320+$C$13*EG320+$F$13*ER320*(1-EU320)</f>
        <v>0</v>
      </c>
      <c r="DH320">
        <f>DG320*DI320</f>
        <v>0</v>
      </c>
      <c r="DI320">
        <f>($B$13*$D$11+$C$13*$D$11+$F$13*((FE320+EW320)/MAX(FE320+EW320+FF320, 0.1)*$I$11+FF320/MAX(FE320+EW320+FF320, 0.1)*$J$11))/($B$13+$C$13+$F$13)</f>
        <v>0</v>
      </c>
      <c r="DJ320">
        <f>($B$13*$K$11+$C$13*$K$11+$F$13*((FE320+EW320)/MAX(FE320+EW320+FF320, 0.1)*$P$11+FF320/MAX(FE320+EW320+FF320, 0.1)*$Q$11))/($B$13+$C$13+$F$13)</f>
        <v>0</v>
      </c>
      <c r="DK320">
        <v>4.16</v>
      </c>
      <c r="DL320">
        <v>0.5</v>
      </c>
      <c r="DM320" t="s">
        <v>430</v>
      </c>
      <c r="DN320">
        <v>2</v>
      </c>
      <c r="DO320" t="b">
        <v>1</v>
      </c>
      <c r="DP320">
        <v>1685036217.5</v>
      </c>
      <c r="DQ320">
        <v>295.1273703703704</v>
      </c>
      <c r="DR320">
        <v>283.1621481481482</v>
      </c>
      <c r="DS320">
        <v>18.19294074074074</v>
      </c>
      <c r="DT320">
        <v>15.99835185185185</v>
      </c>
      <c r="DU320">
        <v>295.3132222222222</v>
      </c>
      <c r="DV320">
        <v>18.30081851851852</v>
      </c>
      <c r="DW320">
        <v>500.0207777777778</v>
      </c>
      <c r="DX320">
        <v>99.51591111111109</v>
      </c>
      <c r="DY320">
        <v>0.09999564074074073</v>
      </c>
      <c r="DZ320">
        <v>27.22488888888888</v>
      </c>
      <c r="EA320">
        <v>28.0836</v>
      </c>
      <c r="EB320">
        <v>999.9000000000001</v>
      </c>
      <c r="EC320">
        <v>0</v>
      </c>
      <c r="ED320">
        <v>0</v>
      </c>
      <c r="EE320">
        <v>10002.73037037037</v>
      </c>
      <c r="EF320">
        <v>0</v>
      </c>
      <c r="EG320">
        <v>167.486</v>
      </c>
      <c r="EH320">
        <v>11.96526666666667</v>
      </c>
      <c r="EI320">
        <v>300.5965185185186</v>
      </c>
      <c r="EJ320">
        <v>287.7657407407407</v>
      </c>
      <c r="EK320">
        <v>2.194595555555555</v>
      </c>
      <c r="EL320">
        <v>283.1621481481482</v>
      </c>
      <c r="EM320">
        <v>15.99835185185185</v>
      </c>
      <c r="EN320">
        <v>1.810486666666667</v>
      </c>
      <c r="EO320">
        <v>1.59209</v>
      </c>
      <c r="EP320">
        <v>15.87758888888889</v>
      </c>
      <c r="EQ320">
        <v>13.88244444444445</v>
      </c>
      <c r="ER320">
        <v>2000.005925925926</v>
      </c>
      <c r="ES320">
        <v>0.9799988518518519</v>
      </c>
      <c r="ET320">
        <v>0.0200010962962963</v>
      </c>
      <c r="EU320">
        <v>0</v>
      </c>
      <c r="EV320">
        <v>519.7814814814815</v>
      </c>
      <c r="EW320">
        <v>5.00078</v>
      </c>
      <c r="EX320">
        <v>23851.95925925926</v>
      </c>
      <c r="EY320">
        <v>16379.67407407408</v>
      </c>
      <c r="EZ320">
        <v>45.95814814814815</v>
      </c>
      <c r="FA320">
        <v>47.58066666666665</v>
      </c>
      <c r="FB320">
        <v>46.2637037037037</v>
      </c>
      <c r="FC320">
        <v>47.4234074074074</v>
      </c>
      <c r="FD320">
        <v>46.55762962962963</v>
      </c>
      <c r="FE320">
        <v>1955.102222222222</v>
      </c>
      <c r="FF320">
        <v>39.90296296296297</v>
      </c>
      <c r="FG320">
        <v>0</v>
      </c>
      <c r="FH320">
        <v>1685036224.3</v>
      </c>
      <c r="FI320">
        <v>0</v>
      </c>
      <c r="FJ320">
        <v>519.773</v>
      </c>
      <c r="FK320">
        <v>1.691692327340741</v>
      </c>
      <c r="FL320">
        <v>-157.4632503725975</v>
      </c>
      <c r="FM320">
        <v>23872.70769230769</v>
      </c>
      <c r="FN320">
        <v>15</v>
      </c>
      <c r="FO320">
        <v>1685034582.6</v>
      </c>
      <c r="FP320" t="s">
        <v>1018</v>
      </c>
      <c r="FQ320">
        <v>1685034575.6</v>
      </c>
      <c r="FR320">
        <v>1685034582.6</v>
      </c>
      <c r="FS320">
        <v>5</v>
      </c>
      <c r="FT320">
        <v>-0.444</v>
      </c>
      <c r="FU320">
        <v>-0.083</v>
      </c>
      <c r="FV320">
        <v>-0.171</v>
      </c>
      <c r="FW320">
        <v>-0.067</v>
      </c>
      <c r="FX320">
        <v>408</v>
      </c>
      <c r="FY320">
        <v>21</v>
      </c>
      <c r="FZ320">
        <v>0.12</v>
      </c>
      <c r="GA320">
        <v>0.04</v>
      </c>
      <c r="GB320">
        <v>11.3782975</v>
      </c>
      <c r="GC320">
        <v>10.35702731707317</v>
      </c>
      <c r="GD320">
        <v>1.0019561901619</v>
      </c>
      <c r="GE320">
        <v>0</v>
      </c>
      <c r="GF320">
        <v>2.177986</v>
      </c>
      <c r="GG320">
        <v>0.05078656660412464</v>
      </c>
      <c r="GH320">
        <v>0.0539229575320197</v>
      </c>
      <c r="GI320">
        <v>1</v>
      </c>
      <c r="GJ320">
        <v>1</v>
      </c>
      <c r="GK320">
        <v>2</v>
      </c>
      <c r="GL320" t="s">
        <v>432</v>
      </c>
      <c r="GM320">
        <v>3.09909</v>
      </c>
      <c r="GN320">
        <v>2.7581</v>
      </c>
      <c r="GO320">
        <v>0.06702569999999999</v>
      </c>
      <c r="GP320">
        <v>0.0643272</v>
      </c>
      <c r="GQ320">
        <v>0.0965567</v>
      </c>
      <c r="GR320">
        <v>0.0884757</v>
      </c>
      <c r="GS320">
        <v>23637.1</v>
      </c>
      <c r="GT320">
        <v>23447.9</v>
      </c>
      <c r="GU320">
        <v>25901.1</v>
      </c>
      <c r="GV320">
        <v>25428.3</v>
      </c>
      <c r="GW320">
        <v>37567.9</v>
      </c>
      <c r="GX320">
        <v>35317.6</v>
      </c>
      <c r="GY320">
        <v>45301.3</v>
      </c>
      <c r="GZ320">
        <v>41923.3</v>
      </c>
      <c r="HA320">
        <v>1.80357</v>
      </c>
      <c r="HB320">
        <v>1.7634</v>
      </c>
      <c r="HC320">
        <v>-0.135731</v>
      </c>
      <c r="HD320">
        <v>0</v>
      </c>
      <c r="HE320">
        <v>30.2856</v>
      </c>
      <c r="HF320">
        <v>999.9</v>
      </c>
      <c r="HG320">
        <v>47.4</v>
      </c>
      <c r="HH320">
        <v>45.3</v>
      </c>
      <c r="HI320">
        <v>46.6253</v>
      </c>
      <c r="HJ320">
        <v>63.0483</v>
      </c>
      <c r="HK320">
        <v>22.9407</v>
      </c>
      <c r="HL320">
        <v>1</v>
      </c>
      <c r="HM320">
        <v>0.813044</v>
      </c>
      <c r="HN320">
        <v>9.28105</v>
      </c>
      <c r="HO320">
        <v>20.0518</v>
      </c>
      <c r="HP320">
        <v>5.2098</v>
      </c>
      <c r="HQ320">
        <v>11.986</v>
      </c>
      <c r="HR320">
        <v>4.96325</v>
      </c>
      <c r="HS320">
        <v>3.27435</v>
      </c>
      <c r="HT320">
        <v>9999</v>
      </c>
      <c r="HU320">
        <v>9999</v>
      </c>
      <c r="HV320">
        <v>9999</v>
      </c>
      <c r="HW320">
        <v>32.7</v>
      </c>
      <c r="HX320">
        <v>1.86402</v>
      </c>
      <c r="HY320">
        <v>1.86028</v>
      </c>
      <c r="HZ320">
        <v>1.85866</v>
      </c>
      <c r="IA320">
        <v>1.85999</v>
      </c>
      <c r="IB320">
        <v>1.85989</v>
      </c>
      <c r="IC320">
        <v>1.85852</v>
      </c>
      <c r="ID320">
        <v>1.8576</v>
      </c>
      <c r="IE320">
        <v>1.85242</v>
      </c>
      <c r="IF320">
        <v>0</v>
      </c>
      <c r="IG320">
        <v>0</v>
      </c>
      <c r="IH320">
        <v>0</v>
      </c>
      <c r="II320">
        <v>0</v>
      </c>
      <c r="IJ320" t="s">
        <v>433</v>
      </c>
      <c r="IK320" t="s">
        <v>434</v>
      </c>
      <c r="IL320" t="s">
        <v>435</v>
      </c>
      <c r="IM320" t="s">
        <v>435</v>
      </c>
      <c r="IN320" t="s">
        <v>435</v>
      </c>
      <c r="IO320" t="s">
        <v>435</v>
      </c>
      <c r="IP320">
        <v>0</v>
      </c>
      <c r="IQ320">
        <v>100</v>
      </c>
      <c r="IR320">
        <v>100</v>
      </c>
      <c r="IS320">
        <v>-0.189</v>
      </c>
      <c r="IT320">
        <v>-0.1085</v>
      </c>
      <c r="IU320">
        <v>-0.2503851249591045</v>
      </c>
      <c r="IV320">
        <v>0.0002756662941723101</v>
      </c>
      <c r="IW320">
        <v>-1.706736700235475E-07</v>
      </c>
      <c r="IX320">
        <v>-7.648352192670159E-11</v>
      </c>
      <c r="IY320">
        <v>-0.272498028503149</v>
      </c>
      <c r="IZ320">
        <v>0.001712106514585134</v>
      </c>
      <c r="JA320">
        <v>0.0004201690128959496</v>
      </c>
      <c r="JB320">
        <v>-1.212774764375344E-06</v>
      </c>
      <c r="JC320">
        <v>3</v>
      </c>
      <c r="JD320">
        <v>1949</v>
      </c>
      <c r="JE320">
        <v>1</v>
      </c>
      <c r="JF320">
        <v>28</v>
      </c>
      <c r="JG320">
        <v>27.5</v>
      </c>
      <c r="JH320">
        <v>27.4</v>
      </c>
      <c r="JI320">
        <v>0.725098</v>
      </c>
      <c r="JJ320">
        <v>2.71729</v>
      </c>
      <c r="JK320">
        <v>1.49658</v>
      </c>
      <c r="JL320">
        <v>2.34131</v>
      </c>
      <c r="JM320">
        <v>1.54785</v>
      </c>
      <c r="JN320">
        <v>2.40723</v>
      </c>
      <c r="JO320">
        <v>48.7326</v>
      </c>
      <c r="JP320">
        <v>14.5786</v>
      </c>
      <c r="JQ320">
        <v>18</v>
      </c>
      <c r="JR320">
        <v>494.219</v>
      </c>
      <c r="JS320">
        <v>480.841</v>
      </c>
      <c r="JT320">
        <v>20.5848</v>
      </c>
      <c r="JU320">
        <v>36.7206</v>
      </c>
      <c r="JV320">
        <v>30.0013</v>
      </c>
      <c r="JW320">
        <v>36.2892</v>
      </c>
      <c r="JX320">
        <v>36.1242</v>
      </c>
      <c r="JY320">
        <v>14.5455</v>
      </c>
      <c r="JZ320">
        <v>60.6227</v>
      </c>
      <c r="KA320">
        <v>0</v>
      </c>
      <c r="KB320">
        <v>16.7011</v>
      </c>
      <c r="KC320">
        <v>233.19</v>
      </c>
      <c r="KD320">
        <v>16.1353</v>
      </c>
      <c r="KE320">
        <v>98.9902</v>
      </c>
      <c r="KF320">
        <v>99.5222</v>
      </c>
    </row>
    <row r="321" spans="1:292">
      <c r="A321">
        <v>301</v>
      </c>
      <c r="B321">
        <v>1685036230</v>
      </c>
      <c r="C321">
        <v>9630.900000095367</v>
      </c>
      <c r="D321" t="s">
        <v>1041</v>
      </c>
      <c r="E321" t="s">
        <v>1042</v>
      </c>
      <c r="F321">
        <v>5</v>
      </c>
      <c r="G321" t="s">
        <v>1017</v>
      </c>
      <c r="H321">
        <v>1685036222.214286</v>
      </c>
      <c r="I321">
        <f>(J321)/1000</f>
        <v>0</v>
      </c>
      <c r="J321">
        <f>IF(DO321, AM321, AG321)</f>
        <v>0</v>
      </c>
      <c r="K321">
        <f>IF(DO321, AH321, AF321)</f>
        <v>0</v>
      </c>
      <c r="L321">
        <f>DQ321 - IF(AT321&gt;1, K321*DK321*100.0/(AV321*EE321), 0)</f>
        <v>0</v>
      </c>
      <c r="M321">
        <f>((S321-I321/2)*L321-K321)/(S321+I321/2)</f>
        <v>0</v>
      </c>
      <c r="N321">
        <f>M321*(DX321+DY321)/1000.0</f>
        <v>0</v>
      </c>
      <c r="O321">
        <f>(DQ321 - IF(AT321&gt;1, K321*DK321*100.0/(AV321*EE321), 0))*(DX321+DY321)/1000.0</f>
        <v>0</v>
      </c>
      <c r="P321">
        <f>2.0/((1/R321-1/Q321)+SIGN(R321)*SQRT((1/R321-1/Q321)*(1/R321-1/Q321) + 4*DL321/((DL321+1)*(DL321+1))*(2*1/R321*1/Q321-1/Q321*1/Q321)))</f>
        <v>0</v>
      </c>
      <c r="Q321">
        <f>IF(LEFT(DM321,1)&lt;&gt;"0",IF(LEFT(DM321,1)="1",3.0,DN321),$D$5+$E$5*(EE321*DX321/($K$5*1000))+$F$5*(EE321*DX321/($K$5*1000))*MAX(MIN(DK321,$J$5),$I$5)*MAX(MIN(DK321,$J$5),$I$5)+$G$5*MAX(MIN(DK321,$J$5),$I$5)*(EE321*DX321/($K$5*1000))+$H$5*(EE321*DX321/($K$5*1000))*(EE321*DX321/($K$5*1000)))</f>
        <v>0</v>
      </c>
      <c r="R321">
        <f>I321*(1000-(1000*0.61365*exp(17.502*V321/(240.97+V321))/(DX321+DY321)+DS321)/2)/(1000*0.61365*exp(17.502*V321/(240.97+V321))/(DX321+DY321)-DS321)</f>
        <v>0</v>
      </c>
      <c r="S321">
        <f>1/((DL321+1)/(P321/1.6)+1/(Q321/1.37)) + DL321/((DL321+1)/(P321/1.6) + DL321/(Q321/1.37))</f>
        <v>0</v>
      </c>
      <c r="T321">
        <f>(DG321*DJ321)</f>
        <v>0</v>
      </c>
      <c r="U321">
        <f>(DZ321+(T321+2*0.95*5.67E-8*(((DZ321+$B$9)+273)^4-(DZ321+273)^4)-44100*I321)/(1.84*29.3*Q321+8*0.95*5.67E-8*(DZ321+273)^3))</f>
        <v>0</v>
      </c>
      <c r="V321">
        <f>($C$9*EA321+$D$9*EB321+$E$9*U321)</f>
        <v>0</v>
      </c>
      <c r="W321">
        <f>0.61365*exp(17.502*V321/(240.97+V321))</f>
        <v>0</v>
      </c>
      <c r="X321">
        <f>(Y321/Z321*100)</f>
        <v>0</v>
      </c>
      <c r="Y321">
        <f>DS321*(DX321+DY321)/1000</f>
        <v>0</v>
      </c>
      <c r="Z321">
        <f>0.61365*exp(17.502*DZ321/(240.97+DZ321))</f>
        <v>0</v>
      </c>
      <c r="AA321">
        <f>(W321-DS321*(DX321+DY321)/1000)</f>
        <v>0</v>
      </c>
      <c r="AB321">
        <f>(-I321*44100)</f>
        <v>0</v>
      </c>
      <c r="AC321">
        <f>2*29.3*Q321*0.92*(DZ321-V321)</f>
        <v>0</v>
      </c>
      <c r="AD321">
        <f>2*0.95*5.67E-8*(((DZ321+$B$9)+273)^4-(V321+273)^4)</f>
        <v>0</v>
      </c>
      <c r="AE321">
        <f>T321+AD321+AB321+AC321</f>
        <v>0</v>
      </c>
      <c r="AF321">
        <f>DW321*AT321*(DR321-DQ321*(1000-AT321*DT321)/(1000-AT321*DS321))/(100*DK321)</f>
        <v>0</v>
      </c>
      <c r="AG321">
        <f>1000*DW321*AT321*(DS321-DT321)/(100*DK321*(1000-AT321*DS321))</f>
        <v>0</v>
      </c>
      <c r="AH321">
        <f>(AI321 - AJ321 - DX321*1E3/(8.314*(DZ321+273.15)) * AL321/DW321 * AK321) * DW321/(100*DK321) * (1000 - DT321)/1000</f>
        <v>0</v>
      </c>
      <c r="AI321">
        <v>257.0539106045854</v>
      </c>
      <c r="AJ321">
        <v>261.8743212121212</v>
      </c>
      <c r="AK321">
        <v>-3.210567980311915</v>
      </c>
      <c r="AL321">
        <v>66.82168237322618</v>
      </c>
      <c r="AM321">
        <f>(AO321 - AN321 + DX321*1E3/(8.314*(DZ321+273.15)) * AQ321/DW321 * AP321) * DW321/(100*DK321) * 1000/(1000 - AO321)</f>
        <v>0</v>
      </c>
      <c r="AN321">
        <v>16.04223988997206</v>
      </c>
      <c r="AO321">
        <v>18.15690823529411</v>
      </c>
      <c r="AP321">
        <v>0.0002052586727663333</v>
      </c>
      <c r="AQ321">
        <v>105.1701195824836</v>
      </c>
      <c r="AR321">
        <v>0</v>
      </c>
      <c r="AS321">
        <v>0</v>
      </c>
      <c r="AT321">
        <f>IF(AR321*$H$15&gt;=AV321,1.0,(AV321/(AV321-AR321*$H$15)))</f>
        <v>0</v>
      </c>
      <c r="AU321">
        <f>(AT321-1)*100</f>
        <v>0</v>
      </c>
      <c r="AV321">
        <f>MAX(0,($B$15+$C$15*EE321)/(1+$D$15*EE321)*DX321/(DZ321+273)*$E$15)</f>
        <v>0</v>
      </c>
      <c r="AW321" t="s">
        <v>429</v>
      </c>
      <c r="AX321" t="s">
        <v>429</v>
      </c>
      <c r="AY321">
        <v>0</v>
      </c>
      <c r="AZ321">
        <v>0</v>
      </c>
      <c r="BA321">
        <f>1-AY321/AZ321</f>
        <v>0</v>
      </c>
      <c r="BB321">
        <v>0</v>
      </c>
      <c r="BC321" t="s">
        <v>429</v>
      </c>
      <c r="BD321" t="s">
        <v>429</v>
      </c>
      <c r="BE321">
        <v>0</v>
      </c>
      <c r="BF321">
        <v>0</v>
      </c>
      <c r="BG321">
        <f>1-BE321/BF321</f>
        <v>0</v>
      </c>
      <c r="BH321">
        <v>0.5</v>
      </c>
      <c r="BI321">
        <f>DH321</f>
        <v>0</v>
      </c>
      <c r="BJ321">
        <f>K321</f>
        <v>0</v>
      </c>
      <c r="BK321">
        <f>BG321*BH321*BI321</f>
        <v>0</v>
      </c>
      <c r="BL321">
        <f>(BJ321-BB321)/BI321</f>
        <v>0</v>
      </c>
      <c r="BM321">
        <f>(AZ321-BF321)/BF321</f>
        <v>0</v>
      </c>
      <c r="BN321">
        <f>AY321/(BA321+AY321/BF321)</f>
        <v>0</v>
      </c>
      <c r="BO321" t="s">
        <v>429</v>
      </c>
      <c r="BP321">
        <v>0</v>
      </c>
      <c r="BQ321">
        <f>IF(BP321&lt;&gt;0, BP321, BN321)</f>
        <v>0</v>
      </c>
      <c r="BR321">
        <f>1-BQ321/BF321</f>
        <v>0</v>
      </c>
      <c r="BS321">
        <f>(BF321-BE321)/(BF321-BQ321)</f>
        <v>0</v>
      </c>
      <c r="BT321">
        <f>(AZ321-BF321)/(AZ321-BQ321)</f>
        <v>0</v>
      </c>
      <c r="BU321">
        <f>(BF321-BE321)/(BF321-AY321)</f>
        <v>0</v>
      </c>
      <c r="BV321">
        <f>(AZ321-BF321)/(AZ321-AY321)</f>
        <v>0</v>
      </c>
      <c r="BW321">
        <f>(BS321*BQ321/BE321)</f>
        <v>0</v>
      </c>
      <c r="BX321">
        <f>(1-BW321)</f>
        <v>0</v>
      </c>
      <c r="DG321">
        <f>$B$13*EF321+$C$13*EG321+$F$13*ER321*(1-EU321)</f>
        <v>0</v>
      </c>
      <c r="DH321">
        <f>DG321*DI321</f>
        <v>0</v>
      </c>
      <c r="DI321">
        <f>($B$13*$D$11+$C$13*$D$11+$F$13*((FE321+EW321)/MAX(FE321+EW321+FF321, 0.1)*$I$11+FF321/MAX(FE321+EW321+FF321, 0.1)*$J$11))/($B$13+$C$13+$F$13)</f>
        <v>0</v>
      </c>
      <c r="DJ321">
        <f>($B$13*$K$11+$C$13*$K$11+$F$13*((FE321+EW321)/MAX(FE321+EW321+FF321, 0.1)*$P$11+FF321/MAX(FE321+EW321+FF321, 0.1)*$Q$11))/($B$13+$C$13+$F$13)</f>
        <v>0</v>
      </c>
      <c r="DK321">
        <v>4.16</v>
      </c>
      <c r="DL321">
        <v>0.5</v>
      </c>
      <c r="DM321" t="s">
        <v>430</v>
      </c>
      <c r="DN321">
        <v>2</v>
      </c>
      <c r="DO321" t="b">
        <v>1</v>
      </c>
      <c r="DP321">
        <v>1685036222.214286</v>
      </c>
      <c r="DQ321">
        <v>280.1821785714286</v>
      </c>
      <c r="DR321">
        <v>267.5241428571429</v>
      </c>
      <c r="DS321">
        <v>18.16492142857143</v>
      </c>
      <c r="DT321">
        <v>16.01270357142857</v>
      </c>
      <c r="DU321">
        <v>280.3704285714285</v>
      </c>
      <c r="DV321">
        <v>18.27323571428571</v>
      </c>
      <c r="DW321">
        <v>500.0011071428571</v>
      </c>
      <c r="DX321">
        <v>99.51682142857142</v>
      </c>
      <c r="DY321">
        <v>0.1000083571428571</v>
      </c>
      <c r="DZ321">
        <v>27.22137857142857</v>
      </c>
      <c r="EA321">
        <v>28.07873571428572</v>
      </c>
      <c r="EB321">
        <v>999.9000000000002</v>
      </c>
      <c r="EC321">
        <v>0</v>
      </c>
      <c r="ED321">
        <v>0</v>
      </c>
      <c r="EE321">
        <v>10001.38464285714</v>
      </c>
      <c r="EF321">
        <v>0</v>
      </c>
      <c r="EG321">
        <v>167.7146428571428</v>
      </c>
      <c r="EH321">
        <v>12.65809642857143</v>
      </c>
      <c r="EI321">
        <v>285.3659285714286</v>
      </c>
      <c r="EJ321">
        <v>271.8771428571429</v>
      </c>
      <c r="EK321">
        <v>2.152216428571429</v>
      </c>
      <c r="EL321">
        <v>267.5241428571429</v>
      </c>
      <c r="EM321">
        <v>16.01270357142857</v>
      </c>
      <c r="EN321">
        <v>1.807715</v>
      </c>
      <c r="EO321">
        <v>1.593533571428571</v>
      </c>
      <c r="EP321">
        <v>15.85364285714286</v>
      </c>
      <c r="EQ321">
        <v>13.89639285714286</v>
      </c>
      <c r="ER321">
        <v>2000.000714285715</v>
      </c>
      <c r="ES321">
        <v>0.9799993571428572</v>
      </c>
      <c r="ET321">
        <v>0.02000060714285714</v>
      </c>
      <c r="EU321">
        <v>0</v>
      </c>
      <c r="EV321">
        <v>519.92575</v>
      </c>
      <c r="EW321">
        <v>5.00078</v>
      </c>
      <c r="EX321">
        <v>23867.66785714285</v>
      </c>
      <c r="EY321">
        <v>16379.63214285714</v>
      </c>
      <c r="EZ321">
        <v>45.97292857142856</v>
      </c>
      <c r="FA321">
        <v>47.59125</v>
      </c>
      <c r="FB321">
        <v>46.27210714285714</v>
      </c>
      <c r="FC321">
        <v>47.43064285714286</v>
      </c>
      <c r="FD321">
        <v>46.57339285714285</v>
      </c>
      <c r="FE321">
        <v>1955.098571428571</v>
      </c>
      <c r="FF321">
        <v>39.90142857142858</v>
      </c>
      <c r="FG321">
        <v>0</v>
      </c>
      <c r="FH321">
        <v>1685036229.7</v>
      </c>
      <c r="FI321">
        <v>0</v>
      </c>
      <c r="FJ321">
        <v>519.9783199999999</v>
      </c>
      <c r="FK321">
        <v>2.91069231873924</v>
      </c>
      <c r="FL321">
        <v>3113.199999901082</v>
      </c>
      <c r="FM321">
        <v>23882.688</v>
      </c>
      <c r="FN321">
        <v>15</v>
      </c>
      <c r="FO321">
        <v>1685034582.6</v>
      </c>
      <c r="FP321" t="s">
        <v>1018</v>
      </c>
      <c r="FQ321">
        <v>1685034575.6</v>
      </c>
      <c r="FR321">
        <v>1685034582.6</v>
      </c>
      <c r="FS321">
        <v>5</v>
      </c>
      <c r="FT321">
        <v>-0.444</v>
      </c>
      <c r="FU321">
        <v>-0.083</v>
      </c>
      <c r="FV321">
        <v>-0.171</v>
      </c>
      <c r="FW321">
        <v>-0.067</v>
      </c>
      <c r="FX321">
        <v>408</v>
      </c>
      <c r="FY321">
        <v>21</v>
      </c>
      <c r="FZ321">
        <v>0.12</v>
      </c>
      <c r="GA321">
        <v>0.04</v>
      </c>
      <c r="GB321">
        <v>12.209605</v>
      </c>
      <c r="GC321">
        <v>8.929209005628493</v>
      </c>
      <c r="GD321">
        <v>0.8606710256973915</v>
      </c>
      <c r="GE321">
        <v>0</v>
      </c>
      <c r="GF321">
        <v>2.17554225</v>
      </c>
      <c r="GG321">
        <v>-0.5260852908067615</v>
      </c>
      <c r="GH321">
        <v>0.05607851243959223</v>
      </c>
      <c r="GI321">
        <v>0</v>
      </c>
      <c r="GJ321">
        <v>0</v>
      </c>
      <c r="GK321">
        <v>2</v>
      </c>
      <c r="GL321" t="s">
        <v>485</v>
      </c>
      <c r="GM321">
        <v>3.09911</v>
      </c>
      <c r="GN321">
        <v>2.75808</v>
      </c>
      <c r="GO321">
        <v>0.0637688</v>
      </c>
      <c r="GP321">
        <v>0.0608533</v>
      </c>
      <c r="GQ321">
        <v>0.096581</v>
      </c>
      <c r="GR321">
        <v>0.08848350000000001</v>
      </c>
      <c r="GS321">
        <v>23718.9</v>
      </c>
      <c r="GT321">
        <v>23534.4</v>
      </c>
      <c r="GU321">
        <v>25900.6</v>
      </c>
      <c r="GV321">
        <v>25427.9</v>
      </c>
      <c r="GW321">
        <v>37565.5</v>
      </c>
      <c r="GX321">
        <v>35316.3</v>
      </c>
      <c r="GY321">
        <v>45300</v>
      </c>
      <c r="GZ321">
        <v>41922.6</v>
      </c>
      <c r="HA321">
        <v>1.8037</v>
      </c>
      <c r="HB321">
        <v>1.763</v>
      </c>
      <c r="HC321">
        <v>-0.136137</v>
      </c>
      <c r="HD321">
        <v>0</v>
      </c>
      <c r="HE321">
        <v>30.2893</v>
      </c>
      <c r="HF321">
        <v>999.9</v>
      </c>
      <c r="HG321">
        <v>47.4</v>
      </c>
      <c r="HH321">
        <v>45.3</v>
      </c>
      <c r="HI321">
        <v>46.6194</v>
      </c>
      <c r="HJ321">
        <v>63.0283</v>
      </c>
      <c r="HK321">
        <v>22.8766</v>
      </c>
      <c r="HL321">
        <v>1</v>
      </c>
      <c r="HM321">
        <v>0.814456</v>
      </c>
      <c r="HN321">
        <v>9.28105</v>
      </c>
      <c r="HO321">
        <v>20.052</v>
      </c>
      <c r="HP321">
        <v>5.21025</v>
      </c>
      <c r="HQ321">
        <v>11.986</v>
      </c>
      <c r="HR321">
        <v>4.9631</v>
      </c>
      <c r="HS321">
        <v>3.2743</v>
      </c>
      <c r="HT321">
        <v>9999</v>
      </c>
      <c r="HU321">
        <v>9999</v>
      </c>
      <c r="HV321">
        <v>9999</v>
      </c>
      <c r="HW321">
        <v>32.7</v>
      </c>
      <c r="HX321">
        <v>1.86402</v>
      </c>
      <c r="HY321">
        <v>1.86031</v>
      </c>
      <c r="HZ321">
        <v>1.85867</v>
      </c>
      <c r="IA321">
        <v>1.86001</v>
      </c>
      <c r="IB321">
        <v>1.85989</v>
      </c>
      <c r="IC321">
        <v>1.85852</v>
      </c>
      <c r="ID321">
        <v>1.8576</v>
      </c>
      <c r="IE321">
        <v>1.85242</v>
      </c>
      <c r="IF321">
        <v>0</v>
      </c>
      <c r="IG321">
        <v>0</v>
      </c>
      <c r="IH321">
        <v>0</v>
      </c>
      <c r="II321">
        <v>0</v>
      </c>
      <c r="IJ321" t="s">
        <v>433</v>
      </c>
      <c r="IK321" t="s">
        <v>434</v>
      </c>
      <c r="IL321" t="s">
        <v>435</v>
      </c>
      <c r="IM321" t="s">
        <v>435</v>
      </c>
      <c r="IN321" t="s">
        <v>435</v>
      </c>
      <c r="IO321" t="s">
        <v>435</v>
      </c>
      <c r="IP321">
        <v>0</v>
      </c>
      <c r="IQ321">
        <v>100</v>
      </c>
      <c r="IR321">
        <v>100</v>
      </c>
      <c r="IS321">
        <v>-0.193</v>
      </c>
      <c r="IT321">
        <v>-0.1085</v>
      </c>
      <c r="IU321">
        <v>-0.2503851249591045</v>
      </c>
      <c r="IV321">
        <v>0.0002756662941723101</v>
      </c>
      <c r="IW321">
        <v>-1.706736700235475E-07</v>
      </c>
      <c r="IX321">
        <v>-7.648352192670159E-11</v>
      </c>
      <c r="IY321">
        <v>-0.272498028503149</v>
      </c>
      <c r="IZ321">
        <v>0.001712106514585134</v>
      </c>
      <c r="JA321">
        <v>0.0004201690128959496</v>
      </c>
      <c r="JB321">
        <v>-1.212774764375344E-06</v>
      </c>
      <c r="JC321">
        <v>3</v>
      </c>
      <c r="JD321">
        <v>1949</v>
      </c>
      <c r="JE321">
        <v>1</v>
      </c>
      <c r="JF321">
        <v>28</v>
      </c>
      <c r="JG321">
        <v>27.6</v>
      </c>
      <c r="JH321">
        <v>27.5</v>
      </c>
      <c r="JI321">
        <v>0.686035</v>
      </c>
      <c r="JJ321">
        <v>2.70752</v>
      </c>
      <c r="JK321">
        <v>1.49658</v>
      </c>
      <c r="JL321">
        <v>2.34253</v>
      </c>
      <c r="JM321">
        <v>1.54785</v>
      </c>
      <c r="JN321">
        <v>2.40112</v>
      </c>
      <c r="JO321">
        <v>48.7637</v>
      </c>
      <c r="JP321">
        <v>14.6049</v>
      </c>
      <c r="JQ321">
        <v>18</v>
      </c>
      <c r="JR321">
        <v>494.392</v>
      </c>
      <c r="JS321">
        <v>480.676</v>
      </c>
      <c r="JT321">
        <v>20.584</v>
      </c>
      <c r="JU321">
        <v>36.7371</v>
      </c>
      <c r="JV321">
        <v>30.0014</v>
      </c>
      <c r="JW321">
        <v>36.3033</v>
      </c>
      <c r="JX321">
        <v>36.1387</v>
      </c>
      <c r="JY321">
        <v>13.8143</v>
      </c>
      <c r="JZ321">
        <v>60.6227</v>
      </c>
      <c r="KA321">
        <v>0</v>
      </c>
      <c r="KB321">
        <v>16.6267</v>
      </c>
      <c r="KC321">
        <v>213.155</v>
      </c>
      <c r="KD321">
        <v>16.1396</v>
      </c>
      <c r="KE321">
        <v>98.9876</v>
      </c>
      <c r="KF321">
        <v>99.5205</v>
      </c>
    </row>
    <row r="322" spans="1:292">
      <c r="A322">
        <v>302</v>
      </c>
      <c r="B322">
        <v>1685036235</v>
      </c>
      <c r="C322">
        <v>9635.900000095367</v>
      </c>
      <c r="D322" t="s">
        <v>1043</v>
      </c>
      <c r="E322" t="s">
        <v>1044</v>
      </c>
      <c r="F322">
        <v>5</v>
      </c>
      <c r="G322" t="s">
        <v>1017</v>
      </c>
      <c r="H322">
        <v>1685036227.5</v>
      </c>
      <c r="I322">
        <f>(J322)/1000</f>
        <v>0</v>
      </c>
      <c r="J322">
        <f>IF(DO322, AM322, AG322)</f>
        <v>0</v>
      </c>
      <c r="K322">
        <f>IF(DO322, AH322, AF322)</f>
        <v>0</v>
      </c>
      <c r="L322">
        <f>DQ322 - IF(AT322&gt;1, K322*DK322*100.0/(AV322*EE322), 0)</f>
        <v>0</v>
      </c>
      <c r="M322">
        <f>((S322-I322/2)*L322-K322)/(S322+I322/2)</f>
        <v>0</v>
      </c>
      <c r="N322">
        <f>M322*(DX322+DY322)/1000.0</f>
        <v>0</v>
      </c>
      <c r="O322">
        <f>(DQ322 - IF(AT322&gt;1, K322*DK322*100.0/(AV322*EE322), 0))*(DX322+DY322)/1000.0</f>
        <v>0</v>
      </c>
      <c r="P322">
        <f>2.0/((1/R322-1/Q322)+SIGN(R322)*SQRT((1/R322-1/Q322)*(1/R322-1/Q322) + 4*DL322/((DL322+1)*(DL322+1))*(2*1/R322*1/Q322-1/Q322*1/Q322)))</f>
        <v>0</v>
      </c>
      <c r="Q322">
        <f>IF(LEFT(DM322,1)&lt;&gt;"0",IF(LEFT(DM322,1)="1",3.0,DN322),$D$5+$E$5*(EE322*DX322/($K$5*1000))+$F$5*(EE322*DX322/($K$5*1000))*MAX(MIN(DK322,$J$5),$I$5)*MAX(MIN(DK322,$J$5),$I$5)+$G$5*MAX(MIN(DK322,$J$5),$I$5)*(EE322*DX322/($K$5*1000))+$H$5*(EE322*DX322/($K$5*1000))*(EE322*DX322/($K$5*1000)))</f>
        <v>0</v>
      </c>
      <c r="R322">
        <f>I322*(1000-(1000*0.61365*exp(17.502*V322/(240.97+V322))/(DX322+DY322)+DS322)/2)/(1000*0.61365*exp(17.502*V322/(240.97+V322))/(DX322+DY322)-DS322)</f>
        <v>0</v>
      </c>
      <c r="S322">
        <f>1/((DL322+1)/(P322/1.6)+1/(Q322/1.37)) + DL322/((DL322+1)/(P322/1.6) + DL322/(Q322/1.37))</f>
        <v>0</v>
      </c>
      <c r="T322">
        <f>(DG322*DJ322)</f>
        <v>0</v>
      </c>
      <c r="U322">
        <f>(DZ322+(T322+2*0.95*5.67E-8*(((DZ322+$B$9)+273)^4-(DZ322+273)^4)-44100*I322)/(1.84*29.3*Q322+8*0.95*5.67E-8*(DZ322+273)^3))</f>
        <v>0</v>
      </c>
      <c r="V322">
        <f>($C$9*EA322+$D$9*EB322+$E$9*U322)</f>
        <v>0</v>
      </c>
      <c r="W322">
        <f>0.61365*exp(17.502*V322/(240.97+V322))</f>
        <v>0</v>
      </c>
      <c r="X322">
        <f>(Y322/Z322*100)</f>
        <v>0</v>
      </c>
      <c r="Y322">
        <f>DS322*(DX322+DY322)/1000</f>
        <v>0</v>
      </c>
      <c r="Z322">
        <f>0.61365*exp(17.502*DZ322/(240.97+DZ322))</f>
        <v>0</v>
      </c>
      <c r="AA322">
        <f>(W322-DS322*(DX322+DY322)/1000)</f>
        <v>0</v>
      </c>
      <c r="AB322">
        <f>(-I322*44100)</f>
        <v>0</v>
      </c>
      <c r="AC322">
        <f>2*29.3*Q322*0.92*(DZ322-V322)</f>
        <v>0</v>
      </c>
      <c r="AD322">
        <f>2*0.95*5.67E-8*(((DZ322+$B$9)+273)^4-(V322+273)^4)</f>
        <v>0</v>
      </c>
      <c r="AE322">
        <f>T322+AD322+AB322+AC322</f>
        <v>0</v>
      </c>
      <c r="AF322">
        <f>DW322*AT322*(DR322-DQ322*(1000-AT322*DT322)/(1000-AT322*DS322))/(100*DK322)</f>
        <v>0</v>
      </c>
      <c r="AG322">
        <f>1000*DW322*AT322*(DS322-DT322)/(100*DK322*(1000-AT322*DS322))</f>
        <v>0</v>
      </c>
      <c r="AH322">
        <f>(AI322 - AJ322 - DX322*1E3/(8.314*(DZ322+273.15)) * AL322/DW322 * AK322) * DW322/(100*DK322) * (1000 - DT322)/1000</f>
        <v>0</v>
      </c>
      <c r="AI322">
        <v>240.2082685255036</v>
      </c>
      <c r="AJ322">
        <v>245.7712848484848</v>
      </c>
      <c r="AK322">
        <v>-3.225071637732025</v>
      </c>
      <c r="AL322">
        <v>66.82168237322618</v>
      </c>
      <c r="AM322">
        <f>(AO322 - AN322 + DX322*1E3/(8.314*(DZ322+273.15)) * AQ322/DW322 * AP322) * DW322/(100*DK322) * 1000/(1000 - AO322)</f>
        <v>0</v>
      </c>
      <c r="AN322">
        <v>16.04393573135667</v>
      </c>
      <c r="AO322">
        <v>18.15816000000001</v>
      </c>
      <c r="AP322">
        <v>0.000223229160747582</v>
      </c>
      <c r="AQ322">
        <v>105.1701195824836</v>
      </c>
      <c r="AR322">
        <v>0</v>
      </c>
      <c r="AS322">
        <v>0</v>
      </c>
      <c r="AT322">
        <f>IF(AR322*$H$15&gt;=AV322,1.0,(AV322/(AV322-AR322*$H$15)))</f>
        <v>0</v>
      </c>
      <c r="AU322">
        <f>(AT322-1)*100</f>
        <v>0</v>
      </c>
      <c r="AV322">
        <f>MAX(0,($B$15+$C$15*EE322)/(1+$D$15*EE322)*DX322/(DZ322+273)*$E$15)</f>
        <v>0</v>
      </c>
      <c r="AW322" t="s">
        <v>429</v>
      </c>
      <c r="AX322" t="s">
        <v>429</v>
      </c>
      <c r="AY322">
        <v>0</v>
      </c>
      <c r="AZ322">
        <v>0</v>
      </c>
      <c r="BA322">
        <f>1-AY322/AZ322</f>
        <v>0</v>
      </c>
      <c r="BB322">
        <v>0</v>
      </c>
      <c r="BC322" t="s">
        <v>429</v>
      </c>
      <c r="BD322" t="s">
        <v>429</v>
      </c>
      <c r="BE322">
        <v>0</v>
      </c>
      <c r="BF322">
        <v>0</v>
      </c>
      <c r="BG322">
        <f>1-BE322/BF322</f>
        <v>0</v>
      </c>
      <c r="BH322">
        <v>0.5</v>
      </c>
      <c r="BI322">
        <f>DH322</f>
        <v>0</v>
      </c>
      <c r="BJ322">
        <f>K322</f>
        <v>0</v>
      </c>
      <c r="BK322">
        <f>BG322*BH322*BI322</f>
        <v>0</v>
      </c>
      <c r="BL322">
        <f>(BJ322-BB322)/BI322</f>
        <v>0</v>
      </c>
      <c r="BM322">
        <f>(AZ322-BF322)/BF322</f>
        <v>0</v>
      </c>
      <c r="BN322">
        <f>AY322/(BA322+AY322/BF322)</f>
        <v>0</v>
      </c>
      <c r="BO322" t="s">
        <v>429</v>
      </c>
      <c r="BP322">
        <v>0</v>
      </c>
      <c r="BQ322">
        <f>IF(BP322&lt;&gt;0, BP322, BN322)</f>
        <v>0</v>
      </c>
      <c r="BR322">
        <f>1-BQ322/BF322</f>
        <v>0</v>
      </c>
      <c r="BS322">
        <f>(BF322-BE322)/(BF322-BQ322)</f>
        <v>0</v>
      </c>
      <c r="BT322">
        <f>(AZ322-BF322)/(AZ322-BQ322)</f>
        <v>0</v>
      </c>
      <c r="BU322">
        <f>(BF322-BE322)/(BF322-AY322)</f>
        <v>0</v>
      </c>
      <c r="BV322">
        <f>(AZ322-BF322)/(AZ322-AY322)</f>
        <v>0</v>
      </c>
      <c r="BW322">
        <f>(BS322*BQ322/BE322)</f>
        <v>0</v>
      </c>
      <c r="BX322">
        <f>(1-BW322)</f>
        <v>0</v>
      </c>
      <c r="DG322">
        <f>$B$13*EF322+$C$13*EG322+$F$13*ER322*(1-EU322)</f>
        <v>0</v>
      </c>
      <c r="DH322">
        <f>DG322*DI322</f>
        <v>0</v>
      </c>
      <c r="DI322">
        <f>($B$13*$D$11+$C$13*$D$11+$F$13*((FE322+EW322)/MAX(FE322+EW322+FF322, 0.1)*$I$11+FF322/MAX(FE322+EW322+FF322, 0.1)*$J$11))/($B$13+$C$13+$F$13)</f>
        <v>0</v>
      </c>
      <c r="DJ322">
        <f>($B$13*$K$11+$C$13*$K$11+$F$13*((FE322+EW322)/MAX(FE322+EW322+FF322, 0.1)*$P$11+FF322/MAX(FE322+EW322+FF322, 0.1)*$Q$11))/($B$13+$C$13+$F$13)</f>
        <v>0</v>
      </c>
      <c r="DK322">
        <v>4.16</v>
      </c>
      <c r="DL322">
        <v>0.5</v>
      </c>
      <c r="DM322" t="s">
        <v>430</v>
      </c>
      <c r="DN322">
        <v>2</v>
      </c>
      <c r="DO322" t="b">
        <v>1</v>
      </c>
      <c r="DP322">
        <v>1685036227.5</v>
      </c>
      <c r="DQ322">
        <v>263.439</v>
      </c>
      <c r="DR322">
        <v>250.0018148148148</v>
      </c>
      <c r="DS322">
        <v>18.15407037037037</v>
      </c>
      <c r="DT322">
        <v>16.03907037037037</v>
      </c>
      <c r="DU322">
        <v>263.63</v>
      </c>
      <c r="DV322">
        <v>18.26254444444445</v>
      </c>
      <c r="DW322">
        <v>500.0061851851852</v>
      </c>
      <c r="DX322">
        <v>99.51757777777777</v>
      </c>
      <c r="DY322">
        <v>0.1000062962962963</v>
      </c>
      <c r="DZ322">
        <v>27.21682962962963</v>
      </c>
      <c r="EA322">
        <v>28.07634444444444</v>
      </c>
      <c r="EB322">
        <v>999.9000000000001</v>
      </c>
      <c r="EC322">
        <v>0</v>
      </c>
      <c r="ED322">
        <v>0</v>
      </c>
      <c r="EE322">
        <v>9998.842592592593</v>
      </c>
      <c r="EF322">
        <v>0</v>
      </c>
      <c r="EG322">
        <v>167.7302962962963</v>
      </c>
      <c r="EH322">
        <v>13.43728148148148</v>
      </c>
      <c r="EI322">
        <v>268.3097777777778</v>
      </c>
      <c r="EJ322">
        <v>254.0767407407407</v>
      </c>
      <c r="EK322">
        <v>2.114990370370371</v>
      </c>
      <c r="EL322">
        <v>250.0018148148148</v>
      </c>
      <c r="EM322">
        <v>16.03907037037037</v>
      </c>
      <c r="EN322">
        <v>1.806648148148148</v>
      </c>
      <c r="EO322">
        <v>1.596169629629629</v>
      </c>
      <c r="EP322">
        <v>15.84442222222222</v>
      </c>
      <c r="EQ322">
        <v>13.92187777777778</v>
      </c>
      <c r="ER322">
        <v>1999.992222222222</v>
      </c>
      <c r="ES322">
        <v>0.9799977777777779</v>
      </c>
      <c r="ET322">
        <v>0.02000223333333333</v>
      </c>
      <c r="EU322">
        <v>0</v>
      </c>
      <c r="EV322">
        <v>520.1991851851851</v>
      </c>
      <c r="EW322">
        <v>5.00078</v>
      </c>
      <c r="EX322">
        <v>24051.06666666667</v>
      </c>
      <c r="EY322">
        <v>16379.55925925926</v>
      </c>
      <c r="EZ322">
        <v>45.98125925925927</v>
      </c>
      <c r="FA322">
        <v>47.604</v>
      </c>
      <c r="FB322">
        <v>46.30070370370369</v>
      </c>
      <c r="FC322">
        <v>47.43725925925926</v>
      </c>
      <c r="FD322">
        <v>46.59237037037036</v>
      </c>
      <c r="FE322">
        <v>1955.085925925926</v>
      </c>
      <c r="FF322">
        <v>39.90333333333334</v>
      </c>
      <c r="FG322">
        <v>0</v>
      </c>
      <c r="FH322">
        <v>1685036234.5</v>
      </c>
      <c r="FI322">
        <v>0</v>
      </c>
      <c r="FJ322">
        <v>520.23592</v>
      </c>
      <c r="FK322">
        <v>4.185769233573186</v>
      </c>
      <c r="FL322">
        <v>141.4846159576473</v>
      </c>
      <c r="FM322">
        <v>24060.776</v>
      </c>
      <c r="FN322">
        <v>15</v>
      </c>
      <c r="FO322">
        <v>1685034582.6</v>
      </c>
      <c r="FP322" t="s">
        <v>1018</v>
      </c>
      <c r="FQ322">
        <v>1685034575.6</v>
      </c>
      <c r="FR322">
        <v>1685034582.6</v>
      </c>
      <c r="FS322">
        <v>5</v>
      </c>
      <c r="FT322">
        <v>-0.444</v>
      </c>
      <c r="FU322">
        <v>-0.083</v>
      </c>
      <c r="FV322">
        <v>-0.171</v>
      </c>
      <c r="FW322">
        <v>-0.067</v>
      </c>
      <c r="FX322">
        <v>408</v>
      </c>
      <c r="FY322">
        <v>21</v>
      </c>
      <c r="FZ322">
        <v>0.12</v>
      </c>
      <c r="GA322">
        <v>0.04</v>
      </c>
      <c r="GB322">
        <v>12.96995</v>
      </c>
      <c r="GC322">
        <v>8.769451407129418</v>
      </c>
      <c r="GD322">
        <v>0.8443558319808064</v>
      </c>
      <c r="GE322">
        <v>0</v>
      </c>
      <c r="GF322">
        <v>2.14428675</v>
      </c>
      <c r="GG322">
        <v>-0.422631332082558</v>
      </c>
      <c r="GH322">
        <v>0.04650375798725842</v>
      </c>
      <c r="GI322">
        <v>1</v>
      </c>
      <c r="GJ322">
        <v>1</v>
      </c>
      <c r="GK322">
        <v>2</v>
      </c>
      <c r="GL322" t="s">
        <v>432</v>
      </c>
      <c r="GM322">
        <v>3.09892</v>
      </c>
      <c r="GN322">
        <v>2.75811</v>
      </c>
      <c r="GO322">
        <v>0.0604284</v>
      </c>
      <c r="GP322">
        <v>0.0572774</v>
      </c>
      <c r="GQ322">
        <v>0.0965828</v>
      </c>
      <c r="GR322">
        <v>0.088648</v>
      </c>
      <c r="GS322">
        <v>23802.5</v>
      </c>
      <c r="GT322">
        <v>23623</v>
      </c>
      <c r="GU322">
        <v>25899.6</v>
      </c>
      <c r="GV322">
        <v>25427.1</v>
      </c>
      <c r="GW322">
        <v>37563.5</v>
      </c>
      <c r="GX322">
        <v>35308.6</v>
      </c>
      <c r="GY322">
        <v>45298.2</v>
      </c>
      <c r="GZ322">
        <v>41921.4</v>
      </c>
      <c r="HA322">
        <v>1.80338</v>
      </c>
      <c r="HB322">
        <v>1.763</v>
      </c>
      <c r="HC322">
        <v>-0.135358</v>
      </c>
      <c r="HD322">
        <v>0</v>
      </c>
      <c r="HE322">
        <v>30.2913</v>
      </c>
      <c r="HF322">
        <v>999.9</v>
      </c>
      <c r="HG322">
        <v>47.4</v>
      </c>
      <c r="HH322">
        <v>45.3</v>
      </c>
      <c r="HI322">
        <v>46.6217</v>
      </c>
      <c r="HJ322">
        <v>63.0683</v>
      </c>
      <c r="HK322">
        <v>23.1811</v>
      </c>
      <c r="HL322">
        <v>1</v>
      </c>
      <c r="HM322">
        <v>0.81612</v>
      </c>
      <c r="HN322">
        <v>9.28105</v>
      </c>
      <c r="HO322">
        <v>20.0519</v>
      </c>
      <c r="HP322">
        <v>5.21025</v>
      </c>
      <c r="HQ322">
        <v>11.986</v>
      </c>
      <c r="HR322">
        <v>4.9634</v>
      </c>
      <c r="HS322">
        <v>3.27415</v>
      </c>
      <c r="HT322">
        <v>9999</v>
      </c>
      <c r="HU322">
        <v>9999</v>
      </c>
      <c r="HV322">
        <v>9999</v>
      </c>
      <c r="HW322">
        <v>32.7</v>
      </c>
      <c r="HX322">
        <v>1.86401</v>
      </c>
      <c r="HY322">
        <v>1.86026</v>
      </c>
      <c r="HZ322">
        <v>1.85867</v>
      </c>
      <c r="IA322">
        <v>1.85999</v>
      </c>
      <c r="IB322">
        <v>1.85989</v>
      </c>
      <c r="IC322">
        <v>1.85852</v>
      </c>
      <c r="ID322">
        <v>1.8576</v>
      </c>
      <c r="IE322">
        <v>1.85242</v>
      </c>
      <c r="IF322">
        <v>0</v>
      </c>
      <c r="IG322">
        <v>0</v>
      </c>
      <c r="IH322">
        <v>0</v>
      </c>
      <c r="II322">
        <v>0</v>
      </c>
      <c r="IJ322" t="s">
        <v>433</v>
      </c>
      <c r="IK322" t="s">
        <v>434</v>
      </c>
      <c r="IL322" t="s">
        <v>435</v>
      </c>
      <c r="IM322" t="s">
        <v>435</v>
      </c>
      <c r="IN322" t="s">
        <v>435</v>
      </c>
      <c r="IO322" t="s">
        <v>435</v>
      </c>
      <c r="IP322">
        <v>0</v>
      </c>
      <c r="IQ322">
        <v>100</v>
      </c>
      <c r="IR322">
        <v>100</v>
      </c>
      <c r="IS322">
        <v>-0.195</v>
      </c>
      <c r="IT322">
        <v>-0.1085</v>
      </c>
      <c r="IU322">
        <v>-0.2503851249591045</v>
      </c>
      <c r="IV322">
        <v>0.0002756662941723101</v>
      </c>
      <c r="IW322">
        <v>-1.706736700235475E-07</v>
      </c>
      <c r="IX322">
        <v>-7.648352192670159E-11</v>
      </c>
      <c r="IY322">
        <v>-0.272498028503149</v>
      </c>
      <c r="IZ322">
        <v>0.001712106514585134</v>
      </c>
      <c r="JA322">
        <v>0.0004201690128959496</v>
      </c>
      <c r="JB322">
        <v>-1.212774764375344E-06</v>
      </c>
      <c r="JC322">
        <v>3</v>
      </c>
      <c r="JD322">
        <v>1949</v>
      </c>
      <c r="JE322">
        <v>1</v>
      </c>
      <c r="JF322">
        <v>28</v>
      </c>
      <c r="JG322">
        <v>27.7</v>
      </c>
      <c r="JH322">
        <v>27.5</v>
      </c>
      <c r="JI322">
        <v>0.648193</v>
      </c>
      <c r="JJ322">
        <v>2.71606</v>
      </c>
      <c r="JK322">
        <v>1.49658</v>
      </c>
      <c r="JL322">
        <v>2.34253</v>
      </c>
      <c r="JM322">
        <v>1.54785</v>
      </c>
      <c r="JN322">
        <v>2.47559</v>
      </c>
      <c r="JO322">
        <v>48.7947</v>
      </c>
      <c r="JP322">
        <v>14.5873</v>
      </c>
      <c r="JQ322">
        <v>18</v>
      </c>
      <c r="JR322">
        <v>494.295</v>
      </c>
      <c r="JS322">
        <v>480.786</v>
      </c>
      <c r="JT322">
        <v>20.5854</v>
      </c>
      <c r="JU322">
        <v>36.7516</v>
      </c>
      <c r="JV322">
        <v>30.0015</v>
      </c>
      <c r="JW322">
        <v>36.3187</v>
      </c>
      <c r="JX322">
        <v>36.1542</v>
      </c>
      <c r="JY322">
        <v>13.0029</v>
      </c>
      <c r="JZ322">
        <v>60.3416</v>
      </c>
      <c r="KA322">
        <v>0</v>
      </c>
      <c r="KB322">
        <v>16.5552</v>
      </c>
      <c r="KC322">
        <v>199.781</v>
      </c>
      <c r="KD322">
        <v>16.1498</v>
      </c>
      <c r="KE322">
        <v>98.9836</v>
      </c>
      <c r="KF322">
        <v>99.5175</v>
      </c>
    </row>
    <row r="323" spans="1:292">
      <c r="A323">
        <v>303</v>
      </c>
      <c r="B323">
        <v>1685036240</v>
      </c>
      <c r="C323">
        <v>9640.900000095367</v>
      </c>
      <c r="D323" t="s">
        <v>1045</v>
      </c>
      <c r="E323" t="s">
        <v>1046</v>
      </c>
      <c r="F323">
        <v>5</v>
      </c>
      <c r="G323" t="s">
        <v>1017</v>
      </c>
      <c r="H323">
        <v>1685036232.214286</v>
      </c>
      <c r="I323">
        <f>(J323)/1000</f>
        <v>0</v>
      </c>
      <c r="J323">
        <f>IF(DO323, AM323, AG323)</f>
        <v>0</v>
      </c>
      <c r="K323">
        <f>IF(DO323, AH323, AF323)</f>
        <v>0</v>
      </c>
      <c r="L323">
        <f>DQ323 - IF(AT323&gt;1, K323*DK323*100.0/(AV323*EE323), 0)</f>
        <v>0</v>
      </c>
      <c r="M323">
        <f>((S323-I323/2)*L323-K323)/(S323+I323/2)</f>
        <v>0</v>
      </c>
      <c r="N323">
        <f>M323*(DX323+DY323)/1000.0</f>
        <v>0</v>
      </c>
      <c r="O323">
        <f>(DQ323 - IF(AT323&gt;1, K323*DK323*100.0/(AV323*EE323), 0))*(DX323+DY323)/1000.0</f>
        <v>0</v>
      </c>
      <c r="P323">
        <f>2.0/((1/R323-1/Q323)+SIGN(R323)*SQRT((1/R323-1/Q323)*(1/R323-1/Q323) + 4*DL323/((DL323+1)*(DL323+1))*(2*1/R323*1/Q323-1/Q323*1/Q323)))</f>
        <v>0</v>
      </c>
      <c r="Q323">
        <f>IF(LEFT(DM323,1)&lt;&gt;"0",IF(LEFT(DM323,1)="1",3.0,DN323),$D$5+$E$5*(EE323*DX323/($K$5*1000))+$F$5*(EE323*DX323/($K$5*1000))*MAX(MIN(DK323,$J$5),$I$5)*MAX(MIN(DK323,$J$5),$I$5)+$G$5*MAX(MIN(DK323,$J$5),$I$5)*(EE323*DX323/($K$5*1000))+$H$5*(EE323*DX323/($K$5*1000))*(EE323*DX323/($K$5*1000)))</f>
        <v>0</v>
      </c>
      <c r="R323">
        <f>I323*(1000-(1000*0.61365*exp(17.502*V323/(240.97+V323))/(DX323+DY323)+DS323)/2)/(1000*0.61365*exp(17.502*V323/(240.97+V323))/(DX323+DY323)-DS323)</f>
        <v>0</v>
      </c>
      <c r="S323">
        <f>1/((DL323+1)/(P323/1.6)+1/(Q323/1.37)) + DL323/((DL323+1)/(P323/1.6) + DL323/(Q323/1.37))</f>
        <v>0</v>
      </c>
      <c r="T323">
        <f>(DG323*DJ323)</f>
        <v>0</v>
      </c>
      <c r="U323">
        <f>(DZ323+(T323+2*0.95*5.67E-8*(((DZ323+$B$9)+273)^4-(DZ323+273)^4)-44100*I323)/(1.84*29.3*Q323+8*0.95*5.67E-8*(DZ323+273)^3))</f>
        <v>0</v>
      </c>
      <c r="V323">
        <f>($C$9*EA323+$D$9*EB323+$E$9*U323)</f>
        <v>0</v>
      </c>
      <c r="W323">
        <f>0.61365*exp(17.502*V323/(240.97+V323))</f>
        <v>0</v>
      </c>
      <c r="X323">
        <f>(Y323/Z323*100)</f>
        <v>0</v>
      </c>
      <c r="Y323">
        <f>DS323*(DX323+DY323)/1000</f>
        <v>0</v>
      </c>
      <c r="Z323">
        <f>0.61365*exp(17.502*DZ323/(240.97+DZ323))</f>
        <v>0</v>
      </c>
      <c r="AA323">
        <f>(W323-DS323*(DX323+DY323)/1000)</f>
        <v>0</v>
      </c>
      <c r="AB323">
        <f>(-I323*44100)</f>
        <v>0</v>
      </c>
      <c r="AC323">
        <f>2*29.3*Q323*0.92*(DZ323-V323)</f>
        <v>0</v>
      </c>
      <c r="AD323">
        <f>2*0.95*5.67E-8*(((DZ323+$B$9)+273)^4-(V323+273)^4)</f>
        <v>0</v>
      </c>
      <c r="AE323">
        <f>T323+AD323+AB323+AC323</f>
        <v>0</v>
      </c>
      <c r="AF323">
        <f>DW323*AT323*(DR323-DQ323*(1000-AT323*DT323)/(1000-AT323*DS323))/(100*DK323)</f>
        <v>0</v>
      </c>
      <c r="AG323">
        <f>1000*DW323*AT323*(DS323-DT323)/(100*DK323*(1000-AT323*DS323))</f>
        <v>0</v>
      </c>
      <c r="AH323">
        <f>(AI323 - AJ323 - DX323*1E3/(8.314*(DZ323+273.15)) * AL323/DW323 * AK323) * DW323/(100*DK323) * (1000 - DT323)/1000</f>
        <v>0</v>
      </c>
      <c r="AI323">
        <v>223.2985145558926</v>
      </c>
      <c r="AJ323">
        <v>229.6249696969697</v>
      </c>
      <c r="AK323">
        <v>-3.232981348364738</v>
      </c>
      <c r="AL323">
        <v>66.82168237322618</v>
      </c>
      <c r="AM323">
        <f>(AO323 - AN323 + DX323*1E3/(8.314*(DZ323+273.15)) * AQ323/DW323 * AP323) * DW323/(100*DK323) * 1000/(1000 - AO323)</f>
        <v>0</v>
      </c>
      <c r="AN323">
        <v>16.09662436888928</v>
      </c>
      <c r="AO323">
        <v>18.18837999999999</v>
      </c>
      <c r="AP323">
        <v>-0.0001645295547878474</v>
      </c>
      <c r="AQ323">
        <v>105.1701195824836</v>
      </c>
      <c r="AR323">
        <v>0</v>
      </c>
      <c r="AS323">
        <v>0</v>
      </c>
      <c r="AT323">
        <f>IF(AR323*$H$15&gt;=AV323,1.0,(AV323/(AV323-AR323*$H$15)))</f>
        <v>0</v>
      </c>
      <c r="AU323">
        <f>(AT323-1)*100</f>
        <v>0</v>
      </c>
      <c r="AV323">
        <f>MAX(0,($B$15+$C$15*EE323)/(1+$D$15*EE323)*DX323/(DZ323+273)*$E$15)</f>
        <v>0</v>
      </c>
      <c r="AW323" t="s">
        <v>429</v>
      </c>
      <c r="AX323" t="s">
        <v>429</v>
      </c>
      <c r="AY323">
        <v>0</v>
      </c>
      <c r="AZ323">
        <v>0</v>
      </c>
      <c r="BA323">
        <f>1-AY323/AZ323</f>
        <v>0</v>
      </c>
      <c r="BB323">
        <v>0</v>
      </c>
      <c r="BC323" t="s">
        <v>429</v>
      </c>
      <c r="BD323" t="s">
        <v>429</v>
      </c>
      <c r="BE323">
        <v>0</v>
      </c>
      <c r="BF323">
        <v>0</v>
      </c>
      <c r="BG323">
        <f>1-BE323/BF323</f>
        <v>0</v>
      </c>
      <c r="BH323">
        <v>0.5</v>
      </c>
      <c r="BI323">
        <f>DH323</f>
        <v>0</v>
      </c>
      <c r="BJ323">
        <f>K323</f>
        <v>0</v>
      </c>
      <c r="BK323">
        <f>BG323*BH323*BI323</f>
        <v>0</v>
      </c>
      <c r="BL323">
        <f>(BJ323-BB323)/BI323</f>
        <v>0</v>
      </c>
      <c r="BM323">
        <f>(AZ323-BF323)/BF323</f>
        <v>0</v>
      </c>
      <c r="BN323">
        <f>AY323/(BA323+AY323/BF323)</f>
        <v>0</v>
      </c>
      <c r="BO323" t="s">
        <v>429</v>
      </c>
      <c r="BP323">
        <v>0</v>
      </c>
      <c r="BQ323">
        <f>IF(BP323&lt;&gt;0, BP323, BN323)</f>
        <v>0</v>
      </c>
      <c r="BR323">
        <f>1-BQ323/BF323</f>
        <v>0</v>
      </c>
      <c r="BS323">
        <f>(BF323-BE323)/(BF323-BQ323)</f>
        <v>0</v>
      </c>
      <c r="BT323">
        <f>(AZ323-BF323)/(AZ323-BQ323)</f>
        <v>0</v>
      </c>
      <c r="BU323">
        <f>(BF323-BE323)/(BF323-AY323)</f>
        <v>0</v>
      </c>
      <c r="BV323">
        <f>(AZ323-BF323)/(AZ323-AY323)</f>
        <v>0</v>
      </c>
      <c r="BW323">
        <f>(BS323*BQ323/BE323)</f>
        <v>0</v>
      </c>
      <c r="BX323">
        <f>(1-BW323)</f>
        <v>0</v>
      </c>
      <c r="DG323">
        <f>$B$13*EF323+$C$13*EG323+$F$13*ER323*(1-EU323)</f>
        <v>0</v>
      </c>
      <c r="DH323">
        <f>DG323*DI323</f>
        <v>0</v>
      </c>
      <c r="DI323">
        <f>($B$13*$D$11+$C$13*$D$11+$F$13*((FE323+EW323)/MAX(FE323+EW323+FF323, 0.1)*$I$11+FF323/MAX(FE323+EW323+FF323, 0.1)*$J$11))/($B$13+$C$13+$F$13)</f>
        <v>0</v>
      </c>
      <c r="DJ323">
        <f>($B$13*$K$11+$C$13*$K$11+$F$13*((FE323+EW323)/MAX(FE323+EW323+FF323, 0.1)*$P$11+FF323/MAX(FE323+EW323+FF323, 0.1)*$Q$11))/($B$13+$C$13+$F$13)</f>
        <v>0</v>
      </c>
      <c r="DK323">
        <v>4.16</v>
      </c>
      <c r="DL323">
        <v>0.5</v>
      </c>
      <c r="DM323" t="s">
        <v>430</v>
      </c>
      <c r="DN323">
        <v>2</v>
      </c>
      <c r="DO323" t="b">
        <v>1</v>
      </c>
      <c r="DP323">
        <v>1685036232.214286</v>
      </c>
      <c r="DQ323">
        <v>248.52025</v>
      </c>
      <c r="DR323">
        <v>234.34275</v>
      </c>
      <c r="DS323">
        <v>18.16036071428571</v>
      </c>
      <c r="DT323">
        <v>16.08178214285714</v>
      </c>
      <c r="DU323">
        <v>248.7137857142857</v>
      </c>
      <c r="DV323">
        <v>18.26873571428571</v>
      </c>
      <c r="DW323">
        <v>500.0054642857143</v>
      </c>
      <c r="DX323">
        <v>99.51838214285715</v>
      </c>
      <c r="DY323">
        <v>0.09999940357142856</v>
      </c>
      <c r="DZ323">
        <v>27.21405357142857</v>
      </c>
      <c r="EA323">
        <v>28.07959642857143</v>
      </c>
      <c r="EB323">
        <v>999.9000000000002</v>
      </c>
      <c r="EC323">
        <v>0</v>
      </c>
      <c r="ED323">
        <v>0</v>
      </c>
      <c r="EE323">
        <v>9995.202142857142</v>
      </c>
      <c r="EF323">
        <v>0</v>
      </c>
      <c r="EG323">
        <v>167.1546071428571</v>
      </c>
      <c r="EH323">
        <v>14.17751428571429</v>
      </c>
      <c r="EI323">
        <v>253.1166428571428</v>
      </c>
      <c r="EJ323">
        <v>238.1722142857143</v>
      </c>
      <c r="EK323">
        <v>2.078566428571428</v>
      </c>
      <c r="EL323">
        <v>234.34275</v>
      </c>
      <c r="EM323">
        <v>16.08178214285714</v>
      </c>
      <c r="EN323">
        <v>1.807288571428572</v>
      </c>
      <c r="EO323">
        <v>1.600433928571429</v>
      </c>
      <c r="EP323">
        <v>15.84996785714286</v>
      </c>
      <c r="EQ323">
        <v>13.96290714285715</v>
      </c>
      <c r="ER323">
        <v>1999.975714285714</v>
      </c>
      <c r="ES323">
        <v>0.9799959285714286</v>
      </c>
      <c r="ET323">
        <v>0.02000416071428571</v>
      </c>
      <c r="EU323">
        <v>0</v>
      </c>
      <c r="EV323">
        <v>520.5696071428572</v>
      </c>
      <c r="EW323">
        <v>5.00078</v>
      </c>
      <c r="EX323">
        <v>24074.875</v>
      </c>
      <c r="EY323">
        <v>16379.41785714286</v>
      </c>
      <c r="EZ323">
        <v>45.9975</v>
      </c>
      <c r="FA323">
        <v>47.62046428571428</v>
      </c>
      <c r="FB323">
        <v>46.32796428571429</v>
      </c>
      <c r="FC323">
        <v>47.43503571428571</v>
      </c>
      <c r="FD323">
        <v>46.60242857142857</v>
      </c>
      <c r="FE323">
        <v>1955.0675</v>
      </c>
      <c r="FF323">
        <v>39.90500000000001</v>
      </c>
      <c r="FG323">
        <v>0</v>
      </c>
      <c r="FH323">
        <v>1685036239.3</v>
      </c>
      <c r="FI323">
        <v>0</v>
      </c>
      <c r="FJ323">
        <v>520.59696</v>
      </c>
      <c r="FK323">
        <v>4.901384625146337</v>
      </c>
      <c r="FL323">
        <v>-435.6307690933288</v>
      </c>
      <c r="FM323">
        <v>24063.232</v>
      </c>
      <c r="FN323">
        <v>15</v>
      </c>
      <c r="FO323">
        <v>1685034582.6</v>
      </c>
      <c r="FP323" t="s">
        <v>1018</v>
      </c>
      <c r="FQ323">
        <v>1685034575.6</v>
      </c>
      <c r="FR323">
        <v>1685034582.6</v>
      </c>
      <c r="FS323">
        <v>5</v>
      </c>
      <c r="FT323">
        <v>-0.444</v>
      </c>
      <c r="FU323">
        <v>-0.083</v>
      </c>
      <c r="FV323">
        <v>-0.171</v>
      </c>
      <c r="FW323">
        <v>-0.067</v>
      </c>
      <c r="FX323">
        <v>408</v>
      </c>
      <c r="FY323">
        <v>21</v>
      </c>
      <c r="FZ323">
        <v>0.12</v>
      </c>
      <c r="GA323">
        <v>0.04</v>
      </c>
      <c r="GB323">
        <v>13.7632</v>
      </c>
      <c r="GC323">
        <v>9.305462717770041</v>
      </c>
      <c r="GD323">
        <v>0.9185623605634526</v>
      </c>
      <c r="GE323">
        <v>0</v>
      </c>
      <c r="GF323">
        <v>2.095059024390244</v>
      </c>
      <c r="GG323">
        <v>-0.4203951219512189</v>
      </c>
      <c r="GH323">
        <v>0.04779468302936482</v>
      </c>
      <c r="GI323">
        <v>1</v>
      </c>
      <c r="GJ323">
        <v>1</v>
      </c>
      <c r="GK323">
        <v>2</v>
      </c>
      <c r="GL323" t="s">
        <v>432</v>
      </c>
      <c r="GM323">
        <v>3.099</v>
      </c>
      <c r="GN323">
        <v>2.75809</v>
      </c>
      <c r="GO323">
        <v>0.0570058</v>
      </c>
      <c r="GP323">
        <v>0.0536034</v>
      </c>
      <c r="GQ323">
        <v>0.0967177</v>
      </c>
      <c r="GR323">
        <v>0.0890475</v>
      </c>
      <c r="GS323">
        <v>23888.1</v>
      </c>
      <c r="GT323">
        <v>23714.2</v>
      </c>
      <c r="GU323">
        <v>25898.6</v>
      </c>
      <c r="GV323">
        <v>25426.3</v>
      </c>
      <c r="GW323">
        <v>37556.4</v>
      </c>
      <c r="GX323">
        <v>35291.5</v>
      </c>
      <c r="GY323">
        <v>45296.8</v>
      </c>
      <c r="GZ323">
        <v>41919.9</v>
      </c>
      <c r="HA323">
        <v>1.80313</v>
      </c>
      <c r="HB323">
        <v>1.7628</v>
      </c>
      <c r="HC323">
        <v>-0.134818</v>
      </c>
      <c r="HD323">
        <v>0</v>
      </c>
      <c r="HE323">
        <v>30.2952</v>
      </c>
      <c r="HF323">
        <v>999.9</v>
      </c>
      <c r="HG323">
        <v>47.4</v>
      </c>
      <c r="HH323">
        <v>45.4</v>
      </c>
      <c r="HI323">
        <v>46.8589</v>
      </c>
      <c r="HJ323">
        <v>63.1383</v>
      </c>
      <c r="HK323">
        <v>23.0168</v>
      </c>
      <c r="HL323">
        <v>1</v>
      </c>
      <c r="HM323">
        <v>0.8177720000000001</v>
      </c>
      <c r="HN323">
        <v>9.28105</v>
      </c>
      <c r="HO323">
        <v>20.0517</v>
      </c>
      <c r="HP323">
        <v>5.2113</v>
      </c>
      <c r="HQ323">
        <v>11.986</v>
      </c>
      <c r="HR323">
        <v>4.9636</v>
      </c>
      <c r="HS323">
        <v>3.27433</v>
      </c>
      <c r="HT323">
        <v>9999</v>
      </c>
      <c r="HU323">
        <v>9999</v>
      </c>
      <c r="HV323">
        <v>9999</v>
      </c>
      <c r="HW323">
        <v>32.7</v>
      </c>
      <c r="HX323">
        <v>1.86401</v>
      </c>
      <c r="HY323">
        <v>1.86028</v>
      </c>
      <c r="HZ323">
        <v>1.85866</v>
      </c>
      <c r="IA323">
        <v>1.86001</v>
      </c>
      <c r="IB323">
        <v>1.85989</v>
      </c>
      <c r="IC323">
        <v>1.85852</v>
      </c>
      <c r="ID323">
        <v>1.8576</v>
      </c>
      <c r="IE323">
        <v>1.85242</v>
      </c>
      <c r="IF323">
        <v>0</v>
      </c>
      <c r="IG323">
        <v>0</v>
      </c>
      <c r="IH323">
        <v>0</v>
      </c>
      <c r="II323">
        <v>0</v>
      </c>
      <c r="IJ323" t="s">
        <v>433</v>
      </c>
      <c r="IK323" t="s">
        <v>434</v>
      </c>
      <c r="IL323" t="s">
        <v>435</v>
      </c>
      <c r="IM323" t="s">
        <v>435</v>
      </c>
      <c r="IN323" t="s">
        <v>435</v>
      </c>
      <c r="IO323" t="s">
        <v>435</v>
      </c>
      <c r="IP323">
        <v>0</v>
      </c>
      <c r="IQ323">
        <v>100</v>
      </c>
      <c r="IR323">
        <v>100</v>
      </c>
      <c r="IS323">
        <v>-0.198</v>
      </c>
      <c r="IT323">
        <v>-0.1079</v>
      </c>
      <c r="IU323">
        <v>-0.2503851249591045</v>
      </c>
      <c r="IV323">
        <v>0.0002756662941723101</v>
      </c>
      <c r="IW323">
        <v>-1.706736700235475E-07</v>
      </c>
      <c r="IX323">
        <v>-7.648352192670159E-11</v>
      </c>
      <c r="IY323">
        <v>-0.272498028503149</v>
      </c>
      <c r="IZ323">
        <v>0.001712106514585134</v>
      </c>
      <c r="JA323">
        <v>0.0004201690128959496</v>
      </c>
      <c r="JB323">
        <v>-1.212774764375344E-06</v>
      </c>
      <c r="JC323">
        <v>3</v>
      </c>
      <c r="JD323">
        <v>1949</v>
      </c>
      <c r="JE323">
        <v>1</v>
      </c>
      <c r="JF323">
        <v>28</v>
      </c>
      <c r="JG323">
        <v>27.7</v>
      </c>
      <c r="JH323">
        <v>27.6</v>
      </c>
      <c r="JI323">
        <v>0.60791</v>
      </c>
      <c r="JJ323">
        <v>2.72339</v>
      </c>
      <c r="JK323">
        <v>1.49658</v>
      </c>
      <c r="JL323">
        <v>2.34253</v>
      </c>
      <c r="JM323">
        <v>1.54785</v>
      </c>
      <c r="JN323">
        <v>2.35596</v>
      </c>
      <c r="JO323">
        <v>48.7947</v>
      </c>
      <c r="JP323">
        <v>14.5873</v>
      </c>
      <c r="JQ323">
        <v>18</v>
      </c>
      <c r="JR323">
        <v>494.232</v>
      </c>
      <c r="JS323">
        <v>480.744</v>
      </c>
      <c r="JT323">
        <v>20.5886</v>
      </c>
      <c r="JU323">
        <v>36.7685</v>
      </c>
      <c r="JV323">
        <v>30.0017</v>
      </c>
      <c r="JW323">
        <v>36.3322</v>
      </c>
      <c r="JX323">
        <v>36.1671</v>
      </c>
      <c r="JY323">
        <v>12.2664</v>
      </c>
      <c r="JZ323">
        <v>60.3416</v>
      </c>
      <c r="KA323">
        <v>0</v>
      </c>
      <c r="KB323">
        <v>16.4711</v>
      </c>
      <c r="KC323">
        <v>179.746</v>
      </c>
      <c r="KD323">
        <v>16.132</v>
      </c>
      <c r="KE323">
        <v>98.9803</v>
      </c>
      <c r="KF323">
        <v>99.51430000000001</v>
      </c>
    </row>
    <row r="324" spans="1:292">
      <c r="A324">
        <v>304</v>
      </c>
      <c r="B324">
        <v>1685036245</v>
      </c>
      <c r="C324">
        <v>9645.900000095367</v>
      </c>
      <c r="D324" t="s">
        <v>1047</v>
      </c>
      <c r="E324" t="s">
        <v>1048</v>
      </c>
      <c r="F324">
        <v>5</v>
      </c>
      <c r="G324" t="s">
        <v>1017</v>
      </c>
      <c r="H324">
        <v>1685036237.5</v>
      </c>
      <c r="I324">
        <f>(J324)/1000</f>
        <v>0</v>
      </c>
      <c r="J324">
        <f>IF(DO324, AM324, AG324)</f>
        <v>0</v>
      </c>
      <c r="K324">
        <f>IF(DO324, AH324, AF324)</f>
        <v>0</v>
      </c>
      <c r="L324">
        <f>DQ324 - IF(AT324&gt;1, K324*DK324*100.0/(AV324*EE324), 0)</f>
        <v>0</v>
      </c>
      <c r="M324">
        <f>((S324-I324/2)*L324-K324)/(S324+I324/2)</f>
        <v>0</v>
      </c>
      <c r="N324">
        <f>M324*(DX324+DY324)/1000.0</f>
        <v>0</v>
      </c>
      <c r="O324">
        <f>(DQ324 - IF(AT324&gt;1, K324*DK324*100.0/(AV324*EE324), 0))*(DX324+DY324)/1000.0</f>
        <v>0</v>
      </c>
      <c r="P324">
        <f>2.0/((1/R324-1/Q324)+SIGN(R324)*SQRT((1/R324-1/Q324)*(1/R324-1/Q324) + 4*DL324/((DL324+1)*(DL324+1))*(2*1/R324*1/Q324-1/Q324*1/Q324)))</f>
        <v>0</v>
      </c>
      <c r="Q324">
        <f>IF(LEFT(DM324,1)&lt;&gt;"0",IF(LEFT(DM324,1)="1",3.0,DN324),$D$5+$E$5*(EE324*DX324/($K$5*1000))+$F$5*(EE324*DX324/($K$5*1000))*MAX(MIN(DK324,$J$5),$I$5)*MAX(MIN(DK324,$J$5),$I$5)+$G$5*MAX(MIN(DK324,$J$5),$I$5)*(EE324*DX324/($K$5*1000))+$H$5*(EE324*DX324/($K$5*1000))*(EE324*DX324/($K$5*1000)))</f>
        <v>0</v>
      </c>
      <c r="R324">
        <f>I324*(1000-(1000*0.61365*exp(17.502*V324/(240.97+V324))/(DX324+DY324)+DS324)/2)/(1000*0.61365*exp(17.502*V324/(240.97+V324))/(DX324+DY324)-DS324)</f>
        <v>0</v>
      </c>
      <c r="S324">
        <f>1/((DL324+1)/(P324/1.6)+1/(Q324/1.37)) + DL324/((DL324+1)/(P324/1.6) + DL324/(Q324/1.37))</f>
        <v>0</v>
      </c>
      <c r="T324">
        <f>(DG324*DJ324)</f>
        <v>0</v>
      </c>
      <c r="U324">
        <f>(DZ324+(T324+2*0.95*5.67E-8*(((DZ324+$B$9)+273)^4-(DZ324+273)^4)-44100*I324)/(1.84*29.3*Q324+8*0.95*5.67E-8*(DZ324+273)^3))</f>
        <v>0</v>
      </c>
      <c r="V324">
        <f>($C$9*EA324+$D$9*EB324+$E$9*U324)</f>
        <v>0</v>
      </c>
      <c r="W324">
        <f>0.61365*exp(17.502*V324/(240.97+V324))</f>
        <v>0</v>
      </c>
      <c r="X324">
        <f>(Y324/Z324*100)</f>
        <v>0</v>
      </c>
      <c r="Y324">
        <f>DS324*(DX324+DY324)/1000</f>
        <v>0</v>
      </c>
      <c r="Z324">
        <f>0.61365*exp(17.502*DZ324/(240.97+DZ324))</f>
        <v>0</v>
      </c>
      <c r="AA324">
        <f>(W324-DS324*(DX324+DY324)/1000)</f>
        <v>0</v>
      </c>
      <c r="AB324">
        <f>(-I324*44100)</f>
        <v>0</v>
      </c>
      <c r="AC324">
        <f>2*29.3*Q324*0.92*(DZ324-V324)</f>
        <v>0</v>
      </c>
      <c r="AD324">
        <f>2*0.95*5.67E-8*(((DZ324+$B$9)+273)^4-(V324+273)^4)</f>
        <v>0</v>
      </c>
      <c r="AE324">
        <f>T324+AD324+AB324+AC324</f>
        <v>0</v>
      </c>
      <c r="AF324">
        <f>DW324*AT324*(DR324-DQ324*(1000-AT324*DT324)/(1000-AT324*DS324))/(100*DK324)</f>
        <v>0</v>
      </c>
      <c r="AG324">
        <f>1000*DW324*AT324*(DS324-DT324)/(100*DK324*(1000-AT324*DS324))</f>
        <v>0</v>
      </c>
      <c r="AH324">
        <f>(AI324 - AJ324 - DX324*1E3/(8.314*(DZ324+273.15)) * AL324/DW324 * AK324) * DW324/(100*DK324) * (1000 - DT324)/1000</f>
        <v>0</v>
      </c>
      <c r="AI324">
        <v>206.5238647572875</v>
      </c>
      <c r="AJ324">
        <v>213.5618909090908</v>
      </c>
      <c r="AK324">
        <v>-3.211458356477923</v>
      </c>
      <c r="AL324">
        <v>66.82168237322618</v>
      </c>
      <c r="AM324">
        <f>(AO324 - AN324 + DX324*1E3/(8.314*(DZ324+273.15)) * AQ324/DW324 * AP324) * DW324/(100*DK324) * 1000/(1000 - AO324)</f>
        <v>0</v>
      </c>
      <c r="AN324">
        <v>16.18677336001748</v>
      </c>
      <c r="AO324">
        <v>18.22941264705882</v>
      </c>
      <c r="AP324">
        <v>0.01062923768621907</v>
      </c>
      <c r="AQ324">
        <v>105.1701195824836</v>
      </c>
      <c r="AR324">
        <v>0</v>
      </c>
      <c r="AS324">
        <v>0</v>
      </c>
      <c r="AT324">
        <f>IF(AR324*$H$15&gt;=AV324,1.0,(AV324/(AV324-AR324*$H$15)))</f>
        <v>0</v>
      </c>
      <c r="AU324">
        <f>(AT324-1)*100</f>
        <v>0</v>
      </c>
      <c r="AV324">
        <f>MAX(0,($B$15+$C$15*EE324)/(1+$D$15*EE324)*DX324/(DZ324+273)*$E$15)</f>
        <v>0</v>
      </c>
      <c r="AW324" t="s">
        <v>429</v>
      </c>
      <c r="AX324" t="s">
        <v>429</v>
      </c>
      <c r="AY324">
        <v>0</v>
      </c>
      <c r="AZ324">
        <v>0</v>
      </c>
      <c r="BA324">
        <f>1-AY324/AZ324</f>
        <v>0</v>
      </c>
      <c r="BB324">
        <v>0</v>
      </c>
      <c r="BC324" t="s">
        <v>429</v>
      </c>
      <c r="BD324" t="s">
        <v>429</v>
      </c>
      <c r="BE324">
        <v>0</v>
      </c>
      <c r="BF324">
        <v>0</v>
      </c>
      <c r="BG324">
        <f>1-BE324/BF324</f>
        <v>0</v>
      </c>
      <c r="BH324">
        <v>0.5</v>
      </c>
      <c r="BI324">
        <f>DH324</f>
        <v>0</v>
      </c>
      <c r="BJ324">
        <f>K324</f>
        <v>0</v>
      </c>
      <c r="BK324">
        <f>BG324*BH324*BI324</f>
        <v>0</v>
      </c>
      <c r="BL324">
        <f>(BJ324-BB324)/BI324</f>
        <v>0</v>
      </c>
      <c r="BM324">
        <f>(AZ324-BF324)/BF324</f>
        <v>0</v>
      </c>
      <c r="BN324">
        <f>AY324/(BA324+AY324/BF324)</f>
        <v>0</v>
      </c>
      <c r="BO324" t="s">
        <v>429</v>
      </c>
      <c r="BP324">
        <v>0</v>
      </c>
      <c r="BQ324">
        <f>IF(BP324&lt;&gt;0, BP324, BN324)</f>
        <v>0</v>
      </c>
      <c r="BR324">
        <f>1-BQ324/BF324</f>
        <v>0</v>
      </c>
      <c r="BS324">
        <f>(BF324-BE324)/(BF324-BQ324)</f>
        <v>0</v>
      </c>
      <c r="BT324">
        <f>(AZ324-BF324)/(AZ324-BQ324)</f>
        <v>0</v>
      </c>
      <c r="BU324">
        <f>(BF324-BE324)/(BF324-AY324)</f>
        <v>0</v>
      </c>
      <c r="BV324">
        <f>(AZ324-BF324)/(AZ324-AY324)</f>
        <v>0</v>
      </c>
      <c r="BW324">
        <f>(BS324*BQ324/BE324)</f>
        <v>0</v>
      </c>
      <c r="BX324">
        <f>(1-BW324)</f>
        <v>0</v>
      </c>
      <c r="DG324">
        <f>$B$13*EF324+$C$13*EG324+$F$13*ER324*(1-EU324)</f>
        <v>0</v>
      </c>
      <c r="DH324">
        <f>DG324*DI324</f>
        <v>0</v>
      </c>
      <c r="DI324">
        <f>($B$13*$D$11+$C$13*$D$11+$F$13*((FE324+EW324)/MAX(FE324+EW324+FF324, 0.1)*$I$11+FF324/MAX(FE324+EW324+FF324, 0.1)*$J$11))/($B$13+$C$13+$F$13)</f>
        <v>0</v>
      </c>
      <c r="DJ324">
        <f>($B$13*$K$11+$C$13*$K$11+$F$13*((FE324+EW324)/MAX(FE324+EW324+FF324, 0.1)*$P$11+FF324/MAX(FE324+EW324+FF324, 0.1)*$Q$11))/($B$13+$C$13+$F$13)</f>
        <v>0</v>
      </c>
      <c r="DK324">
        <v>4.16</v>
      </c>
      <c r="DL324">
        <v>0.5</v>
      </c>
      <c r="DM324" t="s">
        <v>430</v>
      </c>
      <c r="DN324">
        <v>2</v>
      </c>
      <c r="DO324" t="b">
        <v>1</v>
      </c>
      <c r="DP324">
        <v>1685036237.5</v>
      </c>
      <c r="DQ324">
        <v>231.8030740740741</v>
      </c>
      <c r="DR324">
        <v>216.8065925925926</v>
      </c>
      <c r="DS324">
        <v>18.18131851851852</v>
      </c>
      <c r="DT324">
        <v>16.13233703703704</v>
      </c>
      <c r="DU324">
        <v>231.9995185185185</v>
      </c>
      <c r="DV324">
        <v>18.28937407407407</v>
      </c>
      <c r="DW324">
        <v>500.0341851851852</v>
      </c>
      <c r="DX324">
        <v>99.51930740740742</v>
      </c>
      <c r="DY324">
        <v>0.1000174259259259</v>
      </c>
      <c r="DZ324">
        <v>27.21057407407407</v>
      </c>
      <c r="EA324">
        <v>28.08747777777778</v>
      </c>
      <c r="EB324">
        <v>999.9000000000001</v>
      </c>
      <c r="EC324">
        <v>0</v>
      </c>
      <c r="ED324">
        <v>0</v>
      </c>
      <c r="EE324">
        <v>9996.641851851853</v>
      </c>
      <c r="EF324">
        <v>0</v>
      </c>
      <c r="EG324">
        <v>166.3283333333333</v>
      </c>
      <c r="EH324">
        <v>14.99637777777778</v>
      </c>
      <c r="EI324">
        <v>236.0950370370371</v>
      </c>
      <c r="EJ324">
        <v>220.3607037037037</v>
      </c>
      <c r="EK324">
        <v>2.048975185185185</v>
      </c>
      <c r="EL324">
        <v>216.8065925925926</v>
      </c>
      <c r="EM324">
        <v>16.13233703703704</v>
      </c>
      <c r="EN324">
        <v>1.809391111111111</v>
      </c>
      <c r="EO324">
        <v>1.60548037037037</v>
      </c>
      <c r="EP324">
        <v>15.86815185185185</v>
      </c>
      <c r="EQ324">
        <v>14.01139259259259</v>
      </c>
      <c r="ER324">
        <v>1999.984074074074</v>
      </c>
      <c r="ES324">
        <v>0.9799926666666666</v>
      </c>
      <c r="ET324">
        <v>0.02000753333333333</v>
      </c>
      <c r="EU324">
        <v>0</v>
      </c>
      <c r="EV324">
        <v>520.9977037037037</v>
      </c>
      <c r="EW324">
        <v>5.00078</v>
      </c>
      <c r="EX324">
        <v>24050.64444444445</v>
      </c>
      <c r="EY324">
        <v>16379.46666666667</v>
      </c>
      <c r="EZ324">
        <v>46.00666666666666</v>
      </c>
      <c r="FA324">
        <v>47.63188888888889</v>
      </c>
      <c r="FB324">
        <v>46.3377037037037</v>
      </c>
      <c r="FC324">
        <v>47.45118518518519</v>
      </c>
      <c r="FD324">
        <v>46.61544444444444</v>
      </c>
      <c r="FE324">
        <v>1955.068518518519</v>
      </c>
      <c r="FF324">
        <v>39.91185185185185</v>
      </c>
      <c r="FG324">
        <v>0</v>
      </c>
      <c r="FH324">
        <v>1685036244.1</v>
      </c>
      <c r="FI324">
        <v>0</v>
      </c>
      <c r="FJ324">
        <v>520.99464</v>
      </c>
      <c r="FK324">
        <v>4.741153870805797</v>
      </c>
      <c r="FL324">
        <v>203.6076917728528</v>
      </c>
      <c r="FM324">
        <v>24051.28</v>
      </c>
      <c r="FN324">
        <v>15</v>
      </c>
      <c r="FO324">
        <v>1685034582.6</v>
      </c>
      <c r="FP324" t="s">
        <v>1018</v>
      </c>
      <c r="FQ324">
        <v>1685034575.6</v>
      </c>
      <c r="FR324">
        <v>1685034582.6</v>
      </c>
      <c r="FS324">
        <v>5</v>
      </c>
      <c r="FT324">
        <v>-0.444</v>
      </c>
      <c r="FU324">
        <v>-0.083</v>
      </c>
      <c r="FV324">
        <v>-0.171</v>
      </c>
      <c r="FW324">
        <v>-0.067</v>
      </c>
      <c r="FX324">
        <v>408</v>
      </c>
      <c r="FY324">
        <v>21</v>
      </c>
      <c r="FZ324">
        <v>0.12</v>
      </c>
      <c r="GA324">
        <v>0.04</v>
      </c>
      <c r="GB324">
        <v>14.36823658536585</v>
      </c>
      <c r="GC324">
        <v>9.312813240418135</v>
      </c>
      <c r="GD324">
        <v>0.9192067605612522</v>
      </c>
      <c r="GE324">
        <v>0</v>
      </c>
      <c r="GF324">
        <v>2.069846341463415</v>
      </c>
      <c r="GG324">
        <v>-0.3986901742160308</v>
      </c>
      <c r="GH324">
        <v>0.04590376453854553</v>
      </c>
      <c r="GI324">
        <v>1</v>
      </c>
      <c r="GJ324">
        <v>1</v>
      </c>
      <c r="GK324">
        <v>2</v>
      </c>
      <c r="GL324" t="s">
        <v>432</v>
      </c>
      <c r="GM324">
        <v>3.09892</v>
      </c>
      <c r="GN324">
        <v>2.75804</v>
      </c>
      <c r="GO324">
        <v>0.0535263</v>
      </c>
      <c r="GP324">
        <v>0.0498714</v>
      </c>
      <c r="GQ324">
        <v>0.0968574</v>
      </c>
      <c r="GR324">
        <v>0.08907710000000001</v>
      </c>
      <c r="GS324">
        <v>23975.1</v>
      </c>
      <c r="GT324">
        <v>23806.9</v>
      </c>
      <c r="GU324">
        <v>25897.6</v>
      </c>
      <c r="GV324">
        <v>25425.7</v>
      </c>
      <c r="GW324">
        <v>37548.7</v>
      </c>
      <c r="GX324">
        <v>35289.2</v>
      </c>
      <c r="GY324">
        <v>45294.9</v>
      </c>
      <c r="GZ324">
        <v>41919</v>
      </c>
      <c r="HA324">
        <v>1.80313</v>
      </c>
      <c r="HB324">
        <v>1.7624</v>
      </c>
      <c r="HC324">
        <v>-0.135619</v>
      </c>
      <c r="HD324">
        <v>0</v>
      </c>
      <c r="HE324">
        <v>30.2979</v>
      </c>
      <c r="HF324">
        <v>999.9</v>
      </c>
      <c r="HG324">
        <v>47.4</v>
      </c>
      <c r="HH324">
        <v>45.4</v>
      </c>
      <c r="HI324">
        <v>46.8644</v>
      </c>
      <c r="HJ324">
        <v>63.0883</v>
      </c>
      <c r="HK324">
        <v>23.2452</v>
      </c>
      <c r="HL324">
        <v>1</v>
      </c>
      <c r="HM324">
        <v>0.8193009999999999</v>
      </c>
      <c r="HN324">
        <v>9.28105</v>
      </c>
      <c r="HO324">
        <v>20.0526</v>
      </c>
      <c r="HP324">
        <v>5.21145</v>
      </c>
      <c r="HQ324">
        <v>11.986</v>
      </c>
      <c r="HR324">
        <v>4.9635</v>
      </c>
      <c r="HS324">
        <v>3.27453</v>
      </c>
      <c r="HT324">
        <v>9999</v>
      </c>
      <c r="HU324">
        <v>9999</v>
      </c>
      <c r="HV324">
        <v>9999</v>
      </c>
      <c r="HW324">
        <v>32.7</v>
      </c>
      <c r="HX324">
        <v>1.86401</v>
      </c>
      <c r="HY324">
        <v>1.86026</v>
      </c>
      <c r="HZ324">
        <v>1.85867</v>
      </c>
      <c r="IA324">
        <v>1.85999</v>
      </c>
      <c r="IB324">
        <v>1.85989</v>
      </c>
      <c r="IC324">
        <v>1.85852</v>
      </c>
      <c r="ID324">
        <v>1.8576</v>
      </c>
      <c r="IE324">
        <v>1.85242</v>
      </c>
      <c r="IF324">
        <v>0</v>
      </c>
      <c r="IG324">
        <v>0</v>
      </c>
      <c r="IH324">
        <v>0</v>
      </c>
      <c r="II324">
        <v>0</v>
      </c>
      <c r="IJ324" t="s">
        <v>433</v>
      </c>
      <c r="IK324" t="s">
        <v>434</v>
      </c>
      <c r="IL324" t="s">
        <v>435</v>
      </c>
      <c r="IM324" t="s">
        <v>435</v>
      </c>
      <c r="IN324" t="s">
        <v>435</v>
      </c>
      <c r="IO324" t="s">
        <v>435</v>
      </c>
      <c r="IP324">
        <v>0</v>
      </c>
      <c r="IQ324">
        <v>100</v>
      </c>
      <c r="IR324">
        <v>100</v>
      </c>
      <c r="IS324">
        <v>-0.201</v>
      </c>
      <c r="IT324">
        <v>-0.1072</v>
      </c>
      <c r="IU324">
        <v>-0.2503851249591045</v>
      </c>
      <c r="IV324">
        <v>0.0002756662941723101</v>
      </c>
      <c r="IW324">
        <v>-1.706736700235475E-07</v>
      </c>
      <c r="IX324">
        <v>-7.648352192670159E-11</v>
      </c>
      <c r="IY324">
        <v>-0.272498028503149</v>
      </c>
      <c r="IZ324">
        <v>0.001712106514585134</v>
      </c>
      <c r="JA324">
        <v>0.0004201690128959496</v>
      </c>
      <c r="JB324">
        <v>-1.212774764375344E-06</v>
      </c>
      <c r="JC324">
        <v>3</v>
      </c>
      <c r="JD324">
        <v>1949</v>
      </c>
      <c r="JE324">
        <v>1</v>
      </c>
      <c r="JF324">
        <v>28</v>
      </c>
      <c r="JG324">
        <v>27.8</v>
      </c>
      <c r="JH324">
        <v>27.7</v>
      </c>
      <c r="JI324">
        <v>0.570068</v>
      </c>
      <c r="JJ324">
        <v>2.71484</v>
      </c>
      <c r="JK324">
        <v>1.49658</v>
      </c>
      <c r="JL324">
        <v>2.34253</v>
      </c>
      <c r="JM324">
        <v>1.54785</v>
      </c>
      <c r="JN324">
        <v>2.51587</v>
      </c>
      <c r="JO324">
        <v>48.7947</v>
      </c>
      <c r="JP324">
        <v>14.5786</v>
      </c>
      <c r="JQ324">
        <v>18</v>
      </c>
      <c r="JR324">
        <v>494.326</v>
      </c>
      <c r="JS324">
        <v>480.571</v>
      </c>
      <c r="JT324">
        <v>20.5913</v>
      </c>
      <c r="JU324">
        <v>36.786</v>
      </c>
      <c r="JV324">
        <v>30.0015</v>
      </c>
      <c r="JW324">
        <v>36.346</v>
      </c>
      <c r="JX324">
        <v>36.1805</v>
      </c>
      <c r="JY324">
        <v>11.4247</v>
      </c>
      <c r="JZ324">
        <v>60.3416</v>
      </c>
      <c r="KA324">
        <v>0</v>
      </c>
      <c r="KB324">
        <v>16.395</v>
      </c>
      <c r="KC324">
        <v>165.849</v>
      </c>
      <c r="KD324">
        <v>16.132</v>
      </c>
      <c r="KE324">
        <v>98.9764</v>
      </c>
      <c r="KF324">
        <v>99.5119</v>
      </c>
    </row>
    <row r="325" spans="1:292">
      <c r="A325">
        <v>305</v>
      </c>
      <c r="B325">
        <v>1685036250</v>
      </c>
      <c r="C325">
        <v>9650.900000095367</v>
      </c>
      <c r="D325" t="s">
        <v>1049</v>
      </c>
      <c r="E325" t="s">
        <v>1050</v>
      </c>
      <c r="F325">
        <v>5</v>
      </c>
      <c r="G325" t="s">
        <v>1017</v>
      </c>
      <c r="H325">
        <v>1685036242.214286</v>
      </c>
      <c r="I325">
        <f>(J325)/1000</f>
        <v>0</v>
      </c>
      <c r="J325">
        <f>IF(DO325, AM325, AG325)</f>
        <v>0</v>
      </c>
      <c r="K325">
        <f>IF(DO325, AH325, AF325)</f>
        <v>0</v>
      </c>
      <c r="L325">
        <f>DQ325 - IF(AT325&gt;1, K325*DK325*100.0/(AV325*EE325), 0)</f>
        <v>0</v>
      </c>
      <c r="M325">
        <f>((S325-I325/2)*L325-K325)/(S325+I325/2)</f>
        <v>0</v>
      </c>
      <c r="N325">
        <f>M325*(DX325+DY325)/1000.0</f>
        <v>0</v>
      </c>
      <c r="O325">
        <f>(DQ325 - IF(AT325&gt;1, K325*DK325*100.0/(AV325*EE325), 0))*(DX325+DY325)/1000.0</f>
        <v>0</v>
      </c>
      <c r="P325">
        <f>2.0/((1/R325-1/Q325)+SIGN(R325)*SQRT((1/R325-1/Q325)*(1/R325-1/Q325) + 4*DL325/((DL325+1)*(DL325+1))*(2*1/R325*1/Q325-1/Q325*1/Q325)))</f>
        <v>0</v>
      </c>
      <c r="Q325">
        <f>IF(LEFT(DM325,1)&lt;&gt;"0",IF(LEFT(DM325,1)="1",3.0,DN325),$D$5+$E$5*(EE325*DX325/($K$5*1000))+$F$5*(EE325*DX325/($K$5*1000))*MAX(MIN(DK325,$J$5),$I$5)*MAX(MIN(DK325,$J$5),$I$5)+$G$5*MAX(MIN(DK325,$J$5),$I$5)*(EE325*DX325/($K$5*1000))+$H$5*(EE325*DX325/($K$5*1000))*(EE325*DX325/($K$5*1000)))</f>
        <v>0</v>
      </c>
      <c r="R325">
        <f>I325*(1000-(1000*0.61365*exp(17.502*V325/(240.97+V325))/(DX325+DY325)+DS325)/2)/(1000*0.61365*exp(17.502*V325/(240.97+V325))/(DX325+DY325)-DS325)</f>
        <v>0</v>
      </c>
      <c r="S325">
        <f>1/((DL325+1)/(P325/1.6)+1/(Q325/1.37)) + DL325/((DL325+1)/(P325/1.6) + DL325/(Q325/1.37))</f>
        <v>0</v>
      </c>
      <c r="T325">
        <f>(DG325*DJ325)</f>
        <v>0</v>
      </c>
      <c r="U325">
        <f>(DZ325+(T325+2*0.95*5.67E-8*(((DZ325+$B$9)+273)^4-(DZ325+273)^4)-44100*I325)/(1.84*29.3*Q325+8*0.95*5.67E-8*(DZ325+273)^3))</f>
        <v>0</v>
      </c>
      <c r="V325">
        <f>($C$9*EA325+$D$9*EB325+$E$9*U325)</f>
        <v>0</v>
      </c>
      <c r="W325">
        <f>0.61365*exp(17.502*V325/(240.97+V325))</f>
        <v>0</v>
      </c>
      <c r="X325">
        <f>(Y325/Z325*100)</f>
        <v>0</v>
      </c>
      <c r="Y325">
        <f>DS325*(DX325+DY325)/1000</f>
        <v>0</v>
      </c>
      <c r="Z325">
        <f>0.61365*exp(17.502*DZ325/(240.97+DZ325))</f>
        <v>0</v>
      </c>
      <c r="AA325">
        <f>(W325-DS325*(DX325+DY325)/1000)</f>
        <v>0</v>
      </c>
      <c r="AB325">
        <f>(-I325*44100)</f>
        <v>0</v>
      </c>
      <c r="AC325">
        <f>2*29.3*Q325*0.92*(DZ325-V325)</f>
        <v>0</v>
      </c>
      <c r="AD325">
        <f>2*0.95*5.67E-8*(((DZ325+$B$9)+273)^4-(V325+273)^4)</f>
        <v>0</v>
      </c>
      <c r="AE325">
        <f>T325+AD325+AB325+AC325</f>
        <v>0</v>
      </c>
      <c r="AF325">
        <f>DW325*AT325*(DR325-DQ325*(1000-AT325*DT325)/(1000-AT325*DS325))/(100*DK325)</f>
        <v>0</v>
      </c>
      <c r="AG325">
        <f>1000*DW325*AT325*(DS325-DT325)/(100*DK325*(1000-AT325*DS325))</f>
        <v>0</v>
      </c>
      <c r="AH325">
        <f>(AI325 - AJ325 - DX325*1E3/(8.314*(DZ325+273.15)) * AL325/DW325 * AK325) * DW325/(100*DK325) * (1000 - DT325)/1000</f>
        <v>0</v>
      </c>
      <c r="AI325">
        <v>189.6233800905707</v>
      </c>
      <c r="AJ325">
        <v>197.438987878788</v>
      </c>
      <c r="AK325">
        <v>-3.221460063659334</v>
      </c>
      <c r="AL325">
        <v>66.82168237322618</v>
      </c>
      <c r="AM325">
        <f>(AO325 - AN325 + DX325*1E3/(8.314*(DZ325+273.15)) * AQ325/DW325 * AP325) * DW325/(100*DK325) * 1000/(1000 - AO325)</f>
        <v>0</v>
      </c>
      <c r="AN325">
        <v>16.19410904308167</v>
      </c>
      <c r="AO325">
        <v>18.25592529411765</v>
      </c>
      <c r="AP325">
        <v>0.006445220997002002</v>
      </c>
      <c r="AQ325">
        <v>105.1701195824836</v>
      </c>
      <c r="AR325">
        <v>0</v>
      </c>
      <c r="AS325">
        <v>0</v>
      </c>
      <c r="AT325">
        <f>IF(AR325*$H$15&gt;=AV325,1.0,(AV325/(AV325-AR325*$H$15)))</f>
        <v>0</v>
      </c>
      <c r="AU325">
        <f>(AT325-1)*100</f>
        <v>0</v>
      </c>
      <c r="AV325">
        <f>MAX(0,($B$15+$C$15*EE325)/(1+$D$15*EE325)*DX325/(DZ325+273)*$E$15)</f>
        <v>0</v>
      </c>
      <c r="AW325" t="s">
        <v>429</v>
      </c>
      <c r="AX325" t="s">
        <v>429</v>
      </c>
      <c r="AY325">
        <v>0</v>
      </c>
      <c r="AZ325">
        <v>0</v>
      </c>
      <c r="BA325">
        <f>1-AY325/AZ325</f>
        <v>0</v>
      </c>
      <c r="BB325">
        <v>0</v>
      </c>
      <c r="BC325" t="s">
        <v>429</v>
      </c>
      <c r="BD325" t="s">
        <v>429</v>
      </c>
      <c r="BE325">
        <v>0</v>
      </c>
      <c r="BF325">
        <v>0</v>
      </c>
      <c r="BG325">
        <f>1-BE325/BF325</f>
        <v>0</v>
      </c>
      <c r="BH325">
        <v>0.5</v>
      </c>
      <c r="BI325">
        <f>DH325</f>
        <v>0</v>
      </c>
      <c r="BJ325">
        <f>K325</f>
        <v>0</v>
      </c>
      <c r="BK325">
        <f>BG325*BH325*BI325</f>
        <v>0</v>
      </c>
      <c r="BL325">
        <f>(BJ325-BB325)/BI325</f>
        <v>0</v>
      </c>
      <c r="BM325">
        <f>(AZ325-BF325)/BF325</f>
        <v>0</v>
      </c>
      <c r="BN325">
        <f>AY325/(BA325+AY325/BF325)</f>
        <v>0</v>
      </c>
      <c r="BO325" t="s">
        <v>429</v>
      </c>
      <c r="BP325">
        <v>0</v>
      </c>
      <c r="BQ325">
        <f>IF(BP325&lt;&gt;0, BP325, BN325)</f>
        <v>0</v>
      </c>
      <c r="BR325">
        <f>1-BQ325/BF325</f>
        <v>0</v>
      </c>
      <c r="BS325">
        <f>(BF325-BE325)/(BF325-BQ325)</f>
        <v>0</v>
      </c>
      <c r="BT325">
        <f>(AZ325-BF325)/(AZ325-BQ325)</f>
        <v>0</v>
      </c>
      <c r="BU325">
        <f>(BF325-BE325)/(BF325-AY325)</f>
        <v>0</v>
      </c>
      <c r="BV325">
        <f>(AZ325-BF325)/(AZ325-AY325)</f>
        <v>0</v>
      </c>
      <c r="BW325">
        <f>(BS325*BQ325/BE325)</f>
        <v>0</v>
      </c>
      <c r="BX325">
        <f>(1-BW325)</f>
        <v>0</v>
      </c>
      <c r="DG325">
        <f>$B$13*EF325+$C$13*EG325+$F$13*ER325*(1-EU325)</f>
        <v>0</v>
      </c>
      <c r="DH325">
        <f>DG325*DI325</f>
        <v>0</v>
      </c>
      <c r="DI325">
        <f>($B$13*$D$11+$C$13*$D$11+$F$13*((FE325+EW325)/MAX(FE325+EW325+FF325, 0.1)*$I$11+FF325/MAX(FE325+EW325+FF325, 0.1)*$J$11))/($B$13+$C$13+$F$13)</f>
        <v>0</v>
      </c>
      <c r="DJ325">
        <f>($B$13*$K$11+$C$13*$K$11+$F$13*((FE325+EW325)/MAX(FE325+EW325+FF325, 0.1)*$P$11+FF325/MAX(FE325+EW325+FF325, 0.1)*$Q$11))/($B$13+$C$13+$F$13)</f>
        <v>0</v>
      </c>
      <c r="DK325">
        <v>4.16</v>
      </c>
      <c r="DL325">
        <v>0.5</v>
      </c>
      <c r="DM325" t="s">
        <v>430</v>
      </c>
      <c r="DN325">
        <v>2</v>
      </c>
      <c r="DO325" t="b">
        <v>1</v>
      </c>
      <c r="DP325">
        <v>1685036242.214286</v>
      </c>
      <c r="DQ325">
        <v>216.8813571428571</v>
      </c>
      <c r="DR325">
        <v>201.1242857142857</v>
      </c>
      <c r="DS325">
        <v>18.20875</v>
      </c>
      <c r="DT325">
        <v>16.17743928571429</v>
      </c>
      <c r="DU325">
        <v>217.0807142857143</v>
      </c>
      <c r="DV325">
        <v>18.31637857142857</v>
      </c>
      <c r="DW325">
        <v>499.9975357142857</v>
      </c>
      <c r="DX325">
        <v>99.5196142857143</v>
      </c>
      <c r="DY325">
        <v>0.09995762142857144</v>
      </c>
      <c r="DZ325">
        <v>27.20669285714285</v>
      </c>
      <c r="EA325">
        <v>28.09095</v>
      </c>
      <c r="EB325">
        <v>999.9000000000002</v>
      </c>
      <c r="EC325">
        <v>0</v>
      </c>
      <c r="ED325">
        <v>0</v>
      </c>
      <c r="EE325">
        <v>10001.96428571429</v>
      </c>
      <c r="EF325">
        <v>0</v>
      </c>
      <c r="EG325">
        <v>166.1030357142858</v>
      </c>
      <c r="EH325">
        <v>15.75701071428571</v>
      </c>
      <c r="EI325">
        <v>220.9031785714286</v>
      </c>
      <c r="EJ325">
        <v>204.4311785714286</v>
      </c>
      <c r="EK325">
        <v>2.031305</v>
      </c>
      <c r="EL325">
        <v>201.1242857142857</v>
      </c>
      <c r="EM325">
        <v>16.17743928571429</v>
      </c>
      <c r="EN325">
        <v>1.812126785714286</v>
      </c>
      <c r="EO325">
        <v>1.609973928571429</v>
      </c>
      <c r="EP325">
        <v>15.89177857142857</v>
      </c>
      <c r="EQ325">
        <v>14.05455714285714</v>
      </c>
      <c r="ER325">
        <v>1999.9775</v>
      </c>
      <c r="ES325">
        <v>0.9799924999999999</v>
      </c>
      <c r="ET325">
        <v>0.02000769642857142</v>
      </c>
      <c r="EU325">
        <v>0</v>
      </c>
      <c r="EV325">
        <v>521.4269285714286</v>
      </c>
      <c r="EW325">
        <v>5.00078</v>
      </c>
      <c r="EX325">
        <v>24078.73571428571</v>
      </c>
      <c r="EY325">
        <v>16379.40714285714</v>
      </c>
      <c r="EZ325">
        <v>46.01753571428571</v>
      </c>
      <c r="FA325">
        <v>47.64271428571428</v>
      </c>
      <c r="FB325">
        <v>46.33007142857142</v>
      </c>
      <c r="FC325">
        <v>47.45300000000001</v>
      </c>
      <c r="FD325">
        <v>46.60467857142857</v>
      </c>
      <c r="FE325">
        <v>1955.061428571429</v>
      </c>
      <c r="FF325">
        <v>39.91428571428572</v>
      </c>
      <c r="FG325">
        <v>0</v>
      </c>
      <c r="FH325">
        <v>1685036249.5</v>
      </c>
      <c r="FI325">
        <v>0</v>
      </c>
      <c r="FJ325">
        <v>521.4836153846154</v>
      </c>
      <c r="FK325">
        <v>5.671316242867475</v>
      </c>
      <c r="FL325">
        <v>385.4564095482621</v>
      </c>
      <c r="FM325">
        <v>24079.19230769231</v>
      </c>
      <c r="FN325">
        <v>15</v>
      </c>
      <c r="FO325">
        <v>1685034582.6</v>
      </c>
      <c r="FP325" t="s">
        <v>1018</v>
      </c>
      <c r="FQ325">
        <v>1685034575.6</v>
      </c>
      <c r="FR325">
        <v>1685034582.6</v>
      </c>
      <c r="FS325">
        <v>5</v>
      </c>
      <c r="FT325">
        <v>-0.444</v>
      </c>
      <c r="FU325">
        <v>-0.083</v>
      </c>
      <c r="FV325">
        <v>-0.171</v>
      </c>
      <c r="FW325">
        <v>-0.067</v>
      </c>
      <c r="FX325">
        <v>408</v>
      </c>
      <c r="FY325">
        <v>21</v>
      </c>
      <c r="FZ325">
        <v>0.12</v>
      </c>
      <c r="GA325">
        <v>0.04</v>
      </c>
      <c r="GB325">
        <v>15.32191463414634</v>
      </c>
      <c r="GC325">
        <v>9.585315679442525</v>
      </c>
      <c r="GD325">
        <v>0.9477026256242567</v>
      </c>
      <c r="GE325">
        <v>0</v>
      </c>
      <c r="GF325">
        <v>2.051190731707317</v>
      </c>
      <c r="GG325">
        <v>-0.2242611846689918</v>
      </c>
      <c r="GH325">
        <v>0.03884634071916532</v>
      </c>
      <c r="GI325">
        <v>1</v>
      </c>
      <c r="GJ325">
        <v>1</v>
      </c>
      <c r="GK325">
        <v>2</v>
      </c>
      <c r="GL325" t="s">
        <v>432</v>
      </c>
      <c r="GM325">
        <v>3.09901</v>
      </c>
      <c r="GN325">
        <v>2.75801</v>
      </c>
      <c r="GO325">
        <v>0.0499585</v>
      </c>
      <c r="GP325">
        <v>0.0459505</v>
      </c>
      <c r="GQ325">
        <v>0.096952</v>
      </c>
      <c r="GR325">
        <v>0.089101</v>
      </c>
      <c r="GS325">
        <v>24064.7</v>
      </c>
      <c r="GT325">
        <v>23904.1</v>
      </c>
      <c r="GU325">
        <v>25897</v>
      </c>
      <c r="GV325">
        <v>25424.9</v>
      </c>
      <c r="GW325">
        <v>37543.6</v>
      </c>
      <c r="GX325">
        <v>35286.8</v>
      </c>
      <c r="GY325">
        <v>45293.9</v>
      </c>
      <c r="GZ325">
        <v>41917.9</v>
      </c>
      <c r="HA325">
        <v>1.80292</v>
      </c>
      <c r="HB325">
        <v>1.76175</v>
      </c>
      <c r="HC325">
        <v>-0.135992</v>
      </c>
      <c r="HD325">
        <v>0</v>
      </c>
      <c r="HE325">
        <v>30.299</v>
      </c>
      <c r="HF325">
        <v>999.9</v>
      </c>
      <c r="HG325">
        <v>47.3</v>
      </c>
      <c r="HH325">
        <v>45.4</v>
      </c>
      <c r="HI325">
        <v>46.7603</v>
      </c>
      <c r="HJ325">
        <v>63.0984</v>
      </c>
      <c r="HK325">
        <v>22.9087</v>
      </c>
      <c r="HL325">
        <v>1</v>
      </c>
      <c r="HM325">
        <v>0.8207950000000001</v>
      </c>
      <c r="HN325">
        <v>9.28105</v>
      </c>
      <c r="HO325">
        <v>20.0519</v>
      </c>
      <c r="HP325">
        <v>5.211</v>
      </c>
      <c r="HQ325">
        <v>11.986</v>
      </c>
      <c r="HR325">
        <v>4.9624</v>
      </c>
      <c r="HS325">
        <v>3.27438</v>
      </c>
      <c r="HT325">
        <v>9999</v>
      </c>
      <c r="HU325">
        <v>9999</v>
      </c>
      <c r="HV325">
        <v>9999</v>
      </c>
      <c r="HW325">
        <v>32.7</v>
      </c>
      <c r="HX325">
        <v>1.86401</v>
      </c>
      <c r="HY325">
        <v>1.86028</v>
      </c>
      <c r="HZ325">
        <v>1.85867</v>
      </c>
      <c r="IA325">
        <v>1.86001</v>
      </c>
      <c r="IB325">
        <v>1.85989</v>
      </c>
      <c r="IC325">
        <v>1.85852</v>
      </c>
      <c r="ID325">
        <v>1.8576</v>
      </c>
      <c r="IE325">
        <v>1.85242</v>
      </c>
      <c r="IF325">
        <v>0</v>
      </c>
      <c r="IG325">
        <v>0</v>
      </c>
      <c r="IH325">
        <v>0</v>
      </c>
      <c r="II325">
        <v>0</v>
      </c>
      <c r="IJ325" t="s">
        <v>433</v>
      </c>
      <c r="IK325" t="s">
        <v>434</v>
      </c>
      <c r="IL325" t="s">
        <v>435</v>
      </c>
      <c r="IM325" t="s">
        <v>435</v>
      </c>
      <c r="IN325" t="s">
        <v>435</v>
      </c>
      <c r="IO325" t="s">
        <v>435</v>
      </c>
      <c r="IP325">
        <v>0</v>
      </c>
      <c r="IQ325">
        <v>100</v>
      </c>
      <c r="IR325">
        <v>100</v>
      </c>
      <c r="IS325">
        <v>-0.204</v>
      </c>
      <c r="IT325">
        <v>-0.1068</v>
      </c>
      <c r="IU325">
        <v>-0.2503851249591045</v>
      </c>
      <c r="IV325">
        <v>0.0002756662941723101</v>
      </c>
      <c r="IW325">
        <v>-1.706736700235475E-07</v>
      </c>
      <c r="IX325">
        <v>-7.648352192670159E-11</v>
      </c>
      <c r="IY325">
        <v>-0.272498028503149</v>
      </c>
      <c r="IZ325">
        <v>0.001712106514585134</v>
      </c>
      <c r="JA325">
        <v>0.0004201690128959496</v>
      </c>
      <c r="JB325">
        <v>-1.212774764375344E-06</v>
      </c>
      <c r="JC325">
        <v>3</v>
      </c>
      <c r="JD325">
        <v>1949</v>
      </c>
      <c r="JE325">
        <v>1</v>
      </c>
      <c r="JF325">
        <v>28</v>
      </c>
      <c r="JG325">
        <v>27.9</v>
      </c>
      <c r="JH325">
        <v>27.8</v>
      </c>
      <c r="JI325">
        <v>0.531006</v>
      </c>
      <c r="JJ325">
        <v>2.72705</v>
      </c>
      <c r="JK325">
        <v>1.49658</v>
      </c>
      <c r="JL325">
        <v>2.34253</v>
      </c>
      <c r="JM325">
        <v>1.54785</v>
      </c>
      <c r="JN325">
        <v>2.34985</v>
      </c>
      <c r="JO325">
        <v>48.7947</v>
      </c>
      <c r="JP325">
        <v>14.5611</v>
      </c>
      <c r="JQ325">
        <v>18</v>
      </c>
      <c r="JR325">
        <v>494.293</v>
      </c>
      <c r="JS325">
        <v>480.229</v>
      </c>
      <c r="JT325">
        <v>20.5908</v>
      </c>
      <c r="JU325">
        <v>36.8033</v>
      </c>
      <c r="JV325">
        <v>30.0015</v>
      </c>
      <c r="JW325">
        <v>36.3595</v>
      </c>
      <c r="JX325">
        <v>36.1939</v>
      </c>
      <c r="JY325">
        <v>10.6722</v>
      </c>
      <c r="JZ325">
        <v>60.3416</v>
      </c>
      <c r="KA325">
        <v>0</v>
      </c>
      <c r="KB325">
        <v>16.4218</v>
      </c>
      <c r="KC325">
        <v>152.474</v>
      </c>
      <c r="KD325">
        <v>16.1167</v>
      </c>
      <c r="KE325">
        <v>98.9742</v>
      </c>
      <c r="KF325">
        <v>99.509</v>
      </c>
    </row>
    <row r="326" spans="1:292">
      <c r="A326">
        <v>306</v>
      </c>
      <c r="B326">
        <v>1685036255</v>
      </c>
      <c r="C326">
        <v>9655.900000095367</v>
      </c>
      <c r="D326" t="s">
        <v>1051</v>
      </c>
      <c r="E326" t="s">
        <v>1052</v>
      </c>
      <c r="F326">
        <v>5</v>
      </c>
      <c r="G326" t="s">
        <v>1017</v>
      </c>
      <c r="H326">
        <v>1685036247.5</v>
      </c>
      <c r="I326">
        <f>(J326)/1000</f>
        <v>0</v>
      </c>
      <c r="J326">
        <f>IF(DO326, AM326, AG326)</f>
        <v>0</v>
      </c>
      <c r="K326">
        <f>IF(DO326, AH326, AF326)</f>
        <v>0</v>
      </c>
      <c r="L326">
        <f>DQ326 - IF(AT326&gt;1, K326*DK326*100.0/(AV326*EE326), 0)</f>
        <v>0</v>
      </c>
      <c r="M326">
        <f>((S326-I326/2)*L326-K326)/(S326+I326/2)</f>
        <v>0</v>
      </c>
      <c r="N326">
        <f>M326*(DX326+DY326)/1000.0</f>
        <v>0</v>
      </c>
      <c r="O326">
        <f>(DQ326 - IF(AT326&gt;1, K326*DK326*100.0/(AV326*EE326), 0))*(DX326+DY326)/1000.0</f>
        <v>0</v>
      </c>
      <c r="P326">
        <f>2.0/((1/R326-1/Q326)+SIGN(R326)*SQRT((1/R326-1/Q326)*(1/R326-1/Q326) + 4*DL326/((DL326+1)*(DL326+1))*(2*1/R326*1/Q326-1/Q326*1/Q326)))</f>
        <v>0</v>
      </c>
      <c r="Q326">
        <f>IF(LEFT(DM326,1)&lt;&gt;"0",IF(LEFT(DM326,1)="1",3.0,DN326),$D$5+$E$5*(EE326*DX326/($K$5*1000))+$F$5*(EE326*DX326/($K$5*1000))*MAX(MIN(DK326,$J$5),$I$5)*MAX(MIN(DK326,$J$5),$I$5)+$G$5*MAX(MIN(DK326,$J$5),$I$5)*(EE326*DX326/($K$5*1000))+$H$5*(EE326*DX326/($K$5*1000))*(EE326*DX326/($K$5*1000)))</f>
        <v>0</v>
      </c>
      <c r="R326">
        <f>I326*(1000-(1000*0.61365*exp(17.502*V326/(240.97+V326))/(DX326+DY326)+DS326)/2)/(1000*0.61365*exp(17.502*V326/(240.97+V326))/(DX326+DY326)-DS326)</f>
        <v>0</v>
      </c>
      <c r="S326">
        <f>1/((DL326+1)/(P326/1.6)+1/(Q326/1.37)) + DL326/((DL326+1)/(P326/1.6) + DL326/(Q326/1.37))</f>
        <v>0</v>
      </c>
      <c r="T326">
        <f>(DG326*DJ326)</f>
        <v>0</v>
      </c>
      <c r="U326">
        <f>(DZ326+(T326+2*0.95*5.67E-8*(((DZ326+$B$9)+273)^4-(DZ326+273)^4)-44100*I326)/(1.84*29.3*Q326+8*0.95*5.67E-8*(DZ326+273)^3))</f>
        <v>0</v>
      </c>
      <c r="V326">
        <f>($C$9*EA326+$D$9*EB326+$E$9*U326)</f>
        <v>0</v>
      </c>
      <c r="W326">
        <f>0.61365*exp(17.502*V326/(240.97+V326))</f>
        <v>0</v>
      </c>
      <c r="X326">
        <f>(Y326/Z326*100)</f>
        <v>0</v>
      </c>
      <c r="Y326">
        <f>DS326*(DX326+DY326)/1000</f>
        <v>0</v>
      </c>
      <c r="Z326">
        <f>0.61365*exp(17.502*DZ326/(240.97+DZ326))</f>
        <v>0</v>
      </c>
      <c r="AA326">
        <f>(W326-DS326*(DX326+DY326)/1000)</f>
        <v>0</v>
      </c>
      <c r="AB326">
        <f>(-I326*44100)</f>
        <v>0</v>
      </c>
      <c r="AC326">
        <f>2*29.3*Q326*0.92*(DZ326-V326)</f>
        <v>0</v>
      </c>
      <c r="AD326">
        <f>2*0.95*5.67E-8*(((DZ326+$B$9)+273)^4-(V326+273)^4)</f>
        <v>0</v>
      </c>
      <c r="AE326">
        <f>T326+AD326+AB326+AC326</f>
        <v>0</v>
      </c>
      <c r="AF326">
        <f>DW326*AT326*(DR326-DQ326*(1000-AT326*DT326)/(1000-AT326*DS326))/(100*DK326)</f>
        <v>0</v>
      </c>
      <c r="AG326">
        <f>1000*DW326*AT326*(DS326-DT326)/(100*DK326*(1000-AT326*DS326))</f>
        <v>0</v>
      </c>
      <c r="AH326">
        <f>(AI326 - AJ326 - DX326*1E3/(8.314*(DZ326+273.15)) * AL326/DW326 * AK326) * DW326/(100*DK326) * (1000 - DT326)/1000</f>
        <v>0</v>
      </c>
      <c r="AI326">
        <v>172.4419972761278</v>
      </c>
      <c r="AJ326">
        <v>181.163096969697</v>
      </c>
      <c r="AK326">
        <v>-3.257518431696777</v>
      </c>
      <c r="AL326">
        <v>66.82168237322618</v>
      </c>
      <c r="AM326">
        <f>(AO326 - AN326 + DX326*1E3/(8.314*(DZ326+273.15)) * AQ326/DW326 * AP326) * DW326/(100*DK326) * 1000/(1000 - AO326)</f>
        <v>0</v>
      </c>
      <c r="AN326">
        <v>16.20141836296088</v>
      </c>
      <c r="AO326">
        <v>18.27285058823529</v>
      </c>
      <c r="AP326">
        <v>0.003190682028957751</v>
      </c>
      <c r="AQ326">
        <v>105.1701195824836</v>
      </c>
      <c r="AR326">
        <v>0</v>
      </c>
      <c r="AS326">
        <v>0</v>
      </c>
      <c r="AT326">
        <f>IF(AR326*$H$15&gt;=AV326,1.0,(AV326/(AV326-AR326*$H$15)))</f>
        <v>0</v>
      </c>
      <c r="AU326">
        <f>(AT326-1)*100</f>
        <v>0</v>
      </c>
      <c r="AV326">
        <f>MAX(0,($B$15+$C$15*EE326)/(1+$D$15*EE326)*DX326/(DZ326+273)*$E$15)</f>
        <v>0</v>
      </c>
      <c r="AW326" t="s">
        <v>429</v>
      </c>
      <c r="AX326" t="s">
        <v>429</v>
      </c>
      <c r="AY326">
        <v>0</v>
      </c>
      <c r="AZ326">
        <v>0</v>
      </c>
      <c r="BA326">
        <f>1-AY326/AZ326</f>
        <v>0</v>
      </c>
      <c r="BB326">
        <v>0</v>
      </c>
      <c r="BC326" t="s">
        <v>429</v>
      </c>
      <c r="BD326" t="s">
        <v>429</v>
      </c>
      <c r="BE326">
        <v>0</v>
      </c>
      <c r="BF326">
        <v>0</v>
      </c>
      <c r="BG326">
        <f>1-BE326/BF326</f>
        <v>0</v>
      </c>
      <c r="BH326">
        <v>0.5</v>
      </c>
      <c r="BI326">
        <f>DH326</f>
        <v>0</v>
      </c>
      <c r="BJ326">
        <f>K326</f>
        <v>0</v>
      </c>
      <c r="BK326">
        <f>BG326*BH326*BI326</f>
        <v>0</v>
      </c>
      <c r="BL326">
        <f>(BJ326-BB326)/BI326</f>
        <v>0</v>
      </c>
      <c r="BM326">
        <f>(AZ326-BF326)/BF326</f>
        <v>0</v>
      </c>
      <c r="BN326">
        <f>AY326/(BA326+AY326/BF326)</f>
        <v>0</v>
      </c>
      <c r="BO326" t="s">
        <v>429</v>
      </c>
      <c r="BP326">
        <v>0</v>
      </c>
      <c r="BQ326">
        <f>IF(BP326&lt;&gt;0, BP326, BN326)</f>
        <v>0</v>
      </c>
      <c r="BR326">
        <f>1-BQ326/BF326</f>
        <v>0</v>
      </c>
      <c r="BS326">
        <f>(BF326-BE326)/(BF326-BQ326)</f>
        <v>0</v>
      </c>
      <c r="BT326">
        <f>(AZ326-BF326)/(AZ326-BQ326)</f>
        <v>0</v>
      </c>
      <c r="BU326">
        <f>(BF326-BE326)/(BF326-AY326)</f>
        <v>0</v>
      </c>
      <c r="BV326">
        <f>(AZ326-BF326)/(AZ326-AY326)</f>
        <v>0</v>
      </c>
      <c r="BW326">
        <f>(BS326*BQ326/BE326)</f>
        <v>0</v>
      </c>
      <c r="BX326">
        <f>(1-BW326)</f>
        <v>0</v>
      </c>
      <c r="DG326">
        <f>$B$13*EF326+$C$13*EG326+$F$13*ER326*(1-EU326)</f>
        <v>0</v>
      </c>
      <c r="DH326">
        <f>DG326*DI326</f>
        <v>0</v>
      </c>
      <c r="DI326">
        <f>($B$13*$D$11+$C$13*$D$11+$F$13*((FE326+EW326)/MAX(FE326+EW326+FF326, 0.1)*$I$11+FF326/MAX(FE326+EW326+FF326, 0.1)*$J$11))/($B$13+$C$13+$F$13)</f>
        <v>0</v>
      </c>
      <c r="DJ326">
        <f>($B$13*$K$11+$C$13*$K$11+$F$13*((FE326+EW326)/MAX(FE326+EW326+FF326, 0.1)*$P$11+FF326/MAX(FE326+EW326+FF326, 0.1)*$Q$11))/($B$13+$C$13+$F$13)</f>
        <v>0</v>
      </c>
      <c r="DK326">
        <v>4.16</v>
      </c>
      <c r="DL326">
        <v>0.5</v>
      </c>
      <c r="DM326" t="s">
        <v>430</v>
      </c>
      <c r="DN326">
        <v>2</v>
      </c>
      <c r="DO326" t="b">
        <v>1</v>
      </c>
      <c r="DP326">
        <v>1685036247.5</v>
      </c>
      <c r="DQ326">
        <v>200.1259259259259</v>
      </c>
      <c r="DR326">
        <v>183.5241111111111</v>
      </c>
      <c r="DS326">
        <v>18.24245925925926</v>
      </c>
      <c r="DT326">
        <v>16.19702962962963</v>
      </c>
      <c r="DU326">
        <v>200.3285925925926</v>
      </c>
      <c r="DV326">
        <v>18.34956666666666</v>
      </c>
      <c r="DW326">
        <v>499.9986666666666</v>
      </c>
      <c r="DX326">
        <v>99.51934444444447</v>
      </c>
      <c r="DY326">
        <v>0.1000032296296297</v>
      </c>
      <c r="DZ326">
        <v>27.20226296296296</v>
      </c>
      <c r="EA326">
        <v>28.08905555555555</v>
      </c>
      <c r="EB326">
        <v>999.9000000000001</v>
      </c>
      <c r="EC326">
        <v>0</v>
      </c>
      <c r="ED326">
        <v>0</v>
      </c>
      <c r="EE326">
        <v>10006.29518518519</v>
      </c>
      <c r="EF326">
        <v>0</v>
      </c>
      <c r="EG326">
        <v>166.4220740740741</v>
      </c>
      <c r="EH326">
        <v>16.60182222222222</v>
      </c>
      <c r="EI326">
        <v>203.8442962962963</v>
      </c>
      <c r="EJ326">
        <v>186.5456296296297</v>
      </c>
      <c r="EK326">
        <v>2.045428148148148</v>
      </c>
      <c r="EL326">
        <v>183.5241111111111</v>
      </c>
      <c r="EM326">
        <v>16.19702962962963</v>
      </c>
      <c r="EN326">
        <v>1.815477037037037</v>
      </c>
      <c r="EO326">
        <v>1.611917777777778</v>
      </c>
      <c r="EP326">
        <v>15.92068518518519</v>
      </c>
      <c r="EQ326">
        <v>14.0732037037037</v>
      </c>
      <c r="ER326">
        <v>1999.975555555556</v>
      </c>
      <c r="ES326">
        <v>0.9799923333333335</v>
      </c>
      <c r="ET326">
        <v>0.02000786296296296</v>
      </c>
      <c r="EU326">
        <v>0</v>
      </c>
      <c r="EV326">
        <v>522.0036296296296</v>
      </c>
      <c r="EW326">
        <v>5.00078</v>
      </c>
      <c r="EX326">
        <v>24095.21111111111</v>
      </c>
      <c r="EY326">
        <v>16379.38148148148</v>
      </c>
      <c r="EZ326">
        <v>46.02285185185184</v>
      </c>
      <c r="FA326">
        <v>47.65714814814814</v>
      </c>
      <c r="FB326">
        <v>46.33762962962962</v>
      </c>
      <c r="FC326">
        <v>47.46518518518518</v>
      </c>
      <c r="FD326">
        <v>46.59011111111111</v>
      </c>
      <c r="FE326">
        <v>1955.056666666667</v>
      </c>
      <c r="FF326">
        <v>39.91703703703703</v>
      </c>
      <c r="FG326">
        <v>0</v>
      </c>
      <c r="FH326">
        <v>1685036254.3</v>
      </c>
      <c r="FI326">
        <v>0</v>
      </c>
      <c r="FJ326">
        <v>522.0141923076924</v>
      </c>
      <c r="FK326">
        <v>7.410222229251169</v>
      </c>
      <c r="FL326">
        <v>223.5282056660662</v>
      </c>
      <c r="FM326">
        <v>24093.00769230769</v>
      </c>
      <c r="FN326">
        <v>15</v>
      </c>
      <c r="FO326">
        <v>1685034582.6</v>
      </c>
      <c r="FP326" t="s">
        <v>1018</v>
      </c>
      <c r="FQ326">
        <v>1685034575.6</v>
      </c>
      <c r="FR326">
        <v>1685034582.6</v>
      </c>
      <c r="FS326">
        <v>5</v>
      </c>
      <c r="FT326">
        <v>-0.444</v>
      </c>
      <c r="FU326">
        <v>-0.083</v>
      </c>
      <c r="FV326">
        <v>-0.171</v>
      </c>
      <c r="FW326">
        <v>-0.067</v>
      </c>
      <c r="FX326">
        <v>408</v>
      </c>
      <c r="FY326">
        <v>21</v>
      </c>
      <c r="FZ326">
        <v>0.12</v>
      </c>
      <c r="GA326">
        <v>0.04</v>
      </c>
      <c r="GB326">
        <v>16.13113170731707</v>
      </c>
      <c r="GC326">
        <v>9.741077351916363</v>
      </c>
      <c r="GD326">
        <v>0.9666487723028699</v>
      </c>
      <c r="GE326">
        <v>0</v>
      </c>
      <c r="GF326">
        <v>2.039703170731707</v>
      </c>
      <c r="GG326">
        <v>0.1353386759581944</v>
      </c>
      <c r="GH326">
        <v>0.02358476290247524</v>
      </c>
      <c r="GI326">
        <v>1</v>
      </c>
      <c r="GJ326">
        <v>1</v>
      </c>
      <c r="GK326">
        <v>2</v>
      </c>
      <c r="GL326" t="s">
        <v>432</v>
      </c>
      <c r="GM326">
        <v>3.09895</v>
      </c>
      <c r="GN326">
        <v>2.75824</v>
      </c>
      <c r="GO326">
        <v>0.0462707</v>
      </c>
      <c r="GP326">
        <v>0.0421046</v>
      </c>
      <c r="GQ326">
        <v>0.0970126</v>
      </c>
      <c r="GR326">
        <v>0.0891102</v>
      </c>
      <c r="GS326">
        <v>24157.2</v>
      </c>
      <c r="GT326">
        <v>23999.8</v>
      </c>
      <c r="GU326">
        <v>25896.2</v>
      </c>
      <c r="GV326">
        <v>25424.4</v>
      </c>
      <c r="GW326">
        <v>37539.6</v>
      </c>
      <c r="GX326">
        <v>35285.3</v>
      </c>
      <c r="GY326">
        <v>45292.7</v>
      </c>
      <c r="GZ326">
        <v>41917</v>
      </c>
      <c r="HA326">
        <v>1.80263</v>
      </c>
      <c r="HB326">
        <v>1.76143</v>
      </c>
      <c r="HC326">
        <v>-0.135843</v>
      </c>
      <c r="HD326">
        <v>0</v>
      </c>
      <c r="HE326">
        <v>30.299</v>
      </c>
      <c r="HF326">
        <v>999.9</v>
      </c>
      <c r="HG326">
        <v>47.3</v>
      </c>
      <c r="HH326">
        <v>45.4</v>
      </c>
      <c r="HI326">
        <v>46.7652</v>
      </c>
      <c r="HJ326">
        <v>63.1384</v>
      </c>
      <c r="HK326">
        <v>23.2292</v>
      </c>
      <c r="HL326">
        <v>1</v>
      </c>
      <c r="HM326">
        <v>0.822406</v>
      </c>
      <c r="HN326">
        <v>9.28105</v>
      </c>
      <c r="HO326">
        <v>20.0514</v>
      </c>
      <c r="HP326">
        <v>5.21055</v>
      </c>
      <c r="HQ326">
        <v>11.986</v>
      </c>
      <c r="HR326">
        <v>4.9625</v>
      </c>
      <c r="HS326">
        <v>3.27425</v>
      </c>
      <c r="HT326">
        <v>9999</v>
      </c>
      <c r="HU326">
        <v>9999</v>
      </c>
      <c r="HV326">
        <v>9999</v>
      </c>
      <c r="HW326">
        <v>32.7</v>
      </c>
      <c r="HX326">
        <v>1.86401</v>
      </c>
      <c r="HY326">
        <v>1.86029</v>
      </c>
      <c r="HZ326">
        <v>1.85867</v>
      </c>
      <c r="IA326">
        <v>1.86</v>
      </c>
      <c r="IB326">
        <v>1.85989</v>
      </c>
      <c r="IC326">
        <v>1.85852</v>
      </c>
      <c r="ID326">
        <v>1.8576</v>
      </c>
      <c r="IE326">
        <v>1.85242</v>
      </c>
      <c r="IF326">
        <v>0</v>
      </c>
      <c r="IG326">
        <v>0</v>
      </c>
      <c r="IH326">
        <v>0</v>
      </c>
      <c r="II326">
        <v>0</v>
      </c>
      <c r="IJ326" t="s">
        <v>433</v>
      </c>
      <c r="IK326" t="s">
        <v>434</v>
      </c>
      <c r="IL326" t="s">
        <v>435</v>
      </c>
      <c r="IM326" t="s">
        <v>435</v>
      </c>
      <c r="IN326" t="s">
        <v>435</v>
      </c>
      <c r="IO326" t="s">
        <v>435</v>
      </c>
      <c r="IP326">
        <v>0</v>
      </c>
      <c r="IQ326">
        <v>100</v>
      </c>
      <c r="IR326">
        <v>100</v>
      </c>
      <c r="IS326">
        <v>-0.208</v>
      </c>
      <c r="IT326">
        <v>-0.1066</v>
      </c>
      <c r="IU326">
        <v>-0.2503851249591045</v>
      </c>
      <c r="IV326">
        <v>0.0002756662941723101</v>
      </c>
      <c r="IW326">
        <v>-1.706736700235475E-07</v>
      </c>
      <c r="IX326">
        <v>-7.648352192670159E-11</v>
      </c>
      <c r="IY326">
        <v>-0.272498028503149</v>
      </c>
      <c r="IZ326">
        <v>0.001712106514585134</v>
      </c>
      <c r="JA326">
        <v>0.0004201690128959496</v>
      </c>
      <c r="JB326">
        <v>-1.212774764375344E-06</v>
      </c>
      <c r="JC326">
        <v>3</v>
      </c>
      <c r="JD326">
        <v>1949</v>
      </c>
      <c r="JE326">
        <v>1</v>
      </c>
      <c r="JF326">
        <v>28</v>
      </c>
      <c r="JG326">
        <v>28</v>
      </c>
      <c r="JH326">
        <v>27.9</v>
      </c>
      <c r="JI326">
        <v>0.490723</v>
      </c>
      <c r="JJ326">
        <v>2.71729</v>
      </c>
      <c r="JK326">
        <v>1.49658</v>
      </c>
      <c r="JL326">
        <v>2.34253</v>
      </c>
      <c r="JM326">
        <v>1.54785</v>
      </c>
      <c r="JN326">
        <v>2.48779</v>
      </c>
      <c r="JO326">
        <v>48.8258</v>
      </c>
      <c r="JP326">
        <v>14.5786</v>
      </c>
      <c r="JQ326">
        <v>18</v>
      </c>
      <c r="JR326">
        <v>494.208</v>
      </c>
      <c r="JS326">
        <v>480.106</v>
      </c>
      <c r="JT326">
        <v>20.591</v>
      </c>
      <c r="JU326">
        <v>36.8171</v>
      </c>
      <c r="JV326">
        <v>30.0016</v>
      </c>
      <c r="JW326">
        <v>36.3743</v>
      </c>
      <c r="JX326">
        <v>36.2075</v>
      </c>
      <c r="JY326">
        <v>9.832459999999999</v>
      </c>
      <c r="JZ326">
        <v>60.3416</v>
      </c>
      <c r="KA326">
        <v>0</v>
      </c>
      <c r="KB326">
        <v>16.4405</v>
      </c>
      <c r="KC326">
        <v>132.148</v>
      </c>
      <c r="KD326">
        <v>16.1001</v>
      </c>
      <c r="KE326">
        <v>98.9714</v>
      </c>
      <c r="KF326">
        <v>99.50709999999999</v>
      </c>
    </row>
    <row r="327" spans="1:292">
      <c r="A327">
        <v>307</v>
      </c>
      <c r="B327">
        <v>1685036260</v>
      </c>
      <c r="C327">
        <v>9660.900000095367</v>
      </c>
      <c r="D327" t="s">
        <v>1053</v>
      </c>
      <c r="E327" t="s">
        <v>1054</v>
      </c>
      <c r="F327">
        <v>5</v>
      </c>
      <c r="G327" t="s">
        <v>1017</v>
      </c>
      <c r="H327">
        <v>1685036252.214286</v>
      </c>
      <c r="I327">
        <f>(J327)/1000</f>
        <v>0</v>
      </c>
      <c r="J327">
        <f>IF(DO327, AM327, AG327)</f>
        <v>0</v>
      </c>
      <c r="K327">
        <f>IF(DO327, AH327, AF327)</f>
        <v>0</v>
      </c>
      <c r="L327">
        <f>DQ327 - IF(AT327&gt;1, K327*DK327*100.0/(AV327*EE327), 0)</f>
        <v>0</v>
      </c>
      <c r="M327">
        <f>((S327-I327/2)*L327-K327)/(S327+I327/2)</f>
        <v>0</v>
      </c>
      <c r="N327">
        <f>M327*(DX327+DY327)/1000.0</f>
        <v>0</v>
      </c>
      <c r="O327">
        <f>(DQ327 - IF(AT327&gt;1, K327*DK327*100.0/(AV327*EE327), 0))*(DX327+DY327)/1000.0</f>
        <v>0</v>
      </c>
      <c r="P327">
        <f>2.0/((1/R327-1/Q327)+SIGN(R327)*SQRT((1/R327-1/Q327)*(1/R327-1/Q327) + 4*DL327/((DL327+1)*(DL327+1))*(2*1/R327*1/Q327-1/Q327*1/Q327)))</f>
        <v>0</v>
      </c>
      <c r="Q327">
        <f>IF(LEFT(DM327,1)&lt;&gt;"0",IF(LEFT(DM327,1)="1",3.0,DN327),$D$5+$E$5*(EE327*DX327/($K$5*1000))+$F$5*(EE327*DX327/($K$5*1000))*MAX(MIN(DK327,$J$5),$I$5)*MAX(MIN(DK327,$J$5),$I$5)+$G$5*MAX(MIN(DK327,$J$5),$I$5)*(EE327*DX327/($K$5*1000))+$H$5*(EE327*DX327/($K$5*1000))*(EE327*DX327/($K$5*1000)))</f>
        <v>0</v>
      </c>
      <c r="R327">
        <f>I327*(1000-(1000*0.61365*exp(17.502*V327/(240.97+V327))/(DX327+DY327)+DS327)/2)/(1000*0.61365*exp(17.502*V327/(240.97+V327))/(DX327+DY327)-DS327)</f>
        <v>0</v>
      </c>
      <c r="S327">
        <f>1/((DL327+1)/(P327/1.6)+1/(Q327/1.37)) + DL327/((DL327+1)/(P327/1.6) + DL327/(Q327/1.37))</f>
        <v>0</v>
      </c>
      <c r="T327">
        <f>(DG327*DJ327)</f>
        <v>0</v>
      </c>
      <c r="U327">
        <f>(DZ327+(T327+2*0.95*5.67E-8*(((DZ327+$B$9)+273)^4-(DZ327+273)^4)-44100*I327)/(1.84*29.3*Q327+8*0.95*5.67E-8*(DZ327+273)^3))</f>
        <v>0</v>
      </c>
      <c r="V327">
        <f>($C$9*EA327+$D$9*EB327+$E$9*U327)</f>
        <v>0</v>
      </c>
      <c r="W327">
        <f>0.61365*exp(17.502*V327/(240.97+V327))</f>
        <v>0</v>
      </c>
      <c r="X327">
        <f>(Y327/Z327*100)</f>
        <v>0</v>
      </c>
      <c r="Y327">
        <f>DS327*(DX327+DY327)/1000</f>
        <v>0</v>
      </c>
      <c r="Z327">
        <f>0.61365*exp(17.502*DZ327/(240.97+DZ327))</f>
        <v>0</v>
      </c>
      <c r="AA327">
        <f>(W327-DS327*(DX327+DY327)/1000)</f>
        <v>0</v>
      </c>
      <c r="AB327">
        <f>(-I327*44100)</f>
        <v>0</v>
      </c>
      <c r="AC327">
        <f>2*29.3*Q327*0.92*(DZ327-V327)</f>
        <v>0</v>
      </c>
      <c r="AD327">
        <f>2*0.95*5.67E-8*(((DZ327+$B$9)+273)^4-(V327+273)^4)</f>
        <v>0</v>
      </c>
      <c r="AE327">
        <f>T327+AD327+AB327+AC327</f>
        <v>0</v>
      </c>
      <c r="AF327">
        <f>DW327*AT327*(DR327-DQ327*(1000-AT327*DT327)/(1000-AT327*DS327))/(100*DK327)</f>
        <v>0</v>
      </c>
      <c r="AG327">
        <f>1000*DW327*AT327*(DS327-DT327)/(100*DK327*(1000-AT327*DS327))</f>
        <v>0</v>
      </c>
      <c r="AH327">
        <f>(AI327 - AJ327 - DX327*1E3/(8.314*(DZ327+273.15)) * AL327/DW327 * AK327) * DW327/(100*DK327) * (1000 - DT327)/1000</f>
        <v>0</v>
      </c>
      <c r="AI327">
        <v>155.9333478228338</v>
      </c>
      <c r="AJ327">
        <v>165.0617454545454</v>
      </c>
      <c r="AK327">
        <v>-3.216710671302809</v>
      </c>
      <c r="AL327">
        <v>66.82168237322618</v>
      </c>
      <c r="AM327">
        <f>(AO327 - AN327 + DX327*1E3/(8.314*(DZ327+273.15)) * AQ327/DW327 * AP327) * DW327/(100*DK327) * 1000/(1000 - AO327)</f>
        <v>0</v>
      </c>
      <c r="AN327">
        <v>16.20480911907096</v>
      </c>
      <c r="AO327">
        <v>18.28302205882353</v>
      </c>
      <c r="AP327">
        <v>0.0006773338212559472</v>
      </c>
      <c r="AQ327">
        <v>105.1701195824836</v>
      </c>
      <c r="AR327">
        <v>0</v>
      </c>
      <c r="AS327">
        <v>0</v>
      </c>
      <c r="AT327">
        <f>IF(AR327*$H$15&gt;=AV327,1.0,(AV327/(AV327-AR327*$H$15)))</f>
        <v>0</v>
      </c>
      <c r="AU327">
        <f>(AT327-1)*100</f>
        <v>0</v>
      </c>
      <c r="AV327">
        <f>MAX(0,($B$15+$C$15*EE327)/(1+$D$15*EE327)*DX327/(DZ327+273)*$E$15)</f>
        <v>0</v>
      </c>
      <c r="AW327" t="s">
        <v>429</v>
      </c>
      <c r="AX327" t="s">
        <v>429</v>
      </c>
      <c r="AY327">
        <v>0</v>
      </c>
      <c r="AZ327">
        <v>0</v>
      </c>
      <c r="BA327">
        <f>1-AY327/AZ327</f>
        <v>0</v>
      </c>
      <c r="BB327">
        <v>0</v>
      </c>
      <c r="BC327" t="s">
        <v>429</v>
      </c>
      <c r="BD327" t="s">
        <v>429</v>
      </c>
      <c r="BE327">
        <v>0</v>
      </c>
      <c r="BF327">
        <v>0</v>
      </c>
      <c r="BG327">
        <f>1-BE327/BF327</f>
        <v>0</v>
      </c>
      <c r="BH327">
        <v>0.5</v>
      </c>
      <c r="BI327">
        <f>DH327</f>
        <v>0</v>
      </c>
      <c r="BJ327">
        <f>K327</f>
        <v>0</v>
      </c>
      <c r="BK327">
        <f>BG327*BH327*BI327</f>
        <v>0</v>
      </c>
      <c r="BL327">
        <f>(BJ327-BB327)/BI327</f>
        <v>0</v>
      </c>
      <c r="BM327">
        <f>(AZ327-BF327)/BF327</f>
        <v>0</v>
      </c>
      <c r="BN327">
        <f>AY327/(BA327+AY327/BF327)</f>
        <v>0</v>
      </c>
      <c r="BO327" t="s">
        <v>429</v>
      </c>
      <c r="BP327">
        <v>0</v>
      </c>
      <c r="BQ327">
        <f>IF(BP327&lt;&gt;0, BP327, BN327)</f>
        <v>0</v>
      </c>
      <c r="BR327">
        <f>1-BQ327/BF327</f>
        <v>0</v>
      </c>
      <c r="BS327">
        <f>(BF327-BE327)/(BF327-BQ327)</f>
        <v>0</v>
      </c>
      <c r="BT327">
        <f>(AZ327-BF327)/(AZ327-BQ327)</f>
        <v>0</v>
      </c>
      <c r="BU327">
        <f>(BF327-BE327)/(BF327-AY327)</f>
        <v>0</v>
      </c>
      <c r="BV327">
        <f>(AZ327-BF327)/(AZ327-AY327)</f>
        <v>0</v>
      </c>
      <c r="BW327">
        <f>(BS327*BQ327/BE327)</f>
        <v>0</v>
      </c>
      <c r="BX327">
        <f>(1-BW327)</f>
        <v>0</v>
      </c>
      <c r="DG327">
        <f>$B$13*EF327+$C$13*EG327+$F$13*ER327*(1-EU327)</f>
        <v>0</v>
      </c>
      <c r="DH327">
        <f>DG327*DI327</f>
        <v>0</v>
      </c>
      <c r="DI327">
        <f>($B$13*$D$11+$C$13*$D$11+$F$13*((FE327+EW327)/MAX(FE327+EW327+FF327, 0.1)*$I$11+FF327/MAX(FE327+EW327+FF327, 0.1)*$J$11))/($B$13+$C$13+$F$13)</f>
        <v>0</v>
      </c>
      <c r="DJ327">
        <f>($B$13*$K$11+$C$13*$K$11+$F$13*((FE327+EW327)/MAX(FE327+EW327+FF327, 0.1)*$P$11+FF327/MAX(FE327+EW327+FF327, 0.1)*$Q$11))/($B$13+$C$13+$F$13)</f>
        <v>0</v>
      </c>
      <c r="DK327">
        <v>4.16</v>
      </c>
      <c r="DL327">
        <v>0.5</v>
      </c>
      <c r="DM327" t="s">
        <v>430</v>
      </c>
      <c r="DN327">
        <v>2</v>
      </c>
      <c r="DO327" t="b">
        <v>1</v>
      </c>
      <c r="DP327">
        <v>1685036252.214286</v>
      </c>
      <c r="DQ327">
        <v>185.1630714285714</v>
      </c>
      <c r="DR327">
        <v>167.853</v>
      </c>
      <c r="DS327">
        <v>18.26264285714285</v>
      </c>
      <c r="DT327">
        <v>16.20160357142857</v>
      </c>
      <c r="DU327">
        <v>185.3687142857143</v>
      </c>
      <c r="DV327">
        <v>18.36942857142857</v>
      </c>
      <c r="DW327">
        <v>499.9987142857143</v>
      </c>
      <c r="DX327">
        <v>99.51952142857142</v>
      </c>
      <c r="DY327">
        <v>0.0999709</v>
      </c>
      <c r="DZ327">
        <v>27.199275</v>
      </c>
      <c r="EA327">
        <v>28.08577857142857</v>
      </c>
      <c r="EB327">
        <v>999.9000000000002</v>
      </c>
      <c r="EC327">
        <v>0</v>
      </c>
      <c r="ED327">
        <v>0</v>
      </c>
      <c r="EE327">
        <v>10007.16535714286</v>
      </c>
      <c r="EF327">
        <v>0</v>
      </c>
      <c r="EG327">
        <v>166.1613928571428</v>
      </c>
      <c r="EH327">
        <v>17.31016428571429</v>
      </c>
      <c r="EI327">
        <v>188.6074285714286</v>
      </c>
      <c r="EJ327">
        <v>170.6171785714286</v>
      </c>
      <c r="EK327">
        <v>2.061043214285714</v>
      </c>
      <c r="EL327">
        <v>167.853</v>
      </c>
      <c r="EM327">
        <v>16.20160357142857</v>
      </c>
      <c r="EN327">
        <v>1.817488571428572</v>
      </c>
      <c r="EO327">
        <v>1.612373928571429</v>
      </c>
      <c r="EP327">
        <v>15.93801428571429</v>
      </c>
      <c r="EQ327">
        <v>14.07758214285714</v>
      </c>
      <c r="ER327">
        <v>1999.980714285715</v>
      </c>
      <c r="ES327">
        <v>0.9799922857142856</v>
      </c>
      <c r="ET327">
        <v>0.02000791428571428</v>
      </c>
      <c r="EU327">
        <v>0</v>
      </c>
      <c r="EV327">
        <v>522.6116428571428</v>
      </c>
      <c r="EW327">
        <v>5.00078</v>
      </c>
      <c r="EX327">
        <v>24096.26785714286</v>
      </c>
      <c r="EY327">
        <v>16379.41785714285</v>
      </c>
      <c r="EZ327">
        <v>46.02424999999999</v>
      </c>
      <c r="FA327">
        <v>47.66707142857142</v>
      </c>
      <c r="FB327">
        <v>46.3902857142857</v>
      </c>
      <c r="FC327">
        <v>47.46635714285713</v>
      </c>
      <c r="FD327">
        <v>46.56907142857142</v>
      </c>
      <c r="FE327">
        <v>1955.060714285715</v>
      </c>
      <c r="FF327">
        <v>39.91892857142857</v>
      </c>
      <c r="FG327">
        <v>0</v>
      </c>
      <c r="FH327">
        <v>1685036259.1</v>
      </c>
      <c r="FI327">
        <v>0</v>
      </c>
      <c r="FJ327">
        <v>522.6282692307692</v>
      </c>
      <c r="FK327">
        <v>8.458974360666119</v>
      </c>
      <c r="FL327">
        <v>-468.6769204506555</v>
      </c>
      <c r="FM327">
        <v>24089.7</v>
      </c>
      <c r="FN327">
        <v>15</v>
      </c>
      <c r="FO327">
        <v>1685034582.6</v>
      </c>
      <c r="FP327" t="s">
        <v>1018</v>
      </c>
      <c r="FQ327">
        <v>1685034575.6</v>
      </c>
      <c r="FR327">
        <v>1685034582.6</v>
      </c>
      <c r="FS327">
        <v>5</v>
      </c>
      <c r="FT327">
        <v>-0.444</v>
      </c>
      <c r="FU327">
        <v>-0.083</v>
      </c>
      <c r="FV327">
        <v>-0.171</v>
      </c>
      <c r="FW327">
        <v>-0.067</v>
      </c>
      <c r="FX327">
        <v>408</v>
      </c>
      <c r="FY327">
        <v>21</v>
      </c>
      <c r="FZ327">
        <v>0.12</v>
      </c>
      <c r="GA327">
        <v>0.04</v>
      </c>
      <c r="GB327">
        <v>16.71517560975609</v>
      </c>
      <c r="GC327">
        <v>9.092333101045309</v>
      </c>
      <c r="GD327">
        <v>0.9089069926875549</v>
      </c>
      <c r="GE327">
        <v>0</v>
      </c>
      <c r="GF327">
        <v>2.046430975609756</v>
      </c>
      <c r="GG327">
        <v>0.2252132404181232</v>
      </c>
      <c r="GH327">
        <v>0.02286908572669698</v>
      </c>
      <c r="GI327">
        <v>1</v>
      </c>
      <c r="GJ327">
        <v>1</v>
      </c>
      <c r="GK327">
        <v>2</v>
      </c>
      <c r="GL327" t="s">
        <v>432</v>
      </c>
      <c r="GM327">
        <v>3.09904</v>
      </c>
      <c r="GN327">
        <v>2.7582</v>
      </c>
      <c r="GO327">
        <v>0.0425443</v>
      </c>
      <c r="GP327">
        <v>0.0380026</v>
      </c>
      <c r="GQ327">
        <v>0.097051</v>
      </c>
      <c r="GR327">
        <v>0.0890826</v>
      </c>
      <c r="GS327">
        <v>24250.6</v>
      </c>
      <c r="GT327">
        <v>24101.9</v>
      </c>
      <c r="GU327">
        <v>25895.4</v>
      </c>
      <c r="GV327">
        <v>25424</v>
      </c>
      <c r="GW327">
        <v>37536.4</v>
      </c>
      <c r="GX327">
        <v>35285.3</v>
      </c>
      <c r="GY327">
        <v>45291.3</v>
      </c>
      <c r="GZ327">
        <v>41916.2</v>
      </c>
      <c r="HA327">
        <v>1.80275</v>
      </c>
      <c r="HB327">
        <v>1.76145</v>
      </c>
      <c r="HC327">
        <v>-0.135992</v>
      </c>
      <c r="HD327">
        <v>0</v>
      </c>
      <c r="HE327">
        <v>30.2999</v>
      </c>
      <c r="HF327">
        <v>999.9</v>
      </c>
      <c r="HG327">
        <v>47.3</v>
      </c>
      <c r="HH327">
        <v>45.4</v>
      </c>
      <c r="HI327">
        <v>46.7631</v>
      </c>
      <c r="HJ327">
        <v>63.0884</v>
      </c>
      <c r="HK327">
        <v>22.9207</v>
      </c>
      <c r="HL327">
        <v>1</v>
      </c>
      <c r="HM327">
        <v>0.82391</v>
      </c>
      <c r="HN327">
        <v>9.28105</v>
      </c>
      <c r="HO327">
        <v>20.0516</v>
      </c>
      <c r="HP327">
        <v>5.2101</v>
      </c>
      <c r="HQ327">
        <v>11.986</v>
      </c>
      <c r="HR327">
        <v>4.9625</v>
      </c>
      <c r="HS327">
        <v>3.27435</v>
      </c>
      <c r="HT327">
        <v>9999</v>
      </c>
      <c r="HU327">
        <v>9999</v>
      </c>
      <c r="HV327">
        <v>9999</v>
      </c>
      <c r="HW327">
        <v>32.7</v>
      </c>
      <c r="HX327">
        <v>1.86401</v>
      </c>
      <c r="HY327">
        <v>1.8603</v>
      </c>
      <c r="HZ327">
        <v>1.85866</v>
      </c>
      <c r="IA327">
        <v>1.86003</v>
      </c>
      <c r="IB327">
        <v>1.85989</v>
      </c>
      <c r="IC327">
        <v>1.85852</v>
      </c>
      <c r="ID327">
        <v>1.85761</v>
      </c>
      <c r="IE327">
        <v>1.85242</v>
      </c>
      <c r="IF327">
        <v>0</v>
      </c>
      <c r="IG327">
        <v>0</v>
      </c>
      <c r="IH327">
        <v>0</v>
      </c>
      <c r="II327">
        <v>0</v>
      </c>
      <c r="IJ327" t="s">
        <v>433</v>
      </c>
      <c r="IK327" t="s">
        <v>434</v>
      </c>
      <c r="IL327" t="s">
        <v>435</v>
      </c>
      <c r="IM327" t="s">
        <v>435</v>
      </c>
      <c r="IN327" t="s">
        <v>435</v>
      </c>
      <c r="IO327" t="s">
        <v>435</v>
      </c>
      <c r="IP327">
        <v>0</v>
      </c>
      <c r="IQ327">
        <v>100</v>
      </c>
      <c r="IR327">
        <v>100</v>
      </c>
      <c r="IS327">
        <v>-0.21</v>
      </c>
      <c r="IT327">
        <v>-0.1065</v>
      </c>
      <c r="IU327">
        <v>-0.2503851249591045</v>
      </c>
      <c r="IV327">
        <v>0.0002756662941723101</v>
      </c>
      <c r="IW327">
        <v>-1.706736700235475E-07</v>
      </c>
      <c r="IX327">
        <v>-7.648352192670159E-11</v>
      </c>
      <c r="IY327">
        <v>-0.272498028503149</v>
      </c>
      <c r="IZ327">
        <v>0.001712106514585134</v>
      </c>
      <c r="JA327">
        <v>0.0004201690128959496</v>
      </c>
      <c r="JB327">
        <v>-1.212774764375344E-06</v>
      </c>
      <c r="JC327">
        <v>3</v>
      </c>
      <c r="JD327">
        <v>1949</v>
      </c>
      <c r="JE327">
        <v>1</v>
      </c>
      <c r="JF327">
        <v>28</v>
      </c>
      <c r="JG327">
        <v>28.1</v>
      </c>
      <c r="JH327">
        <v>28</v>
      </c>
      <c r="JI327">
        <v>0.450439</v>
      </c>
      <c r="JJ327">
        <v>2.73682</v>
      </c>
      <c r="JK327">
        <v>1.49658</v>
      </c>
      <c r="JL327">
        <v>2.34253</v>
      </c>
      <c r="JM327">
        <v>1.54785</v>
      </c>
      <c r="JN327">
        <v>2.37183</v>
      </c>
      <c r="JO327">
        <v>48.8569</v>
      </c>
      <c r="JP327">
        <v>14.5523</v>
      </c>
      <c r="JQ327">
        <v>18</v>
      </c>
      <c r="JR327">
        <v>494.389</v>
      </c>
      <c r="JS327">
        <v>480.217</v>
      </c>
      <c r="JT327">
        <v>20.5908</v>
      </c>
      <c r="JU327">
        <v>36.8343</v>
      </c>
      <c r="JV327">
        <v>30.0015</v>
      </c>
      <c r="JW327">
        <v>36.3894</v>
      </c>
      <c r="JX327">
        <v>36.2205</v>
      </c>
      <c r="JY327">
        <v>9.05864</v>
      </c>
      <c r="JZ327">
        <v>60.6147</v>
      </c>
      <c r="KA327">
        <v>0</v>
      </c>
      <c r="KB327">
        <v>16.4516</v>
      </c>
      <c r="KC327">
        <v>118.774</v>
      </c>
      <c r="KD327">
        <v>16.0784</v>
      </c>
      <c r="KE327">
        <v>98.9683</v>
      </c>
      <c r="KF327">
        <v>99.50530000000001</v>
      </c>
    </row>
    <row r="328" spans="1:292">
      <c r="A328">
        <v>308</v>
      </c>
      <c r="B328">
        <v>1685036264.6</v>
      </c>
      <c r="C328">
        <v>9665.5</v>
      </c>
      <c r="D328" t="s">
        <v>1055</v>
      </c>
      <c r="E328" t="s">
        <v>1056</v>
      </c>
      <c r="F328">
        <v>5</v>
      </c>
      <c r="G328" t="s">
        <v>1017</v>
      </c>
      <c r="H328">
        <v>1685036257.171428</v>
      </c>
      <c r="I328">
        <f>(J328)/1000</f>
        <v>0</v>
      </c>
      <c r="J328">
        <f>IF(DO328, AM328, AG328)</f>
        <v>0</v>
      </c>
      <c r="K328">
        <f>IF(DO328, AH328, AF328)</f>
        <v>0</v>
      </c>
      <c r="L328">
        <f>DQ328 - IF(AT328&gt;1, K328*DK328*100.0/(AV328*EE328), 0)</f>
        <v>0</v>
      </c>
      <c r="M328">
        <f>((S328-I328/2)*L328-K328)/(S328+I328/2)</f>
        <v>0</v>
      </c>
      <c r="N328">
        <f>M328*(DX328+DY328)/1000.0</f>
        <v>0</v>
      </c>
      <c r="O328">
        <f>(DQ328 - IF(AT328&gt;1, K328*DK328*100.0/(AV328*EE328), 0))*(DX328+DY328)/1000.0</f>
        <v>0</v>
      </c>
      <c r="P328">
        <f>2.0/((1/R328-1/Q328)+SIGN(R328)*SQRT((1/R328-1/Q328)*(1/R328-1/Q328) + 4*DL328/((DL328+1)*(DL328+1))*(2*1/R328*1/Q328-1/Q328*1/Q328)))</f>
        <v>0</v>
      </c>
      <c r="Q328">
        <f>IF(LEFT(DM328,1)&lt;&gt;"0",IF(LEFT(DM328,1)="1",3.0,DN328),$D$5+$E$5*(EE328*DX328/($K$5*1000))+$F$5*(EE328*DX328/($K$5*1000))*MAX(MIN(DK328,$J$5),$I$5)*MAX(MIN(DK328,$J$5),$I$5)+$G$5*MAX(MIN(DK328,$J$5),$I$5)*(EE328*DX328/($K$5*1000))+$H$5*(EE328*DX328/($K$5*1000))*(EE328*DX328/($K$5*1000)))</f>
        <v>0</v>
      </c>
      <c r="R328">
        <f>I328*(1000-(1000*0.61365*exp(17.502*V328/(240.97+V328))/(DX328+DY328)+DS328)/2)/(1000*0.61365*exp(17.502*V328/(240.97+V328))/(DX328+DY328)-DS328)</f>
        <v>0</v>
      </c>
      <c r="S328">
        <f>1/((DL328+1)/(P328/1.6)+1/(Q328/1.37)) + DL328/((DL328+1)/(P328/1.6) + DL328/(Q328/1.37))</f>
        <v>0</v>
      </c>
      <c r="T328">
        <f>(DG328*DJ328)</f>
        <v>0</v>
      </c>
      <c r="U328">
        <f>(DZ328+(T328+2*0.95*5.67E-8*(((DZ328+$B$9)+273)^4-(DZ328+273)^4)-44100*I328)/(1.84*29.3*Q328+8*0.95*5.67E-8*(DZ328+273)^3))</f>
        <v>0</v>
      </c>
      <c r="V328">
        <f>($C$9*EA328+$D$9*EB328+$E$9*U328)</f>
        <v>0</v>
      </c>
      <c r="W328">
        <f>0.61365*exp(17.502*V328/(240.97+V328))</f>
        <v>0</v>
      </c>
      <c r="X328">
        <f>(Y328/Z328*100)</f>
        <v>0</v>
      </c>
      <c r="Y328">
        <f>DS328*(DX328+DY328)/1000</f>
        <v>0</v>
      </c>
      <c r="Z328">
        <f>0.61365*exp(17.502*DZ328/(240.97+DZ328))</f>
        <v>0</v>
      </c>
      <c r="AA328">
        <f>(W328-DS328*(DX328+DY328)/1000)</f>
        <v>0</v>
      </c>
      <c r="AB328">
        <f>(-I328*44100)</f>
        <v>0</v>
      </c>
      <c r="AC328">
        <f>2*29.3*Q328*0.92*(DZ328-V328)</f>
        <v>0</v>
      </c>
      <c r="AD328">
        <f>2*0.95*5.67E-8*(((DZ328+$B$9)+273)^4-(V328+273)^4)</f>
        <v>0</v>
      </c>
      <c r="AE328">
        <f>T328+AD328+AB328+AC328</f>
        <v>0</v>
      </c>
      <c r="AF328">
        <f>DW328*AT328*(DR328-DQ328*(1000-AT328*DT328)/(1000-AT328*DS328))/(100*DK328)</f>
        <v>0</v>
      </c>
      <c r="AG328">
        <f>1000*DW328*AT328*(DS328-DT328)/(100*DK328*(1000-AT328*DS328))</f>
        <v>0</v>
      </c>
      <c r="AH328">
        <f>(AI328 - AJ328 - DX328*1E3/(8.314*(DZ328+273.15)) * AL328/DW328 * AK328) * DW328/(100*DK328) * (1000 - DT328)/1000</f>
        <v>0</v>
      </c>
      <c r="AI328">
        <v>139.990189878857</v>
      </c>
      <c r="AJ328">
        <v>149.9901512174767</v>
      </c>
      <c r="AK328">
        <v>-3.282600284836615</v>
      </c>
      <c r="AL328">
        <v>66.82168237322618</v>
      </c>
      <c r="AM328">
        <f>(AO328 - AN328 + DX328*1E3/(8.314*(DZ328+273.15)) * AQ328/DW328 * AP328) * DW328/(100*DK328) * 1000/(1000 - AO328)</f>
        <v>0</v>
      </c>
      <c r="AN328">
        <v>16.1987097346284</v>
      </c>
      <c r="AO328">
        <v>18.28776383530955</v>
      </c>
      <c r="AP328">
        <v>0.0005723285824552118</v>
      </c>
      <c r="AQ328">
        <v>105.1701195824836</v>
      </c>
      <c r="AR328">
        <v>0</v>
      </c>
      <c r="AS328">
        <v>0</v>
      </c>
      <c r="AT328">
        <f>IF(AR328*$H$15&gt;=AV328,1.0,(AV328/(AV328-AR328*$H$15)))</f>
        <v>0</v>
      </c>
      <c r="AU328">
        <f>(AT328-1)*100</f>
        <v>0</v>
      </c>
      <c r="AV328">
        <f>MAX(0,($B$15+$C$15*EE328)/(1+$D$15*EE328)*DX328/(DZ328+273)*$E$15)</f>
        <v>0</v>
      </c>
      <c r="AW328" t="s">
        <v>429</v>
      </c>
      <c r="AX328" t="s">
        <v>429</v>
      </c>
      <c r="AY328">
        <v>0</v>
      </c>
      <c r="AZ328">
        <v>0</v>
      </c>
      <c r="BA328">
        <f>1-AY328/AZ328</f>
        <v>0</v>
      </c>
      <c r="BB328">
        <v>0</v>
      </c>
      <c r="BC328" t="s">
        <v>429</v>
      </c>
      <c r="BD328" t="s">
        <v>429</v>
      </c>
      <c r="BE328">
        <v>0</v>
      </c>
      <c r="BF328">
        <v>0</v>
      </c>
      <c r="BG328">
        <f>1-BE328/BF328</f>
        <v>0</v>
      </c>
      <c r="BH328">
        <v>0.5</v>
      </c>
      <c r="BI328">
        <f>DH328</f>
        <v>0</v>
      </c>
      <c r="BJ328">
        <f>K328</f>
        <v>0</v>
      </c>
      <c r="BK328">
        <f>BG328*BH328*BI328</f>
        <v>0</v>
      </c>
      <c r="BL328">
        <f>(BJ328-BB328)/BI328</f>
        <v>0</v>
      </c>
      <c r="BM328">
        <f>(AZ328-BF328)/BF328</f>
        <v>0</v>
      </c>
      <c r="BN328">
        <f>AY328/(BA328+AY328/BF328)</f>
        <v>0</v>
      </c>
      <c r="BO328" t="s">
        <v>429</v>
      </c>
      <c r="BP328">
        <v>0</v>
      </c>
      <c r="BQ328">
        <f>IF(BP328&lt;&gt;0, BP328, BN328)</f>
        <v>0</v>
      </c>
      <c r="BR328">
        <f>1-BQ328/BF328</f>
        <v>0</v>
      </c>
      <c r="BS328">
        <f>(BF328-BE328)/(BF328-BQ328)</f>
        <v>0</v>
      </c>
      <c r="BT328">
        <f>(AZ328-BF328)/(AZ328-BQ328)</f>
        <v>0</v>
      </c>
      <c r="BU328">
        <f>(BF328-BE328)/(BF328-AY328)</f>
        <v>0</v>
      </c>
      <c r="BV328">
        <f>(AZ328-BF328)/(AZ328-AY328)</f>
        <v>0</v>
      </c>
      <c r="BW328">
        <f>(BS328*BQ328/BE328)</f>
        <v>0</v>
      </c>
      <c r="BX328">
        <f>(1-BW328)</f>
        <v>0</v>
      </c>
      <c r="DG328">
        <f>$B$13*EF328+$C$13*EG328+$F$13*ER328*(1-EU328)</f>
        <v>0</v>
      </c>
      <c r="DH328">
        <f>DG328*DI328</f>
        <v>0</v>
      </c>
      <c r="DI328">
        <f>($B$13*$D$11+$C$13*$D$11+$F$13*((FE328+EW328)/MAX(FE328+EW328+FF328, 0.1)*$I$11+FF328/MAX(FE328+EW328+FF328, 0.1)*$J$11))/($B$13+$C$13+$F$13)</f>
        <v>0</v>
      </c>
      <c r="DJ328">
        <f>($B$13*$K$11+$C$13*$K$11+$F$13*((FE328+EW328)/MAX(FE328+EW328+FF328, 0.1)*$P$11+FF328/MAX(FE328+EW328+FF328, 0.1)*$Q$11))/($B$13+$C$13+$F$13)</f>
        <v>0</v>
      </c>
      <c r="DK328">
        <v>4.16</v>
      </c>
      <c r="DL328">
        <v>0.5</v>
      </c>
      <c r="DM328" t="s">
        <v>430</v>
      </c>
      <c r="DN328">
        <v>2</v>
      </c>
      <c r="DO328" t="b">
        <v>1</v>
      </c>
      <c r="DP328">
        <v>1685036257.171428</v>
      </c>
      <c r="DQ328">
        <v>169.3834642857143</v>
      </c>
      <c r="DR328">
        <v>151.2746071428571</v>
      </c>
      <c r="DS328">
        <v>18.27726071428571</v>
      </c>
      <c r="DT328">
        <v>16.19414642857143</v>
      </c>
      <c r="DU328">
        <v>169.5923214285714</v>
      </c>
      <c r="DV328">
        <v>18.38382142857143</v>
      </c>
      <c r="DW328">
        <v>500.0181785714286</v>
      </c>
      <c r="DX328">
        <v>99.51981428571428</v>
      </c>
      <c r="DY328">
        <v>0.1000383714285714</v>
      </c>
      <c r="DZ328">
        <v>27.19840714285715</v>
      </c>
      <c r="EA328">
        <v>28.08191071428572</v>
      </c>
      <c r="EB328">
        <v>999.9000000000002</v>
      </c>
      <c r="EC328">
        <v>0</v>
      </c>
      <c r="ED328">
        <v>0</v>
      </c>
      <c r="EE328">
        <v>10003.99285714286</v>
      </c>
      <c r="EF328">
        <v>0</v>
      </c>
      <c r="EG328">
        <v>165.9334642857143</v>
      </c>
      <c r="EH328">
        <v>18.10888928571429</v>
      </c>
      <c r="EI328">
        <v>172.5368928571428</v>
      </c>
      <c r="EJ328">
        <v>153.7648571428572</v>
      </c>
      <c r="EK328">
        <v>2.083113928571429</v>
      </c>
      <c r="EL328">
        <v>151.2746071428571</v>
      </c>
      <c r="EM328">
        <v>16.19414642857143</v>
      </c>
      <c r="EN328">
        <v>1.818949285714286</v>
      </c>
      <c r="EO328">
        <v>1.6116375</v>
      </c>
      <c r="EP328">
        <v>15.95058571428571</v>
      </c>
      <c r="EQ328">
        <v>14.07052857142857</v>
      </c>
      <c r="ER328">
        <v>1999.983928571428</v>
      </c>
      <c r="ES328">
        <v>0.9799926071428572</v>
      </c>
      <c r="ET328">
        <v>0.02000759285714285</v>
      </c>
      <c r="EU328">
        <v>0</v>
      </c>
      <c r="EV328">
        <v>523.3297857142858</v>
      </c>
      <c r="EW328">
        <v>5.00078</v>
      </c>
      <c r="EX328">
        <v>23987.13571428572</v>
      </c>
      <c r="EY328">
        <v>16379.45714285715</v>
      </c>
      <c r="EZ328">
        <v>46.02871428571428</v>
      </c>
      <c r="FA328">
        <v>47.67814285714284</v>
      </c>
      <c r="FB328">
        <v>46.43267857142856</v>
      </c>
      <c r="FC328">
        <v>47.48632142857142</v>
      </c>
      <c r="FD328">
        <v>46.56235714285715</v>
      </c>
      <c r="FE328">
        <v>1955.067142857143</v>
      </c>
      <c r="FF328">
        <v>39.91571428571429</v>
      </c>
      <c r="FG328">
        <v>0</v>
      </c>
      <c r="FH328">
        <v>1685036263.9</v>
      </c>
      <c r="FI328">
        <v>0</v>
      </c>
      <c r="FJ328">
        <v>523.3360384615385</v>
      </c>
      <c r="FK328">
        <v>9.513538462358484</v>
      </c>
      <c r="FL328">
        <v>-1994.735045523676</v>
      </c>
      <c r="FM328">
        <v>23971.54615384616</v>
      </c>
      <c r="FN328">
        <v>15</v>
      </c>
      <c r="FO328">
        <v>1685034582.6</v>
      </c>
      <c r="FP328" t="s">
        <v>1018</v>
      </c>
      <c r="FQ328">
        <v>1685034575.6</v>
      </c>
      <c r="FR328">
        <v>1685034582.6</v>
      </c>
      <c r="FS328">
        <v>5</v>
      </c>
      <c r="FT328">
        <v>-0.444</v>
      </c>
      <c r="FU328">
        <v>-0.083</v>
      </c>
      <c r="FV328">
        <v>-0.171</v>
      </c>
      <c r="FW328">
        <v>-0.067</v>
      </c>
      <c r="FX328">
        <v>408</v>
      </c>
      <c r="FY328">
        <v>21</v>
      </c>
      <c r="FZ328">
        <v>0.12</v>
      </c>
      <c r="GA328">
        <v>0.04</v>
      </c>
      <c r="GB328">
        <v>17.68604390243902</v>
      </c>
      <c r="GC328">
        <v>9.366300186067829</v>
      </c>
      <c r="GD328">
        <v>0.9298245399782405</v>
      </c>
      <c r="GE328">
        <v>0</v>
      </c>
      <c r="GF328">
        <v>2.073111707317073</v>
      </c>
      <c r="GG328">
        <v>0.2455587874392401</v>
      </c>
      <c r="GH328">
        <v>0.02539916936441313</v>
      </c>
      <c r="GI328">
        <v>1</v>
      </c>
      <c r="GJ328">
        <v>1</v>
      </c>
      <c r="GK328">
        <v>2</v>
      </c>
      <c r="GL328" t="s">
        <v>432</v>
      </c>
      <c r="GM328">
        <v>3.09901</v>
      </c>
      <c r="GN328">
        <v>2.75805</v>
      </c>
      <c r="GO328">
        <v>0.0389731</v>
      </c>
      <c r="GP328">
        <v>0.034174</v>
      </c>
      <c r="GQ328">
        <v>0.09704749999999999</v>
      </c>
      <c r="GR328">
        <v>0.0889412</v>
      </c>
      <c r="GS328">
        <v>24339.9</v>
      </c>
      <c r="GT328">
        <v>24197</v>
      </c>
      <c r="GU328">
        <v>25894.5</v>
      </c>
      <c r="GV328">
        <v>25423.4</v>
      </c>
      <c r="GW328">
        <v>37535.1</v>
      </c>
      <c r="GX328">
        <v>35289.5</v>
      </c>
      <c r="GY328">
        <v>45289.9</v>
      </c>
      <c r="GZ328">
        <v>41915.2</v>
      </c>
      <c r="HA328">
        <v>1.8024</v>
      </c>
      <c r="HB328">
        <v>1.76075</v>
      </c>
      <c r="HC328">
        <v>-0.136655</v>
      </c>
      <c r="HD328">
        <v>0</v>
      </c>
      <c r="HE328">
        <v>30.3017</v>
      </c>
      <c r="HF328">
        <v>999.9</v>
      </c>
      <c r="HG328">
        <v>47.3</v>
      </c>
      <c r="HH328">
        <v>45.4</v>
      </c>
      <c r="HI328">
        <v>46.7638</v>
      </c>
      <c r="HJ328">
        <v>63.0429</v>
      </c>
      <c r="HK328">
        <v>22.9447</v>
      </c>
      <c r="HL328">
        <v>1</v>
      </c>
      <c r="HM328">
        <v>0.825333</v>
      </c>
      <c r="HN328">
        <v>9.28105</v>
      </c>
      <c r="HO328">
        <v>20.0515</v>
      </c>
      <c r="HP328">
        <v>5.21115</v>
      </c>
      <c r="HQ328">
        <v>11.986</v>
      </c>
      <c r="HR328">
        <v>4.96265</v>
      </c>
      <c r="HS328">
        <v>3.2743</v>
      </c>
      <c r="HT328">
        <v>9999</v>
      </c>
      <c r="HU328">
        <v>9999</v>
      </c>
      <c r="HV328">
        <v>9999</v>
      </c>
      <c r="HW328">
        <v>32.7</v>
      </c>
      <c r="HX328">
        <v>1.86401</v>
      </c>
      <c r="HY328">
        <v>1.86028</v>
      </c>
      <c r="HZ328">
        <v>1.85867</v>
      </c>
      <c r="IA328">
        <v>1.86002</v>
      </c>
      <c r="IB328">
        <v>1.85989</v>
      </c>
      <c r="IC328">
        <v>1.85852</v>
      </c>
      <c r="ID328">
        <v>1.8576</v>
      </c>
      <c r="IE328">
        <v>1.85242</v>
      </c>
      <c r="IF328">
        <v>0</v>
      </c>
      <c r="IG328">
        <v>0</v>
      </c>
      <c r="IH328">
        <v>0</v>
      </c>
      <c r="II328">
        <v>0</v>
      </c>
      <c r="IJ328" t="s">
        <v>433</v>
      </c>
      <c r="IK328" t="s">
        <v>434</v>
      </c>
      <c r="IL328" t="s">
        <v>435</v>
      </c>
      <c r="IM328" t="s">
        <v>435</v>
      </c>
      <c r="IN328" t="s">
        <v>435</v>
      </c>
      <c r="IO328" t="s">
        <v>435</v>
      </c>
      <c r="IP328">
        <v>0</v>
      </c>
      <c r="IQ328">
        <v>100</v>
      </c>
      <c r="IR328">
        <v>100</v>
      </c>
      <c r="IS328">
        <v>-0.214</v>
      </c>
      <c r="IT328">
        <v>-0.1064</v>
      </c>
      <c r="IU328">
        <v>-0.2503851249591045</v>
      </c>
      <c r="IV328">
        <v>0.0002756662941723101</v>
      </c>
      <c r="IW328">
        <v>-1.706736700235475E-07</v>
      </c>
      <c r="IX328">
        <v>-7.648352192670159E-11</v>
      </c>
      <c r="IY328">
        <v>-0.272498028503149</v>
      </c>
      <c r="IZ328">
        <v>0.001712106514585134</v>
      </c>
      <c r="JA328">
        <v>0.0004201690128959496</v>
      </c>
      <c r="JB328">
        <v>-1.212774764375344E-06</v>
      </c>
      <c r="JC328">
        <v>3</v>
      </c>
      <c r="JD328">
        <v>1949</v>
      </c>
      <c r="JE328">
        <v>1</v>
      </c>
      <c r="JF328">
        <v>28</v>
      </c>
      <c r="JG328">
        <v>28.1</v>
      </c>
      <c r="JH328">
        <v>28</v>
      </c>
      <c r="JI328">
        <v>0.410156</v>
      </c>
      <c r="JJ328">
        <v>2.72583</v>
      </c>
      <c r="JK328">
        <v>1.49658</v>
      </c>
      <c r="JL328">
        <v>2.34253</v>
      </c>
      <c r="JM328">
        <v>1.54785</v>
      </c>
      <c r="JN328">
        <v>2.46338</v>
      </c>
      <c r="JO328">
        <v>48.8569</v>
      </c>
      <c r="JP328">
        <v>14.5873</v>
      </c>
      <c r="JQ328">
        <v>18</v>
      </c>
      <c r="JR328">
        <v>494.257</v>
      </c>
      <c r="JS328">
        <v>479.833</v>
      </c>
      <c r="JT328">
        <v>20.593</v>
      </c>
      <c r="JU328">
        <v>36.8502</v>
      </c>
      <c r="JV328">
        <v>30.0015</v>
      </c>
      <c r="JW328">
        <v>36.402</v>
      </c>
      <c r="JX328">
        <v>36.2328</v>
      </c>
      <c r="JY328">
        <v>8.29928</v>
      </c>
      <c r="JZ328">
        <v>60.6147</v>
      </c>
      <c r="KA328">
        <v>0</v>
      </c>
      <c r="KB328">
        <v>16.4605</v>
      </c>
      <c r="KC328">
        <v>98.7332</v>
      </c>
      <c r="KD328">
        <v>16.0746</v>
      </c>
      <c r="KE328">
        <v>98.96510000000001</v>
      </c>
      <c r="KF328">
        <v>99.503</v>
      </c>
    </row>
    <row r="329" spans="1:292">
      <c r="A329">
        <v>309</v>
      </c>
      <c r="B329">
        <v>1685036269.6</v>
      </c>
      <c r="C329">
        <v>9670.5</v>
      </c>
      <c r="D329" t="s">
        <v>1057</v>
      </c>
      <c r="E329" t="s">
        <v>1058</v>
      </c>
      <c r="F329">
        <v>5</v>
      </c>
      <c r="G329" t="s">
        <v>1017</v>
      </c>
      <c r="H329">
        <v>1685036262.042857</v>
      </c>
      <c r="I329">
        <f>(J329)/1000</f>
        <v>0</v>
      </c>
      <c r="J329">
        <f>IF(DO329, AM329, AG329)</f>
        <v>0</v>
      </c>
      <c r="K329">
        <f>IF(DO329, AH329, AF329)</f>
        <v>0</v>
      </c>
      <c r="L329">
        <f>DQ329 - IF(AT329&gt;1, K329*DK329*100.0/(AV329*EE329), 0)</f>
        <v>0</v>
      </c>
      <c r="M329">
        <f>((S329-I329/2)*L329-K329)/(S329+I329/2)</f>
        <v>0</v>
      </c>
      <c r="N329">
        <f>M329*(DX329+DY329)/1000.0</f>
        <v>0</v>
      </c>
      <c r="O329">
        <f>(DQ329 - IF(AT329&gt;1, K329*DK329*100.0/(AV329*EE329), 0))*(DX329+DY329)/1000.0</f>
        <v>0</v>
      </c>
      <c r="P329">
        <f>2.0/((1/R329-1/Q329)+SIGN(R329)*SQRT((1/R329-1/Q329)*(1/R329-1/Q329) + 4*DL329/((DL329+1)*(DL329+1))*(2*1/R329*1/Q329-1/Q329*1/Q329)))</f>
        <v>0</v>
      </c>
      <c r="Q329">
        <f>IF(LEFT(DM329,1)&lt;&gt;"0",IF(LEFT(DM329,1)="1",3.0,DN329),$D$5+$E$5*(EE329*DX329/($K$5*1000))+$F$5*(EE329*DX329/($K$5*1000))*MAX(MIN(DK329,$J$5),$I$5)*MAX(MIN(DK329,$J$5),$I$5)+$G$5*MAX(MIN(DK329,$J$5),$I$5)*(EE329*DX329/($K$5*1000))+$H$5*(EE329*DX329/($K$5*1000))*(EE329*DX329/($K$5*1000)))</f>
        <v>0</v>
      </c>
      <c r="R329">
        <f>I329*(1000-(1000*0.61365*exp(17.502*V329/(240.97+V329))/(DX329+DY329)+DS329)/2)/(1000*0.61365*exp(17.502*V329/(240.97+V329))/(DX329+DY329)-DS329)</f>
        <v>0</v>
      </c>
      <c r="S329">
        <f>1/((DL329+1)/(P329/1.6)+1/(Q329/1.37)) + DL329/((DL329+1)/(P329/1.6) + DL329/(Q329/1.37))</f>
        <v>0</v>
      </c>
      <c r="T329">
        <f>(DG329*DJ329)</f>
        <v>0</v>
      </c>
      <c r="U329">
        <f>(DZ329+(T329+2*0.95*5.67E-8*(((DZ329+$B$9)+273)^4-(DZ329+273)^4)-44100*I329)/(1.84*29.3*Q329+8*0.95*5.67E-8*(DZ329+273)^3))</f>
        <v>0</v>
      </c>
      <c r="V329">
        <f>($C$9*EA329+$D$9*EB329+$E$9*U329)</f>
        <v>0</v>
      </c>
      <c r="W329">
        <f>0.61365*exp(17.502*V329/(240.97+V329))</f>
        <v>0</v>
      </c>
      <c r="X329">
        <f>(Y329/Z329*100)</f>
        <v>0</v>
      </c>
      <c r="Y329">
        <f>DS329*(DX329+DY329)/1000</f>
        <v>0</v>
      </c>
      <c r="Z329">
        <f>0.61365*exp(17.502*DZ329/(240.97+DZ329))</f>
        <v>0</v>
      </c>
      <c r="AA329">
        <f>(W329-DS329*(DX329+DY329)/1000)</f>
        <v>0</v>
      </c>
      <c r="AB329">
        <f>(-I329*44100)</f>
        <v>0</v>
      </c>
      <c r="AC329">
        <f>2*29.3*Q329*0.92*(DZ329-V329)</f>
        <v>0</v>
      </c>
      <c r="AD329">
        <f>2*0.95*5.67E-8*(((DZ329+$B$9)+273)^4-(V329+273)^4)</f>
        <v>0</v>
      </c>
      <c r="AE329">
        <f>T329+AD329+AB329+AC329</f>
        <v>0</v>
      </c>
      <c r="AF329">
        <f>DW329*AT329*(DR329-DQ329*(1000-AT329*DT329)/(1000-AT329*DS329))/(100*DK329)</f>
        <v>0</v>
      </c>
      <c r="AG329">
        <f>1000*DW329*AT329*(DS329-DT329)/(100*DK329*(1000-AT329*DS329))</f>
        <v>0</v>
      </c>
      <c r="AH329">
        <f>(AI329 - AJ329 - DX329*1E3/(8.314*(DZ329+273.15)) * AL329/DW329 * AK329) * DW329/(100*DK329) * (1000 - DT329)/1000</f>
        <v>0</v>
      </c>
      <c r="AI329">
        <v>123.2168764512516</v>
      </c>
      <c r="AJ329">
        <v>133.8074303030303</v>
      </c>
      <c r="AK329">
        <v>-3.232012968737005</v>
      </c>
      <c r="AL329">
        <v>66.82168237322618</v>
      </c>
      <c r="AM329">
        <f>(AO329 - AN329 + DX329*1E3/(8.314*(DZ329+273.15)) * AQ329/DW329 * AP329) * DW329/(100*DK329) * 1000/(1000 - AO329)</f>
        <v>0</v>
      </c>
      <c r="AN329">
        <v>16.16238734501087</v>
      </c>
      <c r="AO329">
        <v>18.27787248870303</v>
      </c>
      <c r="AP329">
        <v>-0.0001949080486759745</v>
      </c>
      <c r="AQ329">
        <v>105.1701195824836</v>
      </c>
      <c r="AR329">
        <v>0</v>
      </c>
      <c r="AS329">
        <v>0</v>
      </c>
      <c r="AT329">
        <f>IF(AR329*$H$15&gt;=AV329,1.0,(AV329/(AV329-AR329*$H$15)))</f>
        <v>0</v>
      </c>
      <c r="AU329">
        <f>(AT329-1)*100</f>
        <v>0</v>
      </c>
      <c r="AV329">
        <f>MAX(0,($B$15+$C$15*EE329)/(1+$D$15*EE329)*DX329/(DZ329+273)*$E$15)</f>
        <v>0</v>
      </c>
      <c r="AW329" t="s">
        <v>429</v>
      </c>
      <c r="AX329" t="s">
        <v>429</v>
      </c>
      <c r="AY329">
        <v>0</v>
      </c>
      <c r="AZ329">
        <v>0</v>
      </c>
      <c r="BA329">
        <f>1-AY329/AZ329</f>
        <v>0</v>
      </c>
      <c r="BB329">
        <v>0</v>
      </c>
      <c r="BC329" t="s">
        <v>429</v>
      </c>
      <c r="BD329" t="s">
        <v>429</v>
      </c>
      <c r="BE329">
        <v>0</v>
      </c>
      <c r="BF329">
        <v>0</v>
      </c>
      <c r="BG329">
        <f>1-BE329/BF329</f>
        <v>0</v>
      </c>
      <c r="BH329">
        <v>0.5</v>
      </c>
      <c r="BI329">
        <f>DH329</f>
        <v>0</v>
      </c>
      <c r="BJ329">
        <f>K329</f>
        <v>0</v>
      </c>
      <c r="BK329">
        <f>BG329*BH329*BI329</f>
        <v>0</v>
      </c>
      <c r="BL329">
        <f>(BJ329-BB329)/BI329</f>
        <v>0</v>
      </c>
      <c r="BM329">
        <f>(AZ329-BF329)/BF329</f>
        <v>0</v>
      </c>
      <c r="BN329">
        <f>AY329/(BA329+AY329/BF329)</f>
        <v>0</v>
      </c>
      <c r="BO329" t="s">
        <v>429</v>
      </c>
      <c r="BP329">
        <v>0</v>
      </c>
      <c r="BQ329">
        <f>IF(BP329&lt;&gt;0, BP329, BN329)</f>
        <v>0</v>
      </c>
      <c r="BR329">
        <f>1-BQ329/BF329</f>
        <v>0</v>
      </c>
      <c r="BS329">
        <f>(BF329-BE329)/(BF329-BQ329)</f>
        <v>0</v>
      </c>
      <c r="BT329">
        <f>(AZ329-BF329)/(AZ329-BQ329)</f>
        <v>0</v>
      </c>
      <c r="BU329">
        <f>(BF329-BE329)/(BF329-AY329)</f>
        <v>0</v>
      </c>
      <c r="BV329">
        <f>(AZ329-BF329)/(AZ329-AY329)</f>
        <v>0</v>
      </c>
      <c r="BW329">
        <f>(BS329*BQ329/BE329)</f>
        <v>0</v>
      </c>
      <c r="BX329">
        <f>(1-BW329)</f>
        <v>0</v>
      </c>
      <c r="DG329">
        <f>$B$13*EF329+$C$13*EG329+$F$13*ER329*(1-EU329)</f>
        <v>0</v>
      </c>
      <c r="DH329">
        <f>DG329*DI329</f>
        <v>0</v>
      </c>
      <c r="DI329">
        <f>($B$13*$D$11+$C$13*$D$11+$F$13*((FE329+EW329)/MAX(FE329+EW329+FF329, 0.1)*$I$11+FF329/MAX(FE329+EW329+FF329, 0.1)*$J$11))/($B$13+$C$13+$F$13)</f>
        <v>0</v>
      </c>
      <c r="DJ329">
        <f>($B$13*$K$11+$C$13*$K$11+$F$13*((FE329+EW329)/MAX(FE329+EW329+FF329, 0.1)*$P$11+FF329/MAX(FE329+EW329+FF329, 0.1)*$Q$11))/($B$13+$C$13+$F$13)</f>
        <v>0</v>
      </c>
      <c r="DK329">
        <v>4.16</v>
      </c>
      <c r="DL329">
        <v>0.5</v>
      </c>
      <c r="DM329" t="s">
        <v>430</v>
      </c>
      <c r="DN329">
        <v>2</v>
      </c>
      <c r="DO329" t="b">
        <v>1</v>
      </c>
      <c r="DP329">
        <v>1685036262.042857</v>
      </c>
      <c r="DQ329">
        <v>153.8531428571428</v>
      </c>
      <c r="DR329">
        <v>135.0802142857143</v>
      </c>
      <c r="DS329">
        <v>18.28261428571428</v>
      </c>
      <c r="DT329">
        <v>16.18120714285714</v>
      </c>
      <c r="DU329">
        <v>154.0653214285714</v>
      </c>
      <c r="DV329">
        <v>18.38909285714286</v>
      </c>
      <c r="DW329">
        <v>500.0304642857142</v>
      </c>
      <c r="DX329">
        <v>99.51992857142857</v>
      </c>
      <c r="DY329">
        <v>0.1000243892857143</v>
      </c>
      <c r="DZ329">
        <v>27.19987142857142</v>
      </c>
      <c r="EA329">
        <v>28.07840000000001</v>
      </c>
      <c r="EB329">
        <v>999.9000000000002</v>
      </c>
      <c r="EC329">
        <v>0</v>
      </c>
      <c r="ED329">
        <v>0</v>
      </c>
      <c r="EE329">
        <v>9999.594285714285</v>
      </c>
      <c r="EF329">
        <v>0</v>
      </c>
      <c r="EG329">
        <v>163.7782142857143</v>
      </c>
      <c r="EH329">
        <v>18.77292857142857</v>
      </c>
      <c r="EI329">
        <v>156.7183571428571</v>
      </c>
      <c r="EJ329">
        <v>137.3021785714286</v>
      </c>
      <c r="EK329">
        <v>2.101401785714286</v>
      </c>
      <c r="EL329">
        <v>135.0802142857143</v>
      </c>
      <c r="EM329">
        <v>16.18120714285714</v>
      </c>
      <c r="EN329">
        <v>1.819484285714286</v>
      </c>
      <c r="EO329">
        <v>1.610352857142857</v>
      </c>
      <c r="EP329">
        <v>15.95519285714286</v>
      </c>
      <c r="EQ329">
        <v>14.058225</v>
      </c>
      <c r="ER329">
        <v>1999.968928571428</v>
      </c>
      <c r="ES329">
        <v>0.9799932500000003</v>
      </c>
      <c r="ET329">
        <v>0.02000693928571429</v>
      </c>
      <c r="EU329">
        <v>0</v>
      </c>
      <c r="EV329">
        <v>524.0331785714286</v>
      </c>
      <c r="EW329">
        <v>5.00078</v>
      </c>
      <c r="EX329">
        <v>23593.45</v>
      </c>
      <c r="EY329">
        <v>16379.33928571428</v>
      </c>
      <c r="EZ329">
        <v>46.03771428571429</v>
      </c>
      <c r="FA329">
        <v>47.68932142857141</v>
      </c>
      <c r="FB329">
        <v>46.46396428571428</v>
      </c>
      <c r="FC329">
        <v>47.50860714285714</v>
      </c>
      <c r="FD329">
        <v>46.57564285714285</v>
      </c>
      <c r="FE329">
        <v>1955.055357142857</v>
      </c>
      <c r="FF329">
        <v>39.91285714285715</v>
      </c>
      <c r="FG329">
        <v>0</v>
      </c>
      <c r="FH329">
        <v>1685036268.7</v>
      </c>
      <c r="FI329">
        <v>0</v>
      </c>
      <c r="FJ329">
        <v>524.0597307692307</v>
      </c>
      <c r="FK329">
        <v>9.70273506772679</v>
      </c>
      <c r="FL329">
        <v>-6071.541885779355</v>
      </c>
      <c r="FM329">
        <v>23600.84615384616</v>
      </c>
      <c r="FN329">
        <v>15</v>
      </c>
      <c r="FO329">
        <v>1685034582.6</v>
      </c>
      <c r="FP329" t="s">
        <v>1018</v>
      </c>
      <c r="FQ329">
        <v>1685034575.6</v>
      </c>
      <c r="FR329">
        <v>1685034582.6</v>
      </c>
      <c r="FS329">
        <v>5</v>
      </c>
      <c r="FT329">
        <v>-0.444</v>
      </c>
      <c r="FU329">
        <v>-0.083</v>
      </c>
      <c r="FV329">
        <v>-0.171</v>
      </c>
      <c r="FW329">
        <v>-0.067</v>
      </c>
      <c r="FX329">
        <v>408</v>
      </c>
      <c r="FY329">
        <v>21</v>
      </c>
      <c r="FZ329">
        <v>0.12</v>
      </c>
      <c r="GA329">
        <v>0.04</v>
      </c>
      <c r="GB329">
        <v>18.33962439024391</v>
      </c>
      <c r="GC329">
        <v>8.626332293109815</v>
      </c>
      <c r="GD329">
        <v>0.8455053333204995</v>
      </c>
      <c r="GE329">
        <v>0</v>
      </c>
      <c r="GF329">
        <v>2.08972243902439</v>
      </c>
      <c r="GG329">
        <v>0.2540316661309622</v>
      </c>
      <c r="GH329">
        <v>0.02593061273819013</v>
      </c>
      <c r="GI329">
        <v>1</v>
      </c>
      <c r="GJ329">
        <v>1</v>
      </c>
      <c r="GK329">
        <v>2</v>
      </c>
      <c r="GL329" t="s">
        <v>432</v>
      </c>
      <c r="GM329">
        <v>3.09893</v>
      </c>
      <c r="GN329">
        <v>2.75808</v>
      </c>
      <c r="GO329">
        <v>0.0350603</v>
      </c>
      <c r="GP329">
        <v>0.0299571</v>
      </c>
      <c r="GQ329">
        <v>0.0970105</v>
      </c>
      <c r="GR329">
        <v>0.0889368</v>
      </c>
      <c r="GS329">
        <v>24438.1</v>
      </c>
      <c r="GT329">
        <v>24301.6</v>
      </c>
      <c r="GU329">
        <v>25893.8</v>
      </c>
      <c r="GV329">
        <v>25422.7</v>
      </c>
      <c r="GW329">
        <v>37534.9</v>
      </c>
      <c r="GX329">
        <v>35288.1</v>
      </c>
      <c r="GY329">
        <v>45288.3</v>
      </c>
      <c r="GZ329">
        <v>41913.9</v>
      </c>
      <c r="HA329">
        <v>1.80235</v>
      </c>
      <c r="HB329">
        <v>1.7604</v>
      </c>
      <c r="HC329">
        <v>-0.136998</v>
      </c>
      <c r="HD329">
        <v>0</v>
      </c>
      <c r="HE329">
        <v>30.3043</v>
      </c>
      <c r="HF329">
        <v>999.9</v>
      </c>
      <c r="HG329">
        <v>47.3</v>
      </c>
      <c r="HH329">
        <v>45.4</v>
      </c>
      <c r="HI329">
        <v>46.7624</v>
      </c>
      <c r="HJ329">
        <v>63.2029</v>
      </c>
      <c r="HK329">
        <v>23.2572</v>
      </c>
      <c r="HL329">
        <v>1</v>
      </c>
      <c r="HM329">
        <v>0.826878</v>
      </c>
      <c r="HN329">
        <v>9.28105</v>
      </c>
      <c r="HO329">
        <v>20.0515</v>
      </c>
      <c r="HP329">
        <v>5.2116</v>
      </c>
      <c r="HQ329">
        <v>11.986</v>
      </c>
      <c r="HR329">
        <v>4.96285</v>
      </c>
      <c r="HS329">
        <v>3.2743</v>
      </c>
      <c r="HT329">
        <v>9999</v>
      </c>
      <c r="HU329">
        <v>9999</v>
      </c>
      <c r="HV329">
        <v>9999</v>
      </c>
      <c r="HW329">
        <v>32.7</v>
      </c>
      <c r="HX329">
        <v>1.86401</v>
      </c>
      <c r="HY329">
        <v>1.86028</v>
      </c>
      <c r="HZ329">
        <v>1.85867</v>
      </c>
      <c r="IA329">
        <v>1.86001</v>
      </c>
      <c r="IB329">
        <v>1.85989</v>
      </c>
      <c r="IC329">
        <v>1.85852</v>
      </c>
      <c r="ID329">
        <v>1.8576</v>
      </c>
      <c r="IE329">
        <v>1.85242</v>
      </c>
      <c r="IF329">
        <v>0</v>
      </c>
      <c r="IG329">
        <v>0</v>
      </c>
      <c r="IH329">
        <v>0</v>
      </c>
      <c r="II329">
        <v>0</v>
      </c>
      <c r="IJ329" t="s">
        <v>433</v>
      </c>
      <c r="IK329" t="s">
        <v>434</v>
      </c>
      <c r="IL329" t="s">
        <v>435</v>
      </c>
      <c r="IM329" t="s">
        <v>435</v>
      </c>
      <c r="IN329" t="s">
        <v>435</v>
      </c>
      <c r="IO329" t="s">
        <v>435</v>
      </c>
      <c r="IP329">
        <v>0</v>
      </c>
      <c r="IQ329">
        <v>100</v>
      </c>
      <c r="IR329">
        <v>100</v>
      </c>
      <c r="IS329">
        <v>-0.217</v>
      </c>
      <c r="IT329">
        <v>-0.1066</v>
      </c>
      <c r="IU329">
        <v>-0.2503851249591045</v>
      </c>
      <c r="IV329">
        <v>0.0002756662941723101</v>
      </c>
      <c r="IW329">
        <v>-1.706736700235475E-07</v>
      </c>
      <c r="IX329">
        <v>-7.648352192670159E-11</v>
      </c>
      <c r="IY329">
        <v>-0.272498028503149</v>
      </c>
      <c r="IZ329">
        <v>0.001712106514585134</v>
      </c>
      <c r="JA329">
        <v>0.0004201690128959496</v>
      </c>
      <c r="JB329">
        <v>-1.212774764375344E-06</v>
      </c>
      <c r="JC329">
        <v>3</v>
      </c>
      <c r="JD329">
        <v>1949</v>
      </c>
      <c r="JE329">
        <v>1</v>
      </c>
      <c r="JF329">
        <v>28</v>
      </c>
      <c r="JG329">
        <v>28.2</v>
      </c>
      <c r="JH329">
        <v>28.1</v>
      </c>
      <c r="JI329">
        <v>0.374756</v>
      </c>
      <c r="JJ329">
        <v>2.73682</v>
      </c>
      <c r="JK329">
        <v>1.49658</v>
      </c>
      <c r="JL329">
        <v>2.34253</v>
      </c>
      <c r="JM329">
        <v>1.54907</v>
      </c>
      <c r="JN329">
        <v>2.4292</v>
      </c>
      <c r="JO329">
        <v>48.8569</v>
      </c>
      <c r="JP329">
        <v>14.5786</v>
      </c>
      <c r="JQ329">
        <v>18</v>
      </c>
      <c r="JR329">
        <v>494.323</v>
      </c>
      <c r="JS329">
        <v>479.716</v>
      </c>
      <c r="JT329">
        <v>20.5938</v>
      </c>
      <c r="JU329">
        <v>36.8675</v>
      </c>
      <c r="JV329">
        <v>30.0016</v>
      </c>
      <c r="JW329">
        <v>36.4163</v>
      </c>
      <c r="JX329">
        <v>36.2495</v>
      </c>
      <c r="JY329">
        <v>7.51239</v>
      </c>
      <c r="JZ329">
        <v>60.6147</v>
      </c>
      <c r="KA329">
        <v>0</v>
      </c>
      <c r="KB329">
        <v>16.4609</v>
      </c>
      <c r="KC329">
        <v>85.37130000000001</v>
      </c>
      <c r="KD329">
        <v>16.069</v>
      </c>
      <c r="KE329">
        <v>98.9619</v>
      </c>
      <c r="KF329">
        <v>99.5</v>
      </c>
    </row>
    <row r="330" spans="1:292">
      <c r="A330">
        <v>310</v>
      </c>
      <c r="B330">
        <v>1685036274.6</v>
      </c>
      <c r="C330">
        <v>9675.5</v>
      </c>
      <c r="D330" t="s">
        <v>1059</v>
      </c>
      <c r="E330" t="s">
        <v>1060</v>
      </c>
      <c r="F330">
        <v>5</v>
      </c>
      <c r="G330" t="s">
        <v>1017</v>
      </c>
      <c r="H330">
        <v>1685036266.914285</v>
      </c>
      <c r="I330">
        <f>(J330)/1000</f>
        <v>0</v>
      </c>
      <c r="J330">
        <f>IF(DO330, AM330, AG330)</f>
        <v>0</v>
      </c>
      <c r="K330">
        <f>IF(DO330, AH330, AF330)</f>
        <v>0</v>
      </c>
      <c r="L330">
        <f>DQ330 - IF(AT330&gt;1, K330*DK330*100.0/(AV330*EE330), 0)</f>
        <v>0</v>
      </c>
      <c r="M330">
        <f>((S330-I330/2)*L330-K330)/(S330+I330/2)</f>
        <v>0</v>
      </c>
      <c r="N330">
        <f>M330*(DX330+DY330)/1000.0</f>
        <v>0</v>
      </c>
      <c r="O330">
        <f>(DQ330 - IF(AT330&gt;1, K330*DK330*100.0/(AV330*EE330), 0))*(DX330+DY330)/1000.0</f>
        <v>0</v>
      </c>
      <c r="P330">
        <f>2.0/((1/R330-1/Q330)+SIGN(R330)*SQRT((1/R330-1/Q330)*(1/R330-1/Q330) + 4*DL330/((DL330+1)*(DL330+1))*(2*1/R330*1/Q330-1/Q330*1/Q330)))</f>
        <v>0</v>
      </c>
      <c r="Q330">
        <f>IF(LEFT(DM330,1)&lt;&gt;"0",IF(LEFT(DM330,1)="1",3.0,DN330),$D$5+$E$5*(EE330*DX330/($K$5*1000))+$F$5*(EE330*DX330/($K$5*1000))*MAX(MIN(DK330,$J$5),$I$5)*MAX(MIN(DK330,$J$5),$I$5)+$G$5*MAX(MIN(DK330,$J$5),$I$5)*(EE330*DX330/($K$5*1000))+$H$5*(EE330*DX330/($K$5*1000))*(EE330*DX330/($K$5*1000)))</f>
        <v>0</v>
      </c>
      <c r="R330">
        <f>I330*(1000-(1000*0.61365*exp(17.502*V330/(240.97+V330))/(DX330+DY330)+DS330)/2)/(1000*0.61365*exp(17.502*V330/(240.97+V330))/(DX330+DY330)-DS330)</f>
        <v>0</v>
      </c>
      <c r="S330">
        <f>1/((DL330+1)/(P330/1.6)+1/(Q330/1.37)) + DL330/((DL330+1)/(P330/1.6) + DL330/(Q330/1.37))</f>
        <v>0</v>
      </c>
      <c r="T330">
        <f>(DG330*DJ330)</f>
        <v>0</v>
      </c>
      <c r="U330">
        <f>(DZ330+(T330+2*0.95*5.67E-8*(((DZ330+$B$9)+273)^4-(DZ330+273)^4)-44100*I330)/(1.84*29.3*Q330+8*0.95*5.67E-8*(DZ330+273)^3))</f>
        <v>0</v>
      </c>
      <c r="V330">
        <f>($C$9*EA330+$D$9*EB330+$E$9*U330)</f>
        <v>0</v>
      </c>
      <c r="W330">
        <f>0.61365*exp(17.502*V330/(240.97+V330))</f>
        <v>0</v>
      </c>
      <c r="X330">
        <f>(Y330/Z330*100)</f>
        <v>0</v>
      </c>
      <c r="Y330">
        <f>DS330*(DX330+DY330)/1000</f>
        <v>0</v>
      </c>
      <c r="Z330">
        <f>0.61365*exp(17.502*DZ330/(240.97+DZ330))</f>
        <v>0</v>
      </c>
      <c r="AA330">
        <f>(W330-DS330*(DX330+DY330)/1000)</f>
        <v>0</v>
      </c>
      <c r="AB330">
        <f>(-I330*44100)</f>
        <v>0</v>
      </c>
      <c r="AC330">
        <f>2*29.3*Q330*0.92*(DZ330-V330)</f>
        <v>0</v>
      </c>
      <c r="AD330">
        <f>2*0.95*5.67E-8*(((DZ330+$B$9)+273)^4-(V330+273)^4)</f>
        <v>0</v>
      </c>
      <c r="AE330">
        <f>T330+AD330+AB330+AC330</f>
        <v>0</v>
      </c>
      <c r="AF330">
        <f>DW330*AT330*(DR330-DQ330*(1000-AT330*DT330)/(1000-AT330*DS330))/(100*DK330)</f>
        <v>0</v>
      </c>
      <c r="AG330">
        <f>1000*DW330*AT330*(DS330-DT330)/(100*DK330*(1000-AT330*DS330))</f>
        <v>0</v>
      </c>
      <c r="AH330">
        <f>(AI330 - AJ330 - DX330*1E3/(8.314*(DZ330+273.15)) * AL330/DW330 * AK330) * DW330/(100*DK330) * (1000 - DT330)/1000</f>
        <v>0</v>
      </c>
      <c r="AI330">
        <v>106.075604891551</v>
      </c>
      <c r="AJ330">
        <v>117.5433333333333</v>
      </c>
      <c r="AK330">
        <v>-3.253580601853426</v>
      </c>
      <c r="AL330">
        <v>66.82168237322618</v>
      </c>
      <c r="AM330">
        <f>(AO330 - AN330 + DX330*1E3/(8.314*(DZ330+273.15)) * AQ330/DW330 * AP330) * DW330/(100*DK330) * 1000/(1000 - AO330)</f>
        <v>0</v>
      </c>
      <c r="AN330">
        <v>16.16556917460008</v>
      </c>
      <c r="AO330">
        <v>18.27612323529411</v>
      </c>
      <c r="AP330">
        <v>-0.0001326072339685657</v>
      </c>
      <c r="AQ330">
        <v>105.1701195824836</v>
      </c>
      <c r="AR330">
        <v>0</v>
      </c>
      <c r="AS330">
        <v>0</v>
      </c>
      <c r="AT330">
        <f>IF(AR330*$H$15&gt;=AV330,1.0,(AV330/(AV330-AR330*$H$15)))</f>
        <v>0</v>
      </c>
      <c r="AU330">
        <f>(AT330-1)*100</f>
        <v>0</v>
      </c>
      <c r="AV330">
        <f>MAX(0,($B$15+$C$15*EE330)/(1+$D$15*EE330)*DX330/(DZ330+273)*$E$15)</f>
        <v>0</v>
      </c>
      <c r="AW330" t="s">
        <v>429</v>
      </c>
      <c r="AX330" t="s">
        <v>429</v>
      </c>
      <c r="AY330">
        <v>0</v>
      </c>
      <c r="AZ330">
        <v>0</v>
      </c>
      <c r="BA330">
        <f>1-AY330/AZ330</f>
        <v>0</v>
      </c>
      <c r="BB330">
        <v>0</v>
      </c>
      <c r="BC330" t="s">
        <v>429</v>
      </c>
      <c r="BD330" t="s">
        <v>429</v>
      </c>
      <c r="BE330">
        <v>0</v>
      </c>
      <c r="BF330">
        <v>0</v>
      </c>
      <c r="BG330">
        <f>1-BE330/BF330</f>
        <v>0</v>
      </c>
      <c r="BH330">
        <v>0.5</v>
      </c>
      <c r="BI330">
        <f>DH330</f>
        <v>0</v>
      </c>
      <c r="BJ330">
        <f>K330</f>
        <v>0</v>
      </c>
      <c r="BK330">
        <f>BG330*BH330*BI330</f>
        <v>0</v>
      </c>
      <c r="BL330">
        <f>(BJ330-BB330)/BI330</f>
        <v>0</v>
      </c>
      <c r="BM330">
        <f>(AZ330-BF330)/BF330</f>
        <v>0</v>
      </c>
      <c r="BN330">
        <f>AY330/(BA330+AY330/BF330)</f>
        <v>0</v>
      </c>
      <c r="BO330" t="s">
        <v>429</v>
      </c>
      <c r="BP330">
        <v>0</v>
      </c>
      <c r="BQ330">
        <f>IF(BP330&lt;&gt;0, BP330, BN330)</f>
        <v>0</v>
      </c>
      <c r="BR330">
        <f>1-BQ330/BF330</f>
        <v>0</v>
      </c>
      <c r="BS330">
        <f>(BF330-BE330)/(BF330-BQ330)</f>
        <v>0</v>
      </c>
      <c r="BT330">
        <f>(AZ330-BF330)/(AZ330-BQ330)</f>
        <v>0</v>
      </c>
      <c r="BU330">
        <f>(BF330-BE330)/(BF330-AY330)</f>
        <v>0</v>
      </c>
      <c r="BV330">
        <f>(AZ330-BF330)/(AZ330-AY330)</f>
        <v>0</v>
      </c>
      <c r="BW330">
        <f>(BS330*BQ330/BE330)</f>
        <v>0</v>
      </c>
      <c r="BX330">
        <f>(1-BW330)</f>
        <v>0</v>
      </c>
      <c r="DG330">
        <f>$B$13*EF330+$C$13*EG330+$F$13*ER330*(1-EU330)</f>
        <v>0</v>
      </c>
      <c r="DH330">
        <f>DG330*DI330</f>
        <v>0</v>
      </c>
      <c r="DI330">
        <f>($B$13*$D$11+$C$13*$D$11+$F$13*((FE330+EW330)/MAX(FE330+EW330+FF330, 0.1)*$I$11+FF330/MAX(FE330+EW330+FF330, 0.1)*$J$11))/($B$13+$C$13+$F$13)</f>
        <v>0</v>
      </c>
      <c r="DJ330">
        <f>($B$13*$K$11+$C$13*$K$11+$F$13*((FE330+EW330)/MAX(FE330+EW330+FF330, 0.1)*$P$11+FF330/MAX(FE330+EW330+FF330, 0.1)*$Q$11))/($B$13+$C$13+$F$13)</f>
        <v>0</v>
      </c>
      <c r="DK330">
        <v>4.16</v>
      </c>
      <c r="DL330">
        <v>0.5</v>
      </c>
      <c r="DM330" t="s">
        <v>430</v>
      </c>
      <c r="DN330">
        <v>2</v>
      </c>
      <c r="DO330" t="b">
        <v>1</v>
      </c>
      <c r="DP330">
        <v>1685036266.914285</v>
      </c>
      <c r="DQ330">
        <v>138.3161785714286</v>
      </c>
      <c r="DR330">
        <v>118.7292964285714</v>
      </c>
      <c r="DS330">
        <v>18.28208214285715</v>
      </c>
      <c r="DT330">
        <v>16.16487142857143</v>
      </c>
      <c r="DU330">
        <v>138.53175</v>
      </c>
      <c r="DV330">
        <v>18.388575</v>
      </c>
      <c r="DW330">
        <v>500.0113928571428</v>
      </c>
      <c r="DX330">
        <v>99.51923571428571</v>
      </c>
      <c r="DY330">
        <v>0.09999759642857142</v>
      </c>
      <c r="DZ330">
        <v>27.19901785714286</v>
      </c>
      <c r="EA330">
        <v>28.07618571428571</v>
      </c>
      <c r="EB330">
        <v>999.9000000000002</v>
      </c>
      <c r="EC330">
        <v>0</v>
      </c>
      <c r="ED330">
        <v>0</v>
      </c>
      <c r="EE330">
        <v>10000.76714285714</v>
      </c>
      <c r="EF330">
        <v>0</v>
      </c>
      <c r="EG330">
        <v>162.1938571428571</v>
      </c>
      <c r="EH330">
        <v>19.58680714285714</v>
      </c>
      <c r="EI330">
        <v>140.892</v>
      </c>
      <c r="EJ330">
        <v>120.6803428571428</v>
      </c>
      <c r="EK330">
        <v>2.117208928571429</v>
      </c>
      <c r="EL330">
        <v>118.7292964285714</v>
      </c>
      <c r="EM330">
        <v>16.16487142857143</v>
      </c>
      <c r="EN330">
        <v>1.81942</v>
      </c>
      <c r="EO330">
        <v>1.608717142857143</v>
      </c>
      <c r="EP330">
        <v>15.95464285714286</v>
      </c>
      <c r="EQ330">
        <v>14.04255357142857</v>
      </c>
      <c r="ER330">
        <v>1999.993214285715</v>
      </c>
      <c r="ES330">
        <v>0.9799937857142859</v>
      </c>
      <c r="ET330">
        <v>0.02000640357142857</v>
      </c>
      <c r="EU330">
        <v>0</v>
      </c>
      <c r="EV330">
        <v>524.9671428571429</v>
      </c>
      <c r="EW330">
        <v>5.00078</v>
      </c>
      <c r="EX330">
        <v>23430.8</v>
      </c>
      <c r="EY330">
        <v>16379.53928571429</v>
      </c>
      <c r="EZ330">
        <v>46.05564285714286</v>
      </c>
      <c r="FA330">
        <v>47.69824999999998</v>
      </c>
      <c r="FB330">
        <v>46.45285714285713</v>
      </c>
      <c r="FC330">
        <v>47.52875</v>
      </c>
      <c r="FD330">
        <v>46.58682142857143</v>
      </c>
      <c r="FE330">
        <v>1955.082857142857</v>
      </c>
      <c r="FF330">
        <v>39.91035714285714</v>
      </c>
      <c r="FG330">
        <v>0</v>
      </c>
      <c r="FH330">
        <v>1685036274.1</v>
      </c>
      <c r="FI330">
        <v>0</v>
      </c>
      <c r="FJ330">
        <v>525.1129599999999</v>
      </c>
      <c r="FK330">
        <v>11.38707697276395</v>
      </c>
      <c r="FL330">
        <v>-706.8846168943024</v>
      </c>
      <c r="FM330">
        <v>23409.22</v>
      </c>
      <c r="FN330">
        <v>15</v>
      </c>
      <c r="FO330">
        <v>1685034582.6</v>
      </c>
      <c r="FP330" t="s">
        <v>1018</v>
      </c>
      <c r="FQ330">
        <v>1685034575.6</v>
      </c>
      <c r="FR330">
        <v>1685034582.6</v>
      </c>
      <c r="FS330">
        <v>5</v>
      </c>
      <c r="FT330">
        <v>-0.444</v>
      </c>
      <c r="FU330">
        <v>-0.083</v>
      </c>
      <c r="FV330">
        <v>-0.171</v>
      </c>
      <c r="FW330">
        <v>-0.067</v>
      </c>
      <c r="FX330">
        <v>408</v>
      </c>
      <c r="FY330">
        <v>21</v>
      </c>
      <c r="FZ330">
        <v>0.12</v>
      </c>
      <c r="GA330">
        <v>0.04</v>
      </c>
      <c r="GB330">
        <v>19.13745121951219</v>
      </c>
      <c r="GC330">
        <v>9.718225195575512</v>
      </c>
      <c r="GD330">
        <v>0.9398769110178028</v>
      </c>
      <c r="GE330">
        <v>0</v>
      </c>
      <c r="GF330">
        <v>2.105509512195122</v>
      </c>
      <c r="GG330">
        <v>0.1906755029999209</v>
      </c>
      <c r="GH330">
        <v>0.02228978196954495</v>
      </c>
      <c r="GI330">
        <v>1</v>
      </c>
      <c r="GJ330">
        <v>1</v>
      </c>
      <c r="GK330">
        <v>2</v>
      </c>
      <c r="GL330" t="s">
        <v>432</v>
      </c>
      <c r="GM330">
        <v>3.09908</v>
      </c>
      <c r="GN330">
        <v>2.75809</v>
      </c>
      <c r="GO330">
        <v>0.0310392</v>
      </c>
      <c r="GP330">
        <v>0.0255884</v>
      </c>
      <c r="GQ330">
        <v>0.0969941</v>
      </c>
      <c r="GR330">
        <v>0.0886714</v>
      </c>
      <c r="GS330">
        <v>24538.8</v>
      </c>
      <c r="GT330">
        <v>24410</v>
      </c>
      <c r="GU330">
        <v>25892.8</v>
      </c>
      <c r="GV330">
        <v>25422</v>
      </c>
      <c r="GW330">
        <v>37533.8</v>
      </c>
      <c r="GX330">
        <v>35297.1</v>
      </c>
      <c r="GY330">
        <v>45286.8</v>
      </c>
      <c r="GZ330">
        <v>41912.9</v>
      </c>
      <c r="HA330">
        <v>1.80208</v>
      </c>
      <c r="HB330">
        <v>1.76005</v>
      </c>
      <c r="HC330">
        <v>-0.137527</v>
      </c>
      <c r="HD330">
        <v>0</v>
      </c>
      <c r="HE330">
        <v>30.3068</v>
      </c>
      <c r="HF330">
        <v>999.9</v>
      </c>
      <c r="HG330">
        <v>47.3</v>
      </c>
      <c r="HH330">
        <v>45.4</v>
      </c>
      <c r="HI330">
        <v>46.7671</v>
      </c>
      <c r="HJ330">
        <v>63.0929</v>
      </c>
      <c r="HK330">
        <v>22.8606</v>
      </c>
      <c r="HL330">
        <v>1</v>
      </c>
      <c r="HM330">
        <v>0.828529</v>
      </c>
      <c r="HN330">
        <v>9.28105</v>
      </c>
      <c r="HO330">
        <v>20.0511</v>
      </c>
      <c r="HP330">
        <v>5.21205</v>
      </c>
      <c r="HQ330">
        <v>11.986</v>
      </c>
      <c r="HR330">
        <v>4.96275</v>
      </c>
      <c r="HS330">
        <v>3.27443</v>
      </c>
      <c r="HT330">
        <v>9999</v>
      </c>
      <c r="HU330">
        <v>9999</v>
      </c>
      <c r="HV330">
        <v>9999</v>
      </c>
      <c r="HW330">
        <v>32.7</v>
      </c>
      <c r="HX330">
        <v>1.86401</v>
      </c>
      <c r="HY330">
        <v>1.86029</v>
      </c>
      <c r="HZ330">
        <v>1.85867</v>
      </c>
      <c r="IA330">
        <v>1.85995</v>
      </c>
      <c r="IB330">
        <v>1.85989</v>
      </c>
      <c r="IC330">
        <v>1.85852</v>
      </c>
      <c r="ID330">
        <v>1.8576</v>
      </c>
      <c r="IE330">
        <v>1.85242</v>
      </c>
      <c r="IF330">
        <v>0</v>
      </c>
      <c r="IG330">
        <v>0</v>
      </c>
      <c r="IH330">
        <v>0</v>
      </c>
      <c r="II330">
        <v>0</v>
      </c>
      <c r="IJ330" t="s">
        <v>433</v>
      </c>
      <c r="IK330" t="s">
        <v>434</v>
      </c>
      <c r="IL330" t="s">
        <v>435</v>
      </c>
      <c r="IM330" t="s">
        <v>435</v>
      </c>
      <c r="IN330" t="s">
        <v>435</v>
      </c>
      <c r="IO330" t="s">
        <v>435</v>
      </c>
      <c r="IP330">
        <v>0</v>
      </c>
      <c r="IQ330">
        <v>100</v>
      </c>
      <c r="IR330">
        <v>100</v>
      </c>
      <c r="IS330">
        <v>-0.221</v>
      </c>
      <c r="IT330">
        <v>-0.1066</v>
      </c>
      <c r="IU330">
        <v>-0.2503851249591045</v>
      </c>
      <c r="IV330">
        <v>0.0002756662941723101</v>
      </c>
      <c r="IW330">
        <v>-1.706736700235475E-07</v>
      </c>
      <c r="IX330">
        <v>-7.648352192670159E-11</v>
      </c>
      <c r="IY330">
        <v>-0.272498028503149</v>
      </c>
      <c r="IZ330">
        <v>0.001712106514585134</v>
      </c>
      <c r="JA330">
        <v>0.0004201690128959496</v>
      </c>
      <c r="JB330">
        <v>-1.212774764375344E-06</v>
      </c>
      <c r="JC330">
        <v>3</v>
      </c>
      <c r="JD330">
        <v>1949</v>
      </c>
      <c r="JE330">
        <v>1</v>
      </c>
      <c r="JF330">
        <v>28</v>
      </c>
      <c r="JG330">
        <v>28.3</v>
      </c>
      <c r="JH330">
        <v>28.2</v>
      </c>
      <c r="JI330">
        <v>0.328369</v>
      </c>
      <c r="JJ330">
        <v>2.74414</v>
      </c>
      <c r="JK330">
        <v>1.49658</v>
      </c>
      <c r="JL330">
        <v>2.34253</v>
      </c>
      <c r="JM330">
        <v>1.54785</v>
      </c>
      <c r="JN330">
        <v>2.39624</v>
      </c>
      <c r="JO330">
        <v>48.888</v>
      </c>
      <c r="JP330">
        <v>14.5698</v>
      </c>
      <c r="JQ330">
        <v>18</v>
      </c>
      <c r="JR330">
        <v>494.262</v>
      </c>
      <c r="JS330">
        <v>479.576</v>
      </c>
      <c r="JT330">
        <v>20.5909</v>
      </c>
      <c r="JU330">
        <v>36.8848</v>
      </c>
      <c r="JV330">
        <v>30.0016</v>
      </c>
      <c r="JW330">
        <v>36.4324</v>
      </c>
      <c r="JX330">
        <v>36.2628</v>
      </c>
      <c r="JY330">
        <v>6.67142</v>
      </c>
      <c r="JZ330">
        <v>60.8858</v>
      </c>
      <c r="KA330">
        <v>0</v>
      </c>
      <c r="KB330">
        <v>16.4609</v>
      </c>
      <c r="KC330">
        <v>65.32980000000001</v>
      </c>
      <c r="KD330">
        <v>16.0628</v>
      </c>
      <c r="KE330">
        <v>98.9584</v>
      </c>
      <c r="KF330">
        <v>99.4974</v>
      </c>
    </row>
    <row r="331" spans="1:292">
      <c r="A331">
        <v>311</v>
      </c>
      <c r="B331">
        <v>1685036279.6</v>
      </c>
      <c r="C331">
        <v>9680.5</v>
      </c>
      <c r="D331" t="s">
        <v>1061</v>
      </c>
      <c r="E331" t="s">
        <v>1062</v>
      </c>
      <c r="F331">
        <v>5</v>
      </c>
      <c r="G331" t="s">
        <v>1017</v>
      </c>
      <c r="H331">
        <v>1685036272.1</v>
      </c>
      <c r="I331">
        <f>(J331)/1000</f>
        <v>0</v>
      </c>
      <c r="J331">
        <f>IF(DO331, AM331, AG331)</f>
        <v>0</v>
      </c>
      <c r="K331">
        <f>IF(DO331, AH331, AF331)</f>
        <v>0</v>
      </c>
      <c r="L331">
        <f>DQ331 - IF(AT331&gt;1, K331*DK331*100.0/(AV331*EE331), 0)</f>
        <v>0</v>
      </c>
      <c r="M331">
        <f>((S331-I331/2)*L331-K331)/(S331+I331/2)</f>
        <v>0</v>
      </c>
      <c r="N331">
        <f>M331*(DX331+DY331)/1000.0</f>
        <v>0</v>
      </c>
      <c r="O331">
        <f>(DQ331 - IF(AT331&gt;1, K331*DK331*100.0/(AV331*EE331), 0))*(DX331+DY331)/1000.0</f>
        <v>0</v>
      </c>
      <c r="P331">
        <f>2.0/((1/R331-1/Q331)+SIGN(R331)*SQRT((1/R331-1/Q331)*(1/R331-1/Q331) + 4*DL331/((DL331+1)*(DL331+1))*(2*1/R331*1/Q331-1/Q331*1/Q331)))</f>
        <v>0</v>
      </c>
      <c r="Q331">
        <f>IF(LEFT(DM331,1)&lt;&gt;"0",IF(LEFT(DM331,1)="1",3.0,DN331),$D$5+$E$5*(EE331*DX331/($K$5*1000))+$F$5*(EE331*DX331/($K$5*1000))*MAX(MIN(DK331,$J$5),$I$5)*MAX(MIN(DK331,$J$5),$I$5)+$G$5*MAX(MIN(DK331,$J$5),$I$5)*(EE331*DX331/($K$5*1000))+$H$5*(EE331*DX331/($K$5*1000))*(EE331*DX331/($K$5*1000)))</f>
        <v>0</v>
      </c>
      <c r="R331">
        <f>I331*(1000-(1000*0.61365*exp(17.502*V331/(240.97+V331))/(DX331+DY331)+DS331)/2)/(1000*0.61365*exp(17.502*V331/(240.97+V331))/(DX331+DY331)-DS331)</f>
        <v>0</v>
      </c>
      <c r="S331">
        <f>1/((DL331+1)/(P331/1.6)+1/(Q331/1.37)) + DL331/((DL331+1)/(P331/1.6) + DL331/(Q331/1.37))</f>
        <v>0</v>
      </c>
      <c r="T331">
        <f>(DG331*DJ331)</f>
        <v>0</v>
      </c>
      <c r="U331">
        <f>(DZ331+(T331+2*0.95*5.67E-8*(((DZ331+$B$9)+273)^4-(DZ331+273)^4)-44100*I331)/(1.84*29.3*Q331+8*0.95*5.67E-8*(DZ331+273)^3))</f>
        <v>0</v>
      </c>
      <c r="V331">
        <f>($C$9*EA331+$D$9*EB331+$E$9*U331)</f>
        <v>0</v>
      </c>
      <c r="W331">
        <f>0.61365*exp(17.502*V331/(240.97+V331))</f>
        <v>0</v>
      </c>
      <c r="X331">
        <f>(Y331/Z331*100)</f>
        <v>0</v>
      </c>
      <c r="Y331">
        <f>DS331*(DX331+DY331)/1000</f>
        <v>0</v>
      </c>
      <c r="Z331">
        <f>0.61365*exp(17.502*DZ331/(240.97+DZ331))</f>
        <v>0</v>
      </c>
      <c r="AA331">
        <f>(W331-DS331*(DX331+DY331)/1000)</f>
        <v>0</v>
      </c>
      <c r="AB331">
        <f>(-I331*44100)</f>
        <v>0</v>
      </c>
      <c r="AC331">
        <f>2*29.3*Q331*0.92*(DZ331-V331)</f>
        <v>0</v>
      </c>
      <c r="AD331">
        <f>2*0.95*5.67E-8*(((DZ331+$B$9)+273)^4-(V331+273)^4)</f>
        <v>0</v>
      </c>
      <c r="AE331">
        <f>T331+AD331+AB331+AC331</f>
        <v>0</v>
      </c>
      <c r="AF331">
        <f>DW331*AT331*(DR331-DQ331*(1000-AT331*DT331)/(1000-AT331*DS331))/(100*DK331)</f>
        <v>0</v>
      </c>
      <c r="AG331">
        <f>1000*DW331*AT331*(DS331-DT331)/(100*DK331*(1000-AT331*DS331))</f>
        <v>0</v>
      </c>
      <c r="AH331">
        <f>(AI331 - AJ331 - DX331*1E3/(8.314*(DZ331+273.15)) * AL331/DW331 * AK331) * DW331/(100*DK331) * (1000 - DT331)/1000</f>
        <v>0</v>
      </c>
      <c r="AI331">
        <v>88.92342889829209</v>
      </c>
      <c r="AJ331">
        <v>101.2229757575757</v>
      </c>
      <c r="AK331">
        <v>-3.265828767363648</v>
      </c>
      <c r="AL331">
        <v>66.82168237322618</v>
      </c>
      <c r="AM331">
        <f>(AO331 - AN331 + DX331*1E3/(8.314*(DZ331+273.15)) * AQ331/DW331 * AP331) * DW331/(100*DK331) * 1000/(1000 - AO331)</f>
        <v>0</v>
      </c>
      <c r="AN331">
        <v>16.08456947474677</v>
      </c>
      <c r="AO331">
        <v>18.23278323529411</v>
      </c>
      <c r="AP331">
        <v>8.497162277122463E-08</v>
      </c>
      <c r="AQ331">
        <v>105.1701195824836</v>
      </c>
      <c r="AR331">
        <v>0</v>
      </c>
      <c r="AS331">
        <v>0</v>
      </c>
      <c r="AT331">
        <f>IF(AR331*$H$15&gt;=AV331,1.0,(AV331/(AV331-AR331*$H$15)))</f>
        <v>0</v>
      </c>
      <c r="AU331">
        <f>(AT331-1)*100</f>
        <v>0</v>
      </c>
      <c r="AV331">
        <f>MAX(0,($B$15+$C$15*EE331)/(1+$D$15*EE331)*DX331/(DZ331+273)*$E$15)</f>
        <v>0</v>
      </c>
      <c r="AW331" t="s">
        <v>429</v>
      </c>
      <c r="AX331" t="s">
        <v>429</v>
      </c>
      <c r="AY331">
        <v>0</v>
      </c>
      <c r="AZ331">
        <v>0</v>
      </c>
      <c r="BA331">
        <f>1-AY331/AZ331</f>
        <v>0</v>
      </c>
      <c r="BB331">
        <v>0</v>
      </c>
      <c r="BC331" t="s">
        <v>429</v>
      </c>
      <c r="BD331" t="s">
        <v>429</v>
      </c>
      <c r="BE331">
        <v>0</v>
      </c>
      <c r="BF331">
        <v>0</v>
      </c>
      <c r="BG331">
        <f>1-BE331/BF331</f>
        <v>0</v>
      </c>
      <c r="BH331">
        <v>0.5</v>
      </c>
      <c r="BI331">
        <f>DH331</f>
        <v>0</v>
      </c>
      <c r="BJ331">
        <f>K331</f>
        <v>0</v>
      </c>
      <c r="BK331">
        <f>BG331*BH331*BI331</f>
        <v>0</v>
      </c>
      <c r="BL331">
        <f>(BJ331-BB331)/BI331</f>
        <v>0</v>
      </c>
      <c r="BM331">
        <f>(AZ331-BF331)/BF331</f>
        <v>0</v>
      </c>
      <c r="BN331">
        <f>AY331/(BA331+AY331/BF331)</f>
        <v>0</v>
      </c>
      <c r="BO331" t="s">
        <v>429</v>
      </c>
      <c r="BP331">
        <v>0</v>
      </c>
      <c r="BQ331">
        <f>IF(BP331&lt;&gt;0, BP331, BN331)</f>
        <v>0</v>
      </c>
      <c r="BR331">
        <f>1-BQ331/BF331</f>
        <v>0</v>
      </c>
      <c r="BS331">
        <f>(BF331-BE331)/(BF331-BQ331)</f>
        <v>0</v>
      </c>
      <c r="BT331">
        <f>(AZ331-BF331)/(AZ331-BQ331)</f>
        <v>0</v>
      </c>
      <c r="BU331">
        <f>(BF331-BE331)/(BF331-AY331)</f>
        <v>0</v>
      </c>
      <c r="BV331">
        <f>(AZ331-BF331)/(AZ331-AY331)</f>
        <v>0</v>
      </c>
      <c r="BW331">
        <f>(BS331*BQ331/BE331)</f>
        <v>0</v>
      </c>
      <c r="BX331">
        <f>(1-BW331)</f>
        <v>0</v>
      </c>
      <c r="DG331">
        <f>$B$13*EF331+$C$13*EG331+$F$13*ER331*(1-EU331)</f>
        <v>0</v>
      </c>
      <c r="DH331">
        <f>DG331*DI331</f>
        <v>0</v>
      </c>
      <c r="DI331">
        <f>($B$13*$D$11+$C$13*$D$11+$F$13*((FE331+EW331)/MAX(FE331+EW331+FF331, 0.1)*$I$11+FF331/MAX(FE331+EW331+FF331, 0.1)*$J$11))/($B$13+$C$13+$F$13)</f>
        <v>0</v>
      </c>
      <c r="DJ331">
        <f>($B$13*$K$11+$C$13*$K$11+$F$13*((FE331+EW331)/MAX(FE331+EW331+FF331, 0.1)*$P$11+FF331/MAX(FE331+EW331+FF331, 0.1)*$Q$11))/($B$13+$C$13+$F$13)</f>
        <v>0</v>
      </c>
      <c r="DK331">
        <v>4.16</v>
      </c>
      <c r="DL331">
        <v>0.5</v>
      </c>
      <c r="DM331" t="s">
        <v>430</v>
      </c>
      <c r="DN331">
        <v>2</v>
      </c>
      <c r="DO331" t="b">
        <v>1</v>
      </c>
      <c r="DP331">
        <v>1685036272.1</v>
      </c>
      <c r="DQ331">
        <v>121.7573814814815</v>
      </c>
      <c r="DR331">
        <v>101.3800185185185</v>
      </c>
      <c r="DS331">
        <v>18.27097407407408</v>
      </c>
      <c r="DT331">
        <v>16.11247407407407</v>
      </c>
      <c r="DU331">
        <v>121.9767777777778</v>
      </c>
      <c r="DV331">
        <v>18.37763333333333</v>
      </c>
      <c r="DW331">
        <v>500.0142962962963</v>
      </c>
      <c r="DX331">
        <v>99.51825185185183</v>
      </c>
      <c r="DY331">
        <v>0.1000014592592593</v>
      </c>
      <c r="DZ331">
        <v>27.19452222222222</v>
      </c>
      <c r="EA331">
        <v>28.07217037037037</v>
      </c>
      <c r="EB331">
        <v>999.9000000000001</v>
      </c>
      <c r="EC331">
        <v>0</v>
      </c>
      <c r="ED331">
        <v>0</v>
      </c>
      <c r="EE331">
        <v>9998.877037037037</v>
      </c>
      <c r="EF331">
        <v>0</v>
      </c>
      <c r="EG331">
        <v>161.0732222222222</v>
      </c>
      <c r="EH331">
        <v>20.37734814814815</v>
      </c>
      <c r="EI331">
        <v>124.0235185185185</v>
      </c>
      <c r="EJ331">
        <v>103.0411333333333</v>
      </c>
      <c r="EK331">
        <v>2.158493703703704</v>
      </c>
      <c r="EL331">
        <v>101.3800185185185</v>
      </c>
      <c r="EM331">
        <v>16.11247407407407</v>
      </c>
      <c r="EN331">
        <v>1.818296296296296</v>
      </c>
      <c r="EO331">
        <v>1.603485555555555</v>
      </c>
      <c r="EP331">
        <v>15.94496666666667</v>
      </c>
      <c r="EQ331">
        <v>13.99223333333333</v>
      </c>
      <c r="ER331">
        <v>1999.998148148148</v>
      </c>
      <c r="ES331">
        <v>0.9799938888888889</v>
      </c>
      <c r="ET331">
        <v>0.02000629999999999</v>
      </c>
      <c r="EU331">
        <v>0</v>
      </c>
      <c r="EV331">
        <v>526.0514814814816</v>
      </c>
      <c r="EW331">
        <v>5.00078</v>
      </c>
      <c r="EX331">
        <v>23366.28148148148</v>
      </c>
      <c r="EY331">
        <v>16379.58148148148</v>
      </c>
      <c r="EZ331">
        <v>46.06240740740741</v>
      </c>
      <c r="FA331">
        <v>47.70099999999999</v>
      </c>
      <c r="FB331">
        <v>46.44192592592593</v>
      </c>
      <c r="FC331">
        <v>47.53222222222222</v>
      </c>
      <c r="FD331">
        <v>46.59466666666667</v>
      </c>
      <c r="FE331">
        <v>1955.088148148149</v>
      </c>
      <c r="FF331">
        <v>39.91</v>
      </c>
      <c r="FG331">
        <v>0</v>
      </c>
      <c r="FH331">
        <v>1685036278.9</v>
      </c>
      <c r="FI331">
        <v>0</v>
      </c>
      <c r="FJ331">
        <v>526.15672</v>
      </c>
      <c r="FK331">
        <v>14.82700000686379</v>
      </c>
      <c r="FL331">
        <v>4048.715375235463</v>
      </c>
      <c r="FM331">
        <v>23385.344</v>
      </c>
      <c r="FN331">
        <v>15</v>
      </c>
      <c r="FO331">
        <v>1685034582.6</v>
      </c>
      <c r="FP331" t="s">
        <v>1018</v>
      </c>
      <c r="FQ331">
        <v>1685034575.6</v>
      </c>
      <c r="FR331">
        <v>1685034582.6</v>
      </c>
      <c r="FS331">
        <v>5</v>
      </c>
      <c r="FT331">
        <v>-0.444</v>
      </c>
      <c r="FU331">
        <v>-0.083</v>
      </c>
      <c r="FV331">
        <v>-0.171</v>
      </c>
      <c r="FW331">
        <v>-0.067</v>
      </c>
      <c r="FX331">
        <v>408</v>
      </c>
      <c r="FY331">
        <v>21</v>
      </c>
      <c r="FZ331">
        <v>0.12</v>
      </c>
      <c r="GA331">
        <v>0.04</v>
      </c>
      <c r="GB331">
        <v>19.88352195121951</v>
      </c>
      <c r="GC331">
        <v>9.356792364623931</v>
      </c>
      <c r="GD331">
        <v>0.9105317129292376</v>
      </c>
      <c r="GE331">
        <v>0</v>
      </c>
      <c r="GF331">
        <v>2.139863414634147</v>
      </c>
      <c r="GG331">
        <v>0.4144462964314625</v>
      </c>
      <c r="GH331">
        <v>0.04992650122856238</v>
      </c>
      <c r="GI331">
        <v>1</v>
      </c>
      <c r="GJ331">
        <v>1</v>
      </c>
      <c r="GK331">
        <v>2</v>
      </c>
      <c r="GL331" t="s">
        <v>432</v>
      </c>
      <c r="GM331">
        <v>3.09895</v>
      </c>
      <c r="GN331">
        <v>2.75802</v>
      </c>
      <c r="GO331">
        <v>0.0269141</v>
      </c>
      <c r="GP331">
        <v>0.0211479</v>
      </c>
      <c r="GQ331">
        <v>0.09681869999999999</v>
      </c>
      <c r="GR331">
        <v>0.0882478</v>
      </c>
      <c r="GS331">
        <v>24641.8</v>
      </c>
      <c r="GT331">
        <v>24520.3</v>
      </c>
      <c r="GU331">
        <v>25891.7</v>
      </c>
      <c r="GV331">
        <v>25421.4</v>
      </c>
      <c r="GW331">
        <v>37539.2</v>
      </c>
      <c r="GX331">
        <v>35311.6</v>
      </c>
      <c r="GY331">
        <v>45285.1</v>
      </c>
      <c r="GZ331">
        <v>41911.3</v>
      </c>
      <c r="HA331">
        <v>1.80185</v>
      </c>
      <c r="HB331">
        <v>1.75963</v>
      </c>
      <c r="HC331">
        <v>-0.137113</v>
      </c>
      <c r="HD331">
        <v>0</v>
      </c>
      <c r="HE331">
        <v>30.3037</v>
      </c>
      <c r="HF331">
        <v>999.9</v>
      </c>
      <c r="HG331">
        <v>47.3</v>
      </c>
      <c r="HH331">
        <v>45.4</v>
      </c>
      <c r="HI331">
        <v>46.7669</v>
      </c>
      <c r="HJ331">
        <v>63.0429</v>
      </c>
      <c r="HK331">
        <v>23.2412</v>
      </c>
      <c r="HL331">
        <v>1</v>
      </c>
      <c r="HM331">
        <v>0.83013</v>
      </c>
      <c r="HN331">
        <v>9.28105</v>
      </c>
      <c r="HO331">
        <v>20.0508</v>
      </c>
      <c r="HP331">
        <v>5.211</v>
      </c>
      <c r="HQ331">
        <v>11.986</v>
      </c>
      <c r="HR331">
        <v>4.9627</v>
      </c>
      <c r="HS331">
        <v>3.27428</v>
      </c>
      <c r="HT331">
        <v>9999</v>
      </c>
      <c r="HU331">
        <v>9999</v>
      </c>
      <c r="HV331">
        <v>9999</v>
      </c>
      <c r="HW331">
        <v>32.7</v>
      </c>
      <c r="HX331">
        <v>1.86401</v>
      </c>
      <c r="HY331">
        <v>1.86029</v>
      </c>
      <c r="HZ331">
        <v>1.85867</v>
      </c>
      <c r="IA331">
        <v>1.86001</v>
      </c>
      <c r="IB331">
        <v>1.85989</v>
      </c>
      <c r="IC331">
        <v>1.85852</v>
      </c>
      <c r="ID331">
        <v>1.8576</v>
      </c>
      <c r="IE331">
        <v>1.85242</v>
      </c>
      <c r="IF331">
        <v>0</v>
      </c>
      <c r="IG331">
        <v>0</v>
      </c>
      <c r="IH331">
        <v>0</v>
      </c>
      <c r="II331">
        <v>0</v>
      </c>
      <c r="IJ331" t="s">
        <v>433</v>
      </c>
      <c r="IK331" t="s">
        <v>434</v>
      </c>
      <c r="IL331" t="s">
        <v>435</v>
      </c>
      <c r="IM331" t="s">
        <v>435</v>
      </c>
      <c r="IN331" t="s">
        <v>435</v>
      </c>
      <c r="IO331" t="s">
        <v>435</v>
      </c>
      <c r="IP331">
        <v>0</v>
      </c>
      <c r="IQ331">
        <v>100</v>
      </c>
      <c r="IR331">
        <v>100</v>
      </c>
      <c r="IS331">
        <v>-0.225</v>
      </c>
      <c r="IT331">
        <v>-0.1074</v>
      </c>
      <c r="IU331">
        <v>-0.2503851249591045</v>
      </c>
      <c r="IV331">
        <v>0.0002756662941723101</v>
      </c>
      <c r="IW331">
        <v>-1.706736700235475E-07</v>
      </c>
      <c r="IX331">
        <v>-7.648352192670159E-11</v>
      </c>
      <c r="IY331">
        <v>-0.272498028503149</v>
      </c>
      <c r="IZ331">
        <v>0.001712106514585134</v>
      </c>
      <c r="JA331">
        <v>0.0004201690128959496</v>
      </c>
      <c r="JB331">
        <v>-1.212774764375344E-06</v>
      </c>
      <c r="JC331">
        <v>3</v>
      </c>
      <c r="JD331">
        <v>1949</v>
      </c>
      <c r="JE331">
        <v>1</v>
      </c>
      <c r="JF331">
        <v>28</v>
      </c>
      <c r="JG331">
        <v>28.4</v>
      </c>
      <c r="JH331">
        <v>28.3</v>
      </c>
      <c r="JI331">
        <v>0.289307</v>
      </c>
      <c r="JJ331">
        <v>2.74292</v>
      </c>
      <c r="JK331">
        <v>1.49658</v>
      </c>
      <c r="JL331">
        <v>2.34131</v>
      </c>
      <c r="JM331">
        <v>1.54785</v>
      </c>
      <c r="JN331">
        <v>2.50488</v>
      </c>
      <c r="JO331">
        <v>48.888</v>
      </c>
      <c r="JP331">
        <v>14.5786</v>
      </c>
      <c r="JQ331">
        <v>18</v>
      </c>
      <c r="JR331">
        <v>494.215</v>
      </c>
      <c r="JS331">
        <v>479.381</v>
      </c>
      <c r="JT331">
        <v>20.5829</v>
      </c>
      <c r="JU331">
        <v>36.8995</v>
      </c>
      <c r="JV331">
        <v>30.0016</v>
      </c>
      <c r="JW331">
        <v>36.4459</v>
      </c>
      <c r="JX331">
        <v>36.2755</v>
      </c>
      <c r="JY331">
        <v>5.89508</v>
      </c>
      <c r="JZ331">
        <v>60.8858</v>
      </c>
      <c r="KA331">
        <v>0</v>
      </c>
      <c r="KB331">
        <v>16.4606</v>
      </c>
      <c r="KC331">
        <v>51.9711</v>
      </c>
      <c r="KD331">
        <v>16.0775</v>
      </c>
      <c r="KE331">
        <v>98.9545</v>
      </c>
      <c r="KF331">
        <v>99.49420000000001</v>
      </c>
    </row>
    <row r="332" spans="1:292">
      <c r="A332">
        <v>312</v>
      </c>
      <c r="B332">
        <v>1685036284.6</v>
      </c>
      <c r="C332">
        <v>9685.5</v>
      </c>
      <c r="D332" t="s">
        <v>1063</v>
      </c>
      <c r="E332" t="s">
        <v>1064</v>
      </c>
      <c r="F332">
        <v>5</v>
      </c>
      <c r="G332" t="s">
        <v>1017</v>
      </c>
      <c r="H332">
        <v>1685036276.814285</v>
      </c>
      <c r="I332">
        <f>(J332)/1000</f>
        <v>0</v>
      </c>
      <c r="J332">
        <f>IF(DO332, AM332, AG332)</f>
        <v>0</v>
      </c>
      <c r="K332">
        <f>IF(DO332, AH332, AF332)</f>
        <v>0</v>
      </c>
      <c r="L332">
        <f>DQ332 - IF(AT332&gt;1, K332*DK332*100.0/(AV332*EE332), 0)</f>
        <v>0</v>
      </c>
      <c r="M332">
        <f>((S332-I332/2)*L332-K332)/(S332+I332/2)</f>
        <v>0</v>
      </c>
      <c r="N332">
        <f>M332*(DX332+DY332)/1000.0</f>
        <v>0</v>
      </c>
      <c r="O332">
        <f>(DQ332 - IF(AT332&gt;1, K332*DK332*100.0/(AV332*EE332), 0))*(DX332+DY332)/1000.0</f>
        <v>0</v>
      </c>
      <c r="P332">
        <f>2.0/((1/R332-1/Q332)+SIGN(R332)*SQRT((1/R332-1/Q332)*(1/R332-1/Q332) + 4*DL332/((DL332+1)*(DL332+1))*(2*1/R332*1/Q332-1/Q332*1/Q332)))</f>
        <v>0</v>
      </c>
      <c r="Q332">
        <f>IF(LEFT(DM332,1)&lt;&gt;"0",IF(LEFT(DM332,1)="1",3.0,DN332),$D$5+$E$5*(EE332*DX332/($K$5*1000))+$F$5*(EE332*DX332/($K$5*1000))*MAX(MIN(DK332,$J$5),$I$5)*MAX(MIN(DK332,$J$5),$I$5)+$G$5*MAX(MIN(DK332,$J$5),$I$5)*(EE332*DX332/($K$5*1000))+$H$5*(EE332*DX332/($K$5*1000))*(EE332*DX332/($K$5*1000)))</f>
        <v>0</v>
      </c>
      <c r="R332">
        <f>I332*(1000-(1000*0.61365*exp(17.502*V332/(240.97+V332))/(DX332+DY332)+DS332)/2)/(1000*0.61365*exp(17.502*V332/(240.97+V332))/(DX332+DY332)-DS332)</f>
        <v>0</v>
      </c>
      <c r="S332">
        <f>1/((DL332+1)/(P332/1.6)+1/(Q332/1.37)) + DL332/((DL332+1)/(P332/1.6) + DL332/(Q332/1.37))</f>
        <v>0</v>
      </c>
      <c r="T332">
        <f>(DG332*DJ332)</f>
        <v>0</v>
      </c>
      <c r="U332">
        <f>(DZ332+(T332+2*0.95*5.67E-8*(((DZ332+$B$9)+273)^4-(DZ332+273)^4)-44100*I332)/(1.84*29.3*Q332+8*0.95*5.67E-8*(DZ332+273)^3))</f>
        <v>0</v>
      </c>
      <c r="V332">
        <f>($C$9*EA332+$D$9*EB332+$E$9*U332)</f>
        <v>0</v>
      </c>
      <c r="W332">
        <f>0.61365*exp(17.502*V332/(240.97+V332))</f>
        <v>0</v>
      </c>
      <c r="X332">
        <f>(Y332/Z332*100)</f>
        <v>0</v>
      </c>
      <c r="Y332">
        <f>DS332*(DX332+DY332)/1000</f>
        <v>0</v>
      </c>
      <c r="Z332">
        <f>0.61365*exp(17.502*DZ332/(240.97+DZ332))</f>
        <v>0</v>
      </c>
      <c r="AA332">
        <f>(W332-DS332*(DX332+DY332)/1000)</f>
        <v>0</v>
      </c>
      <c r="AB332">
        <f>(-I332*44100)</f>
        <v>0</v>
      </c>
      <c r="AC332">
        <f>2*29.3*Q332*0.92*(DZ332-V332)</f>
        <v>0</v>
      </c>
      <c r="AD332">
        <f>2*0.95*5.67E-8*(((DZ332+$B$9)+273)^4-(V332+273)^4)</f>
        <v>0</v>
      </c>
      <c r="AE332">
        <f>T332+AD332+AB332+AC332</f>
        <v>0</v>
      </c>
      <c r="AF332">
        <f>DW332*AT332*(DR332-DQ332*(1000-AT332*DT332)/(1000-AT332*DS332))/(100*DK332)</f>
        <v>0</v>
      </c>
      <c r="AG332">
        <f>1000*DW332*AT332*(DS332-DT332)/(100*DK332*(1000-AT332*DS332))</f>
        <v>0</v>
      </c>
      <c r="AH332">
        <f>(AI332 - AJ332 - DX332*1E3/(8.314*(DZ332+273.15)) * AL332/DW332 * AK332) * DW332/(100*DK332) * (1000 - DT332)/1000</f>
        <v>0</v>
      </c>
      <c r="AI332">
        <v>71.88433126912108</v>
      </c>
      <c r="AJ332">
        <v>84.86363575757572</v>
      </c>
      <c r="AK332">
        <v>-3.27285049016057</v>
      </c>
      <c r="AL332">
        <v>66.82168237322618</v>
      </c>
      <c r="AM332">
        <f>(AO332 - AN332 + DX332*1E3/(8.314*(DZ332+273.15)) * AQ332/DW332 * AP332) * DW332/(100*DK332) * 1000/(1000 - AO332)</f>
        <v>0</v>
      </c>
      <c r="AN332">
        <v>15.99296393279734</v>
      </c>
      <c r="AO332">
        <v>18.18505970588234</v>
      </c>
      <c r="AP332">
        <v>-0.01232331906035503</v>
      </c>
      <c r="AQ332">
        <v>105.1701195824836</v>
      </c>
      <c r="AR332">
        <v>0</v>
      </c>
      <c r="AS332">
        <v>0</v>
      </c>
      <c r="AT332">
        <f>IF(AR332*$H$15&gt;=AV332,1.0,(AV332/(AV332-AR332*$H$15)))</f>
        <v>0</v>
      </c>
      <c r="AU332">
        <f>(AT332-1)*100</f>
        <v>0</v>
      </c>
      <c r="AV332">
        <f>MAX(0,($B$15+$C$15*EE332)/(1+$D$15*EE332)*DX332/(DZ332+273)*$E$15)</f>
        <v>0</v>
      </c>
      <c r="AW332" t="s">
        <v>429</v>
      </c>
      <c r="AX332" t="s">
        <v>429</v>
      </c>
      <c r="AY332">
        <v>0</v>
      </c>
      <c r="AZ332">
        <v>0</v>
      </c>
      <c r="BA332">
        <f>1-AY332/AZ332</f>
        <v>0</v>
      </c>
      <c r="BB332">
        <v>0</v>
      </c>
      <c r="BC332" t="s">
        <v>429</v>
      </c>
      <c r="BD332" t="s">
        <v>429</v>
      </c>
      <c r="BE332">
        <v>0</v>
      </c>
      <c r="BF332">
        <v>0</v>
      </c>
      <c r="BG332">
        <f>1-BE332/BF332</f>
        <v>0</v>
      </c>
      <c r="BH332">
        <v>0.5</v>
      </c>
      <c r="BI332">
        <f>DH332</f>
        <v>0</v>
      </c>
      <c r="BJ332">
        <f>K332</f>
        <v>0</v>
      </c>
      <c r="BK332">
        <f>BG332*BH332*BI332</f>
        <v>0</v>
      </c>
      <c r="BL332">
        <f>(BJ332-BB332)/BI332</f>
        <v>0</v>
      </c>
      <c r="BM332">
        <f>(AZ332-BF332)/BF332</f>
        <v>0</v>
      </c>
      <c r="BN332">
        <f>AY332/(BA332+AY332/BF332)</f>
        <v>0</v>
      </c>
      <c r="BO332" t="s">
        <v>429</v>
      </c>
      <c r="BP332">
        <v>0</v>
      </c>
      <c r="BQ332">
        <f>IF(BP332&lt;&gt;0, BP332, BN332)</f>
        <v>0</v>
      </c>
      <c r="BR332">
        <f>1-BQ332/BF332</f>
        <v>0</v>
      </c>
      <c r="BS332">
        <f>(BF332-BE332)/(BF332-BQ332)</f>
        <v>0</v>
      </c>
      <c r="BT332">
        <f>(AZ332-BF332)/(AZ332-BQ332)</f>
        <v>0</v>
      </c>
      <c r="BU332">
        <f>(BF332-BE332)/(BF332-AY332)</f>
        <v>0</v>
      </c>
      <c r="BV332">
        <f>(AZ332-BF332)/(AZ332-AY332)</f>
        <v>0</v>
      </c>
      <c r="BW332">
        <f>(BS332*BQ332/BE332)</f>
        <v>0</v>
      </c>
      <c r="BX332">
        <f>(1-BW332)</f>
        <v>0</v>
      </c>
      <c r="DG332">
        <f>$B$13*EF332+$C$13*EG332+$F$13*ER332*(1-EU332)</f>
        <v>0</v>
      </c>
      <c r="DH332">
        <f>DG332*DI332</f>
        <v>0</v>
      </c>
      <c r="DI332">
        <f>($B$13*$D$11+$C$13*$D$11+$F$13*((FE332+EW332)/MAX(FE332+EW332+FF332, 0.1)*$I$11+FF332/MAX(FE332+EW332+FF332, 0.1)*$J$11))/($B$13+$C$13+$F$13)</f>
        <v>0</v>
      </c>
      <c r="DJ332">
        <f>($B$13*$K$11+$C$13*$K$11+$F$13*((FE332+EW332)/MAX(FE332+EW332+FF332, 0.1)*$P$11+FF332/MAX(FE332+EW332+FF332, 0.1)*$Q$11))/($B$13+$C$13+$F$13)</f>
        <v>0</v>
      </c>
      <c r="DK332">
        <v>4.16</v>
      </c>
      <c r="DL332">
        <v>0.5</v>
      </c>
      <c r="DM332" t="s">
        <v>430</v>
      </c>
      <c r="DN332">
        <v>2</v>
      </c>
      <c r="DO332" t="b">
        <v>1</v>
      </c>
      <c r="DP332">
        <v>1685036276.814285</v>
      </c>
      <c r="DQ332">
        <v>106.6863285714286</v>
      </c>
      <c r="DR332">
        <v>85.51761071428571</v>
      </c>
      <c r="DS332">
        <v>18.24589285714286</v>
      </c>
      <c r="DT332">
        <v>16.05897142857143</v>
      </c>
      <c r="DU332">
        <v>106.9092535714286</v>
      </c>
      <c r="DV332">
        <v>18.35295</v>
      </c>
      <c r="DW332">
        <v>500.0098928571428</v>
      </c>
      <c r="DX332">
        <v>99.51703571428571</v>
      </c>
      <c r="DY332">
        <v>0.1000001</v>
      </c>
      <c r="DZ332">
        <v>27.1851</v>
      </c>
      <c r="EA332">
        <v>28.06589642857143</v>
      </c>
      <c r="EB332">
        <v>999.9000000000002</v>
      </c>
      <c r="EC332">
        <v>0</v>
      </c>
      <c r="ED332">
        <v>0</v>
      </c>
      <c r="EE332">
        <v>9998.540714285715</v>
      </c>
      <c r="EF332">
        <v>0</v>
      </c>
      <c r="EG332">
        <v>161.8959285714286</v>
      </c>
      <c r="EH332">
        <v>21.168675</v>
      </c>
      <c r="EI332">
        <v>108.6694678571429</v>
      </c>
      <c r="EJ332">
        <v>86.91442857142856</v>
      </c>
      <c r="EK332">
        <v>2.186916785714286</v>
      </c>
      <c r="EL332">
        <v>85.51761071428571</v>
      </c>
      <c r="EM332">
        <v>16.05897142857143</v>
      </c>
      <c r="EN332">
        <v>1.815778214285714</v>
      </c>
      <c r="EO332">
        <v>1.5981425</v>
      </c>
      <c r="EP332">
        <v>15.92326428571429</v>
      </c>
      <c r="EQ332">
        <v>13.94075357142857</v>
      </c>
      <c r="ER332">
        <v>1999.985714285714</v>
      </c>
      <c r="ES332">
        <v>0.9799931428571427</v>
      </c>
      <c r="ET332">
        <v>0.02000705357142856</v>
      </c>
      <c r="EU332">
        <v>0</v>
      </c>
      <c r="EV332">
        <v>527.15175</v>
      </c>
      <c r="EW332">
        <v>5.00078</v>
      </c>
      <c r="EX332">
        <v>23704.02142857142</v>
      </c>
      <c r="EY332">
        <v>16379.47857142857</v>
      </c>
      <c r="EZ332">
        <v>46.06017857142857</v>
      </c>
      <c r="FA332">
        <v>47.714</v>
      </c>
      <c r="FB332">
        <v>46.45071428571428</v>
      </c>
      <c r="FC332">
        <v>47.52657142857142</v>
      </c>
      <c r="FD332">
        <v>46.57571428571428</v>
      </c>
      <c r="FE332">
        <v>1955.073928571429</v>
      </c>
      <c r="FF332">
        <v>39.91</v>
      </c>
      <c r="FG332">
        <v>0</v>
      </c>
      <c r="FH332">
        <v>1685036283.7</v>
      </c>
      <c r="FI332">
        <v>0</v>
      </c>
      <c r="FJ332">
        <v>527.27432</v>
      </c>
      <c r="FK332">
        <v>13.62900002225916</v>
      </c>
      <c r="FL332">
        <v>2617.515386605932</v>
      </c>
      <c r="FM332">
        <v>23740.472</v>
      </c>
      <c r="FN332">
        <v>15</v>
      </c>
      <c r="FO332">
        <v>1685034582.6</v>
      </c>
      <c r="FP332" t="s">
        <v>1018</v>
      </c>
      <c r="FQ332">
        <v>1685034575.6</v>
      </c>
      <c r="FR332">
        <v>1685034582.6</v>
      </c>
      <c r="FS332">
        <v>5</v>
      </c>
      <c r="FT332">
        <v>-0.444</v>
      </c>
      <c r="FU332">
        <v>-0.083</v>
      </c>
      <c r="FV332">
        <v>-0.171</v>
      </c>
      <c r="FW332">
        <v>-0.067</v>
      </c>
      <c r="FX332">
        <v>408</v>
      </c>
      <c r="FY332">
        <v>21</v>
      </c>
      <c r="FZ332">
        <v>0.12</v>
      </c>
      <c r="GA332">
        <v>0.04</v>
      </c>
      <c r="GB332">
        <v>20.7421025</v>
      </c>
      <c r="GC332">
        <v>9.9867118198874</v>
      </c>
      <c r="GD332">
        <v>0.9630605831118569</v>
      </c>
      <c r="GE332">
        <v>0</v>
      </c>
      <c r="GF332">
        <v>2.171021</v>
      </c>
      <c r="GG332">
        <v>0.4542337711069384</v>
      </c>
      <c r="GH332">
        <v>0.05346831425246172</v>
      </c>
      <c r="GI332">
        <v>1</v>
      </c>
      <c r="GJ332">
        <v>1</v>
      </c>
      <c r="GK332">
        <v>2</v>
      </c>
      <c r="GL332" t="s">
        <v>432</v>
      </c>
      <c r="GM332">
        <v>3.09901</v>
      </c>
      <c r="GN332">
        <v>2.75811</v>
      </c>
      <c r="GO332">
        <v>0.0226966</v>
      </c>
      <c r="GP332">
        <v>0.0166147</v>
      </c>
      <c r="GQ332">
        <v>0.09664499999999999</v>
      </c>
      <c r="GR332">
        <v>0.08822049999999999</v>
      </c>
      <c r="GS332">
        <v>24747.6</v>
      </c>
      <c r="GT332">
        <v>24633</v>
      </c>
      <c r="GU332">
        <v>25890.9</v>
      </c>
      <c r="GV332">
        <v>25420.9</v>
      </c>
      <c r="GW332">
        <v>37544.9</v>
      </c>
      <c r="GX332">
        <v>35311.5</v>
      </c>
      <c r="GY332">
        <v>45283.9</v>
      </c>
      <c r="GZ332">
        <v>41910.6</v>
      </c>
      <c r="HA332">
        <v>1.8019</v>
      </c>
      <c r="HB332">
        <v>1.75933</v>
      </c>
      <c r="HC332">
        <v>-0.137862</v>
      </c>
      <c r="HD332">
        <v>0</v>
      </c>
      <c r="HE332">
        <v>30.2978</v>
      </c>
      <c r="HF332">
        <v>999.9</v>
      </c>
      <c r="HG332">
        <v>47.3</v>
      </c>
      <c r="HH332">
        <v>45.5</v>
      </c>
      <c r="HI332">
        <v>47.0067</v>
      </c>
      <c r="HJ332">
        <v>63.0229</v>
      </c>
      <c r="HK332">
        <v>22.9367</v>
      </c>
      <c r="HL332">
        <v>1</v>
      </c>
      <c r="HM332">
        <v>0.831649</v>
      </c>
      <c r="HN332">
        <v>9.28105</v>
      </c>
      <c r="HO332">
        <v>20.0513</v>
      </c>
      <c r="HP332">
        <v>5.21115</v>
      </c>
      <c r="HQ332">
        <v>11.986</v>
      </c>
      <c r="HR332">
        <v>4.96275</v>
      </c>
      <c r="HS332">
        <v>3.27428</v>
      </c>
      <c r="HT332">
        <v>9999</v>
      </c>
      <c r="HU332">
        <v>9999</v>
      </c>
      <c r="HV332">
        <v>9999</v>
      </c>
      <c r="HW332">
        <v>32.7</v>
      </c>
      <c r="HX332">
        <v>1.86401</v>
      </c>
      <c r="HY332">
        <v>1.8603</v>
      </c>
      <c r="HZ332">
        <v>1.85867</v>
      </c>
      <c r="IA332">
        <v>1.86001</v>
      </c>
      <c r="IB332">
        <v>1.85989</v>
      </c>
      <c r="IC332">
        <v>1.85852</v>
      </c>
      <c r="ID332">
        <v>1.8576</v>
      </c>
      <c r="IE332">
        <v>1.85242</v>
      </c>
      <c r="IF332">
        <v>0</v>
      </c>
      <c r="IG332">
        <v>0</v>
      </c>
      <c r="IH332">
        <v>0</v>
      </c>
      <c r="II332">
        <v>0</v>
      </c>
      <c r="IJ332" t="s">
        <v>433</v>
      </c>
      <c r="IK332" t="s">
        <v>434</v>
      </c>
      <c r="IL332" t="s">
        <v>435</v>
      </c>
      <c r="IM332" t="s">
        <v>435</v>
      </c>
      <c r="IN332" t="s">
        <v>435</v>
      </c>
      <c r="IO332" t="s">
        <v>435</v>
      </c>
      <c r="IP332">
        <v>0</v>
      </c>
      <c r="IQ332">
        <v>100</v>
      </c>
      <c r="IR332">
        <v>100</v>
      </c>
      <c r="IS332">
        <v>-0.229</v>
      </c>
      <c r="IT332">
        <v>-0.108</v>
      </c>
      <c r="IU332">
        <v>-0.2503851249591045</v>
      </c>
      <c r="IV332">
        <v>0.0002756662941723101</v>
      </c>
      <c r="IW332">
        <v>-1.706736700235475E-07</v>
      </c>
      <c r="IX332">
        <v>-7.648352192670159E-11</v>
      </c>
      <c r="IY332">
        <v>-0.272498028503149</v>
      </c>
      <c r="IZ332">
        <v>0.001712106514585134</v>
      </c>
      <c r="JA332">
        <v>0.0004201690128959496</v>
      </c>
      <c r="JB332">
        <v>-1.212774764375344E-06</v>
      </c>
      <c r="JC332">
        <v>3</v>
      </c>
      <c r="JD332">
        <v>1949</v>
      </c>
      <c r="JE332">
        <v>1</v>
      </c>
      <c r="JF332">
        <v>28</v>
      </c>
      <c r="JG332">
        <v>28.5</v>
      </c>
      <c r="JH332">
        <v>28.4</v>
      </c>
      <c r="JI332">
        <v>0.253906</v>
      </c>
      <c r="JJ332">
        <v>2.76489</v>
      </c>
      <c r="JK332">
        <v>1.49658</v>
      </c>
      <c r="JL332">
        <v>2.34253</v>
      </c>
      <c r="JM332">
        <v>1.54785</v>
      </c>
      <c r="JN332">
        <v>2.36694</v>
      </c>
      <c r="JO332">
        <v>48.888</v>
      </c>
      <c r="JP332">
        <v>14.5436</v>
      </c>
      <c r="JQ332">
        <v>18</v>
      </c>
      <c r="JR332">
        <v>494.338</v>
      </c>
      <c r="JS332">
        <v>479.268</v>
      </c>
      <c r="JT332">
        <v>20.5738</v>
      </c>
      <c r="JU332">
        <v>36.916</v>
      </c>
      <c r="JV332">
        <v>30.0015</v>
      </c>
      <c r="JW332">
        <v>36.4594</v>
      </c>
      <c r="JX332">
        <v>36.288</v>
      </c>
      <c r="JY332">
        <v>5.13565</v>
      </c>
      <c r="JZ332">
        <v>60.8858</v>
      </c>
      <c r="KA332">
        <v>0</v>
      </c>
      <c r="KB332">
        <v>16.4538</v>
      </c>
      <c r="KC332">
        <v>31.7951</v>
      </c>
      <c r="KD332">
        <v>16.0871</v>
      </c>
      <c r="KE332">
        <v>98.95180000000001</v>
      </c>
      <c r="KF332">
        <v>99.4923</v>
      </c>
    </row>
    <row r="333" spans="1:292">
      <c r="A333">
        <v>313</v>
      </c>
      <c r="B333">
        <v>1685036381.6</v>
      </c>
      <c r="C333">
        <v>9782.5</v>
      </c>
      <c r="D333" t="s">
        <v>1065</v>
      </c>
      <c r="E333" t="s">
        <v>1066</v>
      </c>
      <c r="F333">
        <v>5</v>
      </c>
      <c r="G333" t="s">
        <v>1017</v>
      </c>
      <c r="H333">
        <v>1685036373.599999</v>
      </c>
      <c r="I333">
        <f>(J333)/1000</f>
        <v>0</v>
      </c>
      <c r="J333">
        <f>IF(DO333, AM333, AG333)</f>
        <v>0</v>
      </c>
      <c r="K333">
        <f>IF(DO333, AH333, AF333)</f>
        <v>0</v>
      </c>
      <c r="L333">
        <f>DQ333 - IF(AT333&gt;1, K333*DK333*100.0/(AV333*EE333), 0)</f>
        <v>0</v>
      </c>
      <c r="M333">
        <f>((S333-I333/2)*L333-K333)/(S333+I333/2)</f>
        <v>0</v>
      </c>
      <c r="N333">
        <f>M333*(DX333+DY333)/1000.0</f>
        <v>0</v>
      </c>
      <c r="O333">
        <f>(DQ333 - IF(AT333&gt;1, K333*DK333*100.0/(AV333*EE333), 0))*(DX333+DY333)/1000.0</f>
        <v>0</v>
      </c>
      <c r="P333">
        <f>2.0/((1/R333-1/Q333)+SIGN(R333)*SQRT((1/R333-1/Q333)*(1/R333-1/Q333) + 4*DL333/((DL333+1)*(DL333+1))*(2*1/R333*1/Q333-1/Q333*1/Q333)))</f>
        <v>0</v>
      </c>
      <c r="Q333">
        <f>IF(LEFT(DM333,1)&lt;&gt;"0",IF(LEFT(DM333,1)="1",3.0,DN333),$D$5+$E$5*(EE333*DX333/($K$5*1000))+$F$5*(EE333*DX333/($K$5*1000))*MAX(MIN(DK333,$J$5),$I$5)*MAX(MIN(DK333,$J$5),$I$5)+$G$5*MAX(MIN(DK333,$J$5),$I$5)*(EE333*DX333/($K$5*1000))+$H$5*(EE333*DX333/($K$5*1000))*(EE333*DX333/($K$5*1000)))</f>
        <v>0</v>
      </c>
      <c r="R333">
        <f>I333*(1000-(1000*0.61365*exp(17.502*V333/(240.97+V333))/(DX333+DY333)+DS333)/2)/(1000*0.61365*exp(17.502*V333/(240.97+V333))/(DX333+DY333)-DS333)</f>
        <v>0</v>
      </c>
      <c r="S333">
        <f>1/((DL333+1)/(P333/1.6)+1/(Q333/1.37)) + DL333/((DL333+1)/(P333/1.6) + DL333/(Q333/1.37))</f>
        <v>0</v>
      </c>
      <c r="T333">
        <f>(DG333*DJ333)</f>
        <v>0</v>
      </c>
      <c r="U333">
        <f>(DZ333+(T333+2*0.95*5.67E-8*(((DZ333+$B$9)+273)^4-(DZ333+273)^4)-44100*I333)/(1.84*29.3*Q333+8*0.95*5.67E-8*(DZ333+273)^3))</f>
        <v>0</v>
      </c>
      <c r="V333">
        <f>($C$9*EA333+$D$9*EB333+$E$9*U333)</f>
        <v>0</v>
      </c>
      <c r="W333">
        <f>0.61365*exp(17.502*V333/(240.97+V333))</f>
        <v>0</v>
      </c>
      <c r="X333">
        <f>(Y333/Z333*100)</f>
        <v>0</v>
      </c>
      <c r="Y333">
        <f>DS333*(DX333+DY333)/1000</f>
        <v>0</v>
      </c>
      <c r="Z333">
        <f>0.61365*exp(17.502*DZ333/(240.97+DZ333))</f>
        <v>0</v>
      </c>
      <c r="AA333">
        <f>(W333-DS333*(DX333+DY333)/1000)</f>
        <v>0</v>
      </c>
      <c r="AB333">
        <f>(-I333*44100)</f>
        <v>0</v>
      </c>
      <c r="AC333">
        <f>2*29.3*Q333*0.92*(DZ333-V333)</f>
        <v>0</v>
      </c>
      <c r="AD333">
        <f>2*0.95*5.67E-8*(((DZ333+$B$9)+273)^4-(V333+273)^4)</f>
        <v>0</v>
      </c>
      <c r="AE333">
        <f>T333+AD333+AB333+AC333</f>
        <v>0</v>
      </c>
      <c r="AF333">
        <f>DW333*AT333*(DR333-DQ333*(1000-AT333*DT333)/(1000-AT333*DS333))/(100*DK333)</f>
        <v>0</v>
      </c>
      <c r="AG333">
        <f>1000*DW333*AT333*(DS333-DT333)/(100*DK333*(1000-AT333*DS333))</f>
        <v>0</v>
      </c>
      <c r="AH333">
        <f>(AI333 - AJ333 - DX333*1E3/(8.314*(DZ333+273.15)) * AL333/DW333 * AK333) * DW333/(100*DK333) * (1000 - DT333)/1000</f>
        <v>0</v>
      </c>
      <c r="AI333">
        <v>427.0138393136118</v>
      </c>
      <c r="AJ333">
        <v>410.5881333333332</v>
      </c>
      <c r="AK333">
        <v>-0.04276683448470116</v>
      </c>
      <c r="AL333">
        <v>66.82168237322618</v>
      </c>
      <c r="AM333">
        <f>(AO333 - AN333 + DX333*1E3/(8.314*(DZ333+273.15)) * AQ333/DW333 * AP333) * DW333/(100*DK333) * 1000/(1000 - AO333)</f>
        <v>0</v>
      </c>
      <c r="AN333">
        <v>15.82032482680575</v>
      </c>
      <c r="AO333">
        <v>18.15205852941177</v>
      </c>
      <c r="AP333">
        <v>-4.11013164689888E-05</v>
      </c>
      <c r="AQ333">
        <v>105.1701195824836</v>
      </c>
      <c r="AR333">
        <v>0</v>
      </c>
      <c r="AS333">
        <v>0</v>
      </c>
      <c r="AT333">
        <f>IF(AR333*$H$15&gt;=AV333,1.0,(AV333/(AV333-AR333*$H$15)))</f>
        <v>0</v>
      </c>
      <c r="AU333">
        <f>(AT333-1)*100</f>
        <v>0</v>
      </c>
      <c r="AV333">
        <f>MAX(0,($B$15+$C$15*EE333)/(1+$D$15*EE333)*DX333/(DZ333+273)*$E$15)</f>
        <v>0</v>
      </c>
      <c r="AW333" t="s">
        <v>429</v>
      </c>
      <c r="AX333" t="s">
        <v>429</v>
      </c>
      <c r="AY333">
        <v>0</v>
      </c>
      <c r="AZ333">
        <v>0</v>
      </c>
      <c r="BA333">
        <f>1-AY333/AZ333</f>
        <v>0</v>
      </c>
      <c r="BB333">
        <v>0</v>
      </c>
      <c r="BC333" t="s">
        <v>429</v>
      </c>
      <c r="BD333" t="s">
        <v>429</v>
      </c>
      <c r="BE333">
        <v>0</v>
      </c>
      <c r="BF333">
        <v>0</v>
      </c>
      <c r="BG333">
        <f>1-BE333/BF333</f>
        <v>0</v>
      </c>
      <c r="BH333">
        <v>0.5</v>
      </c>
      <c r="BI333">
        <f>DH333</f>
        <v>0</v>
      </c>
      <c r="BJ333">
        <f>K333</f>
        <v>0</v>
      </c>
      <c r="BK333">
        <f>BG333*BH333*BI333</f>
        <v>0</v>
      </c>
      <c r="BL333">
        <f>(BJ333-BB333)/BI333</f>
        <v>0</v>
      </c>
      <c r="BM333">
        <f>(AZ333-BF333)/BF333</f>
        <v>0</v>
      </c>
      <c r="BN333">
        <f>AY333/(BA333+AY333/BF333)</f>
        <v>0</v>
      </c>
      <c r="BO333" t="s">
        <v>429</v>
      </c>
      <c r="BP333">
        <v>0</v>
      </c>
      <c r="BQ333">
        <f>IF(BP333&lt;&gt;0, BP333, BN333)</f>
        <v>0</v>
      </c>
      <c r="BR333">
        <f>1-BQ333/BF333</f>
        <v>0</v>
      </c>
      <c r="BS333">
        <f>(BF333-BE333)/(BF333-BQ333)</f>
        <v>0</v>
      </c>
      <c r="BT333">
        <f>(AZ333-BF333)/(AZ333-BQ333)</f>
        <v>0</v>
      </c>
      <c r="BU333">
        <f>(BF333-BE333)/(BF333-AY333)</f>
        <v>0</v>
      </c>
      <c r="BV333">
        <f>(AZ333-BF333)/(AZ333-AY333)</f>
        <v>0</v>
      </c>
      <c r="BW333">
        <f>(BS333*BQ333/BE333)</f>
        <v>0</v>
      </c>
      <c r="BX333">
        <f>(1-BW333)</f>
        <v>0</v>
      </c>
      <c r="DG333">
        <f>$B$13*EF333+$C$13*EG333+$F$13*ER333*(1-EU333)</f>
        <v>0</v>
      </c>
      <c r="DH333">
        <f>DG333*DI333</f>
        <v>0</v>
      </c>
      <c r="DI333">
        <f>($B$13*$D$11+$C$13*$D$11+$F$13*((FE333+EW333)/MAX(FE333+EW333+FF333, 0.1)*$I$11+FF333/MAX(FE333+EW333+FF333, 0.1)*$J$11))/($B$13+$C$13+$F$13)</f>
        <v>0</v>
      </c>
      <c r="DJ333">
        <f>($B$13*$K$11+$C$13*$K$11+$F$13*((FE333+EW333)/MAX(FE333+EW333+FF333, 0.1)*$P$11+FF333/MAX(FE333+EW333+FF333, 0.1)*$Q$11))/($B$13+$C$13+$F$13)</f>
        <v>0</v>
      </c>
      <c r="DK333">
        <v>4.16</v>
      </c>
      <c r="DL333">
        <v>0.5</v>
      </c>
      <c r="DM333" t="s">
        <v>430</v>
      </c>
      <c r="DN333">
        <v>2</v>
      </c>
      <c r="DO333" t="b">
        <v>1</v>
      </c>
      <c r="DP333">
        <v>1685036373.599999</v>
      </c>
      <c r="DQ333">
        <v>403.4793548387096</v>
      </c>
      <c r="DR333">
        <v>420.2576451612903</v>
      </c>
      <c r="DS333">
        <v>18.15128387096775</v>
      </c>
      <c r="DT333">
        <v>15.82240967741935</v>
      </c>
      <c r="DU333">
        <v>403.6512580645161</v>
      </c>
      <c r="DV333">
        <v>18.25980322580645</v>
      </c>
      <c r="DW333">
        <v>500.0175483870968</v>
      </c>
      <c r="DX333">
        <v>99.51225806451615</v>
      </c>
      <c r="DY333">
        <v>0.09998394838709677</v>
      </c>
      <c r="DZ333">
        <v>27.14245161290322</v>
      </c>
      <c r="EA333">
        <v>28.00317741935484</v>
      </c>
      <c r="EB333">
        <v>999.9000000000003</v>
      </c>
      <c r="EC333">
        <v>0</v>
      </c>
      <c r="ED333">
        <v>0</v>
      </c>
      <c r="EE333">
        <v>10002.21290322581</v>
      </c>
      <c r="EF333">
        <v>0</v>
      </c>
      <c r="EG333">
        <v>144.5136451612904</v>
      </c>
      <c r="EH333">
        <v>-16.77832580645161</v>
      </c>
      <c r="EI333">
        <v>410.9382903225807</v>
      </c>
      <c r="EJ333">
        <v>427.0140645161291</v>
      </c>
      <c r="EK333">
        <v>2.328862258064516</v>
      </c>
      <c r="EL333">
        <v>420.2576451612903</v>
      </c>
      <c r="EM333">
        <v>15.82240967741935</v>
      </c>
      <c r="EN333">
        <v>1.806274516129033</v>
      </c>
      <c r="EO333">
        <v>1.574524193548387</v>
      </c>
      <c r="EP333">
        <v>15.84119354838709</v>
      </c>
      <c r="EQ333">
        <v>13.7117064516129</v>
      </c>
      <c r="ER333">
        <v>2000.040322580645</v>
      </c>
      <c r="ES333">
        <v>0.9799942903225809</v>
      </c>
      <c r="ET333">
        <v>0.02000588387096773</v>
      </c>
      <c r="EU333">
        <v>0</v>
      </c>
      <c r="EV333">
        <v>514.7992258064517</v>
      </c>
      <c r="EW333">
        <v>5.000779999999999</v>
      </c>
      <c r="EX333">
        <v>21709.3064516129</v>
      </c>
      <c r="EY333">
        <v>16379.92903225806</v>
      </c>
      <c r="EZ333">
        <v>46.09038709677417</v>
      </c>
      <c r="FA333">
        <v>47.72154838709676</v>
      </c>
      <c r="FB333">
        <v>46.51590322580645</v>
      </c>
      <c r="FC333">
        <v>47.59248387096773</v>
      </c>
      <c r="FD333">
        <v>46.67119354838709</v>
      </c>
      <c r="FE333">
        <v>1955.128709677419</v>
      </c>
      <c r="FF333">
        <v>39.91096774193549</v>
      </c>
      <c r="FG333">
        <v>0</v>
      </c>
      <c r="FH333">
        <v>1685036380.9</v>
      </c>
      <c r="FI333">
        <v>0</v>
      </c>
      <c r="FJ333">
        <v>514.75488</v>
      </c>
      <c r="FK333">
        <v>-1.534615388928137</v>
      </c>
      <c r="FL333">
        <v>2810.138466746032</v>
      </c>
      <c r="FM333">
        <v>21858.08</v>
      </c>
      <c r="FN333">
        <v>15</v>
      </c>
      <c r="FO333">
        <v>1685034582.6</v>
      </c>
      <c r="FP333" t="s">
        <v>1018</v>
      </c>
      <c r="FQ333">
        <v>1685034575.6</v>
      </c>
      <c r="FR333">
        <v>1685034582.6</v>
      </c>
      <c r="FS333">
        <v>5</v>
      </c>
      <c r="FT333">
        <v>-0.444</v>
      </c>
      <c r="FU333">
        <v>-0.083</v>
      </c>
      <c r="FV333">
        <v>-0.171</v>
      </c>
      <c r="FW333">
        <v>-0.067</v>
      </c>
      <c r="FX333">
        <v>408</v>
      </c>
      <c r="FY333">
        <v>21</v>
      </c>
      <c r="FZ333">
        <v>0.12</v>
      </c>
      <c r="GA333">
        <v>0.04</v>
      </c>
      <c r="GB333">
        <v>-16.6672075</v>
      </c>
      <c r="GC333">
        <v>-2.891645403377119</v>
      </c>
      <c r="GD333">
        <v>0.281995194451519</v>
      </c>
      <c r="GE333">
        <v>0</v>
      </c>
      <c r="GF333">
        <v>2.3260315</v>
      </c>
      <c r="GG333">
        <v>0.05632953095684993</v>
      </c>
      <c r="GH333">
        <v>0.006046375174433011</v>
      </c>
      <c r="GI333">
        <v>1</v>
      </c>
      <c r="GJ333">
        <v>1</v>
      </c>
      <c r="GK333">
        <v>2</v>
      </c>
      <c r="GL333" t="s">
        <v>432</v>
      </c>
      <c r="GM333">
        <v>3.09887</v>
      </c>
      <c r="GN333">
        <v>2.75799</v>
      </c>
      <c r="GO333">
        <v>0.09178260000000001</v>
      </c>
      <c r="GP333">
        <v>0.0947882</v>
      </c>
      <c r="GQ333">
        <v>0.0964848</v>
      </c>
      <c r="GR333">
        <v>0.0875261</v>
      </c>
      <c r="GS333">
        <v>22997.4</v>
      </c>
      <c r="GT333">
        <v>22674.9</v>
      </c>
      <c r="GU333">
        <v>25887.7</v>
      </c>
      <c r="GV333">
        <v>25418.1</v>
      </c>
      <c r="GW333">
        <v>37555.5</v>
      </c>
      <c r="GX333">
        <v>35345</v>
      </c>
      <c r="GY333">
        <v>45278.2</v>
      </c>
      <c r="GZ333">
        <v>41907.9</v>
      </c>
      <c r="HA333">
        <v>1.79985</v>
      </c>
      <c r="HB333">
        <v>1.7567</v>
      </c>
      <c r="HC333">
        <v>-0.128262</v>
      </c>
      <c r="HD333">
        <v>0</v>
      </c>
      <c r="HE333">
        <v>30.1297</v>
      </c>
      <c r="HF333">
        <v>999.9</v>
      </c>
      <c r="HG333">
        <v>47</v>
      </c>
      <c r="HH333">
        <v>45.7</v>
      </c>
      <c r="HI333">
        <v>47.1917</v>
      </c>
      <c r="HJ333">
        <v>63.0429</v>
      </c>
      <c r="HK333">
        <v>22.8966</v>
      </c>
      <c r="HL333">
        <v>1</v>
      </c>
      <c r="HM333">
        <v>0.830008</v>
      </c>
      <c r="HN333">
        <v>7.57663</v>
      </c>
      <c r="HO333">
        <v>20.1315</v>
      </c>
      <c r="HP333">
        <v>5.21459</v>
      </c>
      <c r="HQ333">
        <v>11.986</v>
      </c>
      <c r="HR333">
        <v>4.96425</v>
      </c>
      <c r="HS333">
        <v>3.2751</v>
      </c>
      <c r="HT333">
        <v>9999</v>
      </c>
      <c r="HU333">
        <v>9999</v>
      </c>
      <c r="HV333">
        <v>9999</v>
      </c>
      <c r="HW333">
        <v>32.7</v>
      </c>
      <c r="HX333">
        <v>1.86402</v>
      </c>
      <c r="HY333">
        <v>1.86033</v>
      </c>
      <c r="HZ333">
        <v>1.85867</v>
      </c>
      <c r="IA333">
        <v>1.86005</v>
      </c>
      <c r="IB333">
        <v>1.85989</v>
      </c>
      <c r="IC333">
        <v>1.85852</v>
      </c>
      <c r="ID333">
        <v>1.85762</v>
      </c>
      <c r="IE333">
        <v>1.85242</v>
      </c>
      <c r="IF333">
        <v>0</v>
      </c>
      <c r="IG333">
        <v>0</v>
      </c>
      <c r="IH333">
        <v>0</v>
      </c>
      <c r="II333">
        <v>0</v>
      </c>
      <c r="IJ333" t="s">
        <v>433</v>
      </c>
      <c r="IK333" t="s">
        <v>434</v>
      </c>
      <c r="IL333" t="s">
        <v>435</v>
      </c>
      <c r="IM333" t="s">
        <v>435</v>
      </c>
      <c r="IN333" t="s">
        <v>435</v>
      </c>
      <c r="IO333" t="s">
        <v>435</v>
      </c>
      <c r="IP333">
        <v>0</v>
      </c>
      <c r="IQ333">
        <v>100</v>
      </c>
      <c r="IR333">
        <v>100</v>
      </c>
      <c r="IS333">
        <v>-0.172</v>
      </c>
      <c r="IT333">
        <v>-0.1085</v>
      </c>
      <c r="IU333">
        <v>-0.2503851249591045</v>
      </c>
      <c r="IV333">
        <v>0.0002756662941723101</v>
      </c>
      <c r="IW333">
        <v>-1.706736700235475E-07</v>
      </c>
      <c r="IX333">
        <v>-7.648352192670159E-11</v>
      </c>
      <c r="IY333">
        <v>-0.272498028503149</v>
      </c>
      <c r="IZ333">
        <v>0.001712106514585134</v>
      </c>
      <c r="JA333">
        <v>0.0004201690128959496</v>
      </c>
      <c r="JB333">
        <v>-1.212774764375344E-06</v>
      </c>
      <c r="JC333">
        <v>3</v>
      </c>
      <c r="JD333">
        <v>1949</v>
      </c>
      <c r="JE333">
        <v>1</v>
      </c>
      <c r="JF333">
        <v>28</v>
      </c>
      <c r="JG333">
        <v>30.1</v>
      </c>
      <c r="JH333">
        <v>30</v>
      </c>
      <c r="JI333">
        <v>1.11694</v>
      </c>
      <c r="JJ333">
        <v>2.7124</v>
      </c>
      <c r="JK333">
        <v>1.49658</v>
      </c>
      <c r="JL333">
        <v>2.34131</v>
      </c>
      <c r="JM333">
        <v>1.54785</v>
      </c>
      <c r="JN333">
        <v>2.3584</v>
      </c>
      <c r="JO333">
        <v>49.1379</v>
      </c>
      <c r="JP333">
        <v>14.6399</v>
      </c>
      <c r="JQ333">
        <v>18</v>
      </c>
      <c r="JR333">
        <v>494.171</v>
      </c>
      <c r="JS333">
        <v>478.483</v>
      </c>
      <c r="JT333">
        <v>21.745</v>
      </c>
      <c r="JU333">
        <v>37.0799</v>
      </c>
      <c r="JV333">
        <v>30.0031</v>
      </c>
      <c r="JW333">
        <v>36.6222</v>
      </c>
      <c r="JX333">
        <v>36.4258</v>
      </c>
      <c r="JY333">
        <v>22.4694</v>
      </c>
      <c r="JZ333">
        <v>61.4832</v>
      </c>
      <c r="KA333">
        <v>0</v>
      </c>
      <c r="KB333">
        <v>21.6425</v>
      </c>
      <c r="KC333">
        <v>420.233</v>
      </c>
      <c r="KD333">
        <v>15.761</v>
      </c>
      <c r="KE333">
        <v>98.93940000000001</v>
      </c>
      <c r="KF333">
        <v>99.48439999999999</v>
      </c>
    </row>
    <row r="334" spans="1:292">
      <c r="A334">
        <v>314</v>
      </c>
      <c r="B334">
        <v>1685036386.6</v>
      </c>
      <c r="C334">
        <v>9787.5</v>
      </c>
      <c r="D334" t="s">
        <v>1067</v>
      </c>
      <c r="E334" t="s">
        <v>1068</v>
      </c>
      <c r="F334">
        <v>5</v>
      </c>
      <c r="G334" t="s">
        <v>1017</v>
      </c>
      <c r="H334">
        <v>1685036378.755172</v>
      </c>
      <c r="I334">
        <f>(J334)/1000</f>
        <v>0</v>
      </c>
      <c r="J334">
        <f>IF(DO334, AM334, AG334)</f>
        <v>0</v>
      </c>
      <c r="K334">
        <f>IF(DO334, AH334, AF334)</f>
        <v>0</v>
      </c>
      <c r="L334">
        <f>DQ334 - IF(AT334&gt;1, K334*DK334*100.0/(AV334*EE334), 0)</f>
        <v>0</v>
      </c>
      <c r="M334">
        <f>((S334-I334/2)*L334-K334)/(S334+I334/2)</f>
        <v>0</v>
      </c>
      <c r="N334">
        <f>M334*(DX334+DY334)/1000.0</f>
        <v>0</v>
      </c>
      <c r="O334">
        <f>(DQ334 - IF(AT334&gt;1, K334*DK334*100.0/(AV334*EE334), 0))*(DX334+DY334)/1000.0</f>
        <v>0</v>
      </c>
      <c r="P334">
        <f>2.0/((1/R334-1/Q334)+SIGN(R334)*SQRT((1/R334-1/Q334)*(1/R334-1/Q334) + 4*DL334/((DL334+1)*(DL334+1))*(2*1/R334*1/Q334-1/Q334*1/Q334)))</f>
        <v>0</v>
      </c>
      <c r="Q334">
        <f>IF(LEFT(DM334,1)&lt;&gt;"0",IF(LEFT(DM334,1)="1",3.0,DN334),$D$5+$E$5*(EE334*DX334/($K$5*1000))+$F$5*(EE334*DX334/($K$5*1000))*MAX(MIN(DK334,$J$5),$I$5)*MAX(MIN(DK334,$J$5),$I$5)+$G$5*MAX(MIN(DK334,$J$5),$I$5)*(EE334*DX334/($K$5*1000))+$H$5*(EE334*DX334/($K$5*1000))*(EE334*DX334/($K$5*1000)))</f>
        <v>0</v>
      </c>
      <c r="R334">
        <f>I334*(1000-(1000*0.61365*exp(17.502*V334/(240.97+V334))/(DX334+DY334)+DS334)/2)/(1000*0.61365*exp(17.502*V334/(240.97+V334))/(DX334+DY334)-DS334)</f>
        <v>0</v>
      </c>
      <c r="S334">
        <f>1/((DL334+1)/(P334/1.6)+1/(Q334/1.37)) + DL334/((DL334+1)/(P334/1.6) + DL334/(Q334/1.37))</f>
        <v>0</v>
      </c>
      <c r="T334">
        <f>(DG334*DJ334)</f>
        <v>0</v>
      </c>
      <c r="U334">
        <f>(DZ334+(T334+2*0.95*5.67E-8*(((DZ334+$B$9)+273)^4-(DZ334+273)^4)-44100*I334)/(1.84*29.3*Q334+8*0.95*5.67E-8*(DZ334+273)^3))</f>
        <v>0</v>
      </c>
      <c r="V334">
        <f>($C$9*EA334+$D$9*EB334+$E$9*U334)</f>
        <v>0</v>
      </c>
      <c r="W334">
        <f>0.61365*exp(17.502*V334/(240.97+V334))</f>
        <v>0</v>
      </c>
      <c r="X334">
        <f>(Y334/Z334*100)</f>
        <v>0</v>
      </c>
      <c r="Y334">
        <f>DS334*(DX334+DY334)/1000</f>
        <v>0</v>
      </c>
      <c r="Z334">
        <f>0.61365*exp(17.502*DZ334/(240.97+DZ334))</f>
        <v>0</v>
      </c>
      <c r="AA334">
        <f>(W334-DS334*(DX334+DY334)/1000)</f>
        <v>0</v>
      </c>
      <c r="AB334">
        <f>(-I334*44100)</f>
        <v>0</v>
      </c>
      <c r="AC334">
        <f>2*29.3*Q334*0.92*(DZ334-V334)</f>
        <v>0</v>
      </c>
      <c r="AD334">
        <f>2*0.95*5.67E-8*(((DZ334+$B$9)+273)^4-(V334+273)^4)</f>
        <v>0</v>
      </c>
      <c r="AE334">
        <f>T334+AD334+AB334+AC334</f>
        <v>0</v>
      </c>
      <c r="AF334">
        <f>DW334*AT334*(DR334-DQ334*(1000-AT334*DT334)/(1000-AT334*DS334))/(100*DK334)</f>
        <v>0</v>
      </c>
      <c r="AG334">
        <f>1000*DW334*AT334*(DS334-DT334)/(100*DK334*(1000-AT334*DS334))</f>
        <v>0</v>
      </c>
      <c r="AH334">
        <f>(AI334 - AJ334 - DX334*1E3/(8.314*(DZ334+273.15)) * AL334/DW334 * AK334) * DW334/(100*DK334) * (1000 - DT334)/1000</f>
        <v>0</v>
      </c>
      <c r="AI334">
        <v>426.9487852781127</v>
      </c>
      <c r="AJ334">
        <v>410.4926424242421</v>
      </c>
      <c r="AK334">
        <v>-0.02506578123603985</v>
      </c>
      <c r="AL334">
        <v>66.82168237322618</v>
      </c>
      <c r="AM334">
        <f>(AO334 - AN334 + DX334*1E3/(8.314*(DZ334+273.15)) * AQ334/DW334 * AP334) * DW334/(100*DK334) * 1000/(1000 - AO334)</f>
        <v>0</v>
      </c>
      <c r="AN334">
        <v>15.82316966008878</v>
      </c>
      <c r="AO334">
        <v>18.14814823529412</v>
      </c>
      <c r="AP334">
        <v>-4.941733729242178E-05</v>
      </c>
      <c r="AQ334">
        <v>105.1701195824836</v>
      </c>
      <c r="AR334">
        <v>0</v>
      </c>
      <c r="AS334">
        <v>0</v>
      </c>
      <c r="AT334">
        <f>IF(AR334*$H$15&gt;=AV334,1.0,(AV334/(AV334-AR334*$H$15)))</f>
        <v>0</v>
      </c>
      <c r="AU334">
        <f>(AT334-1)*100</f>
        <v>0</v>
      </c>
      <c r="AV334">
        <f>MAX(0,($B$15+$C$15*EE334)/(1+$D$15*EE334)*DX334/(DZ334+273)*$E$15)</f>
        <v>0</v>
      </c>
      <c r="AW334" t="s">
        <v>429</v>
      </c>
      <c r="AX334" t="s">
        <v>429</v>
      </c>
      <c r="AY334">
        <v>0</v>
      </c>
      <c r="AZ334">
        <v>0</v>
      </c>
      <c r="BA334">
        <f>1-AY334/AZ334</f>
        <v>0</v>
      </c>
      <c r="BB334">
        <v>0</v>
      </c>
      <c r="BC334" t="s">
        <v>429</v>
      </c>
      <c r="BD334" t="s">
        <v>429</v>
      </c>
      <c r="BE334">
        <v>0</v>
      </c>
      <c r="BF334">
        <v>0</v>
      </c>
      <c r="BG334">
        <f>1-BE334/BF334</f>
        <v>0</v>
      </c>
      <c r="BH334">
        <v>0.5</v>
      </c>
      <c r="BI334">
        <f>DH334</f>
        <v>0</v>
      </c>
      <c r="BJ334">
        <f>K334</f>
        <v>0</v>
      </c>
      <c r="BK334">
        <f>BG334*BH334*BI334</f>
        <v>0</v>
      </c>
      <c r="BL334">
        <f>(BJ334-BB334)/BI334</f>
        <v>0</v>
      </c>
      <c r="BM334">
        <f>(AZ334-BF334)/BF334</f>
        <v>0</v>
      </c>
      <c r="BN334">
        <f>AY334/(BA334+AY334/BF334)</f>
        <v>0</v>
      </c>
      <c r="BO334" t="s">
        <v>429</v>
      </c>
      <c r="BP334">
        <v>0</v>
      </c>
      <c r="BQ334">
        <f>IF(BP334&lt;&gt;0, BP334, BN334)</f>
        <v>0</v>
      </c>
      <c r="BR334">
        <f>1-BQ334/BF334</f>
        <v>0</v>
      </c>
      <c r="BS334">
        <f>(BF334-BE334)/(BF334-BQ334)</f>
        <v>0</v>
      </c>
      <c r="BT334">
        <f>(AZ334-BF334)/(AZ334-BQ334)</f>
        <v>0</v>
      </c>
      <c r="BU334">
        <f>(BF334-BE334)/(BF334-AY334)</f>
        <v>0</v>
      </c>
      <c r="BV334">
        <f>(AZ334-BF334)/(AZ334-AY334)</f>
        <v>0</v>
      </c>
      <c r="BW334">
        <f>(BS334*BQ334/BE334)</f>
        <v>0</v>
      </c>
      <c r="BX334">
        <f>(1-BW334)</f>
        <v>0</v>
      </c>
      <c r="DG334">
        <f>$B$13*EF334+$C$13*EG334+$F$13*ER334*(1-EU334)</f>
        <v>0</v>
      </c>
      <c r="DH334">
        <f>DG334*DI334</f>
        <v>0</v>
      </c>
      <c r="DI334">
        <f>($B$13*$D$11+$C$13*$D$11+$F$13*((FE334+EW334)/MAX(FE334+EW334+FF334, 0.1)*$I$11+FF334/MAX(FE334+EW334+FF334, 0.1)*$J$11))/($B$13+$C$13+$F$13)</f>
        <v>0</v>
      </c>
      <c r="DJ334">
        <f>($B$13*$K$11+$C$13*$K$11+$F$13*((FE334+EW334)/MAX(FE334+EW334+FF334, 0.1)*$P$11+FF334/MAX(FE334+EW334+FF334, 0.1)*$Q$11))/($B$13+$C$13+$F$13)</f>
        <v>0</v>
      </c>
      <c r="DK334">
        <v>4.16</v>
      </c>
      <c r="DL334">
        <v>0.5</v>
      </c>
      <c r="DM334" t="s">
        <v>430</v>
      </c>
      <c r="DN334">
        <v>2</v>
      </c>
      <c r="DO334" t="b">
        <v>1</v>
      </c>
      <c r="DP334">
        <v>1685036378.755172</v>
      </c>
      <c r="DQ334">
        <v>403.2774482758621</v>
      </c>
      <c r="DR334">
        <v>420.3632068965518</v>
      </c>
      <c r="DS334">
        <v>18.15148965517241</v>
      </c>
      <c r="DT334">
        <v>15.82206551724138</v>
      </c>
      <c r="DU334">
        <v>403.4494137931034</v>
      </c>
      <c r="DV334">
        <v>18.26001724137931</v>
      </c>
      <c r="DW334">
        <v>499.9798275862069</v>
      </c>
      <c r="DX334">
        <v>99.51292758620689</v>
      </c>
      <c r="DY334">
        <v>0.09992409310344828</v>
      </c>
      <c r="DZ334">
        <v>27.16170689655172</v>
      </c>
      <c r="EA334">
        <v>28.02793103448276</v>
      </c>
      <c r="EB334">
        <v>999.9000000000002</v>
      </c>
      <c r="EC334">
        <v>0</v>
      </c>
      <c r="ED334">
        <v>0</v>
      </c>
      <c r="EE334">
        <v>10000.27793103448</v>
      </c>
      <c r="EF334">
        <v>0</v>
      </c>
      <c r="EG334">
        <v>146.6743103448276</v>
      </c>
      <c r="EH334">
        <v>-17.08574137931035</v>
      </c>
      <c r="EI334">
        <v>410.7327931034483</v>
      </c>
      <c r="EJ334">
        <v>427.1211379310345</v>
      </c>
      <c r="EK334">
        <v>2.329422413793103</v>
      </c>
      <c r="EL334">
        <v>420.3632068965518</v>
      </c>
      <c r="EM334">
        <v>15.82206551724138</v>
      </c>
      <c r="EN334">
        <v>1.806308275862069</v>
      </c>
      <c r="EO334">
        <v>1.574500689655173</v>
      </c>
      <c r="EP334">
        <v>15.84148965517241</v>
      </c>
      <c r="EQ334">
        <v>13.71147586206897</v>
      </c>
      <c r="ER334">
        <v>1999.965862068966</v>
      </c>
      <c r="ES334">
        <v>0.979993931034483</v>
      </c>
      <c r="ET334">
        <v>0.0200062448275862</v>
      </c>
      <c r="EU334">
        <v>0</v>
      </c>
      <c r="EV334">
        <v>514.6918620689655</v>
      </c>
      <c r="EW334">
        <v>5.00078</v>
      </c>
      <c r="EX334">
        <v>21745.93448275862</v>
      </c>
      <c r="EY334">
        <v>16379.32068965517</v>
      </c>
      <c r="EZ334">
        <v>46.073</v>
      </c>
      <c r="FA334">
        <v>47.71306896551723</v>
      </c>
      <c r="FB334">
        <v>46.53210344827585</v>
      </c>
      <c r="FC334">
        <v>47.57517241379309</v>
      </c>
      <c r="FD334">
        <v>46.65279310344826</v>
      </c>
      <c r="FE334">
        <v>1955.055862068966</v>
      </c>
      <c r="FF334">
        <v>39.9096551724138</v>
      </c>
      <c r="FG334">
        <v>0</v>
      </c>
      <c r="FH334">
        <v>1685036385.7</v>
      </c>
      <c r="FI334">
        <v>0</v>
      </c>
      <c r="FJ334">
        <v>514.68276</v>
      </c>
      <c r="FK334">
        <v>-0.9586923106817</v>
      </c>
      <c r="FL334">
        <v>-4224.646152453526</v>
      </c>
      <c r="FM334">
        <v>21729.236</v>
      </c>
      <c r="FN334">
        <v>15</v>
      </c>
      <c r="FO334">
        <v>1685034582.6</v>
      </c>
      <c r="FP334" t="s">
        <v>1018</v>
      </c>
      <c r="FQ334">
        <v>1685034575.6</v>
      </c>
      <c r="FR334">
        <v>1685034582.6</v>
      </c>
      <c r="FS334">
        <v>5</v>
      </c>
      <c r="FT334">
        <v>-0.444</v>
      </c>
      <c r="FU334">
        <v>-0.083</v>
      </c>
      <c r="FV334">
        <v>-0.171</v>
      </c>
      <c r="FW334">
        <v>-0.067</v>
      </c>
      <c r="FX334">
        <v>408</v>
      </c>
      <c r="FY334">
        <v>21</v>
      </c>
      <c r="FZ334">
        <v>0.12</v>
      </c>
      <c r="GA334">
        <v>0.04</v>
      </c>
      <c r="GB334">
        <v>-16.8686425</v>
      </c>
      <c r="GC334">
        <v>-2.922253283302004</v>
      </c>
      <c r="GD334">
        <v>0.2900850477769407</v>
      </c>
      <c r="GE334">
        <v>0</v>
      </c>
      <c r="GF334">
        <v>2.328237</v>
      </c>
      <c r="GG334">
        <v>0.01260202626640661</v>
      </c>
      <c r="GH334">
        <v>0.003042494207061</v>
      </c>
      <c r="GI334">
        <v>1</v>
      </c>
      <c r="GJ334">
        <v>1</v>
      </c>
      <c r="GK334">
        <v>2</v>
      </c>
      <c r="GL334" t="s">
        <v>432</v>
      </c>
      <c r="GM334">
        <v>3.09897</v>
      </c>
      <c r="GN334">
        <v>2.75802</v>
      </c>
      <c r="GO334">
        <v>0.0917704</v>
      </c>
      <c r="GP334">
        <v>0.0951335</v>
      </c>
      <c r="GQ334">
        <v>0.096474</v>
      </c>
      <c r="GR334">
        <v>0.0875287</v>
      </c>
      <c r="GS334">
        <v>22997.5</v>
      </c>
      <c r="GT334">
        <v>22665.8</v>
      </c>
      <c r="GU334">
        <v>25887.4</v>
      </c>
      <c r="GV334">
        <v>25417.6</v>
      </c>
      <c r="GW334">
        <v>37555.7</v>
      </c>
      <c r="GX334">
        <v>35344.3</v>
      </c>
      <c r="GY334">
        <v>45277.9</v>
      </c>
      <c r="GZ334">
        <v>41907.2</v>
      </c>
      <c r="HA334">
        <v>1.8002</v>
      </c>
      <c r="HB334">
        <v>1.75655</v>
      </c>
      <c r="HC334">
        <v>-0.126705</v>
      </c>
      <c r="HD334">
        <v>0</v>
      </c>
      <c r="HE334">
        <v>30.1134</v>
      </c>
      <c r="HF334">
        <v>999.9</v>
      </c>
      <c r="HG334">
        <v>46.9</v>
      </c>
      <c r="HH334">
        <v>45.7</v>
      </c>
      <c r="HI334">
        <v>47.0888</v>
      </c>
      <c r="HJ334">
        <v>62.9929</v>
      </c>
      <c r="HK334">
        <v>23.0248</v>
      </c>
      <c r="HL334">
        <v>1</v>
      </c>
      <c r="HM334">
        <v>0.832325</v>
      </c>
      <c r="HN334">
        <v>7.61601</v>
      </c>
      <c r="HO334">
        <v>20.1288</v>
      </c>
      <c r="HP334">
        <v>5.211</v>
      </c>
      <c r="HQ334">
        <v>11.986</v>
      </c>
      <c r="HR334">
        <v>4.9633</v>
      </c>
      <c r="HS334">
        <v>3.27453</v>
      </c>
      <c r="HT334">
        <v>9999</v>
      </c>
      <c r="HU334">
        <v>9999</v>
      </c>
      <c r="HV334">
        <v>9999</v>
      </c>
      <c r="HW334">
        <v>32.7</v>
      </c>
      <c r="HX334">
        <v>1.86402</v>
      </c>
      <c r="HY334">
        <v>1.86032</v>
      </c>
      <c r="HZ334">
        <v>1.85867</v>
      </c>
      <c r="IA334">
        <v>1.86002</v>
      </c>
      <c r="IB334">
        <v>1.85989</v>
      </c>
      <c r="IC334">
        <v>1.85852</v>
      </c>
      <c r="ID334">
        <v>1.85761</v>
      </c>
      <c r="IE334">
        <v>1.85242</v>
      </c>
      <c r="IF334">
        <v>0</v>
      </c>
      <c r="IG334">
        <v>0</v>
      </c>
      <c r="IH334">
        <v>0</v>
      </c>
      <c r="II334">
        <v>0</v>
      </c>
      <c r="IJ334" t="s">
        <v>433</v>
      </c>
      <c r="IK334" t="s">
        <v>434</v>
      </c>
      <c r="IL334" t="s">
        <v>435</v>
      </c>
      <c r="IM334" t="s">
        <v>435</v>
      </c>
      <c r="IN334" t="s">
        <v>435</v>
      </c>
      <c r="IO334" t="s">
        <v>435</v>
      </c>
      <c r="IP334">
        <v>0</v>
      </c>
      <c r="IQ334">
        <v>100</v>
      </c>
      <c r="IR334">
        <v>100</v>
      </c>
      <c r="IS334">
        <v>-0.172</v>
      </c>
      <c r="IT334">
        <v>-0.1086</v>
      </c>
      <c r="IU334">
        <v>-0.2503851249591045</v>
      </c>
      <c r="IV334">
        <v>0.0002756662941723101</v>
      </c>
      <c r="IW334">
        <v>-1.706736700235475E-07</v>
      </c>
      <c r="IX334">
        <v>-7.648352192670159E-11</v>
      </c>
      <c r="IY334">
        <v>-0.272498028503149</v>
      </c>
      <c r="IZ334">
        <v>0.001712106514585134</v>
      </c>
      <c r="JA334">
        <v>0.0004201690128959496</v>
      </c>
      <c r="JB334">
        <v>-1.212774764375344E-06</v>
      </c>
      <c r="JC334">
        <v>3</v>
      </c>
      <c r="JD334">
        <v>1949</v>
      </c>
      <c r="JE334">
        <v>1</v>
      </c>
      <c r="JF334">
        <v>28</v>
      </c>
      <c r="JG334">
        <v>30.2</v>
      </c>
      <c r="JH334">
        <v>30.1</v>
      </c>
      <c r="JI334">
        <v>1.14258</v>
      </c>
      <c r="JJ334">
        <v>2.70264</v>
      </c>
      <c r="JK334">
        <v>1.49658</v>
      </c>
      <c r="JL334">
        <v>2.34131</v>
      </c>
      <c r="JM334">
        <v>1.54785</v>
      </c>
      <c r="JN334">
        <v>2.47925</v>
      </c>
      <c r="JO334">
        <v>49.1692</v>
      </c>
      <c r="JP334">
        <v>14.6574</v>
      </c>
      <c r="JQ334">
        <v>18</v>
      </c>
      <c r="JR334">
        <v>494.4</v>
      </c>
      <c r="JS334">
        <v>478.41</v>
      </c>
      <c r="JT334">
        <v>21.6464</v>
      </c>
      <c r="JU334">
        <v>37.0756</v>
      </c>
      <c r="JV334">
        <v>30.0024</v>
      </c>
      <c r="JW334">
        <v>36.6239</v>
      </c>
      <c r="JX334">
        <v>36.4299</v>
      </c>
      <c r="JY334">
        <v>23.0198</v>
      </c>
      <c r="JZ334">
        <v>61.4832</v>
      </c>
      <c r="KA334">
        <v>0</v>
      </c>
      <c r="KB334">
        <v>21.604</v>
      </c>
      <c r="KC334">
        <v>440.281</v>
      </c>
      <c r="KD334">
        <v>15.761</v>
      </c>
      <c r="KE334">
        <v>98.9384</v>
      </c>
      <c r="KF334">
        <v>99.4825</v>
      </c>
    </row>
    <row r="335" spans="1:292">
      <c r="A335">
        <v>315</v>
      </c>
      <c r="B335">
        <v>1685036391.6</v>
      </c>
      <c r="C335">
        <v>9792.5</v>
      </c>
      <c r="D335" t="s">
        <v>1069</v>
      </c>
      <c r="E335" t="s">
        <v>1070</v>
      </c>
      <c r="F335">
        <v>5</v>
      </c>
      <c r="G335" t="s">
        <v>1017</v>
      </c>
      <c r="H335">
        <v>1685036383.832142</v>
      </c>
      <c r="I335">
        <f>(J335)/1000</f>
        <v>0</v>
      </c>
      <c r="J335">
        <f>IF(DO335, AM335, AG335)</f>
        <v>0</v>
      </c>
      <c r="K335">
        <f>IF(DO335, AH335, AF335)</f>
        <v>0</v>
      </c>
      <c r="L335">
        <f>DQ335 - IF(AT335&gt;1, K335*DK335*100.0/(AV335*EE335), 0)</f>
        <v>0</v>
      </c>
      <c r="M335">
        <f>((S335-I335/2)*L335-K335)/(S335+I335/2)</f>
        <v>0</v>
      </c>
      <c r="N335">
        <f>M335*(DX335+DY335)/1000.0</f>
        <v>0</v>
      </c>
      <c r="O335">
        <f>(DQ335 - IF(AT335&gt;1, K335*DK335*100.0/(AV335*EE335), 0))*(DX335+DY335)/1000.0</f>
        <v>0</v>
      </c>
      <c r="P335">
        <f>2.0/((1/R335-1/Q335)+SIGN(R335)*SQRT((1/R335-1/Q335)*(1/R335-1/Q335) + 4*DL335/((DL335+1)*(DL335+1))*(2*1/R335*1/Q335-1/Q335*1/Q335)))</f>
        <v>0</v>
      </c>
      <c r="Q335">
        <f>IF(LEFT(DM335,1)&lt;&gt;"0",IF(LEFT(DM335,1)="1",3.0,DN335),$D$5+$E$5*(EE335*DX335/($K$5*1000))+$F$5*(EE335*DX335/($K$5*1000))*MAX(MIN(DK335,$J$5),$I$5)*MAX(MIN(DK335,$J$5),$I$5)+$G$5*MAX(MIN(DK335,$J$5),$I$5)*(EE335*DX335/($K$5*1000))+$H$5*(EE335*DX335/($K$5*1000))*(EE335*DX335/($K$5*1000)))</f>
        <v>0</v>
      </c>
      <c r="R335">
        <f>I335*(1000-(1000*0.61365*exp(17.502*V335/(240.97+V335))/(DX335+DY335)+DS335)/2)/(1000*0.61365*exp(17.502*V335/(240.97+V335))/(DX335+DY335)-DS335)</f>
        <v>0</v>
      </c>
      <c r="S335">
        <f>1/((DL335+1)/(P335/1.6)+1/(Q335/1.37)) + DL335/((DL335+1)/(P335/1.6) + DL335/(Q335/1.37))</f>
        <v>0</v>
      </c>
      <c r="T335">
        <f>(DG335*DJ335)</f>
        <v>0</v>
      </c>
      <c r="U335">
        <f>(DZ335+(T335+2*0.95*5.67E-8*(((DZ335+$B$9)+273)^4-(DZ335+273)^4)-44100*I335)/(1.84*29.3*Q335+8*0.95*5.67E-8*(DZ335+273)^3))</f>
        <v>0</v>
      </c>
      <c r="V335">
        <f>($C$9*EA335+$D$9*EB335+$E$9*U335)</f>
        <v>0</v>
      </c>
      <c r="W335">
        <f>0.61365*exp(17.502*V335/(240.97+V335))</f>
        <v>0</v>
      </c>
      <c r="X335">
        <f>(Y335/Z335*100)</f>
        <v>0</v>
      </c>
      <c r="Y335">
        <f>DS335*(DX335+DY335)/1000</f>
        <v>0</v>
      </c>
      <c r="Z335">
        <f>0.61365*exp(17.502*DZ335/(240.97+DZ335))</f>
        <v>0</v>
      </c>
      <c r="AA335">
        <f>(W335-DS335*(DX335+DY335)/1000)</f>
        <v>0</v>
      </c>
      <c r="AB335">
        <f>(-I335*44100)</f>
        <v>0</v>
      </c>
      <c r="AC335">
        <f>2*29.3*Q335*0.92*(DZ335-V335)</f>
        <v>0</v>
      </c>
      <c r="AD335">
        <f>2*0.95*5.67E-8*(((DZ335+$B$9)+273)^4-(V335+273)^4)</f>
        <v>0</v>
      </c>
      <c r="AE335">
        <f>T335+AD335+AB335+AC335</f>
        <v>0</v>
      </c>
      <c r="AF335">
        <f>DW335*AT335*(DR335-DQ335*(1000-AT335*DT335)/(1000-AT335*DS335))/(100*DK335)</f>
        <v>0</v>
      </c>
      <c r="AG335">
        <f>1000*DW335*AT335*(DS335-DT335)/(100*DK335*(1000-AT335*DS335))</f>
        <v>0</v>
      </c>
      <c r="AH335">
        <f>(AI335 - AJ335 - DX335*1E3/(8.314*(DZ335+273.15)) * AL335/DW335 * AK335) * DW335/(100*DK335) * (1000 - DT335)/1000</f>
        <v>0</v>
      </c>
      <c r="AI335">
        <v>432.4438435490233</v>
      </c>
      <c r="AJ335">
        <v>412.7570848484847</v>
      </c>
      <c r="AK335">
        <v>0.5167181139143704</v>
      </c>
      <c r="AL335">
        <v>66.82168237322618</v>
      </c>
      <c r="AM335">
        <f>(AO335 - AN335 + DX335*1E3/(8.314*(DZ335+273.15)) * AQ335/DW335 * AP335) * DW335/(100*DK335) * 1000/(1000 - AO335)</f>
        <v>0</v>
      </c>
      <c r="AN335">
        <v>15.82369789830782</v>
      </c>
      <c r="AO335">
        <v>18.14591176470588</v>
      </c>
      <c r="AP335">
        <v>-3.240379859878877E-05</v>
      </c>
      <c r="AQ335">
        <v>105.1701195824836</v>
      </c>
      <c r="AR335">
        <v>0</v>
      </c>
      <c r="AS335">
        <v>0</v>
      </c>
      <c r="AT335">
        <f>IF(AR335*$H$15&gt;=AV335,1.0,(AV335/(AV335-AR335*$H$15)))</f>
        <v>0</v>
      </c>
      <c r="AU335">
        <f>(AT335-1)*100</f>
        <v>0</v>
      </c>
      <c r="AV335">
        <f>MAX(0,($B$15+$C$15*EE335)/(1+$D$15*EE335)*DX335/(DZ335+273)*$E$15)</f>
        <v>0</v>
      </c>
      <c r="AW335" t="s">
        <v>429</v>
      </c>
      <c r="AX335" t="s">
        <v>429</v>
      </c>
      <c r="AY335">
        <v>0</v>
      </c>
      <c r="AZ335">
        <v>0</v>
      </c>
      <c r="BA335">
        <f>1-AY335/AZ335</f>
        <v>0</v>
      </c>
      <c r="BB335">
        <v>0</v>
      </c>
      <c r="BC335" t="s">
        <v>429</v>
      </c>
      <c r="BD335" t="s">
        <v>429</v>
      </c>
      <c r="BE335">
        <v>0</v>
      </c>
      <c r="BF335">
        <v>0</v>
      </c>
      <c r="BG335">
        <f>1-BE335/BF335</f>
        <v>0</v>
      </c>
      <c r="BH335">
        <v>0.5</v>
      </c>
      <c r="BI335">
        <f>DH335</f>
        <v>0</v>
      </c>
      <c r="BJ335">
        <f>K335</f>
        <v>0</v>
      </c>
      <c r="BK335">
        <f>BG335*BH335*BI335</f>
        <v>0</v>
      </c>
      <c r="BL335">
        <f>(BJ335-BB335)/BI335</f>
        <v>0</v>
      </c>
      <c r="BM335">
        <f>(AZ335-BF335)/BF335</f>
        <v>0</v>
      </c>
      <c r="BN335">
        <f>AY335/(BA335+AY335/BF335)</f>
        <v>0</v>
      </c>
      <c r="BO335" t="s">
        <v>429</v>
      </c>
      <c r="BP335">
        <v>0</v>
      </c>
      <c r="BQ335">
        <f>IF(BP335&lt;&gt;0, BP335, BN335)</f>
        <v>0</v>
      </c>
      <c r="BR335">
        <f>1-BQ335/BF335</f>
        <v>0</v>
      </c>
      <c r="BS335">
        <f>(BF335-BE335)/(BF335-BQ335)</f>
        <v>0</v>
      </c>
      <c r="BT335">
        <f>(AZ335-BF335)/(AZ335-BQ335)</f>
        <v>0</v>
      </c>
      <c r="BU335">
        <f>(BF335-BE335)/(BF335-AY335)</f>
        <v>0</v>
      </c>
      <c r="BV335">
        <f>(AZ335-BF335)/(AZ335-AY335)</f>
        <v>0</v>
      </c>
      <c r="BW335">
        <f>(BS335*BQ335/BE335)</f>
        <v>0</v>
      </c>
      <c r="BX335">
        <f>(1-BW335)</f>
        <v>0</v>
      </c>
      <c r="DG335">
        <f>$B$13*EF335+$C$13*EG335+$F$13*ER335*(1-EU335)</f>
        <v>0</v>
      </c>
      <c r="DH335">
        <f>DG335*DI335</f>
        <v>0</v>
      </c>
      <c r="DI335">
        <f>($B$13*$D$11+$C$13*$D$11+$F$13*((FE335+EW335)/MAX(FE335+EW335+FF335, 0.1)*$I$11+FF335/MAX(FE335+EW335+FF335, 0.1)*$J$11))/($B$13+$C$13+$F$13)</f>
        <v>0</v>
      </c>
      <c r="DJ335">
        <f>($B$13*$K$11+$C$13*$K$11+$F$13*((FE335+EW335)/MAX(FE335+EW335+FF335, 0.1)*$P$11+FF335/MAX(FE335+EW335+FF335, 0.1)*$Q$11))/($B$13+$C$13+$F$13)</f>
        <v>0</v>
      </c>
      <c r="DK335">
        <v>4.16</v>
      </c>
      <c r="DL335">
        <v>0.5</v>
      </c>
      <c r="DM335" t="s">
        <v>430</v>
      </c>
      <c r="DN335">
        <v>2</v>
      </c>
      <c r="DO335" t="b">
        <v>1</v>
      </c>
      <c r="DP335">
        <v>1685036383.832142</v>
      </c>
      <c r="DQ335">
        <v>403.4065</v>
      </c>
      <c r="DR335">
        <v>422.83775</v>
      </c>
      <c r="DS335">
        <v>18.14941071428571</v>
      </c>
      <c r="DT335">
        <v>15.82261428571428</v>
      </c>
      <c r="DU335">
        <v>403.5784642857143</v>
      </c>
      <c r="DV335">
        <v>18.257975</v>
      </c>
      <c r="DW335">
        <v>499.9949642857143</v>
      </c>
      <c r="DX335">
        <v>99.51344642857144</v>
      </c>
      <c r="DY335">
        <v>0.09994616071428571</v>
      </c>
      <c r="DZ335">
        <v>27.17796071428572</v>
      </c>
      <c r="EA335">
        <v>28.04606071428572</v>
      </c>
      <c r="EB335">
        <v>999.9000000000002</v>
      </c>
      <c r="EC335">
        <v>0</v>
      </c>
      <c r="ED335">
        <v>0</v>
      </c>
      <c r="EE335">
        <v>9998.708928571428</v>
      </c>
      <c r="EF335">
        <v>0</v>
      </c>
      <c r="EG335">
        <v>143.7704285714286</v>
      </c>
      <c r="EH335">
        <v>-19.43117142857143</v>
      </c>
      <c r="EI335">
        <v>410.8634642857143</v>
      </c>
      <c r="EJ335">
        <v>429.6356428571428</v>
      </c>
      <c r="EK335">
        <v>2.326803571428572</v>
      </c>
      <c r="EL335">
        <v>422.83775</v>
      </c>
      <c r="EM335">
        <v>15.82261428571428</v>
      </c>
      <c r="EN335">
        <v>1.806111071428571</v>
      </c>
      <c r="EO335">
        <v>1.574561785714286</v>
      </c>
      <c r="EP335">
        <v>15.83977857142857</v>
      </c>
      <c r="EQ335">
        <v>13.71208214285714</v>
      </c>
      <c r="ER335">
        <v>1999.975</v>
      </c>
      <c r="ES335">
        <v>0.9799951071428573</v>
      </c>
      <c r="ET335">
        <v>0.02000504285714286</v>
      </c>
      <c r="EU335">
        <v>0</v>
      </c>
      <c r="EV335">
        <v>514.6012499999999</v>
      </c>
      <c r="EW335">
        <v>5.00078</v>
      </c>
      <c r="EX335">
        <v>21246.70357142857</v>
      </c>
      <c r="EY335">
        <v>16379.40357142857</v>
      </c>
      <c r="EZ335">
        <v>46.06664285714284</v>
      </c>
      <c r="FA335">
        <v>47.70499999999998</v>
      </c>
      <c r="FB335">
        <v>46.52878571428571</v>
      </c>
      <c r="FC335">
        <v>47.55782142857142</v>
      </c>
      <c r="FD335">
        <v>46.636</v>
      </c>
      <c r="FE335">
        <v>1955.065714285714</v>
      </c>
      <c r="FF335">
        <v>39.90892857142858</v>
      </c>
      <c r="FG335">
        <v>0</v>
      </c>
      <c r="FH335">
        <v>1685036391.1</v>
      </c>
      <c r="FI335">
        <v>0</v>
      </c>
      <c r="FJ335">
        <v>514.5969615384615</v>
      </c>
      <c r="FK335">
        <v>0.01931623321049258</v>
      </c>
      <c r="FL335">
        <v>-8606.947001328872</v>
      </c>
      <c r="FM335">
        <v>21227.0076923077</v>
      </c>
      <c r="FN335">
        <v>15</v>
      </c>
      <c r="FO335">
        <v>1685034582.6</v>
      </c>
      <c r="FP335" t="s">
        <v>1018</v>
      </c>
      <c r="FQ335">
        <v>1685034575.6</v>
      </c>
      <c r="FR335">
        <v>1685034582.6</v>
      </c>
      <c r="FS335">
        <v>5</v>
      </c>
      <c r="FT335">
        <v>-0.444</v>
      </c>
      <c r="FU335">
        <v>-0.083</v>
      </c>
      <c r="FV335">
        <v>-0.171</v>
      </c>
      <c r="FW335">
        <v>-0.067</v>
      </c>
      <c r="FX335">
        <v>408</v>
      </c>
      <c r="FY335">
        <v>21</v>
      </c>
      <c r="FZ335">
        <v>0.12</v>
      </c>
      <c r="GA335">
        <v>0.04</v>
      </c>
      <c r="GB335">
        <v>-18.6971375</v>
      </c>
      <c r="GC335">
        <v>-25.56805440900557</v>
      </c>
      <c r="GD335">
        <v>3.136413487065083</v>
      </c>
      <c r="GE335">
        <v>0</v>
      </c>
      <c r="GF335">
        <v>2.3276555</v>
      </c>
      <c r="GG335">
        <v>-0.03346424015009618</v>
      </c>
      <c r="GH335">
        <v>0.003618257833543641</v>
      </c>
      <c r="GI335">
        <v>1</v>
      </c>
      <c r="GJ335">
        <v>1</v>
      </c>
      <c r="GK335">
        <v>2</v>
      </c>
      <c r="GL335" t="s">
        <v>432</v>
      </c>
      <c r="GM335">
        <v>3.09883</v>
      </c>
      <c r="GN335">
        <v>2.75806</v>
      </c>
      <c r="GO335">
        <v>0.0922453</v>
      </c>
      <c r="GP335">
        <v>0.0972126</v>
      </c>
      <c r="GQ335">
        <v>0.09646449999999999</v>
      </c>
      <c r="GR335">
        <v>0.08753560000000001</v>
      </c>
      <c r="GS335">
        <v>22985.1</v>
      </c>
      <c r="GT335">
        <v>22613.6</v>
      </c>
      <c r="GU335">
        <v>25887</v>
      </c>
      <c r="GV335">
        <v>25417.4</v>
      </c>
      <c r="GW335">
        <v>37555.8</v>
      </c>
      <c r="GX335">
        <v>35343.9</v>
      </c>
      <c r="GY335">
        <v>45277.5</v>
      </c>
      <c r="GZ335">
        <v>41906.8</v>
      </c>
      <c r="HA335">
        <v>1.80047</v>
      </c>
      <c r="HB335">
        <v>1.7565</v>
      </c>
      <c r="HC335">
        <v>-0.124611</v>
      </c>
      <c r="HD335">
        <v>0</v>
      </c>
      <c r="HE335">
        <v>30.0971</v>
      </c>
      <c r="HF335">
        <v>999.9</v>
      </c>
      <c r="HG335">
        <v>46.9</v>
      </c>
      <c r="HH335">
        <v>45.8</v>
      </c>
      <c r="HI335">
        <v>47.3339</v>
      </c>
      <c r="HJ335">
        <v>63.0629</v>
      </c>
      <c r="HK335">
        <v>23.153</v>
      </c>
      <c r="HL335">
        <v>1</v>
      </c>
      <c r="HM335">
        <v>0.8327870000000001</v>
      </c>
      <c r="HN335">
        <v>7.65053</v>
      </c>
      <c r="HO335">
        <v>20.1271</v>
      </c>
      <c r="HP335">
        <v>5.2113</v>
      </c>
      <c r="HQ335">
        <v>11.986</v>
      </c>
      <c r="HR335">
        <v>4.96355</v>
      </c>
      <c r="HS335">
        <v>3.27463</v>
      </c>
      <c r="HT335">
        <v>9999</v>
      </c>
      <c r="HU335">
        <v>9999</v>
      </c>
      <c r="HV335">
        <v>9999</v>
      </c>
      <c r="HW335">
        <v>32.7</v>
      </c>
      <c r="HX335">
        <v>1.86401</v>
      </c>
      <c r="HY335">
        <v>1.86033</v>
      </c>
      <c r="HZ335">
        <v>1.85867</v>
      </c>
      <c r="IA335">
        <v>1.86005</v>
      </c>
      <c r="IB335">
        <v>1.85989</v>
      </c>
      <c r="IC335">
        <v>1.85852</v>
      </c>
      <c r="ID335">
        <v>1.85762</v>
      </c>
      <c r="IE335">
        <v>1.85242</v>
      </c>
      <c r="IF335">
        <v>0</v>
      </c>
      <c r="IG335">
        <v>0</v>
      </c>
      <c r="IH335">
        <v>0</v>
      </c>
      <c r="II335">
        <v>0</v>
      </c>
      <c r="IJ335" t="s">
        <v>433</v>
      </c>
      <c r="IK335" t="s">
        <v>434</v>
      </c>
      <c r="IL335" t="s">
        <v>435</v>
      </c>
      <c r="IM335" t="s">
        <v>435</v>
      </c>
      <c r="IN335" t="s">
        <v>435</v>
      </c>
      <c r="IO335" t="s">
        <v>435</v>
      </c>
      <c r="IP335">
        <v>0</v>
      </c>
      <c r="IQ335">
        <v>100</v>
      </c>
      <c r="IR335">
        <v>100</v>
      </c>
      <c r="IS335">
        <v>-0.172</v>
      </c>
      <c r="IT335">
        <v>-0.1086</v>
      </c>
      <c r="IU335">
        <v>-0.2503851249591045</v>
      </c>
      <c r="IV335">
        <v>0.0002756662941723101</v>
      </c>
      <c r="IW335">
        <v>-1.706736700235475E-07</v>
      </c>
      <c r="IX335">
        <v>-7.648352192670159E-11</v>
      </c>
      <c r="IY335">
        <v>-0.272498028503149</v>
      </c>
      <c r="IZ335">
        <v>0.001712106514585134</v>
      </c>
      <c r="JA335">
        <v>0.0004201690128959496</v>
      </c>
      <c r="JB335">
        <v>-1.212774764375344E-06</v>
      </c>
      <c r="JC335">
        <v>3</v>
      </c>
      <c r="JD335">
        <v>1949</v>
      </c>
      <c r="JE335">
        <v>1</v>
      </c>
      <c r="JF335">
        <v>28</v>
      </c>
      <c r="JG335">
        <v>30.3</v>
      </c>
      <c r="JH335">
        <v>30.1</v>
      </c>
      <c r="JI335">
        <v>1.17676</v>
      </c>
      <c r="JJ335">
        <v>2.70874</v>
      </c>
      <c r="JK335">
        <v>1.49658</v>
      </c>
      <c r="JL335">
        <v>2.34253</v>
      </c>
      <c r="JM335">
        <v>1.54785</v>
      </c>
      <c r="JN335">
        <v>2.41577</v>
      </c>
      <c r="JO335">
        <v>49.1692</v>
      </c>
      <c r="JP335">
        <v>14.6399</v>
      </c>
      <c r="JQ335">
        <v>18</v>
      </c>
      <c r="JR335">
        <v>494.595</v>
      </c>
      <c r="JS335">
        <v>478.407</v>
      </c>
      <c r="JT335">
        <v>21.5756</v>
      </c>
      <c r="JU335">
        <v>37.0704</v>
      </c>
      <c r="JV335">
        <v>30.0013</v>
      </c>
      <c r="JW335">
        <v>36.6273</v>
      </c>
      <c r="JX335">
        <v>36.4341</v>
      </c>
      <c r="JY335">
        <v>23.6522</v>
      </c>
      <c r="JZ335">
        <v>61.4832</v>
      </c>
      <c r="KA335">
        <v>0</v>
      </c>
      <c r="KB335">
        <v>21.5563</v>
      </c>
      <c r="KC335">
        <v>453.637</v>
      </c>
      <c r="KD335">
        <v>15.761</v>
      </c>
      <c r="KE335">
        <v>98.9375</v>
      </c>
      <c r="KF335">
        <v>99.4817</v>
      </c>
    </row>
    <row r="336" spans="1:292">
      <c r="A336">
        <v>316</v>
      </c>
      <c r="B336">
        <v>1685036396.6</v>
      </c>
      <c r="C336">
        <v>9797.5</v>
      </c>
      <c r="D336" t="s">
        <v>1071</v>
      </c>
      <c r="E336" t="s">
        <v>1072</v>
      </c>
      <c r="F336">
        <v>5</v>
      </c>
      <c r="G336" t="s">
        <v>1017</v>
      </c>
      <c r="H336">
        <v>1685036389.1</v>
      </c>
      <c r="I336">
        <f>(J336)/1000</f>
        <v>0</v>
      </c>
      <c r="J336">
        <f>IF(DO336, AM336, AG336)</f>
        <v>0</v>
      </c>
      <c r="K336">
        <f>IF(DO336, AH336, AF336)</f>
        <v>0</v>
      </c>
      <c r="L336">
        <f>DQ336 - IF(AT336&gt;1, K336*DK336*100.0/(AV336*EE336), 0)</f>
        <v>0</v>
      </c>
      <c r="M336">
        <f>((S336-I336/2)*L336-K336)/(S336+I336/2)</f>
        <v>0</v>
      </c>
      <c r="N336">
        <f>M336*(DX336+DY336)/1000.0</f>
        <v>0</v>
      </c>
      <c r="O336">
        <f>(DQ336 - IF(AT336&gt;1, K336*DK336*100.0/(AV336*EE336), 0))*(DX336+DY336)/1000.0</f>
        <v>0</v>
      </c>
      <c r="P336">
        <f>2.0/((1/R336-1/Q336)+SIGN(R336)*SQRT((1/R336-1/Q336)*(1/R336-1/Q336) + 4*DL336/((DL336+1)*(DL336+1))*(2*1/R336*1/Q336-1/Q336*1/Q336)))</f>
        <v>0</v>
      </c>
      <c r="Q336">
        <f>IF(LEFT(DM336,1)&lt;&gt;"0",IF(LEFT(DM336,1)="1",3.0,DN336),$D$5+$E$5*(EE336*DX336/($K$5*1000))+$F$5*(EE336*DX336/($K$5*1000))*MAX(MIN(DK336,$J$5),$I$5)*MAX(MIN(DK336,$J$5),$I$5)+$G$5*MAX(MIN(DK336,$J$5),$I$5)*(EE336*DX336/($K$5*1000))+$H$5*(EE336*DX336/($K$5*1000))*(EE336*DX336/($K$5*1000)))</f>
        <v>0</v>
      </c>
      <c r="R336">
        <f>I336*(1000-(1000*0.61365*exp(17.502*V336/(240.97+V336))/(DX336+DY336)+DS336)/2)/(1000*0.61365*exp(17.502*V336/(240.97+V336))/(DX336+DY336)-DS336)</f>
        <v>0</v>
      </c>
      <c r="S336">
        <f>1/((DL336+1)/(P336/1.6)+1/(Q336/1.37)) + DL336/((DL336+1)/(P336/1.6) + DL336/(Q336/1.37))</f>
        <v>0</v>
      </c>
      <c r="T336">
        <f>(DG336*DJ336)</f>
        <v>0</v>
      </c>
      <c r="U336">
        <f>(DZ336+(T336+2*0.95*5.67E-8*(((DZ336+$B$9)+273)^4-(DZ336+273)^4)-44100*I336)/(1.84*29.3*Q336+8*0.95*5.67E-8*(DZ336+273)^3))</f>
        <v>0</v>
      </c>
      <c r="V336">
        <f>($C$9*EA336+$D$9*EB336+$E$9*U336)</f>
        <v>0</v>
      </c>
      <c r="W336">
        <f>0.61365*exp(17.502*V336/(240.97+V336))</f>
        <v>0</v>
      </c>
      <c r="X336">
        <f>(Y336/Z336*100)</f>
        <v>0</v>
      </c>
      <c r="Y336">
        <f>DS336*(DX336+DY336)/1000</f>
        <v>0</v>
      </c>
      <c r="Z336">
        <f>0.61365*exp(17.502*DZ336/(240.97+DZ336))</f>
        <v>0</v>
      </c>
      <c r="AA336">
        <f>(W336-DS336*(DX336+DY336)/1000)</f>
        <v>0</v>
      </c>
      <c r="AB336">
        <f>(-I336*44100)</f>
        <v>0</v>
      </c>
      <c r="AC336">
        <f>2*29.3*Q336*0.92*(DZ336-V336)</f>
        <v>0</v>
      </c>
      <c r="AD336">
        <f>2*0.95*5.67E-8*(((DZ336+$B$9)+273)^4-(V336+273)^4)</f>
        <v>0</v>
      </c>
      <c r="AE336">
        <f>T336+AD336+AB336+AC336</f>
        <v>0</v>
      </c>
      <c r="AF336">
        <f>DW336*AT336*(DR336-DQ336*(1000-AT336*DT336)/(1000-AT336*DS336))/(100*DK336)</f>
        <v>0</v>
      </c>
      <c r="AG336">
        <f>1000*DW336*AT336*(DS336-DT336)/(100*DK336*(1000-AT336*DS336))</f>
        <v>0</v>
      </c>
      <c r="AH336">
        <f>(AI336 - AJ336 - DX336*1E3/(8.314*(DZ336+273.15)) * AL336/DW336 * AK336) * DW336/(100*DK336) * (1000 - DT336)/1000</f>
        <v>0</v>
      </c>
      <c r="AI336">
        <v>446.5047337037574</v>
      </c>
      <c r="AJ336">
        <v>420.6018666666666</v>
      </c>
      <c r="AK336">
        <v>1.651740879979972</v>
      </c>
      <c r="AL336">
        <v>66.82168237322618</v>
      </c>
      <c r="AM336">
        <f>(AO336 - AN336 + DX336*1E3/(8.314*(DZ336+273.15)) * AQ336/DW336 * AP336) * DW336/(100*DK336) * 1000/(1000 - AO336)</f>
        <v>0</v>
      </c>
      <c r="AN336">
        <v>15.82578193506468</v>
      </c>
      <c r="AO336">
        <v>18.14796852941177</v>
      </c>
      <c r="AP336">
        <v>8.647773358687634E-07</v>
      </c>
      <c r="AQ336">
        <v>105.1701195824836</v>
      </c>
      <c r="AR336">
        <v>0</v>
      </c>
      <c r="AS336">
        <v>0</v>
      </c>
      <c r="AT336">
        <f>IF(AR336*$H$15&gt;=AV336,1.0,(AV336/(AV336-AR336*$H$15)))</f>
        <v>0</v>
      </c>
      <c r="AU336">
        <f>(AT336-1)*100</f>
        <v>0</v>
      </c>
      <c r="AV336">
        <f>MAX(0,($B$15+$C$15*EE336)/(1+$D$15*EE336)*DX336/(DZ336+273)*$E$15)</f>
        <v>0</v>
      </c>
      <c r="AW336" t="s">
        <v>429</v>
      </c>
      <c r="AX336" t="s">
        <v>429</v>
      </c>
      <c r="AY336">
        <v>0</v>
      </c>
      <c r="AZ336">
        <v>0</v>
      </c>
      <c r="BA336">
        <f>1-AY336/AZ336</f>
        <v>0</v>
      </c>
      <c r="BB336">
        <v>0</v>
      </c>
      <c r="BC336" t="s">
        <v>429</v>
      </c>
      <c r="BD336" t="s">
        <v>429</v>
      </c>
      <c r="BE336">
        <v>0</v>
      </c>
      <c r="BF336">
        <v>0</v>
      </c>
      <c r="BG336">
        <f>1-BE336/BF336</f>
        <v>0</v>
      </c>
      <c r="BH336">
        <v>0.5</v>
      </c>
      <c r="BI336">
        <f>DH336</f>
        <v>0</v>
      </c>
      <c r="BJ336">
        <f>K336</f>
        <v>0</v>
      </c>
      <c r="BK336">
        <f>BG336*BH336*BI336</f>
        <v>0</v>
      </c>
      <c r="BL336">
        <f>(BJ336-BB336)/BI336</f>
        <v>0</v>
      </c>
      <c r="BM336">
        <f>(AZ336-BF336)/BF336</f>
        <v>0</v>
      </c>
      <c r="BN336">
        <f>AY336/(BA336+AY336/BF336)</f>
        <v>0</v>
      </c>
      <c r="BO336" t="s">
        <v>429</v>
      </c>
      <c r="BP336">
        <v>0</v>
      </c>
      <c r="BQ336">
        <f>IF(BP336&lt;&gt;0, BP336, BN336)</f>
        <v>0</v>
      </c>
      <c r="BR336">
        <f>1-BQ336/BF336</f>
        <v>0</v>
      </c>
      <c r="BS336">
        <f>(BF336-BE336)/(BF336-BQ336)</f>
        <v>0</v>
      </c>
      <c r="BT336">
        <f>(AZ336-BF336)/(AZ336-BQ336)</f>
        <v>0</v>
      </c>
      <c r="BU336">
        <f>(BF336-BE336)/(BF336-AY336)</f>
        <v>0</v>
      </c>
      <c r="BV336">
        <f>(AZ336-BF336)/(AZ336-AY336)</f>
        <v>0</v>
      </c>
      <c r="BW336">
        <f>(BS336*BQ336/BE336)</f>
        <v>0</v>
      </c>
      <c r="BX336">
        <f>(1-BW336)</f>
        <v>0</v>
      </c>
      <c r="DG336">
        <f>$B$13*EF336+$C$13*EG336+$F$13*ER336*(1-EU336)</f>
        <v>0</v>
      </c>
      <c r="DH336">
        <f>DG336*DI336</f>
        <v>0</v>
      </c>
      <c r="DI336">
        <f>($B$13*$D$11+$C$13*$D$11+$F$13*((FE336+EW336)/MAX(FE336+EW336+FF336, 0.1)*$I$11+FF336/MAX(FE336+EW336+FF336, 0.1)*$J$11))/($B$13+$C$13+$F$13)</f>
        <v>0</v>
      </c>
      <c r="DJ336">
        <f>($B$13*$K$11+$C$13*$K$11+$F$13*((FE336+EW336)/MAX(FE336+EW336+FF336, 0.1)*$P$11+FF336/MAX(FE336+EW336+FF336, 0.1)*$Q$11))/($B$13+$C$13+$F$13)</f>
        <v>0</v>
      </c>
      <c r="DK336">
        <v>4.16</v>
      </c>
      <c r="DL336">
        <v>0.5</v>
      </c>
      <c r="DM336" t="s">
        <v>430</v>
      </c>
      <c r="DN336">
        <v>2</v>
      </c>
      <c r="DO336" t="b">
        <v>1</v>
      </c>
      <c r="DP336">
        <v>1685036389.1</v>
      </c>
      <c r="DQ336">
        <v>405.5013703703704</v>
      </c>
      <c r="DR336">
        <v>430.187037037037</v>
      </c>
      <c r="DS336">
        <v>18.14775185185185</v>
      </c>
      <c r="DT336">
        <v>15.82491481481482</v>
      </c>
      <c r="DU336">
        <v>405.673037037037</v>
      </c>
      <c r="DV336">
        <v>18.25633703703704</v>
      </c>
      <c r="DW336">
        <v>499.9214074074073</v>
      </c>
      <c r="DX336">
        <v>99.51362592592594</v>
      </c>
      <c r="DY336">
        <v>0.09982943703703703</v>
      </c>
      <c r="DZ336">
        <v>27.1916962962963</v>
      </c>
      <c r="EA336">
        <v>28.05407407407407</v>
      </c>
      <c r="EB336">
        <v>999.9000000000001</v>
      </c>
      <c r="EC336">
        <v>0</v>
      </c>
      <c r="ED336">
        <v>0</v>
      </c>
      <c r="EE336">
        <v>9995.369629629629</v>
      </c>
      <c r="EF336">
        <v>0</v>
      </c>
      <c r="EG336">
        <v>141.156037037037</v>
      </c>
      <c r="EH336">
        <v>-24.68560740740741</v>
      </c>
      <c r="EI336">
        <v>412.9963333333333</v>
      </c>
      <c r="EJ336">
        <v>437.1041481481482</v>
      </c>
      <c r="EK336">
        <v>2.322847037037037</v>
      </c>
      <c r="EL336">
        <v>430.187037037037</v>
      </c>
      <c r="EM336">
        <v>15.82491481481482</v>
      </c>
      <c r="EN336">
        <v>1.805948518518518</v>
      </c>
      <c r="EO336">
        <v>1.574793333333333</v>
      </c>
      <c r="EP336">
        <v>15.83837407407408</v>
      </c>
      <c r="EQ336">
        <v>13.71433703703704</v>
      </c>
      <c r="ER336">
        <v>1999.996666666666</v>
      </c>
      <c r="ES336">
        <v>0.9799958148148149</v>
      </c>
      <c r="ET336">
        <v>0.02000431481481481</v>
      </c>
      <c r="EU336">
        <v>0</v>
      </c>
      <c r="EV336">
        <v>514.5822592592593</v>
      </c>
      <c r="EW336">
        <v>5.00078</v>
      </c>
      <c r="EX336">
        <v>21152.38518518519</v>
      </c>
      <c r="EY336">
        <v>16379.58148148148</v>
      </c>
      <c r="EZ336">
        <v>46.05985185185185</v>
      </c>
      <c r="FA336">
        <v>47.69399999999997</v>
      </c>
      <c r="FB336">
        <v>46.52285185185184</v>
      </c>
      <c r="FC336">
        <v>47.52985185185184</v>
      </c>
      <c r="FD336">
        <v>46.6317037037037</v>
      </c>
      <c r="FE336">
        <v>1955.087037037037</v>
      </c>
      <c r="FF336">
        <v>39.90962962962963</v>
      </c>
      <c r="FG336">
        <v>0</v>
      </c>
      <c r="FH336">
        <v>1685036395.9</v>
      </c>
      <c r="FI336">
        <v>0</v>
      </c>
      <c r="FJ336">
        <v>514.5780384615384</v>
      </c>
      <c r="FK336">
        <v>-0.4519316277851928</v>
      </c>
      <c r="FL336">
        <v>3444.198310030263</v>
      </c>
      <c r="FM336">
        <v>21260.71538461539</v>
      </c>
      <c r="FN336">
        <v>15</v>
      </c>
      <c r="FO336">
        <v>1685034582.6</v>
      </c>
      <c r="FP336" t="s">
        <v>1018</v>
      </c>
      <c r="FQ336">
        <v>1685034575.6</v>
      </c>
      <c r="FR336">
        <v>1685034582.6</v>
      </c>
      <c r="FS336">
        <v>5</v>
      </c>
      <c r="FT336">
        <v>-0.444</v>
      </c>
      <c r="FU336">
        <v>-0.083</v>
      </c>
      <c r="FV336">
        <v>-0.171</v>
      </c>
      <c r="FW336">
        <v>-0.067</v>
      </c>
      <c r="FX336">
        <v>408</v>
      </c>
      <c r="FY336">
        <v>21</v>
      </c>
      <c r="FZ336">
        <v>0.12</v>
      </c>
      <c r="GA336">
        <v>0.04</v>
      </c>
      <c r="GB336">
        <v>-22.5568425</v>
      </c>
      <c r="GC336">
        <v>-61.24999812382738</v>
      </c>
      <c r="GD336">
        <v>6.351131566141875</v>
      </c>
      <c r="GE336">
        <v>0</v>
      </c>
      <c r="GF336">
        <v>2.325077</v>
      </c>
      <c r="GG336">
        <v>-0.04461050656661031</v>
      </c>
      <c r="GH336">
        <v>0.004421313266440185</v>
      </c>
      <c r="GI336">
        <v>1</v>
      </c>
      <c r="GJ336">
        <v>1</v>
      </c>
      <c r="GK336">
        <v>2</v>
      </c>
      <c r="GL336" t="s">
        <v>432</v>
      </c>
      <c r="GM336">
        <v>3.09895</v>
      </c>
      <c r="GN336">
        <v>2.75771</v>
      </c>
      <c r="GO336">
        <v>0.0936516</v>
      </c>
      <c r="GP336">
        <v>0.09967040000000001</v>
      </c>
      <c r="GQ336">
        <v>0.09646979999999999</v>
      </c>
      <c r="GR336">
        <v>0.0875456</v>
      </c>
      <c r="GS336">
        <v>22949.7</v>
      </c>
      <c r="GT336">
        <v>22552.2</v>
      </c>
      <c r="GU336">
        <v>25887.2</v>
      </c>
      <c r="GV336">
        <v>25417.6</v>
      </c>
      <c r="GW336">
        <v>37555.8</v>
      </c>
      <c r="GX336">
        <v>35344</v>
      </c>
      <c r="GY336">
        <v>45277.6</v>
      </c>
      <c r="GZ336">
        <v>41907</v>
      </c>
      <c r="HA336">
        <v>1.7998</v>
      </c>
      <c r="HB336">
        <v>1.75655</v>
      </c>
      <c r="HC336">
        <v>-0.124156</v>
      </c>
      <c r="HD336">
        <v>0</v>
      </c>
      <c r="HE336">
        <v>30.0791</v>
      </c>
      <c r="HF336">
        <v>999.9</v>
      </c>
      <c r="HG336">
        <v>46.9</v>
      </c>
      <c r="HH336">
        <v>45.8</v>
      </c>
      <c r="HI336">
        <v>47.3383</v>
      </c>
      <c r="HJ336">
        <v>62.8629</v>
      </c>
      <c r="HK336">
        <v>22.9487</v>
      </c>
      <c r="HL336">
        <v>1</v>
      </c>
      <c r="HM336">
        <v>0.832645</v>
      </c>
      <c r="HN336">
        <v>7.73755</v>
      </c>
      <c r="HO336">
        <v>20.1223</v>
      </c>
      <c r="HP336">
        <v>5.20426</v>
      </c>
      <c r="HQ336">
        <v>11.986</v>
      </c>
      <c r="HR336">
        <v>4.96085</v>
      </c>
      <c r="HS336">
        <v>3.273</v>
      </c>
      <c r="HT336">
        <v>9999</v>
      </c>
      <c r="HU336">
        <v>9999</v>
      </c>
      <c r="HV336">
        <v>9999</v>
      </c>
      <c r="HW336">
        <v>32.7</v>
      </c>
      <c r="HX336">
        <v>1.86401</v>
      </c>
      <c r="HY336">
        <v>1.86032</v>
      </c>
      <c r="HZ336">
        <v>1.85867</v>
      </c>
      <c r="IA336">
        <v>1.86005</v>
      </c>
      <c r="IB336">
        <v>1.85989</v>
      </c>
      <c r="IC336">
        <v>1.85852</v>
      </c>
      <c r="ID336">
        <v>1.85762</v>
      </c>
      <c r="IE336">
        <v>1.85242</v>
      </c>
      <c r="IF336">
        <v>0</v>
      </c>
      <c r="IG336">
        <v>0</v>
      </c>
      <c r="IH336">
        <v>0</v>
      </c>
      <c r="II336">
        <v>0</v>
      </c>
      <c r="IJ336" t="s">
        <v>433</v>
      </c>
      <c r="IK336" t="s">
        <v>434</v>
      </c>
      <c r="IL336" t="s">
        <v>435</v>
      </c>
      <c r="IM336" t="s">
        <v>435</v>
      </c>
      <c r="IN336" t="s">
        <v>435</v>
      </c>
      <c r="IO336" t="s">
        <v>435</v>
      </c>
      <c r="IP336">
        <v>0</v>
      </c>
      <c r="IQ336">
        <v>100</v>
      </c>
      <c r="IR336">
        <v>100</v>
      </c>
      <c r="IS336">
        <v>-0.171</v>
      </c>
      <c r="IT336">
        <v>-0.1086</v>
      </c>
      <c r="IU336">
        <v>-0.2503851249591045</v>
      </c>
      <c r="IV336">
        <v>0.0002756662941723101</v>
      </c>
      <c r="IW336">
        <v>-1.706736700235475E-07</v>
      </c>
      <c r="IX336">
        <v>-7.648352192670159E-11</v>
      </c>
      <c r="IY336">
        <v>-0.272498028503149</v>
      </c>
      <c r="IZ336">
        <v>0.001712106514585134</v>
      </c>
      <c r="JA336">
        <v>0.0004201690128959496</v>
      </c>
      <c r="JB336">
        <v>-1.212774764375344E-06</v>
      </c>
      <c r="JC336">
        <v>3</v>
      </c>
      <c r="JD336">
        <v>1949</v>
      </c>
      <c r="JE336">
        <v>1</v>
      </c>
      <c r="JF336">
        <v>28</v>
      </c>
      <c r="JG336">
        <v>30.4</v>
      </c>
      <c r="JH336">
        <v>30.2</v>
      </c>
      <c r="JI336">
        <v>1.21582</v>
      </c>
      <c r="JJ336">
        <v>2.69409</v>
      </c>
      <c r="JK336">
        <v>1.49658</v>
      </c>
      <c r="JL336">
        <v>2.34253</v>
      </c>
      <c r="JM336">
        <v>1.54785</v>
      </c>
      <c r="JN336">
        <v>2.45361</v>
      </c>
      <c r="JO336">
        <v>49.1692</v>
      </c>
      <c r="JP336">
        <v>14.6399</v>
      </c>
      <c r="JQ336">
        <v>18</v>
      </c>
      <c r="JR336">
        <v>494.194</v>
      </c>
      <c r="JS336">
        <v>478.466</v>
      </c>
      <c r="JT336">
        <v>21.5192</v>
      </c>
      <c r="JU336">
        <v>37.0669</v>
      </c>
      <c r="JV336">
        <v>30.0005</v>
      </c>
      <c r="JW336">
        <v>36.6302</v>
      </c>
      <c r="JX336">
        <v>36.4378</v>
      </c>
      <c r="JY336">
        <v>24.4435</v>
      </c>
      <c r="JZ336">
        <v>61.4832</v>
      </c>
      <c r="KA336">
        <v>0</v>
      </c>
      <c r="KB336">
        <v>21.4974</v>
      </c>
      <c r="KC336">
        <v>473.678</v>
      </c>
      <c r="KD336">
        <v>15.761</v>
      </c>
      <c r="KE336">
        <v>98.9378</v>
      </c>
      <c r="KF336">
        <v>99.48220000000001</v>
      </c>
    </row>
    <row r="337" spans="1:292">
      <c r="A337">
        <v>317</v>
      </c>
      <c r="B337">
        <v>1685036401.6</v>
      </c>
      <c r="C337">
        <v>9802.5</v>
      </c>
      <c r="D337" t="s">
        <v>1073</v>
      </c>
      <c r="E337" t="s">
        <v>1074</v>
      </c>
      <c r="F337">
        <v>5</v>
      </c>
      <c r="G337" t="s">
        <v>1017</v>
      </c>
      <c r="H337">
        <v>1685036393.814285</v>
      </c>
      <c r="I337">
        <f>(J337)/1000</f>
        <v>0</v>
      </c>
      <c r="J337">
        <f>IF(DO337, AM337, AG337)</f>
        <v>0</v>
      </c>
      <c r="K337">
        <f>IF(DO337, AH337, AF337)</f>
        <v>0</v>
      </c>
      <c r="L337">
        <f>DQ337 - IF(AT337&gt;1, K337*DK337*100.0/(AV337*EE337), 0)</f>
        <v>0</v>
      </c>
      <c r="M337">
        <f>((S337-I337/2)*L337-K337)/(S337+I337/2)</f>
        <v>0</v>
      </c>
      <c r="N337">
        <f>M337*(DX337+DY337)/1000.0</f>
        <v>0</v>
      </c>
      <c r="O337">
        <f>(DQ337 - IF(AT337&gt;1, K337*DK337*100.0/(AV337*EE337), 0))*(DX337+DY337)/1000.0</f>
        <v>0</v>
      </c>
      <c r="P337">
        <f>2.0/((1/R337-1/Q337)+SIGN(R337)*SQRT((1/R337-1/Q337)*(1/R337-1/Q337) + 4*DL337/((DL337+1)*(DL337+1))*(2*1/R337*1/Q337-1/Q337*1/Q337)))</f>
        <v>0</v>
      </c>
      <c r="Q337">
        <f>IF(LEFT(DM337,1)&lt;&gt;"0",IF(LEFT(DM337,1)="1",3.0,DN337),$D$5+$E$5*(EE337*DX337/($K$5*1000))+$F$5*(EE337*DX337/($K$5*1000))*MAX(MIN(DK337,$J$5),$I$5)*MAX(MIN(DK337,$J$5),$I$5)+$G$5*MAX(MIN(DK337,$J$5),$I$5)*(EE337*DX337/($K$5*1000))+$H$5*(EE337*DX337/($K$5*1000))*(EE337*DX337/($K$5*1000)))</f>
        <v>0</v>
      </c>
      <c r="R337">
        <f>I337*(1000-(1000*0.61365*exp(17.502*V337/(240.97+V337))/(DX337+DY337)+DS337)/2)/(1000*0.61365*exp(17.502*V337/(240.97+V337))/(DX337+DY337)-DS337)</f>
        <v>0</v>
      </c>
      <c r="S337">
        <f>1/((DL337+1)/(P337/1.6)+1/(Q337/1.37)) + DL337/((DL337+1)/(P337/1.6) + DL337/(Q337/1.37))</f>
        <v>0</v>
      </c>
      <c r="T337">
        <f>(DG337*DJ337)</f>
        <v>0</v>
      </c>
      <c r="U337">
        <f>(DZ337+(T337+2*0.95*5.67E-8*(((DZ337+$B$9)+273)^4-(DZ337+273)^4)-44100*I337)/(1.84*29.3*Q337+8*0.95*5.67E-8*(DZ337+273)^3))</f>
        <v>0</v>
      </c>
      <c r="V337">
        <f>($C$9*EA337+$D$9*EB337+$E$9*U337)</f>
        <v>0</v>
      </c>
      <c r="W337">
        <f>0.61365*exp(17.502*V337/(240.97+V337))</f>
        <v>0</v>
      </c>
      <c r="X337">
        <f>(Y337/Z337*100)</f>
        <v>0</v>
      </c>
      <c r="Y337">
        <f>DS337*(DX337+DY337)/1000</f>
        <v>0</v>
      </c>
      <c r="Z337">
        <f>0.61365*exp(17.502*DZ337/(240.97+DZ337))</f>
        <v>0</v>
      </c>
      <c r="AA337">
        <f>(W337-DS337*(DX337+DY337)/1000)</f>
        <v>0</v>
      </c>
      <c r="AB337">
        <f>(-I337*44100)</f>
        <v>0</v>
      </c>
      <c r="AC337">
        <f>2*29.3*Q337*0.92*(DZ337-V337)</f>
        <v>0</v>
      </c>
      <c r="AD337">
        <f>2*0.95*5.67E-8*(((DZ337+$B$9)+273)^4-(V337+273)^4)</f>
        <v>0</v>
      </c>
      <c r="AE337">
        <f>T337+AD337+AB337+AC337</f>
        <v>0</v>
      </c>
      <c r="AF337">
        <f>DW337*AT337*(DR337-DQ337*(1000-AT337*DT337)/(1000-AT337*DS337))/(100*DK337)</f>
        <v>0</v>
      </c>
      <c r="AG337">
        <f>1000*DW337*AT337*(DS337-DT337)/(100*DK337*(1000-AT337*DS337))</f>
        <v>0</v>
      </c>
      <c r="AH337">
        <f>(AI337 - AJ337 - DX337*1E3/(8.314*(DZ337+273.15)) * AL337/DW337 * AK337) * DW337/(100*DK337) * (1000 - DT337)/1000</f>
        <v>0</v>
      </c>
      <c r="AI337">
        <v>462.008990885138</v>
      </c>
      <c r="AJ337">
        <v>432.0440727272726</v>
      </c>
      <c r="AK337">
        <v>2.338235937813365</v>
      </c>
      <c r="AL337">
        <v>66.82168237322618</v>
      </c>
      <c r="AM337">
        <f>(AO337 - AN337 + DX337*1E3/(8.314*(DZ337+273.15)) * AQ337/DW337 * AP337) * DW337/(100*DK337) * 1000/(1000 - AO337)</f>
        <v>0</v>
      </c>
      <c r="AN337">
        <v>15.82891504390184</v>
      </c>
      <c r="AO337">
        <v>18.14946029411765</v>
      </c>
      <c r="AP337">
        <v>2.233575299436715E-06</v>
      </c>
      <c r="AQ337">
        <v>105.1701195824836</v>
      </c>
      <c r="AR337">
        <v>0</v>
      </c>
      <c r="AS337">
        <v>0</v>
      </c>
      <c r="AT337">
        <f>IF(AR337*$H$15&gt;=AV337,1.0,(AV337/(AV337-AR337*$H$15)))</f>
        <v>0</v>
      </c>
      <c r="AU337">
        <f>(AT337-1)*100</f>
        <v>0</v>
      </c>
      <c r="AV337">
        <f>MAX(0,($B$15+$C$15*EE337)/(1+$D$15*EE337)*DX337/(DZ337+273)*$E$15)</f>
        <v>0</v>
      </c>
      <c r="AW337" t="s">
        <v>429</v>
      </c>
      <c r="AX337" t="s">
        <v>429</v>
      </c>
      <c r="AY337">
        <v>0</v>
      </c>
      <c r="AZ337">
        <v>0</v>
      </c>
      <c r="BA337">
        <f>1-AY337/AZ337</f>
        <v>0</v>
      </c>
      <c r="BB337">
        <v>0</v>
      </c>
      <c r="BC337" t="s">
        <v>429</v>
      </c>
      <c r="BD337" t="s">
        <v>429</v>
      </c>
      <c r="BE337">
        <v>0</v>
      </c>
      <c r="BF337">
        <v>0</v>
      </c>
      <c r="BG337">
        <f>1-BE337/BF337</f>
        <v>0</v>
      </c>
      <c r="BH337">
        <v>0.5</v>
      </c>
      <c r="BI337">
        <f>DH337</f>
        <v>0</v>
      </c>
      <c r="BJ337">
        <f>K337</f>
        <v>0</v>
      </c>
      <c r="BK337">
        <f>BG337*BH337*BI337</f>
        <v>0</v>
      </c>
      <c r="BL337">
        <f>(BJ337-BB337)/BI337</f>
        <v>0</v>
      </c>
      <c r="BM337">
        <f>(AZ337-BF337)/BF337</f>
        <v>0</v>
      </c>
      <c r="BN337">
        <f>AY337/(BA337+AY337/BF337)</f>
        <v>0</v>
      </c>
      <c r="BO337" t="s">
        <v>429</v>
      </c>
      <c r="BP337">
        <v>0</v>
      </c>
      <c r="BQ337">
        <f>IF(BP337&lt;&gt;0, BP337, BN337)</f>
        <v>0</v>
      </c>
      <c r="BR337">
        <f>1-BQ337/BF337</f>
        <v>0</v>
      </c>
      <c r="BS337">
        <f>(BF337-BE337)/(BF337-BQ337)</f>
        <v>0</v>
      </c>
      <c r="BT337">
        <f>(AZ337-BF337)/(AZ337-BQ337)</f>
        <v>0</v>
      </c>
      <c r="BU337">
        <f>(BF337-BE337)/(BF337-AY337)</f>
        <v>0</v>
      </c>
      <c r="BV337">
        <f>(AZ337-BF337)/(AZ337-AY337)</f>
        <v>0</v>
      </c>
      <c r="BW337">
        <f>(BS337*BQ337/BE337)</f>
        <v>0</v>
      </c>
      <c r="BX337">
        <f>(1-BW337)</f>
        <v>0</v>
      </c>
      <c r="DG337">
        <f>$B$13*EF337+$C$13*EG337+$F$13*ER337*(1-EU337)</f>
        <v>0</v>
      </c>
      <c r="DH337">
        <f>DG337*DI337</f>
        <v>0</v>
      </c>
      <c r="DI337">
        <f>($B$13*$D$11+$C$13*$D$11+$F$13*((FE337+EW337)/MAX(FE337+EW337+FF337, 0.1)*$I$11+FF337/MAX(FE337+EW337+FF337, 0.1)*$J$11))/($B$13+$C$13+$F$13)</f>
        <v>0</v>
      </c>
      <c r="DJ337">
        <f>($B$13*$K$11+$C$13*$K$11+$F$13*((FE337+EW337)/MAX(FE337+EW337+FF337, 0.1)*$P$11+FF337/MAX(FE337+EW337+FF337, 0.1)*$Q$11))/($B$13+$C$13+$F$13)</f>
        <v>0</v>
      </c>
      <c r="DK337">
        <v>4.16</v>
      </c>
      <c r="DL337">
        <v>0.5</v>
      </c>
      <c r="DM337" t="s">
        <v>430</v>
      </c>
      <c r="DN337">
        <v>2</v>
      </c>
      <c r="DO337" t="b">
        <v>1</v>
      </c>
      <c r="DP337">
        <v>1685036393.814285</v>
      </c>
      <c r="DQ337">
        <v>410.6596785714286</v>
      </c>
      <c r="DR337">
        <v>441.9089285714285</v>
      </c>
      <c r="DS337">
        <v>18.14751785714286</v>
      </c>
      <c r="DT337">
        <v>15.82743214285714</v>
      </c>
      <c r="DU337">
        <v>410.8309285714286</v>
      </c>
      <c r="DV337">
        <v>18.2561</v>
      </c>
      <c r="DW337">
        <v>499.9843928571428</v>
      </c>
      <c r="DX337">
        <v>99.51322142857143</v>
      </c>
      <c r="DY337">
        <v>0.09995456785714285</v>
      </c>
      <c r="DZ337">
        <v>27.20219285714285</v>
      </c>
      <c r="EA337">
        <v>28.05765714285715</v>
      </c>
      <c r="EB337">
        <v>999.9000000000002</v>
      </c>
      <c r="EC337">
        <v>0</v>
      </c>
      <c r="ED337">
        <v>0</v>
      </c>
      <c r="EE337">
        <v>9986.585357142858</v>
      </c>
      <c r="EF337">
        <v>0</v>
      </c>
      <c r="EG337">
        <v>142.6598928571429</v>
      </c>
      <c r="EH337">
        <v>-31.24909285714286</v>
      </c>
      <c r="EI337">
        <v>418.2499642857142</v>
      </c>
      <c r="EJ337">
        <v>449.0157142857142</v>
      </c>
      <c r="EK337">
        <v>2.320091428571428</v>
      </c>
      <c r="EL337">
        <v>441.9089285714285</v>
      </c>
      <c r="EM337">
        <v>15.82743214285714</v>
      </c>
      <c r="EN337">
        <v>1.805917857142857</v>
      </c>
      <c r="EO337">
        <v>1.5750375</v>
      </c>
      <c r="EP337">
        <v>15.83810357142857</v>
      </c>
      <c r="EQ337">
        <v>13.71672142857143</v>
      </c>
      <c r="ER337">
        <v>2000.036071428571</v>
      </c>
      <c r="ES337">
        <v>0.9799952142857145</v>
      </c>
      <c r="ET337">
        <v>0.02000490357142857</v>
      </c>
      <c r="EU337">
        <v>0</v>
      </c>
      <c r="EV337">
        <v>514.5541785714286</v>
      </c>
      <c r="EW337">
        <v>5.00078</v>
      </c>
      <c r="EX337">
        <v>21722.08928571429</v>
      </c>
      <c r="EY337">
        <v>16379.89642857143</v>
      </c>
      <c r="EZ337">
        <v>46.06660714285713</v>
      </c>
      <c r="FA337">
        <v>47.69824999999998</v>
      </c>
      <c r="FB337">
        <v>46.51096428571428</v>
      </c>
      <c r="FC337">
        <v>47.52428571428571</v>
      </c>
      <c r="FD337">
        <v>46.64492857142857</v>
      </c>
      <c r="FE337">
        <v>1955.123571428571</v>
      </c>
      <c r="FF337">
        <v>39.9125</v>
      </c>
      <c r="FG337">
        <v>0</v>
      </c>
      <c r="FH337">
        <v>1685036400.7</v>
      </c>
      <c r="FI337">
        <v>0</v>
      </c>
      <c r="FJ337">
        <v>514.5692307692308</v>
      </c>
      <c r="FK337">
        <v>0.2354188046882374</v>
      </c>
      <c r="FL337">
        <v>15137.34360158021</v>
      </c>
      <c r="FM337">
        <v>21755.78846153846</v>
      </c>
      <c r="FN337">
        <v>15</v>
      </c>
      <c r="FO337">
        <v>1685034582.6</v>
      </c>
      <c r="FP337" t="s">
        <v>1018</v>
      </c>
      <c r="FQ337">
        <v>1685034575.6</v>
      </c>
      <c r="FR337">
        <v>1685034582.6</v>
      </c>
      <c r="FS337">
        <v>5</v>
      </c>
      <c r="FT337">
        <v>-0.444</v>
      </c>
      <c r="FU337">
        <v>-0.083</v>
      </c>
      <c r="FV337">
        <v>-0.171</v>
      </c>
      <c r="FW337">
        <v>-0.067</v>
      </c>
      <c r="FX337">
        <v>408</v>
      </c>
      <c r="FY337">
        <v>21</v>
      </c>
      <c r="FZ337">
        <v>0.12</v>
      </c>
      <c r="GA337">
        <v>0.04</v>
      </c>
      <c r="GB337">
        <v>-27.01853170731707</v>
      </c>
      <c r="GC337">
        <v>-81.34878815331012</v>
      </c>
      <c r="GD337">
        <v>8.134958622031546</v>
      </c>
      <c r="GE337">
        <v>0</v>
      </c>
      <c r="GF337">
        <v>2.322196097560976</v>
      </c>
      <c r="GG337">
        <v>-0.03544536585366124</v>
      </c>
      <c r="GH337">
        <v>0.003611677455042493</v>
      </c>
      <c r="GI337">
        <v>1</v>
      </c>
      <c r="GJ337">
        <v>1</v>
      </c>
      <c r="GK337">
        <v>2</v>
      </c>
      <c r="GL337" t="s">
        <v>432</v>
      </c>
      <c r="GM337">
        <v>3.09903</v>
      </c>
      <c r="GN337">
        <v>2.75819</v>
      </c>
      <c r="GO337">
        <v>0.09563149999999999</v>
      </c>
      <c r="GP337">
        <v>0.102612</v>
      </c>
      <c r="GQ337">
        <v>0.0964768</v>
      </c>
      <c r="GR337">
        <v>0.0875678</v>
      </c>
      <c r="GS337">
        <v>22899.8</v>
      </c>
      <c r="GT337">
        <v>22478.6</v>
      </c>
      <c r="GU337">
        <v>25887.3</v>
      </c>
      <c r="GV337">
        <v>25417.6</v>
      </c>
      <c r="GW337">
        <v>37556</v>
      </c>
      <c r="GX337">
        <v>35343.8</v>
      </c>
      <c r="GY337">
        <v>45277.9</v>
      </c>
      <c r="GZ337">
        <v>41907.4</v>
      </c>
      <c r="HA337">
        <v>1.80068</v>
      </c>
      <c r="HB337">
        <v>1.7562</v>
      </c>
      <c r="HC337">
        <v>-0.12264</v>
      </c>
      <c r="HD337">
        <v>0</v>
      </c>
      <c r="HE337">
        <v>30.0635</v>
      </c>
      <c r="HF337">
        <v>999.9</v>
      </c>
      <c r="HG337">
        <v>46.9</v>
      </c>
      <c r="HH337">
        <v>45.8</v>
      </c>
      <c r="HI337">
        <v>47.3335</v>
      </c>
      <c r="HJ337">
        <v>62.9329</v>
      </c>
      <c r="HK337">
        <v>23.1851</v>
      </c>
      <c r="HL337">
        <v>1</v>
      </c>
      <c r="HM337">
        <v>0.8329569999999999</v>
      </c>
      <c r="HN337">
        <v>7.80085</v>
      </c>
      <c r="HO337">
        <v>20.1204</v>
      </c>
      <c r="HP337">
        <v>5.211</v>
      </c>
      <c r="HQ337">
        <v>11.986</v>
      </c>
      <c r="HR337">
        <v>4.96315</v>
      </c>
      <c r="HS337">
        <v>3.2744</v>
      </c>
      <c r="HT337">
        <v>9999</v>
      </c>
      <c r="HU337">
        <v>9999</v>
      </c>
      <c r="HV337">
        <v>9999</v>
      </c>
      <c r="HW337">
        <v>32.7</v>
      </c>
      <c r="HX337">
        <v>1.86401</v>
      </c>
      <c r="HY337">
        <v>1.86033</v>
      </c>
      <c r="HZ337">
        <v>1.85867</v>
      </c>
      <c r="IA337">
        <v>1.86005</v>
      </c>
      <c r="IB337">
        <v>1.85989</v>
      </c>
      <c r="IC337">
        <v>1.85852</v>
      </c>
      <c r="ID337">
        <v>1.85762</v>
      </c>
      <c r="IE337">
        <v>1.85243</v>
      </c>
      <c r="IF337">
        <v>0</v>
      </c>
      <c r="IG337">
        <v>0</v>
      </c>
      <c r="IH337">
        <v>0</v>
      </c>
      <c r="II337">
        <v>0</v>
      </c>
      <c r="IJ337" t="s">
        <v>433</v>
      </c>
      <c r="IK337" t="s">
        <v>434</v>
      </c>
      <c r="IL337" t="s">
        <v>435</v>
      </c>
      <c r="IM337" t="s">
        <v>435</v>
      </c>
      <c r="IN337" t="s">
        <v>435</v>
      </c>
      <c r="IO337" t="s">
        <v>435</v>
      </c>
      <c r="IP337">
        <v>0</v>
      </c>
      <c r="IQ337">
        <v>100</v>
      </c>
      <c r="IR337">
        <v>100</v>
      </c>
      <c r="IS337">
        <v>-0.17</v>
      </c>
      <c r="IT337">
        <v>-0.1086</v>
      </c>
      <c r="IU337">
        <v>-0.2503851249591045</v>
      </c>
      <c r="IV337">
        <v>0.0002756662941723101</v>
      </c>
      <c r="IW337">
        <v>-1.706736700235475E-07</v>
      </c>
      <c r="IX337">
        <v>-7.648352192670159E-11</v>
      </c>
      <c r="IY337">
        <v>-0.272498028503149</v>
      </c>
      <c r="IZ337">
        <v>0.001712106514585134</v>
      </c>
      <c r="JA337">
        <v>0.0004201690128959496</v>
      </c>
      <c r="JB337">
        <v>-1.212774764375344E-06</v>
      </c>
      <c r="JC337">
        <v>3</v>
      </c>
      <c r="JD337">
        <v>1949</v>
      </c>
      <c r="JE337">
        <v>1</v>
      </c>
      <c r="JF337">
        <v>28</v>
      </c>
      <c r="JG337">
        <v>30.4</v>
      </c>
      <c r="JH337">
        <v>30.3</v>
      </c>
      <c r="JI337">
        <v>1.24634</v>
      </c>
      <c r="JJ337">
        <v>2.70752</v>
      </c>
      <c r="JK337">
        <v>1.49658</v>
      </c>
      <c r="JL337">
        <v>2.34253</v>
      </c>
      <c r="JM337">
        <v>1.54785</v>
      </c>
      <c r="JN337">
        <v>2.43164</v>
      </c>
      <c r="JO337">
        <v>49.2006</v>
      </c>
      <c r="JP337">
        <v>14.6224</v>
      </c>
      <c r="JQ337">
        <v>18</v>
      </c>
      <c r="JR337">
        <v>494.751</v>
      </c>
      <c r="JS337">
        <v>478.262</v>
      </c>
      <c r="JT337">
        <v>21.4549</v>
      </c>
      <c r="JU337">
        <v>37.0611</v>
      </c>
      <c r="JV337">
        <v>30.0004</v>
      </c>
      <c r="JW337">
        <v>36.6321</v>
      </c>
      <c r="JX337">
        <v>36.4422</v>
      </c>
      <c r="JY337">
        <v>25.0942</v>
      </c>
      <c r="JZ337">
        <v>61.4832</v>
      </c>
      <c r="KA337">
        <v>0</v>
      </c>
      <c r="KB337">
        <v>21.4393</v>
      </c>
      <c r="KC337">
        <v>487.037</v>
      </c>
      <c r="KD337">
        <v>15.761</v>
      </c>
      <c r="KE337">
        <v>98.9385</v>
      </c>
      <c r="KF337">
        <v>99.4829</v>
      </c>
    </row>
    <row r="338" spans="1:292">
      <c r="A338">
        <v>318</v>
      </c>
      <c r="B338">
        <v>1685036406.6</v>
      </c>
      <c r="C338">
        <v>9807.5</v>
      </c>
      <c r="D338" t="s">
        <v>1075</v>
      </c>
      <c r="E338" t="s">
        <v>1076</v>
      </c>
      <c r="F338">
        <v>5</v>
      </c>
      <c r="G338" t="s">
        <v>1017</v>
      </c>
      <c r="H338">
        <v>1685036399.1</v>
      </c>
      <c r="I338">
        <f>(J338)/1000</f>
        <v>0</v>
      </c>
      <c r="J338">
        <f>IF(DO338, AM338, AG338)</f>
        <v>0</v>
      </c>
      <c r="K338">
        <f>IF(DO338, AH338, AF338)</f>
        <v>0</v>
      </c>
      <c r="L338">
        <f>DQ338 - IF(AT338&gt;1, K338*DK338*100.0/(AV338*EE338), 0)</f>
        <v>0</v>
      </c>
      <c r="M338">
        <f>((S338-I338/2)*L338-K338)/(S338+I338/2)</f>
        <v>0</v>
      </c>
      <c r="N338">
        <f>M338*(DX338+DY338)/1000.0</f>
        <v>0</v>
      </c>
      <c r="O338">
        <f>(DQ338 - IF(AT338&gt;1, K338*DK338*100.0/(AV338*EE338), 0))*(DX338+DY338)/1000.0</f>
        <v>0</v>
      </c>
      <c r="P338">
        <f>2.0/((1/R338-1/Q338)+SIGN(R338)*SQRT((1/R338-1/Q338)*(1/R338-1/Q338) + 4*DL338/((DL338+1)*(DL338+1))*(2*1/R338*1/Q338-1/Q338*1/Q338)))</f>
        <v>0</v>
      </c>
      <c r="Q338">
        <f>IF(LEFT(DM338,1)&lt;&gt;"0",IF(LEFT(DM338,1)="1",3.0,DN338),$D$5+$E$5*(EE338*DX338/($K$5*1000))+$F$5*(EE338*DX338/($K$5*1000))*MAX(MIN(DK338,$J$5),$I$5)*MAX(MIN(DK338,$J$5),$I$5)+$G$5*MAX(MIN(DK338,$J$5),$I$5)*(EE338*DX338/($K$5*1000))+$H$5*(EE338*DX338/($K$5*1000))*(EE338*DX338/($K$5*1000)))</f>
        <v>0</v>
      </c>
      <c r="R338">
        <f>I338*(1000-(1000*0.61365*exp(17.502*V338/(240.97+V338))/(DX338+DY338)+DS338)/2)/(1000*0.61365*exp(17.502*V338/(240.97+V338))/(DX338+DY338)-DS338)</f>
        <v>0</v>
      </c>
      <c r="S338">
        <f>1/((DL338+1)/(P338/1.6)+1/(Q338/1.37)) + DL338/((DL338+1)/(P338/1.6) + DL338/(Q338/1.37))</f>
        <v>0</v>
      </c>
      <c r="T338">
        <f>(DG338*DJ338)</f>
        <v>0</v>
      </c>
      <c r="U338">
        <f>(DZ338+(T338+2*0.95*5.67E-8*(((DZ338+$B$9)+273)^4-(DZ338+273)^4)-44100*I338)/(1.84*29.3*Q338+8*0.95*5.67E-8*(DZ338+273)^3))</f>
        <v>0</v>
      </c>
      <c r="V338">
        <f>($C$9*EA338+$D$9*EB338+$E$9*U338)</f>
        <v>0</v>
      </c>
      <c r="W338">
        <f>0.61365*exp(17.502*V338/(240.97+V338))</f>
        <v>0</v>
      </c>
      <c r="X338">
        <f>(Y338/Z338*100)</f>
        <v>0</v>
      </c>
      <c r="Y338">
        <f>DS338*(DX338+DY338)/1000</f>
        <v>0</v>
      </c>
      <c r="Z338">
        <f>0.61365*exp(17.502*DZ338/(240.97+DZ338))</f>
        <v>0</v>
      </c>
      <c r="AA338">
        <f>(W338-DS338*(DX338+DY338)/1000)</f>
        <v>0</v>
      </c>
      <c r="AB338">
        <f>(-I338*44100)</f>
        <v>0</v>
      </c>
      <c r="AC338">
        <f>2*29.3*Q338*0.92*(DZ338-V338)</f>
        <v>0</v>
      </c>
      <c r="AD338">
        <f>2*0.95*5.67E-8*(((DZ338+$B$9)+273)^4-(V338+273)^4)</f>
        <v>0</v>
      </c>
      <c r="AE338">
        <f>T338+AD338+AB338+AC338</f>
        <v>0</v>
      </c>
      <c r="AF338">
        <f>DW338*AT338*(DR338-DQ338*(1000-AT338*DT338)/(1000-AT338*DS338))/(100*DK338)</f>
        <v>0</v>
      </c>
      <c r="AG338">
        <f>1000*DW338*AT338*(DS338-DT338)/(100*DK338*(1000-AT338*DS338))</f>
        <v>0</v>
      </c>
      <c r="AH338">
        <f>(AI338 - AJ338 - DX338*1E3/(8.314*(DZ338+273.15)) * AL338/DW338 * AK338) * DW338/(100*DK338) * (1000 - DT338)/1000</f>
        <v>0</v>
      </c>
      <c r="AI338">
        <v>480.4612581169986</v>
      </c>
      <c r="AJ338">
        <v>446.743612121212</v>
      </c>
      <c r="AK338">
        <v>2.976691990871808</v>
      </c>
      <c r="AL338">
        <v>66.82168237322618</v>
      </c>
      <c r="AM338">
        <f>(AO338 - AN338 + DX338*1E3/(8.314*(DZ338+273.15)) * AQ338/DW338 * AP338) * DW338/(100*DK338) * 1000/(1000 - AO338)</f>
        <v>0</v>
      </c>
      <c r="AN338">
        <v>15.83439398017179</v>
      </c>
      <c r="AO338">
        <v>18.15424823529412</v>
      </c>
      <c r="AP338">
        <v>3.268514582366302E-05</v>
      </c>
      <c r="AQ338">
        <v>105.1701195824836</v>
      </c>
      <c r="AR338">
        <v>0</v>
      </c>
      <c r="AS338">
        <v>0</v>
      </c>
      <c r="AT338">
        <f>IF(AR338*$H$15&gt;=AV338,1.0,(AV338/(AV338-AR338*$H$15)))</f>
        <v>0</v>
      </c>
      <c r="AU338">
        <f>(AT338-1)*100</f>
        <v>0</v>
      </c>
      <c r="AV338">
        <f>MAX(0,($B$15+$C$15*EE338)/(1+$D$15*EE338)*DX338/(DZ338+273)*$E$15)</f>
        <v>0</v>
      </c>
      <c r="AW338" t="s">
        <v>429</v>
      </c>
      <c r="AX338" t="s">
        <v>429</v>
      </c>
      <c r="AY338">
        <v>0</v>
      </c>
      <c r="AZ338">
        <v>0</v>
      </c>
      <c r="BA338">
        <f>1-AY338/AZ338</f>
        <v>0</v>
      </c>
      <c r="BB338">
        <v>0</v>
      </c>
      <c r="BC338" t="s">
        <v>429</v>
      </c>
      <c r="BD338" t="s">
        <v>429</v>
      </c>
      <c r="BE338">
        <v>0</v>
      </c>
      <c r="BF338">
        <v>0</v>
      </c>
      <c r="BG338">
        <f>1-BE338/BF338</f>
        <v>0</v>
      </c>
      <c r="BH338">
        <v>0.5</v>
      </c>
      <c r="BI338">
        <f>DH338</f>
        <v>0</v>
      </c>
      <c r="BJ338">
        <f>K338</f>
        <v>0</v>
      </c>
      <c r="BK338">
        <f>BG338*BH338*BI338</f>
        <v>0</v>
      </c>
      <c r="BL338">
        <f>(BJ338-BB338)/BI338</f>
        <v>0</v>
      </c>
      <c r="BM338">
        <f>(AZ338-BF338)/BF338</f>
        <v>0</v>
      </c>
      <c r="BN338">
        <f>AY338/(BA338+AY338/BF338)</f>
        <v>0</v>
      </c>
      <c r="BO338" t="s">
        <v>429</v>
      </c>
      <c r="BP338">
        <v>0</v>
      </c>
      <c r="BQ338">
        <f>IF(BP338&lt;&gt;0, BP338, BN338)</f>
        <v>0</v>
      </c>
      <c r="BR338">
        <f>1-BQ338/BF338</f>
        <v>0</v>
      </c>
      <c r="BS338">
        <f>(BF338-BE338)/(BF338-BQ338)</f>
        <v>0</v>
      </c>
      <c r="BT338">
        <f>(AZ338-BF338)/(AZ338-BQ338)</f>
        <v>0</v>
      </c>
      <c r="BU338">
        <f>(BF338-BE338)/(BF338-AY338)</f>
        <v>0</v>
      </c>
      <c r="BV338">
        <f>(AZ338-BF338)/(AZ338-AY338)</f>
        <v>0</v>
      </c>
      <c r="BW338">
        <f>(BS338*BQ338/BE338)</f>
        <v>0</v>
      </c>
      <c r="BX338">
        <f>(1-BW338)</f>
        <v>0</v>
      </c>
      <c r="DG338">
        <f>$B$13*EF338+$C$13*EG338+$F$13*ER338*(1-EU338)</f>
        <v>0</v>
      </c>
      <c r="DH338">
        <f>DG338*DI338</f>
        <v>0</v>
      </c>
      <c r="DI338">
        <f>($B$13*$D$11+$C$13*$D$11+$F$13*((FE338+EW338)/MAX(FE338+EW338+FF338, 0.1)*$I$11+FF338/MAX(FE338+EW338+FF338, 0.1)*$J$11))/($B$13+$C$13+$F$13)</f>
        <v>0</v>
      </c>
      <c r="DJ338">
        <f>($B$13*$K$11+$C$13*$K$11+$F$13*((FE338+EW338)/MAX(FE338+EW338+FF338, 0.1)*$P$11+FF338/MAX(FE338+EW338+FF338, 0.1)*$Q$11))/($B$13+$C$13+$F$13)</f>
        <v>0</v>
      </c>
      <c r="DK338">
        <v>4.16</v>
      </c>
      <c r="DL338">
        <v>0.5</v>
      </c>
      <c r="DM338" t="s">
        <v>430</v>
      </c>
      <c r="DN338">
        <v>2</v>
      </c>
      <c r="DO338" t="b">
        <v>1</v>
      </c>
      <c r="DP338">
        <v>1685036399.1</v>
      </c>
      <c r="DQ338">
        <v>420.532962962963</v>
      </c>
      <c r="DR338">
        <v>458.5960740740741</v>
      </c>
      <c r="DS338">
        <v>18.14928148148148</v>
      </c>
      <c r="DT338">
        <v>15.83099259259259</v>
      </c>
      <c r="DU338">
        <v>420.7033333333333</v>
      </c>
      <c r="DV338">
        <v>18.25783333333333</v>
      </c>
      <c r="DW338">
        <v>499.9788888888888</v>
      </c>
      <c r="DX338">
        <v>99.51344074074075</v>
      </c>
      <c r="DY338">
        <v>0.09994149259259259</v>
      </c>
      <c r="DZ338">
        <v>27.20957407407408</v>
      </c>
      <c r="EA338">
        <v>28.06636296296297</v>
      </c>
      <c r="EB338">
        <v>999.9000000000001</v>
      </c>
      <c r="EC338">
        <v>0</v>
      </c>
      <c r="ED338">
        <v>0</v>
      </c>
      <c r="EE338">
        <v>9988.080370370371</v>
      </c>
      <c r="EF338">
        <v>0</v>
      </c>
      <c r="EG338">
        <v>146.2804444444444</v>
      </c>
      <c r="EH338">
        <v>-38.06296296296296</v>
      </c>
      <c r="EI338">
        <v>428.3065185185185</v>
      </c>
      <c r="EJ338">
        <v>465.9729259259259</v>
      </c>
      <c r="EK338">
        <v>2.318294444444444</v>
      </c>
      <c r="EL338">
        <v>458.5960740740741</v>
      </c>
      <c r="EM338">
        <v>15.83099259259259</v>
      </c>
      <c r="EN338">
        <v>1.806097777777778</v>
      </c>
      <c r="EO338">
        <v>1.575395925925926</v>
      </c>
      <c r="EP338">
        <v>15.83965925925926</v>
      </c>
      <c r="EQ338">
        <v>13.72021851851852</v>
      </c>
      <c r="ER338">
        <v>2000.03962962963</v>
      </c>
      <c r="ES338">
        <v>0.9799965555555553</v>
      </c>
      <c r="ET338">
        <v>0.02000348518518518</v>
      </c>
      <c r="EU338">
        <v>0</v>
      </c>
      <c r="EV338">
        <v>514.621888888889</v>
      </c>
      <c r="EW338">
        <v>5.00078</v>
      </c>
      <c r="EX338">
        <v>22794.32962962962</v>
      </c>
      <c r="EY338">
        <v>16379.92962962963</v>
      </c>
      <c r="EZ338">
        <v>46.05988888888888</v>
      </c>
      <c r="FA338">
        <v>47.69633333333331</v>
      </c>
      <c r="FB338">
        <v>46.48362962962963</v>
      </c>
      <c r="FC338">
        <v>47.52288888888889</v>
      </c>
      <c r="FD338">
        <v>46.65725925925926</v>
      </c>
      <c r="FE338">
        <v>1955.13</v>
      </c>
      <c r="FF338">
        <v>39.90851851851853</v>
      </c>
      <c r="FG338">
        <v>0</v>
      </c>
      <c r="FH338">
        <v>1685036406.1</v>
      </c>
      <c r="FI338">
        <v>0</v>
      </c>
      <c r="FJ338">
        <v>514.6161199999999</v>
      </c>
      <c r="FK338">
        <v>1.155923085421648</v>
      </c>
      <c r="FL338">
        <v>10433.8461578964</v>
      </c>
      <c r="FM338">
        <v>22945.492</v>
      </c>
      <c r="FN338">
        <v>15</v>
      </c>
      <c r="FO338">
        <v>1685034582.6</v>
      </c>
      <c r="FP338" t="s">
        <v>1018</v>
      </c>
      <c r="FQ338">
        <v>1685034575.6</v>
      </c>
      <c r="FR338">
        <v>1685034582.6</v>
      </c>
      <c r="FS338">
        <v>5</v>
      </c>
      <c r="FT338">
        <v>-0.444</v>
      </c>
      <c r="FU338">
        <v>-0.083</v>
      </c>
      <c r="FV338">
        <v>-0.171</v>
      </c>
      <c r="FW338">
        <v>-0.067</v>
      </c>
      <c r="FX338">
        <v>408</v>
      </c>
      <c r="FY338">
        <v>21</v>
      </c>
      <c r="FZ338">
        <v>0.12</v>
      </c>
      <c r="GA338">
        <v>0.04</v>
      </c>
      <c r="GB338">
        <v>-33.21511707317074</v>
      </c>
      <c r="GC338">
        <v>-80.33122996515679</v>
      </c>
      <c r="GD338">
        <v>8.020103879684354</v>
      </c>
      <c r="GE338">
        <v>0</v>
      </c>
      <c r="GF338">
        <v>2.319708048780488</v>
      </c>
      <c r="GG338">
        <v>-0.02430648083623837</v>
      </c>
      <c r="GH338">
        <v>0.002713423019992514</v>
      </c>
      <c r="GI338">
        <v>1</v>
      </c>
      <c r="GJ338">
        <v>1</v>
      </c>
      <c r="GK338">
        <v>2</v>
      </c>
      <c r="GL338" t="s">
        <v>432</v>
      </c>
      <c r="GM338">
        <v>3.09906</v>
      </c>
      <c r="GN338">
        <v>2.75814</v>
      </c>
      <c r="GO338">
        <v>0.09809180000000001</v>
      </c>
      <c r="GP338">
        <v>0.105299</v>
      </c>
      <c r="GQ338">
        <v>0.0964957</v>
      </c>
      <c r="GR338">
        <v>0.08758100000000001</v>
      </c>
      <c r="GS338">
        <v>22837.9</v>
      </c>
      <c r="GT338">
        <v>22411.3</v>
      </c>
      <c r="GU338">
        <v>25887.7</v>
      </c>
      <c r="GV338">
        <v>25417.6</v>
      </c>
      <c r="GW338">
        <v>37555.8</v>
      </c>
      <c r="GX338">
        <v>35343.7</v>
      </c>
      <c r="GY338">
        <v>45278.3</v>
      </c>
      <c r="GZ338">
        <v>41907.5</v>
      </c>
      <c r="HA338">
        <v>1.80028</v>
      </c>
      <c r="HB338">
        <v>1.75633</v>
      </c>
      <c r="HC338">
        <v>-0.120737</v>
      </c>
      <c r="HD338">
        <v>0</v>
      </c>
      <c r="HE338">
        <v>30.0531</v>
      </c>
      <c r="HF338">
        <v>999.9</v>
      </c>
      <c r="HG338">
        <v>46.8</v>
      </c>
      <c r="HH338">
        <v>45.8</v>
      </c>
      <c r="HI338">
        <v>47.2297</v>
      </c>
      <c r="HJ338">
        <v>62.8529</v>
      </c>
      <c r="HK338">
        <v>22.8646</v>
      </c>
      <c r="HL338">
        <v>1</v>
      </c>
      <c r="HM338">
        <v>0.8332039999999999</v>
      </c>
      <c r="HN338">
        <v>7.87965</v>
      </c>
      <c r="HO338">
        <v>20.1168</v>
      </c>
      <c r="HP338">
        <v>5.21115</v>
      </c>
      <c r="HQ338">
        <v>11.986</v>
      </c>
      <c r="HR338">
        <v>4.9634</v>
      </c>
      <c r="HS338">
        <v>3.2743</v>
      </c>
      <c r="HT338">
        <v>9999</v>
      </c>
      <c r="HU338">
        <v>9999</v>
      </c>
      <c r="HV338">
        <v>9999</v>
      </c>
      <c r="HW338">
        <v>32.7</v>
      </c>
      <c r="HX338">
        <v>1.86401</v>
      </c>
      <c r="HY338">
        <v>1.86034</v>
      </c>
      <c r="HZ338">
        <v>1.85867</v>
      </c>
      <c r="IA338">
        <v>1.86004</v>
      </c>
      <c r="IB338">
        <v>1.85989</v>
      </c>
      <c r="IC338">
        <v>1.85853</v>
      </c>
      <c r="ID338">
        <v>1.85762</v>
      </c>
      <c r="IE338">
        <v>1.85243</v>
      </c>
      <c r="IF338">
        <v>0</v>
      </c>
      <c r="IG338">
        <v>0</v>
      </c>
      <c r="IH338">
        <v>0</v>
      </c>
      <c r="II338">
        <v>0</v>
      </c>
      <c r="IJ338" t="s">
        <v>433</v>
      </c>
      <c r="IK338" t="s">
        <v>434</v>
      </c>
      <c r="IL338" t="s">
        <v>435</v>
      </c>
      <c r="IM338" t="s">
        <v>435</v>
      </c>
      <c r="IN338" t="s">
        <v>435</v>
      </c>
      <c r="IO338" t="s">
        <v>435</v>
      </c>
      <c r="IP338">
        <v>0</v>
      </c>
      <c r="IQ338">
        <v>100</v>
      </c>
      <c r="IR338">
        <v>100</v>
      </c>
      <c r="IS338">
        <v>-0.169</v>
      </c>
      <c r="IT338">
        <v>-0.1084</v>
      </c>
      <c r="IU338">
        <v>-0.2503851249591045</v>
      </c>
      <c r="IV338">
        <v>0.0002756662941723101</v>
      </c>
      <c r="IW338">
        <v>-1.706736700235475E-07</v>
      </c>
      <c r="IX338">
        <v>-7.648352192670159E-11</v>
      </c>
      <c r="IY338">
        <v>-0.272498028503149</v>
      </c>
      <c r="IZ338">
        <v>0.001712106514585134</v>
      </c>
      <c r="JA338">
        <v>0.0004201690128959496</v>
      </c>
      <c r="JB338">
        <v>-1.212774764375344E-06</v>
      </c>
      <c r="JC338">
        <v>3</v>
      </c>
      <c r="JD338">
        <v>1949</v>
      </c>
      <c r="JE338">
        <v>1</v>
      </c>
      <c r="JF338">
        <v>28</v>
      </c>
      <c r="JG338">
        <v>30.5</v>
      </c>
      <c r="JH338">
        <v>30.4</v>
      </c>
      <c r="JI338">
        <v>1.2854</v>
      </c>
      <c r="JJ338">
        <v>2.69531</v>
      </c>
      <c r="JK338">
        <v>1.49658</v>
      </c>
      <c r="JL338">
        <v>2.34253</v>
      </c>
      <c r="JM338">
        <v>1.54785</v>
      </c>
      <c r="JN338">
        <v>2.44263</v>
      </c>
      <c r="JO338">
        <v>49.2006</v>
      </c>
      <c r="JP338">
        <v>14.6136</v>
      </c>
      <c r="JQ338">
        <v>18</v>
      </c>
      <c r="JR338">
        <v>494.517</v>
      </c>
      <c r="JS338">
        <v>478.373</v>
      </c>
      <c r="JT338">
        <v>21.3949</v>
      </c>
      <c r="JU338">
        <v>37.0561</v>
      </c>
      <c r="JV338">
        <v>30.0004</v>
      </c>
      <c r="JW338">
        <v>36.6341</v>
      </c>
      <c r="JX338">
        <v>36.446</v>
      </c>
      <c r="JY338">
        <v>25.8363</v>
      </c>
      <c r="JZ338">
        <v>61.4832</v>
      </c>
      <c r="KA338">
        <v>0</v>
      </c>
      <c r="KB338">
        <v>21.3791</v>
      </c>
      <c r="KC338">
        <v>507.079</v>
      </c>
      <c r="KD338">
        <v>15.7567</v>
      </c>
      <c r="KE338">
        <v>98.9396</v>
      </c>
      <c r="KF338">
        <v>99.4829</v>
      </c>
    </row>
    <row r="339" spans="1:292">
      <c r="A339">
        <v>319</v>
      </c>
      <c r="B339">
        <v>1685036411.6</v>
      </c>
      <c r="C339">
        <v>9812.5</v>
      </c>
      <c r="D339" t="s">
        <v>1077</v>
      </c>
      <c r="E339" t="s">
        <v>1078</v>
      </c>
      <c r="F339">
        <v>5</v>
      </c>
      <c r="G339" t="s">
        <v>1017</v>
      </c>
      <c r="H339">
        <v>1685036403.814285</v>
      </c>
      <c r="I339">
        <f>(J339)/1000</f>
        <v>0</v>
      </c>
      <c r="J339">
        <f>IF(DO339, AM339, AG339)</f>
        <v>0</v>
      </c>
      <c r="K339">
        <f>IF(DO339, AH339, AF339)</f>
        <v>0</v>
      </c>
      <c r="L339">
        <f>DQ339 - IF(AT339&gt;1, K339*DK339*100.0/(AV339*EE339), 0)</f>
        <v>0</v>
      </c>
      <c r="M339">
        <f>((S339-I339/2)*L339-K339)/(S339+I339/2)</f>
        <v>0</v>
      </c>
      <c r="N339">
        <f>M339*(DX339+DY339)/1000.0</f>
        <v>0</v>
      </c>
      <c r="O339">
        <f>(DQ339 - IF(AT339&gt;1, K339*DK339*100.0/(AV339*EE339), 0))*(DX339+DY339)/1000.0</f>
        <v>0</v>
      </c>
      <c r="P339">
        <f>2.0/((1/R339-1/Q339)+SIGN(R339)*SQRT((1/R339-1/Q339)*(1/R339-1/Q339) + 4*DL339/((DL339+1)*(DL339+1))*(2*1/R339*1/Q339-1/Q339*1/Q339)))</f>
        <v>0</v>
      </c>
      <c r="Q339">
        <f>IF(LEFT(DM339,1)&lt;&gt;"0",IF(LEFT(DM339,1)="1",3.0,DN339),$D$5+$E$5*(EE339*DX339/($K$5*1000))+$F$5*(EE339*DX339/($K$5*1000))*MAX(MIN(DK339,$J$5),$I$5)*MAX(MIN(DK339,$J$5),$I$5)+$G$5*MAX(MIN(DK339,$J$5),$I$5)*(EE339*DX339/($K$5*1000))+$H$5*(EE339*DX339/($K$5*1000))*(EE339*DX339/($K$5*1000)))</f>
        <v>0</v>
      </c>
      <c r="R339">
        <f>I339*(1000-(1000*0.61365*exp(17.502*V339/(240.97+V339))/(DX339+DY339)+DS339)/2)/(1000*0.61365*exp(17.502*V339/(240.97+V339))/(DX339+DY339)-DS339)</f>
        <v>0</v>
      </c>
      <c r="S339">
        <f>1/((DL339+1)/(P339/1.6)+1/(Q339/1.37)) + DL339/((DL339+1)/(P339/1.6) + DL339/(Q339/1.37))</f>
        <v>0</v>
      </c>
      <c r="T339">
        <f>(DG339*DJ339)</f>
        <v>0</v>
      </c>
      <c r="U339">
        <f>(DZ339+(T339+2*0.95*5.67E-8*(((DZ339+$B$9)+273)^4-(DZ339+273)^4)-44100*I339)/(1.84*29.3*Q339+8*0.95*5.67E-8*(DZ339+273)^3))</f>
        <v>0</v>
      </c>
      <c r="V339">
        <f>($C$9*EA339+$D$9*EB339+$E$9*U339)</f>
        <v>0</v>
      </c>
      <c r="W339">
        <f>0.61365*exp(17.502*V339/(240.97+V339))</f>
        <v>0</v>
      </c>
      <c r="X339">
        <f>(Y339/Z339*100)</f>
        <v>0</v>
      </c>
      <c r="Y339">
        <f>DS339*(DX339+DY339)/1000</f>
        <v>0</v>
      </c>
      <c r="Z339">
        <f>0.61365*exp(17.502*DZ339/(240.97+DZ339))</f>
        <v>0</v>
      </c>
      <c r="AA339">
        <f>(W339-DS339*(DX339+DY339)/1000)</f>
        <v>0</v>
      </c>
      <c r="AB339">
        <f>(-I339*44100)</f>
        <v>0</v>
      </c>
      <c r="AC339">
        <f>2*29.3*Q339*0.92*(DZ339-V339)</f>
        <v>0</v>
      </c>
      <c r="AD339">
        <f>2*0.95*5.67E-8*(((DZ339+$B$9)+273)^4-(V339+273)^4)</f>
        <v>0</v>
      </c>
      <c r="AE339">
        <f>T339+AD339+AB339+AC339</f>
        <v>0</v>
      </c>
      <c r="AF339">
        <f>DW339*AT339*(DR339-DQ339*(1000-AT339*DT339)/(1000-AT339*DS339))/(100*DK339)</f>
        <v>0</v>
      </c>
      <c r="AG339">
        <f>1000*DW339*AT339*(DS339-DT339)/(100*DK339*(1000-AT339*DS339))</f>
        <v>0</v>
      </c>
      <c r="AH339">
        <f>(AI339 - AJ339 - DX339*1E3/(8.314*(DZ339+273.15)) * AL339/DW339 * AK339) * DW339/(100*DK339) * (1000 - DT339)/1000</f>
        <v>0</v>
      </c>
      <c r="AI339">
        <v>497.0683093884693</v>
      </c>
      <c r="AJ339">
        <v>462.2756121212117</v>
      </c>
      <c r="AK339">
        <v>3.123001197947556</v>
      </c>
      <c r="AL339">
        <v>66.82168237322618</v>
      </c>
      <c r="AM339">
        <f>(AO339 - AN339 + DX339*1E3/(8.314*(DZ339+273.15)) * AQ339/DW339 * AP339) * DW339/(100*DK339) * 1000/(1000 - AO339)</f>
        <v>0</v>
      </c>
      <c r="AN339">
        <v>15.83877074585057</v>
      </c>
      <c r="AO339">
        <v>18.16113176470588</v>
      </c>
      <c r="AP339">
        <v>4.094552162990599E-05</v>
      </c>
      <c r="AQ339">
        <v>105.1701195824836</v>
      </c>
      <c r="AR339">
        <v>0</v>
      </c>
      <c r="AS339">
        <v>0</v>
      </c>
      <c r="AT339">
        <f>IF(AR339*$H$15&gt;=AV339,1.0,(AV339/(AV339-AR339*$H$15)))</f>
        <v>0</v>
      </c>
      <c r="AU339">
        <f>(AT339-1)*100</f>
        <v>0</v>
      </c>
      <c r="AV339">
        <f>MAX(0,($B$15+$C$15*EE339)/(1+$D$15*EE339)*DX339/(DZ339+273)*$E$15)</f>
        <v>0</v>
      </c>
      <c r="AW339" t="s">
        <v>429</v>
      </c>
      <c r="AX339" t="s">
        <v>429</v>
      </c>
      <c r="AY339">
        <v>0</v>
      </c>
      <c r="AZ339">
        <v>0</v>
      </c>
      <c r="BA339">
        <f>1-AY339/AZ339</f>
        <v>0</v>
      </c>
      <c r="BB339">
        <v>0</v>
      </c>
      <c r="BC339" t="s">
        <v>429</v>
      </c>
      <c r="BD339" t="s">
        <v>429</v>
      </c>
      <c r="BE339">
        <v>0</v>
      </c>
      <c r="BF339">
        <v>0</v>
      </c>
      <c r="BG339">
        <f>1-BE339/BF339</f>
        <v>0</v>
      </c>
      <c r="BH339">
        <v>0.5</v>
      </c>
      <c r="BI339">
        <f>DH339</f>
        <v>0</v>
      </c>
      <c r="BJ339">
        <f>K339</f>
        <v>0</v>
      </c>
      <c r="BK339">
        <f>BG339*BH339*BI339</f>
        <v>0</v>
      </c>
      <c r="BL339">
        <f>(BJ339-BB339)/BI339</f>
        <v>0</v>
      </c>
      <c r="BM339">
        <f>(AZ339-BF339)/BF339</f>
        <v>0</v>
      </c>
      <c r="BN339">
        <f>AY339/(BA339+AY339/BF339)</f>
        <v>0</v>
      </c>
      <c r="BO339" t="s">
        <v>429</v>
      </c>
      <c r="BP339">
        <v>0</v>
      </c>
      <c r="BQ339">
        <f>IF(BP339&lt;&gt;0, BP339, BN339)</f>
        <v>0</v>
      </c>
      <c r="BR339">
        <f>1-BQ339/BF339</f>
        <v>0</v>
      </c>
      <c r="BS339">
        <f>(BF339-BE339)/(BF339-BQ339)</f>
        <v>0</v>
      </c>
      <c r="BT339">
        <f>(AZ339-BF339)/(AZ339-BQ339)</f>
        <v>0</v>
      </c>
      <c r="BU339">
        <f>(BF339-BE339)/(BF339-AY339)</f>
        <v>0</v>
      </c>
      <c r="BV339">
        <f>(AZ339-BF339)/(AZ339-AY339)</f>
        <v>0</v>
      </c>
      <c r="BW339">
        <f>(BS339*BQ339/BE339)</f>
        <v>0</v>
      </c>
      <c r="BX339">
        <f>(1-BW339)</f>
        <v>0</v>
      </c>
      <c r="DG339">
        <f>$B$13*EF339+$C$13*EG339+$F$13*ER339*(1-EU339)</f>
        <v>0</v>
      </c>
      <c r="DH339">
        <f>DG339*DI339</f>
        <v>0</v>
      </c>
      <c r="DI339">
        <f>($B$13*$D$11+$C$13*$D$11+$F$13*((FE339+EW339)/MAX(FE339+EW339+FF339, 0.1)*$I$11+FF339/MAX(FE339+EW339+FF339, 0.1)*$J$11))/($B$13+$C$13+$F$13)</f>
        <v>0</v>
      </c>
      <c r="DJ339">
        <f>($B$13*$K$11+$C$13*$K$11+$F$13*((FE339+EW339)/MAX(FE339+EW339+FF339, 0.1)*$P$11+FF339/MAX(FE339+EW339+FF339, 0.1)*$Q$11))/($B$13+$C$13+$F$13)</f>
        <v>0</v>
      </c>
      <c r="DK339">
        <v>4.16</v>
      </c>
      <c r="DL339">
        <v>0.5</v>
      </c>
      <c r="DM339" t="s">
        <v>430</v>
      </c>
      <c r="DN339">
        <v>2</v>
      </c>
      <c r="DO339" t="b">
        <v>1</v>
      </c>
      <c r="DP339">
        <v>1685036403.814285</v>
      </c>
      <c r="DQ339">
        <v>432.5526071428571</v>
      </c>
      <c r="DR339">
        <v>474.3230357142857</v>
      </c>
      <c r="DS339">
        <v>18.15275</v>
      </c>
      <c r="DT339">
        <v>15.83279285714286</v>
      </c>
      <c r="DU339">
        <v>432.7219642857143</v>
      </c>
      <c r="DV339">
        <v>18.26124285714286</v>
      </c>
      <c r="DW339">
        <v>500.0318928571429</v>
      </c>
      <c r="DX339">
        <v>99.51365000000001</v>
      </c>
      <c r="DY339">
        <v>0.1000434357142857</v>
      </c>
      <c r="DZ339">
        <v>27.21806071428572</v>
      </c>
      <c r="EA339">
        <v>28.0769</v>
      </c>
      <c r="EB339">
        <v>999.9000000000002</v>
      </c>
      <c r="EC339">
        <v>0</v>
      </c>
      <c r="ED339">
        <v>0</v>
      </c>
      <c r="EE339">
        <v>9987.323571428571</v>
      </c>
      <c r="EF339">
        <v>0</v>
      </c>
      <c r="EG339">
        <v>151.2786428571428</v>
      </c>
      <c r="EH339">
        <v>-41.77034999999999</v>
      </c>
      <c r="EI339">
        <v>440.5499285714286</v>
      </c>
      <c r="EJ339">
        <v>481.9537142857143</v>
      </c>
      <c r="EK339">
        <v>2.319952857142857</v>
      </c>
      <c r="EL339">
        <v>474.3230357142857</v>
      </c>
      <c r="EM339">
        <v>15.83279285714286</v>
      </c>
      <c r="EN339">
        <v>1.806446785714286</v>
      </c>
      <c r="EO339">
        <v>1.575578214285715</v>
      </c>
      <c r="EP339">
        <v>15.84268214285714</v>
      </c>
      <c r="EQ339">
        <v>13.72200357142857</v>
      </c>
      <c r="ER339">
        <v>2000.003928571429</v>
      </c>
      <c r="ES339">
        <v>0.979994964285714</v>
      </c>
      <c r="ET339">
        <v>0.02000509999999999</v>
      </c>
      <c r="EU339">
        <v>0</v>
      </c>
      <c r="EV339">
        <v>514.7373571428571</v>
      </c>
      <c r="EW339">
        <v>5.00078</v>
      </c>
      <c r="EX339">
        <v>23602.11071428571</v>
      </c>
      <c r="EY339">
        <v>16379.63928571429</v>
      </c>
      <c r="EZ339">
        <v>46.06439285714283</v>
      </c>
      <c r="FA339">
        <v>47.69599999999998</v>
      </c>
      <c r="FB339">
        <v>46.4707857142857</v>
      </c>
      <c r="FC339">
        <v>47.52214285714285</v>
      </c>
      <c r="FD339">
        <v>46.66275</v>
      </c>
      <c r="FE339">
        <v>1955.091428571428</v>
      </c>
      <c r="FF339">
        <v>39.91142857142858</v>
      </c>
      <c r="FG339">
        <v>0</v>
      </c>
      <c r="FH339">
        <v>1685036410.9</v>
      </c>
      <c r="FI339">
        <v>0</v>
      </c>
      <c r="FJ339">
        <v>514.7844</v>
      </c>
      <c r="FK339">
        <v>2.833307703633365</v>
      </c>
      <c r="FL339">
        <v>5437.62306139586</v>
      </c>
      <c r="FM339">
        <v>23611.664</v>
      </c>
      <c r="FN339">
        <v>15</v>
      </c>
      <c r="FO339">
        <v>1685034582.6</v>
      </c>
      <c r="FP339" t="s">
        <v>1018</v>
      </c>
      <c r="FQ339">
        <v>1685034575.6</v>
      </c>
      <c r="FR339">
        <v>1685034582.6</v>
      </c>
      <c r="FS339">
        <v>5</v>
      </c>
      <c r="FT339">
        <v>-0.444</v>
      </c>
      <c r="FU339">
        <v>-0.083</v>
      </c>
      <c r="FV339">
        <v>-0.171</v>
      </c>
      <c r="FW339">
        <v>-0.067</v>
      </c>
      <c r="FX339">
        <v>408</v>
      </c>
      <c r="FY339">
        <v>21</v>
      </c>
      <c r="FZ339">
        <v>0.12</v>
      </c>
      <c r="GA339">
        <v>0.04</v>
      </c>
      <c r="GB339">
        <v>-39.4282575</v>
      </c>
      <c r="GC339">
        <v>-49.45521613508443</v>
      </c>
      <c r="GD339">
        <v>4.956731026790111</v>
      </c>
      <c r="GE339">
        <v>0</v>
      </c>
      <c r="GF339">
        <v>2.319788</v>
      </c>
      <c r="GG339">
        <v>0.01938574108817924</v>
      </c>
      <c r="GH339">
        <v>0.006152556866864397</v>
      </c>
      <c r="GI339">
        <v>1</v>
      </c>
      <c r="GJ339">
        <v>1</v>
      </c>
      <c r="GK339">
        <v>2</v>
      </c>
      <c r="GL339" t="s">
        <v>432</v>
      </c>
      <c r="GM339">
        <v>3.0988</v>
      </c>
      <c r="GN339">
        <v>2.758</v>
      </c>
      <c r="GO339">
        <v>0.100632</v>
      </c>
      <c r="GP339">
        <v>0.107947</v>
      </c>
      <c r="GQ339">
        <v>0.0965191</v>
      </c>
      <c r="GR339">
        <v>0.0874322</v>
      </c>
      <c r="GS339">
        <v>22773.8</v>
      </c>
      <c r="GT339">
        <v>22345.5</v>
      </c>
      <c r="GU339">
        <v>25887.9</v>
      </c>
      <c r="GV339">
        <v>25418.2</v>
      </c>
      <c r="GW339">
        <v>37555.6</v>
      </c>
      <c r="GX339">
        <v>35350.1</v>
      </c>
      <c r="GY339">
        <v>45278.8</v>
      </c>
      <c r="GZ339">
        <v>41908</v>
      </c>
      <c r="HA339">
        <v>1.80042</v>
      </c>
      <c r="HB339">
        <v>1.75645</v>
      </c>
      <c r="HC339">
        <v>-0.119939</v>
      </c>
      <c r="HD339">
        <v>0</v>
      </c>
      <c r="HE339">
        <v>30.0489</v>
      </c>
      <c r="HF339">
        <v>999.9</v>
      </c>
      <c r="HG339">
        <v>46.8</v>
      </c>
      <c r="HH339">
        <v>45.8</v>
      </c>
      <c r="HI339">
        <v>47.2325</v>
      </c>
      <c r="HJ339">
        <v>62.9829</v>
      </c>
      <c r="HK339">
        <v>23.2452</v>
      </c>
      <c r="HL339">
        <v>1</v>
      </c>
      <c r="HM339">
        <v>0.8337599999999999</v>
      </c>
      <c r="HN339">
        <v>8.08325</v>
      </c>
      <c r="HO339">
        <v>20.1073</v>
      </c>
      <c r="HP339">
        <v>5.2104</v>
      </c>
      <c r="HQ339">
        <v>11.986</v>
      </c>
      <c r="HR339">
        <v>4.96335</v>
      </c>
      <c r="HS339">
        <v>3.2743</v>
      </c>
      <c r="HT339">
        <v>9999</v>
      </c>
      <c r="HU339">
        <v>9999</v>
      </c>
      <c r="HV339">
        <v>9999</v>
      </c>
      <c r="HW339">
        <v>32.7</v>
      </c>
      <c r="HX339">
        <v>1.86402</v>
      </c>
      <c r="HY339">
        <v>1.86034</v>
      </c>
      <c r="HZ339">
        <v>1.85867</v>
      </c>
      <c r="IA339">
        <v>1.86003</v>
      </c>
      <c r="IB339">
        <v>1.85989</v>
      </c>
      <c r="IC339">
        <v>1.85852</v>
      </c>
      <c r="ID339">
        <v>1.85762</v>
      </c>
      <c r="IE339">
        <v>1.85242</v>
      </c>
      <c r="IF339">
        <v>0</v>
      </c>
      <c r="IG339">
        <v>0</v>
      </c>
      <c r="IH339">
        <v>0</v>
      </c>
      <c r="II339">
        <v>0</v>
      </c>
      <c r="IJ339" t="s">
        <v>433</v>
      </c>
      <c r="IK339" t="s">
        <v>434</v>
      </c>
      <c r="IL339" t="s">
        <v>435</v>
      </c>
      <c r="IM339" t="s">
        <v>435</v>
      </c>
      <c r="IN339" t="s">
        <v>435</v>
      </c>
      <c r="IO339" t="s">
        <v>435</v>
      </c>
      <c r="IP339">
        <v>0</v>
      </c>
      <c r="IQ339">
        <v>100</v>
      </c>
      <c r="IR339">
        <v>100</v>
      </c>
      <c r="IS339">
        <v>-0.167</v>
      </c>
      <c r="IT339">
        <v>-0.1083</v>
      </c>
      <c r="IU339">
        <v>-0.2503851249591045</v>
      </c>
      <c r="IV339">
        <v>0.0002756662941723101</v>
      </c>
      <c r="IW339">
        <v>-1.706736700235475E-07</v>
      </c>
      <c r="IX339">
        <v>-7.648352192670159E-11</v>
      </c>
      <c r="IY339">
        <v>-0.272498028503149</v>
      </c>
      <c r="IZ339">
        <v>0.001712106514585134</v>
      </c>
      <c r="JA339">
        <v>0.0004201690128959496</v>
      </c>
      <c r="JB339">
        <v>-1.212774764375344E-06</v>
      </c>
      <c r="JC339">
        <v>3</v>
      </c>
      <c r="JD339">
        <v>1949</v>
      </c>
      <c r="JE339">
        <v>1</v>
      </c>
      <c r="JF339">
        <v>28</v>
      </c>
      <c r="JG339">
        <v>30.6</v>
      </c>
      <c r="JH339">
        <v>30.5</v>
      </c>
      <c r="JI339">
        <v>1.31836</v>
      </c>
      <c r="JJ339">
        <v>2.70386</v>
      </c>
      <c r="JK339">
        <v>1.49658</v>
      </c>
      <c r="JL339">
        <v>2.34253</v>
      </c>
      <c r="JM339">
        <v>1.54785</v>
      </c>
      <c r="JN339">
        <v>2.45972</v>
      </c>
      <c r="JO339">
        <v>49.2006</v>
      </c>
      <c r="JP339">
        <v>14.5961</v>
      </c>
      <c r="JQ339">
        <v>18</v>
      </c>
      <c r="JR339">
        <v>494.633</v>
      </c>
      <c r="JS339">
        <v>478.482</v>
      </c>
      <c r="JT339">
        <v>21.3274</v>
      </c>
      <c r="JU339">
        <v>37.0515</v>
      </c>
      <c r="JV339">
        <v>30.0006</v>
      </c>
      <c r="JW339">
        <v>36.6375</v>
      </c>
      <c r="JX339">
        <v>36.4494</v>
      </c>
      <c r="JY339">
        <v>26.5015</v>
      </c>
      <c r="JZ339">
        <v>61.7547</v>
      </c>
      <c r="KA339">
        <v>0</v>
      </c>
      <c r="KB339">
        <v>21.2957</v>
      </c>
      <c r="KC339">
        <v>520.499</v>
      </c>
      <c r="KD339">
        <v>15.7551</v>
      </c>
      <c r="KE339">
        <v>98.9406</v>
      </c>
      <c r="KF339">
        <v>99.4845</v>
      </c>
    </row>
    <row r="340" spans="1:292">
      <c r="A340">
        <v>320</v>
      </c>
      <c r="B340">
        <v>1685036416.6</v>
      </c>
      <c r="C340">
        <v>9817.5</v>
      </c>
      <c r="D340" t="s">
        <v>1079</v>
      </c>
      <c r="E340" t="s">
        <v>1080</v>
      </c>
      <c r="F340">
        <v>5</v>
      </c>
      <c r="G340" t="s">
        <v>1017</v>
      </c>
      <c r="H340">
        <v>1685036409.1</v>
      </c>
      <c r="I340">
        <f>(J340)/1000</f>
        <v>0</v>
      </c>
      <c r="J340">
        <f>IF(DO340, AM340, AG340)</f>
        <v>0</v>
      </c>
      <c r="K340">
        <f>IF(DO340, AH340, AF340)</f>
        <v>0</v>
      </c>
      <c r="L340">
        <f>DQ340 - IF(AT340&gt;1, K340*DK340*100.0/(AV340*EE340), 0)</f>
        <v>0</v>
      </c>
      <c r="M340">
        <f>((S340-I340/2)*L340-K340)/(S340+I340/2)</f>
        <v>0</v>
      </c>
      <c r="N340">
        <f>M340*(DX340+DY340)/1000.0</f>
        <v>0</v>
      </c>
      <c r="O340">
        <f>(DQ340 - IF(AT340&gt;1, K340*DK340*100.0/(AV340*EE340), 0))*(DX340+DY340)/1000.0</f>
        <v>0</v>
      </c>
      <c r="P340">
        <f>2.0/((1/R340-1/Q340)+SIGN(R340)*SQRT((1/R340-1/Q340)*(1/R340-1/Q340) + 4*DL340/((DL340+1)*(DL340+1))*(2*1/R340*1/Q340-1/Q340*1/Q340)))</f>
        <v>0</v>
      </c>
      <c r="Q340">
        <f>IF(LEFT(DM340,1)&lt;&gt;"0",IF(LEFT(DM340,1)="1",3.0,DN340),$D$5+$E$5*(EE340*DX340/($K$5*1000))+$F$5*(EE340*DX340/($K$5*1000))*MAX(MIN(DK340,$J$5),$I$5)*MAX(MIN(DK340,$J$5),$I$5)+$G$5*MAX(MIN(DK340,$J$5),$I$5)*(EE340*DX340/($K$5*1000))+$H$5*(EE340*DX340/($K$5*1000))*(EE340*DX340/($K$5*1000)))</f>
        <v>0</v>
      </c>
      <c r="R340">
        <f>I340*(1000-(1000*0.61365*exp(17.502*V340/(240.97+V340))/(DX340+DY340)+DS340)/2)/(1000*0.61365*exp(17.502*V340/(240.97+V340))/(DX340+DY340)-DS340)</f>
        <v>0</v>
      </c>
      <c r="S340">
        <f>1/((DL340+1)/(P340/1.6)+1/(Q340/1.37)) + DL340/((DL340+1)/(P340/1.6) + DL340/(Q340/1.37))</f>
        <v>0</v>
      </c>
      <c r="T340">
        <f>(DG340*DJ340)</f>
        <v>0</v>
      </c>
      <c r="U340">
        <f>(DZ340+(T340+2*0.95*5.67E-8*(((DZ340+$B$9)+273)^4-(DZ340+273)^4)-44100*I340)/(1.84*29.3*Q340+8*0.95*5.67E-8*(DZ340+273)^3))</f>
        <v>0</v>
      </c>
      <c r="V340">
        <f>($C$9*EA340+$D$9*EB340+$E$9*U340)</f>
        <v>0</v>
      </c>
      <c r="W340">
        <f>0.61365*exp(17.502*V340/(240.97+V340))</f>
        <v>0</v>
      </c>
      <c r="X340">
        <f>(Y340/Z340*100)</f>
        <v>0</v>
      </c>
      <c r="Y340">
        <f>DS340*(DX340+DY340)/1000</f>
        <v>0</v>
      </c>
      <c r="Z340">
        <f>0.61365*exp(17.502*DZ340/(240.97+DZ340))</f>
        <v>0</v>
      </c>
      <c r="AA340">
        <f>(W340-DS340*(DX340+DY340)/1000)</f>
        <v>0</v>
      </c>
      <c r="AB340">
        <f>(-I340*44100)</f>
        <v>0</v>
      </c>
      <c r="AC340">
        <f>2*29.3*Q340*0.92*(DZ340-V340)</f>
        <v>0</v>
      </c>
      <c r="AD340">
        <f>2*0.95*5.67E-8*(((DZ340+$B$9)+273)^4-(V340+273)^4)</f>
        <v>0</v>
      </c>
      <c r="AE340">
        <f>T340+AD340+AB340+AC340</f>
        <v>0</v>
      </c>
      <c r="AF340">
        <f>DW340*AT340*(DR340-DQ340*(1000-AT340*DT340)/(1000-AT340*DS340))/(100*DK340)</f>
        <v>0</v>
      </c>
      <c r="AG340">
        <f>1000*DW340*AT340*(DS340-DT340)/(100*DK340*(1000-AT340*DS340))</f>
        <v>0</v>
      </c>
      <c r="AH340">
        <f>(AI340 - AJ340 - DX340*1E3/(8.314*(DZ340+273.15)) * AL340/DW340 * AK340) * DW340/(100*DK340) * (1000 - DT340)/1000</f>
        <v>0</v>
      </c>
      <c r="AI340">
        <v>513.9826324268419</v>
      </c>
      <c r="AJ340">
        <v>478.3215757575757</v>
      </c>
      <c r="AK340">
        <v>3.216576967655018</v>
      </c>
      <c r="AL340">
        <v>66.82168237322618</v>
      </c>
      <c r="AM340">
        <f>(AO340 - AN340 + DX340*1E3/(8.314*(DZ340+273.15)) * AQ340/DW340 * AP340) * DW340/(100*DK340) * 1000/(1000 - AO340)</f>
        <v>0</v>
      </c>
      <c r="AN340">
        <v>15.79359986631609</v>
      </c>
      <c r="AO340">
        <v>18.14022823529411</v>
      </c>
      <c r="AP340">
        <v>8.273413496024984E-05</v>
      </c>
      <c r="AQ340">
        <v>105.1701195824836</v>
      </c>
      <c r="AR340">
        <v>0</v>
      </c>
      <c r="AS340">
        <v>0</v>
      </c>
      <c r="AT340">
        <f>IF(AR340*$H$15&gt;=AV340,1.0,(AV340/(AV340-AR340*$H$15)))</f>
        <v>0</v>
      </c>
      <c r="AU340">
        <f>(AT340-1)*100</f>
        <v>0</v>
      </c>
      <c r="AV340">
        <f>MAX(0,($B$15+$C$15*EE340)/(1+$D$15*EE340)*DX340/(DZ340+273)*$E$15)</f>
        <v>0</v>
      </c>
      <c r="AW340" t="s">
        <v>429</v>
      </c>
      <c r="AX340" t="s">
        <v>429</v>
      </c>
      <c r="AY340">
        <v>0</v>
      </c>
      <c r="AZ340">
        <v>0</v>
      </c>
      <c r="BA340">
        <f>1-AY340/AZ340</f>
        <v>0</v>
      </c>
      <c r="BB340">
        <v>0</v>
      </c>
      <c r="BC340" t="s">
        <v>429</v>
      </c>
      <c r="BD340" t="s">
        <v>429</v>
      </c>
      <c r="BE340">
        <v>0</v>
      </c>
      <c r="BF340">
        <v>0</v>
      </c>
      <c r="BG340">
        <f>1-BE340/BF340</f>
        <v>0</v>
      </c>
      <c r="BH340">
        <v>0.5</v>
      </c>
      <c r="BI340">
        <f>DH340</f>
        <v>0</v>
      </c>
      <c r="BJ340">
        <f>K340</f>
        <v>0</v>
      </c>
      <c r="BK340">
        <f>BG340*BH340*BI340</f>
        <v>0</v>
      </c>
      <c r="BL340">
        <f>(BJ340-BB340)/BI340</f>
        <v>0</v>
      </c>
      <c r="BM340">
        <f>(AZ340-BF340)/BF340</f>
        <v>0</v>
      </c>
      <c r="BN340">
        <f>AY340/(BA340+AY340/BF340)</f>
        <v>0</v>
      </c>
      <c r="BO340" t="s">
        <v>429</v>
      </c>
      <c r="BP340">
        <v>0</v>
      </c>
      <c r="BQ340">
        <f>IF(BP340&lt;&gt;0, BP340, BN340)</f>
        <v>0</v>
      </c>
      <c r="BR340">
        <f>1-BQ340/BF340</f>
        <v>0</v>
      </c>
      <c r="BS340">
        <f>(BF340-BE340)/(BF340-BQ340)</f>
        <v>0</v>
      </c>
      <c r="BT340">
        <f>(AZ340-BF340)/(AZ340-BQ340)</f>
        <v>0</v>
      </c>
      <c r="BU340">
        <f>(BF340-BE340)/(BF340-AY340)</f>
        <v>0</v>
      </c>
      <c r="BV340">
        <f>(AZ340-BF340)/(AZ340-AY340)</f>
        <v>0</v>
      </c>
      <c r="BW340">
        <f>(BS340*BQ340/BE340)</f>
        <v>0</v>
      </c>
      <c r="BX340">
        <f>(1-BW340)</f>
        <v>0</v>
      </c>
      <c r="DG340">
        <f>$B$13*EF340+$C$13*EG340+$F$13*ER340*(1-EU340)</f>
        <v>0</v>
      </c>
      <c r="DH340">
        <f>DG340*DI340</f>
        <v>0</v>
      </c>
      <c r="DI340">
        <f>($B$13*$D$11+$C$13*$D$11+$F$13*((FE340+EW340)/MAX(FE340+EW340+FF340, 0.1)*$I$11+FF340/MAX(FE340+EW340+FF340, 0.1)*$J$11))/($B$13+$C$13+$F$13)</f>
        <v>0</v>
      </c>
      <c r="DJ340">
        <f>($B$13*$K$11+$C$13*$K$11+$F$13*((FE340+EW340)/MAX(FE340+EW340+FF340, 0.1)*$P$11+FF340/MAX(FE340+EW340+FF340, 0.1)*$Q$11))/($B$13+$C$13+$F$13)</f>
        <v>0</v>
      </c>
      <c r="DK340">
        <v>4.16</v>
      </c>
      <c r="DL340">
        <v>0.5</v>
      </c>
      <c r="DM340" t="s">
        <v>430</v>
      </c>
      <c r="DN340">
        <v>2</v>
      </c>
      <c r="DO340" t="b">
        <v>1</v>
      </c>
      <c r="DP340">
        <v>1685036409.1</v>
      </c>
      <c r="DQ340">
        <v>447.9037777777778</v>
      </c>
      <c r="DR340">
        <v>492.2097407407407</v>
      </c>
      <c r="DS340">
        <v>18.15428148148148</v>
      </c>
      <c r="DT340">
        <v>15.80951851851852</v>
      </c>
      <c r="DU340">
        <v>448.0718148148148</v>
      </c>
      <c r="DV340">
        <v>18.26275555555555</v>
      </c>
      <c r="DW340">
        <v>500.0016666666667</v>
      </c>
      <c r="DX340">
        <v>99.51379629629631</v>
      </c>
      <c r="DY340">
        <v>0.09995010000000001</v>
      </c>
      <c r="DZ340">
        <v>27.22998888888889</v>
      </c>
      <c r="EA340">
        <v>28.0892</v>
      </c>
      <c r="EB340">
        <v>999.9000000000001</v>
      </c>
      <c r="EC340">
        <v>0</v>
      </c>
      <c r="ED340">
        <v>0</v>
      </c>
      <c r="EE340">
        <v>9996.881481481481</v>
      </c>
      <c r="EF340">
        <v>0</v>
      </c>
      <c r="EG340">
        <v>153.0474444444445</v>
      </c>
      <c r="EH340">
        <v>-44.30597037037036</v>
      </c>
      <c r="EI340">
        <v>456.1855555555557</v>
      </c>
      <c r="EJ340">
        <v>500.1158148148148</v>
      </c>
      <c r="EK340">
        <v>2.344764074074074</v>
      </c>
      <c r="EL340">
        <v>492.2097407407407</v>
      </c>
      <c r="EM340">
        <v>15.80951851851852</v>
      </c>
      <c r="EN340">
        <v>1.806601481481481</v>
      </c>
      <c r="EO340">
        <v>1.573263703703704</v>
      </c>
      <c r="EP340">
        <v>15.84403333333333</v>
      </c>
      <c r="EQ340">
        <v>13.69936666666667</v>
      </c>
      <c r="ER340">
        <v>1999.967777777778</v>
      </c>
      <c r="ES340">
        <v>0.9799970370370368</v>
      </c>
      <c r="ET340">
        <v>0.02000294814814814</v>
      </c>
      <c r="EU340">
        <v>0</v>
      </c>
      <c r="EV340">
        <v>514.9740740740741</v>
      </c>
      <c r="EW340">
        <v>5.00078</v>
      </c>
      <c r="EX340">
        <v>23949.44444444445</v>
      </c>
      <c r="EY340">
        <v>16379.35555555556</v>
      </c>
      <c r="EZ340">
        <v>46.05288888888889</v>
      </c>
      <c r="FA340">
        <v>47.69166666666665</v>
      </c>
      <c r="FB340">
        <v>46.44881481481481</v>
      </c>
      <c r="FC340">
        <v>47.50677777777777</v>
      </c>
      <c r="FD340">
        <v>46.64092592592592</v>
      </c>
      <c r="FE340">
        <v>1955.05962962963</v>
      </c>
      <c r="FF340">
        <v>39.90518518518519</v>
      </c>
      <c r="FG340">
        <v>0</v>
      </c>
      <c r="FH340">
        <v>1685036415.7</v>
      </c>
      <c r="FI340">
        <v>0</v>
      </c>
      <c r="FJ340">
        <v>515.0109199999999</v>
      </c>
      <c r="FK340">
        <v>3.439230781856071</v>
      </c>
      <c r="FL340">
        <v>3915.561539209829</v>
      </c>
      <c r="FM340">
        <v>23961.748</v>
      </c>
      <c r="FN340">
        <v>15</v>
      </c>
      <c r="FO340">
        <v>1685034582.6</v>
      </c>
      <c r="FP340" t="s">
        <v>1018</v>
      </c>
      <c r="FQ340">
        <v>1685034575.6</v>
      </c>
      <c r="FR340">
        <v>1685034582.6</v>
      </c>
      <c r="FS340">
        <v>5</v>
      </c>
      <c r="FT340">
        <v>-0.444</v>
      </c>
      <c r="FU340">
        <v>-0.083</v>
      </c>
      <c r="FV340">
        <v>-0.171</v>
      </c>
      <c r="FW340">
        <v>-0.067</v>
      </c>
      <c r="FX340">
        <v>408</v>
      </c>
      <c r="FY340">
        <v>21</v>
      </c>
      <c r="FZ340">
        <v>0.12</v>
      </c>
      <c r="GA340">
        <v>0.04</v>
      </c>
      <c r="GB340">
        <v>-42.740635</v>
      </c>
      <c r="GC340">
        <v>-27.71291031894931</v>
      </c>
      <c r="GD340">
        <v>2.911037347712152</v>
      </c>
      <c r="GE340">
        <v>0</v>
      </c>
      <c r="GF340">
        <v>2.33697575</v>
      </c>
      <c r="GG340">
        <v>0.2598100187617232</v>
      </c>
      <c r="GH340">
        <v>0.03115699856272263</v>
      </c>
      <c r="GI340">
        <v>1</v>
      </c>
      <c r="GJ340">
        <v>1</v>
      </c>
      <c r="GK340">
        <v>2</v>
      </c>
      <c r="GL340" t="s">
        <v>432</v>
      </c>
      <c r="GM340">
        <v>3.09879</v>
      </c>
      <c r="GN340">
        <v>2.75787</v>
      </c>
      <c r="GO340">
        <v>0.103216</v>
      </c>
      <c r="GP340">
        <v>0.110503</v>
      </c>
      <c r="GQ340">
        <v>0.0964342</v>
      </c>
      <c r="GR340">
        <v>0.0872179</v>
      </c>
      <c r="GS340">
        <v>22708.3</v>
      </c>
      <c r="GT340">
        <v>22281.6</v>
      </c>
      <c r="GU340">
        <v>25887.9</v>
      </c>
      <c r="GV340">
        <v>25418.2</v>
      </c>
      <c r="GW340">
        <v>37559.4</v>
      </c>
      <c r="GX340">
        <v>35358.8</v>
      </c>
      <c r="GY340">
        <v>45278.9</v>
      </c>
      <c r="GZ340">
        <v>41908.1</v>
      </c>
      <c r="HA340">
        <v>1.80018</v>
      </c>
      <c r="HB340">
        <v>1.7566</v>
      </c>
      <c r="HC340">
        <v>-0.119779</v>
      </c>
      <c r="HD340">
        <v>0</v>
      </c>
      <c r="HE340">
        <v>30.0453</v>
      </c>
      <c r="HF340">
        <v>999.9</v>
      </c>
      <c r="HG340">
        <v>46.8</v>
      </c>
      <c r="HH340">
        <v>45.8</v>
      </c>
      <c r="HI340">
        <v>47.2309</v>
      </c>
      <c r="HJ340">
        <v>62.9929</v>
      </c>
      <c r="HK340">
        <v>22.9487</v>
      </c>
      <c r="HL340">
        <v>1</v>
      </c>
      <c r="HM340">
        <v>0.8347329999999999</v>
      </c>
      <c r="HN340">
        <v>8.33591</v>
      </c>
      <c r="HO340">
        <v>20.0943</v>
      </c>
      <c r="HP340">
        <v>5.20651</v>
      </c>
      <c r="HQ340">
        <v>11.986</v>
      </c>
      <c r="HR340">
        <v>4.96205</v>
      </c>
      <c r="HS340">
        <v>3.27338</v>
      </c>
      <c r="HT340">
        <v>9999</v>
      </c>
      <c r="HU340">
        <v>9999</v>
      </c>
      <c r="HV340">
        <v>9999</v>
      </c>
      <c r="HW340">
        <v>32.7</v>
      </c>
      <c r="HX340">
        <v>1.86402</v>
      </c>
      <c r="HY340">
        <v>1.86033</v>
      </c>
      <c r="HZ340">
        <v>1.85867</v>
      </c>
      <c r="IA340">
        <v>1.86004</v>
      </c>
      <c r="IB340">
        <v>1.85989</v>
      </c>
      <c r="IC340">
        <v>1.85852</v>
      </c>
      <c r="ID340">
        <v>1.85761</v>
      </c>
      <c r="IE340">
        <v>1.85242</v>
      </c>
      <c r="IF340">
        <v>0</v>
      </c>
      <c r="IG340">
        <v>0</v>
      </c>
      <c r="IH340">
        <v>0</v>
      </c>
      <c r="II340">
        <v>0</v>
      </c>
      <c r="IJ340" t="s">
        <v>433</v>
      </c>
      <c r="IK340" t="s">
        <v>434</v>
      </c>
      <c r="IL340" t="s">
        <v>435</v>
      </c>
      <c r="IM340" t="s">
        <v>435</v>
      </c>
      <c r="IN340" t="s">
        <v>435</v>
      </c>
      <c r="IO340" t="s">
        <v>435</v>
      </c>
      <c r="IP340">
        <v>0</v>
      </c>
      <c r="IQ340">
        <v>100</v>
      </c>
      <c r="IR340">
        <v>100</v>
      </c>
      <c r="IS340">
        <v>-0.166</v>
      </c>
      <c r="IT340">
        <v>-0.1087</v>
      </c>
      <c r="IU340">
        <v>-0.2503851249591045</v>
      </c>
      <c r="IV340">
        <v>0.0002756662941723101</v>
      </c>
      <c r="IW340">
        <v>-1.706736700235475E-07</v>
      </c>
      <c r="IX340">
        <v>-7.648352192670159E-11</v>
      </c>
      <c r="IY340">
        <v>-0.272498028503149</v>
      </c>
      <c r="IZ340">
        <v>0.001712106514585134</v>
      </c>
      <c r="JA340">
        <v>0.0004201690128959496</v>
      </c>
      <c r="JB340">
        <v>-1.212774764375344E-06</v>
      </c>
      <c r="JC340">
        <v>3</v>
      </c>
      <c r="JD340">
        <v>1949</v>
      </c>
      <c r="JE340">
        <v>1</v>
      </c>
      <c r="JF340">
        <v>28</v>
      </c>
      <c r="JG340">
        <v>30.7</v>
      </c>
      <c r="JH340">
        <v>30.6</v>
      </c>
      <c r="JI340">
        <v>1.35254</v>
      </c>
      <c r="JJ340">
        <v>2.69043</v>
      </c>
      <c r="JK340">
        <v>1.49658</v>
      </c>
      <c r="JL340">
        <v>2.34253</v>
      </c>
      <c r="JM340">
        <v>1.54785</v>
      </c>
      <c r="JN340">
        <v>2.43896</v>
      </c>
      <c r="JO340">
        <v>49.2006</v>
      </c>
      <c r="JP340">
        <v>14.5698</v>
      </c>
      <c r="JQ340">
        <v>18</v>
      </c>
      <c r="JR340">
        <v>494.477</v>
      </c>
      <c r="JS340">
        <v>478.603</v>
      </c>
      <c r="JT340">
        <v>21.247</v>
      </c>
      <c r="JU340">
        <v>37.0472</v>
      </c>
      <c r="JV340">
        <v>30.0009</v>
      </c>
      <c r="JW340">
        <v>36.6375</v>
      </c>
      <c r="JX340">
        <v>36.4523</v>
      </c>
      <c r="JY340">
        <v>27.2386</v>
      </c>
      <c r="JZ340">
        <v>61.7547</v>
      </c>
      <c r="KA340">
        <v>0</v>
      </c>
      <c r="KB340">
        <v>21.2015</v>
      </c>
      <c r="KC340">
        <v>540.577</v>
      </c>
      <c r="KD340">
        <v>15.811</v>
      </c>
      <c r="KE340">
        <v>98.9405</v>
      </c>
      <c r="KF340">
        <v>99.48480000000001</v>
      </c>
    </row>
    <row r="341" spans="1:292">
      <c r="A341">
        <v>321</v>
      </c>
      <c r="B341">
        <v>1685036421.6</v>
      </c>
      <c r="C341">
        <v>9822.5</v>
      </c>
      <c r="D341" t="s">
        <v>1081</v>
      </c>
      <c r="E341" t="s">
        <v>1082</v>
      </c>
      <c r="F341">
        <v>5</v>
      </c>
      <c r="G341" t="s">
        <v>1017</v>
      </c>
      <c r="H341">
        <v>1685036413.814285</v>
      </c>
      <c r="I341">
        <f>(J341)/1000</f>
        <v>0</v>
      </c>
      <c r="J341">
        <f>IF(DO341, AM341, AG341)</f>
        <v>0</v>
      </c>
      <c r="K341">
        <f>IF(DO341, AH341, AF341)</f>
        <v>0</v>
      </c>
      <c r="L341">
        <f>DQ341 - IF(AT341&gt;1, K341*DK341*100.0/(AV341*EE341), 0)</f>
        <v>0</v>
      </c>
      <c r="M341">
        <f>((S341-I341/2)*L341-K341)/(S341+I341/2)</f>
        <v>0</v>
      </c>
      <c r="N341">
        <f>M341*(DX341+DY341)/1000.0</f>
        <v>0</v>
      </c>
      <c r="O341">
        <f>(DQ341 - IF(AT341&gt;1, K341*DK341*100.0/(AV341*EE341), 0))*(DX341+DY341)/1000.0</f>
        <v>0</v>
      </c>
      <c r="P341">
        <f>2.0/((1/R341-1/Q341)+SIGN(R341)*SQRT((1/R341-1/Q341)*(1/R341-1/Q341) + 4*DL341/((DL341+1)*(DL341+1))*(2*1/R341*1/Q341-1/Q341*1/Q341)))</f>
        <v>0</v>
      </c>
      <c r="Q341">
        <f>IF(LEFT(DM341,1)&lt;&gt;"0",IF(LEFT(DM341,1)="1",3.0,DN341),$D$5+$E$5*(EE341*DX341/($K$5*1000))+$F$5*(EE341*DX341/($K$5*1000))*MAX(MIN(DK341,$J$5),$I$5)*MAX(MIN(DK341,$J$5),$I$5)+$G$5*MAX(MIN(DK341,$J$5),$I$5)*(EE341*DX341/($K$5*1000))+$H$5*(EE341*DX341/($K$5*1000))*(EE341*DX341/($K$5*1000)))</f>
        <v>0</v>
      </c>
      <c r="R341">
        <f>I341*(1000-(1000*0.61365*exp(17.502*V341/(240.97+V341))/(DX341+DY341)+DS341)/2)/(1000*0.61365*exp(17.502*V341/(240.97+V341))/(DX341+DY341)-DS341)</f>
        <v>0</v>
      </c>
      <c r="S341">
        <f>1/((DL341+1)/(P341/1.6)+1/(Q341/1.37)) + DL341/((DL341+1)/(P341/1.6) + DL341/(Q341/1.37))</f>
        <v>0</v>
      </c>
      <c r="T341">
        <f>(DG341*DJ341)</f>
        <v>0</v>
      </c>
      <c r="U341">
        <f>(DZ341+(T341+2*0.95*5.67E-8*(((DZ341+$B$9)+273)^4-(DZ341+273)^4)-44100*I341)/(1.84*29.3*Q341+8*0.95*5.67E-8*(DZ341+273)^3))</f>
        <v>0</v>
      </c>
      <c r="V341">
        <f>($C$9*EA341+$D$9*EB341+$E$9*U341)</f>
        <v>0</v>
      </c>
      <c r="W341">
        <f>0.61365*exp(17.502*V341/(240.97+V341))</f>
        <v>0</v>
      </c>
      <c r="X341">
        <f>(Y341/Z341*100)</f>
        <v>0</v>
      </c>
      <c r="Y341">
        <f>DS341*(DX341+DY341)/1000</f>
        <v>0</v>
      </c>
      <c r="Z341">
        <f>0.61365*exp(17.502*DZ341/(240.97+DZ341))</f>
        <v>0</v>
      </c>
      <c r="AA341">
        <f>(W341-DS341*(DX341+DY341)/1000)</f>
        <v>0</v>
      </c>
      <c r="AB341">
        <f>(-I341*44100)</f>
        <v>0</v>
      </c>
      <c r="AC341">
        <f>2*29.3*Q341*0.92*(DZ341-V341)</f>
        <v>0</v>
      </c>
      <c r="AD341">
        <f>2*0.95*5.67E-8*(((DZ341+$B$9)+273)^4-(V341+273)^4)</f>
        <v>0</v>
      </c>
      <c r="AE341">
        <f>T341+AD341+AB341+AC341</f>
        <v>0</v>
      </c>
      <c r="AF341">
        <f>DW341*AT341*(DR341-DQ341*(1000-AT341*DT341)/(1000-AT341*DS341))/(100*DK341)</f>
        <v>0</v>
      </c>
      <c r="AG341">
        <f>1000*DW341*AT341*(DS341-DT341)/(100*DK341*(1000-AT341*DS341))</f>
        <v>0</v>
      </c>
      <c r="AH341">
        <f>(AI341 - AJ341 - DX341*1E3/(8.314*(DZ341+273.15)) * AL341/DW341 * AK341) * DW341/(100*DK341) * (1000 - DT341)/1000</f>
        <v>0</v>
      </c>
      <c r="AI341">
        <v>530.50533761997</v>
      </c>
      <c r="AJ341">
        <v>494.5276181818182</v>
      </c>
      <c r="AK341">
        <v>3.23835204864845</v>
      </c>
      <c r="AL341">
        <v>66.82168237322618</v>
      </c>
      <c r="AM341">
        <f>(AO341 - AN341 + DX341*1E3/(8.314*(DZ341+273.15)) * AQ341/DW341 * AP341) * DW341/(100*DK341) * 1000/(1000 - AO341)</f>
        <v>0</v>
      </c>
      <c r="AN341">
        <v>15.74770109977615</v>
      </c>
      <c r="AO341">
        <v>18.1209888235294</v>
      </c>
      <c r="AP341">
        <v>-0.006750250529826672</v>
      </c>
      <c r="AQ341">
        <v>105.1701195824836</v>
      </c>
      <c r="AR341">
        <v>0</v>
      </c>
      <c r="AS341">
        <v>0</v>
      </c>
      <c r="AT341">
        <f>IF(AR341*$H$15&gt;=AV341,1.0,(AV341/(AV341-AR341*$H$15)))</f>
        <v>0</v>
      </c>
      <c r="AU341">
        <f>(AT341-1)*100</f>
        <v>0</v>
      </c>
      <c r="AV341">
        <f>MAX(0,($B$15+$C$15*EE341)/(1+$D$15*EE341)*DX341/(DZ341+273)*$E$15)</f>
        <v>0</v>
      </c>
      <c r="AW341" t="s">
        <v>429</v>
      </c>
      <c r="AX341" t="s">
        <v>429</v>
      </c>
      <c r="AY341">
        <v>0</v>
      </c>
      <c r="AZ341">
        <v>0</v>
      </c>
      <c r="BA341">
        <f>1-AY341/AZ341</f>
        <v>0</v>
      </c>
      <c r="BB341">
        <v>0</v>
      </c>
      <c r="BC341" t="s">
        <v>429</v>
      </c>
      <c r="BD341" t="s">
        <v>429</v>
      </c>
      <c r="BE341">
        <v>0</v>
      </c>
      <c r="BF341">
        <v>0</v>
      </c>
      <c r="BG341">
        <f>1-BE341/BF341</f>
        <v>0</v>
      </c>
      <c r="BH341">
        <v>0.5</v>
      </c>
      <c r="BI341">
        <f>DH341</f>
        <v>0</v>
      </c>
      <c r="BJ341">
        <f>K341</f>
        <v>0</v>
      </c>
      <c r="BK341">
        <f>BG341*BH341*BI341</f>
        <v>0</v>
      </c>
      <c r="BL341">
        <f>(BJ341-BB341)/BI341</f>
        <v>0</v>
      </c>
      <c r="BM341">
        <f>(AZ341-BF341)/BF341</f>
        <v>0</v>
      </c>
      <c r="BN341">
        <f>AY341/(BA341+AY341/BF341)</f>
        <v>0</v>
      </c>
      <c r="BO341" t="s">
        <v>429</v>
      </c>
      <c r="BP341">
        <v>0</v>
      </c>
      <c r="BQ341">
        <f>IF(BP341&lt;&gt;0, BP341, BN341)</f>
        <v>0</v>
      </c>
      <c r="BR341">
        <f>1-BQ341/BF341</f>
        <v>0</v>
      </c>
      <c r="BS341">
        <f>(BF341-BE341)/(BF341-BQ341)</f>
        <v>0</v>
      </c>
      <c r="BT341">
        <f>(AZ341-BF341)/(AZ341-BQ341)</f>
        <v>0</v>
      </c>
      <c r="BU341">
        <f>(BF341-BE341)/(BF341-AY341)</f>
        <v>0</v>
      </c>
      <c r="BV341">
        <f>(AZ341-BF341)/(AZ341-AY341)</f>
        <v>0</v>
      </c>
      <c r="BW341">
        <f>(BS341*BQ341/BE341)</f>
        <v>0</v>
      </c>
      <c r="BX341">
        <f>(1-BW341)</f>
        <v>0</v>
      </c>
      <c r="DG341">
        <f>$B$13*EF341+$C$13*EG341+$F$13*ER341*(1-EU341)</f>
        <v>0</v>
      </c>
      <c r="DH341">
        <f>DG341*DI341</f>
        <v>0</v>
      </c>
      <c r="DI341">
        <f>($B$13*$D$11+$C$13*$D$11+$F$13*((FE341+EW341)/MAX(FE341+EW341+FF341, 0.1)*$I$11+FF341/MAX(FE341+EW341+FF341, 0.1)*$J$11))/($B$13+$C$13+$F$13)</f>
        <v>0</v>
      </c>
      <c r="DJ341">
        <f>($B$13*$K$11+$C$13*$K$11+$F$13*((FE341+EW341)/MAX(FE341+EW341+FF341, 0.1)*$P$11+FF341/MAX(FE341+EW341+FF341, 0.1)*$Q$11))/($B$13+$C$13+$F$13)</f>
        <v>0</v>
      </c>
      <c r="DK341">
        <v>4.16</v>
      </c>
      <c r="DL341">
        <v>0.5</v>
      </c>
      <c r="DM341" t="s">
        <v>430</v>
      </c>
      <c r="DN341">
        <v>2</v>
      </c>
      <c r="DO341" t="b">
        <v>1</v>
      </c>
      <c r="DP341">
        <v>1685036413.814285</v>
      </c>
      <c r="DQ341">
        <v>462.5115714285715</v>
      </c>
      <c r="DR341">
        <v>507.7606785714285</v>
      </c>
      <c r="DS341">
        <v>18.14619642857143</v>
      </c>
      <c r="DT341">
        <v>15.78291785714286</v>
      </c>
      <c r="DU341">
        <v>462.6785357142857</v>
      </c>
      <c r="DV341">
        <v>18.25479642857143</v>
      </c>
      <c r="DW341">
        <v>500.0098214285714</v>
      </c>
      <c r="DX341">
        <v>99.5136642857143</v>
      </c>
      <c r="DY341">
        <v>0.09998971785714285</v>
      </c>
      <c r="DZ341">
        <v>27.24201785714286</v>
      </c>
      <c r="EA341">
        <v>28.09643571428571</v>
      </c>
      <c r="EB341">
        <v>999.9000000000002</v>
      </c>
      <c r="EC341">
        <v>0</v>
      </c>
      <c r="ED341">
        <v>0</v>
      </c>
      <c r="EE341">
        <v>9999.046428571428</v>
      </c>
      <c r="EF341">
        <v>0</v>
      </c>
      <c r="EG341">
        <v>154.0074285714286</v>
      </c>
      <c r="EH341">
        <v>-45.24912857142856</v>
      </c>
      <c r="EI341">
        <v>471.0593928571429</v>
      </c>
      <c r="EJ341">
        <v>515.9025</v>
      </c>
      <c r="EK341">
        <v>2.363276071428571</v>
      </c>
      <c r="EL341">
        <v>507.7606785714285</v>
      </c>
      <c r="EM341">
        <v>15.78291785714286</v>
      </c>
      <c r="EN341">
        <v>1.805793571428571</v>
      </c>
      <c r="EO341">
        <v>1.570615</v>
      </c>
      <c r="EP341">
        <v>15.83704285714285</v>
      </c>
      <c r="EQ341">
        <v>13.67345714285714</v>
      </c>
      <c r="ER341">
        <v>1999.963214285714</v>
      </c>
      <c r="ES341">
        <v>0.9799957857142856</v>
      </c>
      <c r="ET341">
        <v>0.02000424285714286</v>
      </c>
      <c r="EU341">
        <v>0</v>
      </c>
      <c r="EV341">
        <v>515.2002857142858</v>
      </c>
      <c r="EW341">
        <v>5.00078</v>
      </c>
      <c r="EX341">
        <v>24083.08928571429</v>
      </c>
      <c r="EY341">
        <v>16379.31071428571</v>
      </c>
      <c r="EZ341">
        <v>46.05764285714285</v>
      </c>
      <c r="FA341">
        <v>47.69599999999998</v>
      </c>
      <c r="FB341">
        <v>46.46617857142856</v>
      </c>
      <c r="FC341">
        <v>47.50424999999999</v>
      </c>
      <c r="FD341">
        <v>46.61792857142856</v>
      </c>
      <c r="FE341">
        <v>1955.052142857143</v>
      </c>
      <c r="FF341">
        <v>39.90785714285715</v>
      </c>
      <c r="FG341">
        <v>0</v>
      </c>
      <c r="FH341">
        <v>1685036421.1</v>
      </c>
      <c r="FI341">
        <v>0</v>
      </c>
      <c r="FJ341">
        <v>515.2736153846155</v>
      </c>
      <c r="FK341">
        <v>3.553025642835309</v>
      </c>
      <c r="FL341">
        <v>-2084.485464654187</v>
      </c>
      <c r="FM341">
        <v>24042.75384615385</v>
      </c>
      <c r="FN341">
        <v>15</v>
      </c>
      <c r="FO341">
        <v>1685034582.6</v>
      </c>
      <c r="FP341" t="s">
        <v>1018</v>
      </c>
      <c r="FQ341">
        <v>1685034575.6</v>
      </c>
      <c r="FR341">
        <v>1685034582.6</v>
      </c>
      <c r="FS341">
        <v>5</v>
      </c>
      <c r="FT341">
        <v>-0.444</v>
      </c>
      <c r="FU341">
        <v>-0.083</v>
      </c>
      <c r="FV341">
        <v>-0.171</v>
      </c>
      <c r="FW341">
        <v>-0.067</v>
      </c>
      <c r="FX341">
        <v>408</v>
      </c>
      <c r="FY341">
        <v>21</v>
      </c>
      <c r="FZ341">
        <v>0.12</v>
      </c>
      <c r="GA341">
        <v>0.04</v>
      </c>
      <c r="GB341">
        <v>-44.44272926829269</v>
      </c>
      <c r="GC341">
        <v>-13.89828710801374</v>
      </c>
      <c r="GD341">
        <v>1.430451460586687</v>
      </c>
      <c r="GE341">
        <v>0</v>
      </c>
      <c r="GF341">
        <v>2.350145609756098</v>
      </c>
      <c r="GG341">
        <v>0.2916951219512199</v>
      </c>
      <c r="GH341">
        <v>0.03353030795351374</v>
      </c>
      <c r="GI341">
        <v>1</v>
      </c>
      <c r="GJ341">
        <v>1</v>
      </c>
      <c r="GK341">
        <v>2</v>
      </c>
      <c r="GL341" t="s">
        <v>432</v>
      </c>
      <c r="GM341">
        <v>3.09899</v>
      </c>
      <c r="GN341">
        <v>2.75812</v>
      </c>
      <c r="GO341">
        <v>0.105782</v>
      </c>
      <c r="GP341">
        <v>0.113123</v>
      </c>
      <c r="GQ341">
        <v>0.09636450000000001</v>
      </c>
      <c r="GR341">
        <v>0.08722779999999999</v>
      </c>
      <c r="GS341">
        <v>22643.6</v>
      </c>
      <c r="GT341">
        <v>22216</v>
      </c>
      <c r="GU341">
        <v>25888.2</v>
      </c>
      <c r="GV341">
        <v>25418.2</v>
      </c>
      <c r="GW341">
        <v>37563.1</v>
      </c>
      <c r="GX341">
        <v>35358.7</v>
      </c>
      <c r="GY341">
        <v>45279.4</v>
      </c>
      <c r="GZ341">
        <v>41908.1</v>
      </c>
      <c r="HA341">
        <v>1.80082</v>
      </c>
      <c r="HB341">
        <v>1.75613</v>
      </c>
      <c r="HC341">
        <v>-0.118356</v>
      </c>
      <c r="HD341">
        <v>0</v>
      </c>
      <c r="HE341">
        <v>30.0457</v>
      </c>
      <c r="HF341">
        <v>999.9</v>
      </c>
      <c r="HG341">
        <v>46.8</v>
      </c>
      <c r="HH341">
        <v>45.8</v>
      </c>
      <c r="HI341">
        <v>47.2327</v>
      </c>
      <c r="HJ341">
        <v>63.0029</v>
      </c>
      <c r="HK341">
        <v>23.2252</v>
      </c>
      <c r="HL341">
        <v>1</v>
      </c>
      <c r="HM341">
        <v>0.835904</v>
      </c>
      <c r="HN341">
        <v>8.55453</v>
      </c>
      <c r="HO341">
        <v>20.0842</v>
      </c>
      <c r="HP341">
        <v>5.21175</v>
      </c>
      <c r="HQ341">
        <v>11.986</v>
      </c>
      <c r="HR341">
        <v>4.96355</v>
      </c>
      <c r="HS341">
        <v>3.27438</v>
      </c>
      <c r="HT341">
        <v>9999</v>
      </c>
      <c r="HU341">
        <v>9999</v>
      </c>
      <c r="HV341">
        <v>9999</v>
      </c>
      <c r="HW341">
        <v>32.7</v>
      </c>
      <c r="HX341">
        <v>1.86401</v>
      </c>
      <c r="HY341">
        <v>1.86033</v>
      </c>
      <c r="HZ341">
        <v>1.85867</v>
      </c>
      <c r="IA341">
        <v>1.86005</v>
      </c>
      <c r="IB341">
        <v>1.85989</v>
      </c>
      <c r="IC341">
        <v>1.85853</v>
      </c>
      <c r="ID341">
        <v>1.85761</v>
      </c>
      <c r="IE341">
        <v>1.85242</v>
      </c>
      <c r="IF341">
        <v>0</v>
      </c>
      <c r="IG341">
        <v>0</v>
      </c>
      <c r="IH341">
        <v>0</v>
      </c>
      <c r="II341">
        <v>0</v>
      </c>
      <c r="IJ341" t="s">
        <v>433</v>
      </c>
      <c r="IK341" t="s">
        <v>434</v>
      </c>
      <c r="IL341" t="s">
        <v>435</v>
      </c>
      <c r="IM341" t="s">
        <v>435</v>
      </c>
      <c r="IN341" t="s">
        <v>435</v>
      </c>
      <c r="IO341" t="s">
        <v>435</v>
      </c>
      <c r="IP341">
        <v>0</v>
      </c>
      <c r="IQ341">
        <v>100</v>
      </c>
      <c r="IR341">
        <v>100</v>
      </c>
      <c r="IS341">
        <v>-0.166</v>
      </c>
      <c r="IT341">
        <v>-0.109</v>
      </c>
      <c r="IU341">
        <v>-0.2503851249591045</v>
      </c>
      <c r="IV341">
        <v>0.0002756662941723101</v>
      </c>
      <c r="IW341">
        <v>-1.706736700235475E-07</v>
      </c>
      <c r="IX341">
        <v>-7.648352192670159E-11</v>
      </c>
      <c r="IY341">
        <v>-0.272498028503149</v>
      </c>
      <c r="IZ341">
        <v>0.001712106514585134</v>
      </c>
      <c r="JA341">
        <v>0.0004201690128959496</v>
      </c>
      <c r="JB341">
        <v>-1.212774764375344E-06</v>
      </c>
      <c r="JC341">
        <v>3</v>
      </c>
      <c r="JD341">
        <v>1949</v>
      </c>
      <c r="JE341">
        <v>1</v>
      </c>
      <c r="JF341">
        <v>28</v>
      </c>
      <c r="JG341">
        <v>30.8</v>
      </c>
      <c r="JH341">
        <v>30.6</v>
      </c>
      <c r="JI341">
        <v>1.38916</v>
      </c>
      <c r="JJ341">
        <v>2.70752</v>
      </c>
      <c r="JK341">
        <v>1.49658</v>
      </c>
      <c r="JL341">
        <v>2.34253</v>
      </c>
      <c r="JM341">
        <v>1.54907</v>
      </c>
      <c r="JN341">
        <v>2.46094</v>
      </c>
      <c r="JO341">
        <v>49.232</v>
      </c>
      <c r="JP341">
        <v>14.5523</v>
      </c>
      <c r="JQ341">
        <v>18</v>
      </c>
      <c r="JR341">
        <v>494.892</v>
      </c>
      <c r="JS341">
        <v>478.301</v>
      </c>
      <c r="JT341">
        <v>21.1531</v>
      </c>
      <c r="JU341">
        <v>37.0437</v>
      </c>
      <c r="JV341">
        <v>30.0011</v>
      </c>
      <c r="JW341">
        <v>36.6389</v>
      </c>
      <c r="JX341">
        <v>36.4548</v>
      </c>
      <c r="JY341">
        <v>27.9142</v>
      </c>
      <c r="JZ341">
        <v>61.7547</v>
      </c>
      <c r="KA341">
        <v>0</v>
      </c>
      <c r="KB341">
        <v>21.1085</v>
      </c>
      <c r="KC341">
        <v>554.088</v>
      </c>
      <c r="KD341">
        <v>15.845</v>
      </c>
      <c r="KE341">
        <v>98.9418</v>
      </c>
      <c r="KF341">
        <v>99.4849</v>
      </c>
    </row>
    <row r="342" spans="1:292">
      <c r="A342">
        <v>322</v>
      </c>
      <c r="B342">
        <v>1685036426.6</v>
      </c>
      <c r="C342">
        <v>9827.5</v>
      </c>
      <c r="D342" t="s">
        <v>1083</v>
      </c>
      <c r="E342" t="s">
        <v>1084</v>
      </c>
      <c r="F342">
        <v>5</v>
      </c>
      <c r="G342" t="s">
        <v>1017</v>
      </c>
      <c r="H342">
        <v>1685036419.1</v>
      </c>
      <c r="I342">
        <f>(J342)/1000</f>
        <v>0</v>
      </c>
      <c r="J342">
        <f>IF(DO342, AM342, AG342)</f>
        <v>0</v>
      </c>
      <c r="K342">
        <f>IF(DO342, AH342, AF342)</f>
        <v>0</v>
      </c>
      <c r="L342">
        <f>DQ342 - IF(AT342&gt;1, K342*DK342*100.0/(AV342*EE342), 0)</f>
        <v>0</v>
      </c>
      <c r="M342">
        <f>((S342-I342/2)*L342-K342)/(S342+I342/2)</f>
        <v>0</v>
      </c>
      <c r="N342">
        <f>M342*(DX342+DY342)/1000.0</f>
        <v>0</v>
      </c>
      <c r="O342">
        <f>(DQ342 - IF(AT342&gt;1, K342*DK342*100.0/(AV342*EE342), 0))*(DX342+DY342)/1000.0</f>
        <v>0</v>
      </c>
      <c r="P342">
        <f>2.0/((1/R342-1/Q342)+SIGN(R342)*SQRT((1/R342-1/Q342)*(1/R342-1/Q342) + 4*DL342/((DL342+1)*(DL342+1))*(2*1/R342*1/Q342-1/Q342*1/Q342)))</f>
        <v>0</v>
      </c>
      <c r="Q342">
        <f>IF(LEFT(DM342,1)&lt;&gt;"0",IF(LEFT(DM342,1)="1",3.0,DN342),$D$5+$E$5*(EE342*DX342/($K$5*1000))+$F$5*(EE342*DX342/($K$5*1000))*MAX(MIN(DK342,$J$5),$I$5)*MAX(MIN(DK342,$J$5),$I$5)+$G$5*MAX(MIN(DK342,$J$5),$I$5)*(EE342*DX342/($K$5*1000))+$H$5*(EE342*DX342/($K$5*1000))*(EE342*DX342/($K$5*1000)))</f>
        <v>0</v>
      </c>
      <c r="R342">
        <f>I342*(1000-(1000*0.61365*exp(17.502*V342/(240.97+V342))/(DX342+DY342)+DS342)/2)/(1000*0.61365*exp(17.502*V342/(240.97+V342))/(DX342+DY342)-DS342)</f>
        <v>0</v>
      </c>
      <c r="S342">
        <f>1/((DL342+1)/(P342/1.6)+1/(Q342/1.37)) + DL342/((DL342+1)/(P342/1.6) + DL342/(Q342/1.37))</f>
        <v>0</v>
      </c>
      <c r="T342">
        <f>(DG342*DJ342)</f>
        <v>0</v>
      </c>
      <c r="U342">
        <f>(DZ342+(T342+2*0.95*5.67E-8*(((DZ342+$B$9)+273)^4-(DZ342+273)^4)-44100*I342)/(1.84*29.3*Q342+8*0.95*5.67E-8*(DZ342+273)^3))</f>
        <v>0</v>
      </c>
      <c r="V342">
        <f>($C$9*EA342+$D$9*EB342+$E$9*U342)</f>
        <v>0</v>
      </c>
      <c r="W342">
        <f>0.61365*exp(17.502*V342/(240.97+V342))</f>
        <v>0</v>
      </c>
      <c r="X342">
        <f>(Y342/Z342*100)</f>
        <v>0</v>
      </c>
      <c r="Y342">
        <f>DS342*(DX342+DY342)/1000</f>
        <v>0</v>
      </c>
      <c r="Z342">
        <f>0.61365*exp(17.502*DZ342/(240.97+DZ342))</f>
        <v>0</v>
      </c>
      <c r="AA342">
        <f>(W342-DS342*(DX342+DY342)/1000)</f>
        <v>0</v>
      </c>
      <c r="AB342">
        <f>(-I342*44100)</f>
        <v>0</v>
      </c>
      <c r="AC342">
        <f>2*29.3*Q342*0.92*(DZ342-V342)</f>
        <v>0</v>
      </c>
      <c r="AD342">
        <f>2*0.95*5.67E-8*(((DZ342+$B$9)+273)^4-(V342+273)^4)</f>
        <v>0</v>
      </c>
      <c r="AE342">
        <f>T342+AD342+AB342+AC342</f>
        <v>0</v>
      </c>
      <c r="AF342">
        <f>DW342*AT342*(DR342-DQ342*(1000-AT342*DT342)/(1000-AT342*DS342))/(100*DK342)</f>
        <v>0</v>
      </c>
      <c r="AG342">
        <f>1000*DW342*AT342*(DS342-DT342)/(100*DK342*(1000-AT342*DS342))</f>
        <v>0</v>
      </c>
      <c r="AH342">
        <f>(AI342 - AJ342 - DX342*1E3/(8.314*(DZ342+273.15)) * AL342/DW342 * AK342) * DW342/(100*DK342) * (1000 - DT342)/1000</f>
        <v>0</v>
      </c>
      <c r="AI342">
        <v>548.0794554688956</v>
      </c>
      <c r="AJ342">
        <v>511.1848909090911</v>
      </c>
      <c r="AK342">
        <v>3.341078541696871</v>
      </c>
      <c r="AL342">
        <v>66.82168237322618</v>
      </c>
      <c r="AM342">
        <f>(AO342 - AN342 + DX342*1E3/(8.314*(DZ342+273.15)) * AQ342/DW342 * AP342) * DW342/(100*DK342) * 1000/(1000 - AO342)</f>
        <v>0</v>
      </c>
      <c r="AN342">
        <v>15.75097552163823</v>
      </c>
      <c r="AO342">
        <v>18.10835264705882</v>
      </c>
      <c r="AP342">
        <v>-0.001074785967344676</v>
      </c>
      <c r="AQ342">
        <v>105.1701195824836</v>
      </c>
      <c r="AR342">
        <v>0</v>
      </c>
      <c r="AS342">
        <v>0</v>
      </c>
      <c r="AT342">
        <f>IF(AR342*$H$15&gt;=AV342,1.0,(AV342/(AV342-AR342*$H$15)))</f>
        <v>0</v>
      </c>
      <c r="AU342">
        <f>(AT342-1)*100</f>
        <v>0</v>
      </c>
      <c r="AV342">
        <f>MAX(0,($B$15+$C$15*EE342)/(1+$D$15*EE342)*DX342/(DZ342+273)*$E$15)</f>
        <v>0</v>
      </c>
      <c r="AW342" t="s">
        <v>429</v>
      </c>
      <c r="AX342" t="s">
        <v>429</v>
      </c>
      <c r="AY342">
        <v>0</v>
      </c>
      <c r="AZ342">
        <v>0</v>
      </c>
      <c r="BA342">
        <f>1-AY342/AZ342</f>
        <v>0</v>
      </c>
      <c r="BB342">
        <v>0</v>
      </c>
      <c r="BC342" t="s">
        <v>429</v>
      </c>
      <c r="BD342" t="s">
        <v>429</v>
      </c>
      <c r="BE342">
        <v>0</v>
      </c>
      <c r="BF342">
        <v>0</v>
      </c>
      <c r="BG342">
        <f>1-BE342/BF342</f>
        <v>0</v>
      </c>
      <c r="BH342">
        <v>0.5</v>
      </c>
      <c r="BI342">
        <f>DH342</f>
        <v>0</v>
      </c>
      <c r="BJ342">
        <f>K342</f>
        <v>0</v>
      </c>
      <c r="BK342">
        <f>BG342*BH342*BI342</f>
        <v>0</v>
      </c>
      <c r="BL342">
        <f>(BJ342-BB342)/BI342</f>
        <v>0</v>
      </c>
      <c r="BM342">
        <f>(AZ342-BF342)/BF342</f>
        <v>0</v>
      </c>
      <c r="BN342">
        <f>AY342/(BA342+AY342/BF342)</f>
        <v>0</v>
      </c>
      <c r="BO342" t="s">
        <v>429</v>
      </c>
      <c r="BP342">
        <v>0</v>
      </c>
      <c r="BQ342">
        <f>IF(BP342&lt;&gt;0, BP342, BN342)</f>
        <v>0</v>
      </c>
      <c r="BR342">
        <f>1-BQ342/BF342</f>
        <v>0</v>
      </c>
      <c r="BS342">
        <f>(BF342-BE342)/(BF342-BQ342)</f>
        <v>0</v>
      </c>
      <c r="BT342">
        <f>(AZ342-BF342)/(AZ342-BQ342)</f>
        <v>0</v>
      </c>
      <c r="BU342">
        <f>(BF342-BE342)/(BF342-AY342)</f>
        <v>0</v>
      </c>
      <c r="BV342">
        <f>(AZ342-BF342)/(AZ342-AY342)</f>
        <v>0</v>
      </c>
      <c r="BW342">
        <f>(BS342*BQ342/BE342)</f>
        <v>0</v>
      </c>
      <c r="BX342">
        <f>(1-BW342)</f>
        <v>0</v>
      </c>
      <c r="DG342">
        <f>$B$13*EF342+$C$13*EG342+$F$13*ER342*(1-EU342)</f>
        <v>0</v>
      </c>
      <c r="DH342">
        <f>DG342*DI342</f>
        <v>0</v>
      </c>
      <c r="DI342">
        <f>($B$13*$D$11+$C$13*$D$11+$F$13*((FE342+EW342)/MAX(FE342+EW342+FF342, 0.1)*$I$11+FF342/MAX(FE342+EW342+FF342, 0.1)*$J$11))/($B$13+$C$13+$F$13)</f>
        <v>0</v>
      </c>
      <c r="DJ342">
        <f>($B$13*$K$11+$C$13*$K$11+$F$13*((FE342+EW342)/MAX(FE342+EW342+FF342, 0.1)*$P$11+FF342/MAX(FE342+EW342+FF342, 0.1)*$Q$11))/($B$13+$C$13+$F$13)</f>
        <v>0</v>
      </c>
      <c r="DK342">
        <v>4.16</v>
      </c>
      <c r="DL342">
        <v>0.5</v>
      </c>
      <c r="DM342" t="s">
        <v>430</v>
      </c>
      <c r="DN342">
        <v>2</v>
      </c>
      <c r="DO342" t="b">
        <v>1</v>
      </c>
      <c r="DP342">
        <v>1685036419.1</v>
      </c>
      <c r="DQ342">
        <v>479.2682592592593</v>
      </c>
      <c r="DR342">
        <v>525.4521851851852</v>
      </c>
      <c r="DS342">
        <v>18.13088518518518</v>
      </c>
      <c r="DT342">
        <v>15.754</v>
      </c>
      <c r="DU342">
        <v>479.4341851851852</v>
      </c>
      <c r="DV342">
        <v>18.23972592592593</v>
      </c>
      <c r="DW342">
        <v>500.0284074074075</v>
      </c>
      <c r="DX342">
        <v>99.5130037037037</v>
      </c>
      <c r="DY342">
        <v>0.1000018444444444</v>
      </c>
      <c r="DZ342">
        <v>27.25461851851851</v>
      </c>
      <c r="EA342">
        <v>28.10561481481482</v>
      </c>
      <c r="EB342">
        <v>999.9000000000001</v>
      </c>
      <c r="EC342">
        <v>0</v>
      </c>
      <c r="ED342">
        <v>0</v>
      </c>
      <c r="EE342">
        <v>10003.47814814815</v>
      </c>
      <c r="EF342">
        <v>0</v>
      </c>
      <c r="EG342">
        <v>151.3869259259259</v>
      </c>
      <c r="EH342">
        <v>-46.18394074074075</v>
      </c>
      <c r="EI342">
        <v>488.1180740740742</v>
      </c>
      <c r="EJ342">
        <v>533.8624814814815</v>
      </c>
      <c r="EK342">
        <v>2.376887037037037</v>
      </c>
      <c r="EL342">
        <v>525.4521851851852</v>
      </c>
      <c r="EM342">
        <v>15.754</v>
      </c>
      <c r="EN342">
        <v>1.804258518518518</v>
      </c>
      <c r="EO342">
        <v>1.567727407407407</v>
      </c>
      <c r="EP342">
        <v>15.82374074074074</v>
      </c>
      <c r="EQ342">
        <v>13.64521111111111</v>
      </c>
      <c r="ER342">
        <v>1999.928518518518</v>
      </c>
      <c r="ES342">
        <v>0.9799970740740742</v>
      </c>
      <c r="ET342">
        <v>0.02000294444444444</v>
      </c>
      <c r="EU342">
        <v>0</v>
      </c>
      <c r="EV342">
        <v>515.4937407407407</v>
      </c>
      <c r="EW342">
        <v>5.00078</v>
      </c>
      <c r="EX342">
        <v>23334.91111111112</v>
      </c>
      <c r="EY342">
        <v>16379.02962962963</v>
      </c>
      <c r="EZ342">
        <v>46.05988888888889</v>
      </c>
      <c r="FA342">
        <v>47.70333333333333</v>
      </c>
      <c r="FB342">
        <v>46.46725925925926</v>
      </c>
      <c r="FC342">
        <v>47.52514814814814</v>
      </c>
      <c r="FD342">
        <v>46.61777777777778</v>
      </c>
      <c r="FE342">
        <v>1955.021111111111</v>
      </c>
      <c r="FF342">
        <v>39.90407407407407</v>
      </c>
      <c r="FG342">
        <v>0</v>
      </c>
      <c r="FH342">
        <v>1685036425.9</v>
      </c>
      <c r="FI342">
        <v>0</v>
      </c>
      <c r="FJ342">
        <v>515.5683846153846</v>
      </c>
      <c r="FK342">
        <v>3.349675210422419</v>
      </c>
      <c r="FL342">
        <v>-13787.09060839153</v>
      </c>
      <c r="FM342">
        <v>23298.01538461538</v>
      </c>
      <c r="FN342">
        <v>15</v>
      </c>
      <c r="FO342">
        <v>1685034582.6</v>
      </c>
      <c r="FP342" t="s">
        <v>1018</v>
      </c>
      <c r="FQ342">
        <v>1685034575.6</v>
      </c>
      <c r="FR342">
        <v>1685034582.6</v>
      </c>
      <c r="FS342">
        <v>5</v>
      </c>
      <c r="FT342">
        <v>-0.444</v>
      </c>
      <c r="FU342">
        <v>-0.083</v>
      </c>
      <c r="FV342">
        <v>-0.171</v>
      </c>
      <c r="FW342">
        <v>-0.067</v>
      </c>
      <c r="FX342">
        <v>408</v>
      </c>
      <c r="FY342">
        <v>21</v>
      </c>
      <c r="FZ342">
        <v>0.12</v>
      </c>
      <c r="GA342">
        <v>0.04</v>
      </c>
      <c r="GB342">
        <v>-45.69642</v>
      </c>
      <c r="GC342">
        <v>-10.28361275797363</v>
      </c>
      <c r="GD342">
        <v>1.002945262015829</v>
      </c>
      <c r="GE342">
        <v>0</v>
      </c>
      <c r="GF342">
        <v>2.3634665</v>
      </c>
      <c r="GG342">
        <v>0.1208015009380798</v>
      </c>
      <c r="GH342">
        <v>0.02635747157354061</v>
      </c>
      <c r="GI342">
        <v>1</v>
      </c>
      <c r="GJ342">
        <v>1</v>
      </c>
      <c r="GK342">
        <v>2</v>
      </c>
      <c r="GL342" t="s">
        <v>432</v>
      </c>
      <c r="GM342">
        <v>3.09904</v>
      </c>
      <c r="GN342">
        <v>2.7581</v>
      </c>
      <c r="GO342">
        <v>0.108377</v>
      </c>
      <c r="GP342">
        <v>0.115665</v>
      </c>
      <c r="GQ342">
        <v>0.0963194</v>
      </c>
      <c r="GR342">
        <v>0.0872372</v>
      </c>
      <c r="GS342">
        <v>22578</v>
      </c>
      <c r="GT342">
        <v>22152.6</v>
      </c>
      <c r="GU342">
        <v>25888.2</v>
      </c>
      <c r="GV342">
        <v>25418.5</v>
      </c>
      <c r="GW342">
        <v>37565.4</v>
      </c>
      <c r="GX342">
        <v>35358.6</v>
      </c>
      <c r="GY342">
        <v>45279.6</v>
      </c>
      <c r="GZ342">
        <v>41908.1</v>
      </c>
      <c r="HA342">
        <v>1.80065</v>
      </c>
      <c r="HB342">
        <v>1.75618</v>
      </c>
      <c r="HC342">
        <v>-0.117853</v>
      </c>
      <c r="HD342">
        <v>0</v>
      </c>
      <c r="HE342">
        <v>30.048</v>
      </c>
      <c r="HF342">
        <v>999.9</v>
      </c>
      <c r="HG342">
        <v>46.7</v>
      </c>
      <c r="HH342">
        <v>45.8</v>
      </c>
      <c r="HI342">
        <v>47.1325</v>
      </c>
      <c r="HJ342">
        <v>63.0129</v>
      </c>
      <c r="HK342">
        <v>22.8285</v>
      </c>
      <c r="HL342">
        <v>1</v>
      </c>
      <c r="HM342">
        <v>0.836898</v>
      </c>
      <c r="HN342">
        <v>8.800470000000001</v>
      </c>
      <c r="HO342">
        <v>20.0714</v>
      </c>
      <c r="HP342">
        <v>5.21205</v>
      </c>
      <c r="HQ342">
        <v>11.986</v>
      </c>
      <c r="HR342">
        <v>4.96355</v>
      </c>
      <c r="HS342">
        <v>3.2742</v>
      </c>
      <c r="HT342">
        <v>9999</v>
      </c>
      <c r="HU342">
        <v>9999</v>
      </c>
      <c r="HV342">
        <v>9999</v>
      </c>
      <c r="HW342">
        <v>32.7</v>
      </c>
      <c r="HX342">
        <v>1.86401</v>
      </c>
      <c r="HY342">
        <v>1.86034</v>
      </c>
      <c r="HZ342">
        <v>1.85867</v>
      </c>
      <c r="IA342">
        <v>1.86004</v>
      </c>
      <c r="IB342">
        <v>1.85989</v>
      </c>
      <c r="IC342">
        <v>1.85852</v>
      </c>
      <c r="ID342">
        <v>1.85762</v>
      </c>
      <c r="IE342">
        <v>1.85243</v>
      </c>
      <c r="IF342">
        <v>0</v>
      </c>
      <c r="IG342">
        <v>0</v>
      </c>
      <c r="IH342">
        <v>0</v>
      </c>
      <c r="II342">
        <v>0</v>
      </c>
      <c r="IJ342" t="s">
        <v>433</v>
      </c>
      <c r="IK342" t="s">
        <v>434</v>
      </c>
      <c r="IL342" t="s">
        <v>435</v>
      </c>
      <c r="IM342" t="s">
        <v>435</v>
      </c>
      <c r="IN342" t="s">
        <v>435</v>
      </c>
      <c r="IO342" t="s">
        <v>435</v>
      </c>
      <c r="IP342">
        <v>0</v>
      </c>
      <c r="IQ342">
        <v>100</v>
      </c>
      <c r="IR342">
        <v>100</v>
      </c>
      <c r="IS342">
        <v>-0.165</v>
      </c>
      <c r="IT342">
        <v>-0.1092</v>
      </c>
      <c r="IU342">
        <v>-0.2503851249591045</v>
      </c>
      <c r="IV342">
        <v>0.0002756662941723101</v>
      </c>
      <c r="IW342">
        <v>-1.706736700235475E-07</v>
      </c>
      <c r="IX342">
        <v>-7.648352192670159E-11</v>
      </c>
      <c r="IY342">
        <v>-0.272498028503149</v>
      </c>
      <c r="IZ342">
        <v>0.001712106514585134</v>
      </c>
      <c r="JA342">
        <v>0.0004201690128959496</v>
      </c>
      <c r="JB342">
        <v>-1.212774764375344E-06</v>
      </c>
      <c r="JC342">
        <v>3</v>
      </c>
      <c r="JD342">
        <v>1949</v>
      </c>
      <c r="JE342">
        <v>1</v>
      </c>
      <c r="JF342">
        <v>28</v>
      </c>
      <c r="JG342">
        <v>30.9</v>
      </c>
      <c r="JH342">
        <v>30.7</v>
      </c>
      <c r="JI342">
        <v>1.42578</v>
      </c>
      <c r="JJ342">
        <v>2.69287</v>
      </c>
      <c r="JK342">
        <v>1.49658</v>
      </c>
      <c r="JL342">
        <v>2.34253</v>
      </c>
      <c r="JM342">
        <v>1.54785</v>
      </c>
      <c r="JN342">
        <v>2.40845</v>
      </c>
      <c r="JO342">
        <v>49.232</v>
      </c>
      <c r="JP342">
        <v>14.5173</v>
      </c>
      <c r="JQ342">
        <v>18</v>
      </c>
      <c r="JR342">
        <v>494.796</v>
      </c>
      <c r="JS342">
        <v>478.344</v>
      </c>
      <c r="JT342">
        <v>21.0502</v>
      </c>
      <c r="JU342">
        <v>37.0393</v>
      </c>
      <c r="JV342">
        <v>30.0011</v>
      </c>
      <c r="JW342">
        <v>36.6409</v>
      </c>
      <c r="JX342">
        <v>36.4561</v>
      </c>
      <c r="JY342">
        <v>28.6489</v>
      </c>
      <c r="JZ342">
        <v>61.7547</v>
      </c>
      <c r="KA342">
        <v>0</v>
      </c>
      <c r="KB342">
        <v>21.0006</v>
      </c>
      <c r="KC342">
        <v>574.263</v>
      </c>
      <c r="KD342">
        <v>15.8808</v>
      </c>
      <c r="KE342">
        <v>98.9421</v>
      </c>
      <c r="KF342">
        <v>99.4853</v>
      </c>
    </row>
    <row r="343" spans="1:292">
      <c r="A343">
        <v>323</v>
      </c>
      <c r="B343">
        <v>1685036431.6</v>
      </c>
      <c r="C343">
        <v>9832.5</v>
      </c>
      <c r="D343" t="s">
        <v>1085</v>
      </c>
      <c r="E343" t="s">
        <v>1086</v>
      </c>
      <c r="F343">
        <v>5</v>
      </c>
      <c r="G343" t="s">
        <v>1017</v>
      </c>
      <c r="H343">
        <v>1685036423.814285</v>
      </c>
      <c r="I343">
        <f>(J343)/1000</f>
        <v>0</v>
      </c>
      <c r="J343">
        <f>IF(DO343, AM343, AG343)</f>
        <v>0</v>
      </c>
      <c r="K343">
        <f>IF(DO343, AH343, AF343)</f>
        <v>0</v>
      </c>
      <c r="L343">
        <f>DQ343 - IF(AT343&gt;1, K343*DK343*100.0/(AV343*EE343), 0)</f>
        <v>0</v>
      </c>
      <c r="M343">
        <f>((S343-I343/2)*L343-K343)/(S343+I343/2)</f>
        <v>0</v>
      </c>
      <c r="N343">
        <f>M343*(DX343+DY343)/1000.0</f>
        <v>0</v>
      </c>
      <c r="O343">
        <f>(DQ343 - IF(AT343&gt;1, K343*DK343*100.0/(AV343*EE343), 0))*(DX343+DY343)/1000.0</f>
        <v>0</v>
      </c>
      <c r="P343">
        <f>2.0/((1/R343-1/Q343)+SIGN(R343)*SQRT((1/R343-1/Q343)*(1/R343-1/Q343) + 4*DL343/((DL343+1)*(DL343+1))*(2*1/R343*1/Q343-1/Q343*1/Q343)))</f>
        <v>0</v>
      </c>
      <c r="Q343">
        <f>IF(LEFT(DM343,1)&lt;&gt;"0",IF(LEFT(DM343,1)="1",3.0,DN343),$D$5+$E$5*(EE343*DX343/($K$5*1000))+$F$5*(EE343*DX343/($K$5*1000))*MAX(MIN(DK343,$J$5),$I$5)*MAX(MIN(DK343,$J$5),$I$5)+$G$5*MAX(MIN(DK343,$J$5),$I$5)*(EE343*DX343/($K$5*1000))+$H$5*(EE343*DX343/($K$5*1000))*(EE343*DX343/($K$5*1000)))</f>
        <v>0</v>
      </c>
      <c r="R343">
        <f>I343*(1000-(1000*0.61365*exp(17.502*V343/(240.97+V343))/(DX343+DY343)+DS343)/2)/(1000*0.61365*exp(17.502*V343/(240.97+V343))/(DX343+DY343)-DS343)</f>
        <v>0</v>
      </c>
      <c r="S343">
        <f>1/((DL343+1)/(P343/1.6)+1/(Q343/1.37)) + DL343/((DL343+1)/(P343/1.6) + DL343/(Q343/1.37))</f>
        <v>0</v>
      </c>
      <c r="T343">
        <f>(DG343*DJ343)</f>
        <v>0</v>
      </c>
      <c r="U343">
        <f>(DZ343+(T343+2*0.95*5.67E-8*(((DZ343+$B$9)+273)^4-(DZ343+273)^4)-44100*I343)/(1.84*29.3*Q343+8*0.95*5.67E-8*(DZ343+273)^3))</f>
        <v>0</v>
      </c>
      <c r="V343">
        <f>($C$9*EA343+$D$9*EB343+$E$9*U343)</f>
        <v>0</v>
      </c>
      <c r="W343">
        <f>0.61365*exp(17.502*V343/(240.97+V343))</f>
        <v>0</v>
      </c>
      <c r="X343">
        <f>(Y343/Z343*100)</f>
        <v>0</v>
      </c>
      <c r="Y343">
        <f>DS343*(DX343+DY343)/1000</f>
        <v>0</v>
      </c>
      <c r="Z343">
        <f>0.61365*exp(17.502*DZ343/(240.97+DZ343))</f>
        <v>0</v>
      </c>
      <c r="AA343">
        <f>(W343-DS343*(DX343+DY343)/1000)</f>
        <v>0</v>
      </c>
      <c r="AB343">
        <f>(-I343*44100)</f>
        <v>0</v>
      </c>
      <c r="AC343">
        <f>2*29.3*Q343*0.92*(DZ343-V343)</f>
        <v>0</v>
      </c>
      <c r="AD343">
        <f>2*0.95*5.67E-8*(((DZ343+$B$9)+273)^4-(V343+273)^4)</f>
        <v>0</v>
      </c>
      <c r="AE343">
        <f>T343+AD343+AB343+AC343</f>
        <v>0</v>
      </c>
      <c r="AF343">
        <f>DW343*AT343*(DR343-DQ343*(1000-AT343*DT343)/(1000-AT343*DS343))/(100*DK343)</f>
        <v>0</v>
      </c>
      <c r="AG343">
        <f>1000*DW343*AT343*(DS343-DT343)/(100*DK343*(1000-AT343*DS343))</f>
        <v>0</v>
      </c>
      <c r="AH343">
        <f>(AI343 - AJ343 - DX343*1E3/(8.314*(DZ343+273.15)) * AL343/DW343 * AK343) * DW343/(100*DK343) * (1000 - DT343)/1000</f>
        <v>0</v>
      </c>
      <c r="AI343">
        <v>564.7968924635047</v>
      </c>
      <c r="AJ343">
        <v>527.802733333333</v>
      </c>
      <c r="AK343">
        <v>3.315210590283536</v>
      </c>
      <c r="AL343">
        <v>66.82168237322618</v>
      </c>
      <c r="AM343">
        <f>(AO343 - AN343 + DX343*1E3/(8.314*(DZ343+273.15)) * AQ343/DW343 * AP343) * DW343/(100*DK343) * 1000/(1000 - AO343)</f>
        <v>0</v>
      </c>
      <c r="AN343">
        <v>15.75301945324347</v>
      </c>
      <c r="AO343">
        <v>18.10268647058824</v>
      </c>
      <c r="AP343">
        <v>-0.0002849750157500549</v>
      </c>
      <c r="AQ343">
        <v>105.1701195824836</v>
      </c>
      <c r="AR343">
        <v>0</v>
      </c>
      <c r="AS343">
        <v>0</v>
      </c>
      <c r="AT343">
        <f>IF(AR343*$H$15&gt;=AV343,1.0,(AV343/(AV343-AR343*$H$15)))</f>
        <v>0</v>
      </c>
      <c r="AU343">
        <f>(AT343-1)*100</f>
        <v>0</v>
      </c>
      <c r="AV343">
        <f>MAX(0,($B$15+$C$15*EE343)/(1+$D$15*EE343)*DX343/(DZ343+273)*$E$15)</f>
        <v>0</v>
      </c>
      <c r="AW343" t="s">
        <v>429</v>
      </c>
      <c r="AX343" t="s">
        <v>429</v>
      </c>
      <c r="AY343">
        <v>0</v>
      </c>
      <c r="AZ343">
        <v>0</v>
      </c>
      <c r="BA343">
        <f>1-AY343/AZ343</f>
        <v>0</v>
      </c>
      <c r="BB343">
        <v>0</v>
      </c>
      <c r="BC343" t="s">
        <v>429</v>
      </c>
      <c r="BD343" t="s">
        <v>429</v>
      </c>
      <c r="BE343">
        <v>0</v>
      </c>
      <c r="BF343">
        <v>0</v>
      </c>
      <c r="BG343">
        <f>1-BE343/BF343</f>
        <v>0</v>
      </c>
      <c r="BH343">
        <v>0.5</v>
      </c>
      <c r="BI343">
        <f>DH343</f>
        <v>0</v>
      </c>
      <c r="BJ343">
        <f>K343</f>
        <v>0</v>
      </c>
      <c r="BK343">
        <f>BG343*BH343*BI343</f>
        <v>0</v>
      </c>
      <c r="BL343">
        <f>(BJ343-BB343)/BI343</f>
        <v>0</v>
      </c>
      <c r="BM343">
        <f>(AZ343-BF343)/BF343</f>
        <v>0</v>
      </c>
      <c r="BN343">
        <f>AY343/(BA343+AY343/BF343)</f>
        <v>0</v>
      </c>
      <c r="BO343" t="s">
        <v>429</v>
      </c>
      <c r="BP343">
        <v>0</v>
      </c>
      <c r="BQ343">
        <f>IF(BP343&lt;&gt;0, BP343, BN343)</f>
        <v>0</v>
      </c>
      <c r="BR343">
        <f>1-BQ343/BF343</f>
        <v>0</v>
      </c>
      <c r="BS343">
        <f>(BF343-BE343)/(BF343-BQ343)</f>
        <v>0</v>
      </c>
      <c r="BT343">
        <f>(AZ343-BF343)/(AZ343-BQ343)</f>
        <v>0</v>
      </c>
      <c r="BU343">
        <f>(BF343-BE343)/(BF343-AY343)</f>
        <v>0</v>
      </c>
      <c r="BV343">
        <f>(AZ343-BF343)/(AZ343-AY343)</f>
        <v>0</v>
      </c>
      <c r="BW343">
        <f>(BS343*BQ343/BE343)</f>
        <v>0</v>
      </c>
      <c r="BX343">
        <f>(1-BW343)</f>
        <v>0</v>
      </c>
      <c r="DG343">
        <f>$B$13*EF343+$C$13*EG343+$F$13*ER343*(1-EU343)</f>
        <v>0</v>
      </c>
      <c r="DH343">
        <f>DG343*DI343</f>
        <v>0</v>
      </c>
      <c r="DI343">
        <f>($B$13*$D$11+$C$13*$D$11+$F$13*((FE343+EW343)/MAX(FE343+EW343+FF343, 0.1)*$I$11+FF343/MAX(FE343+EW343+FF343, 0.1)*$J$11))/($B$13+$C$13+$F$13)</f>
        <v>0</v>
      </c>
      <c r="DJ343">
        <f>($B$13*$K$11+$C$13*$K$11+$F$13*((FE343+EW343)/MAX(FE343+EW343+FF343, 0.1)*$P$11+FF343/MAX(FE343+EW343+FF343, 0.1)*$Q$11))/($B$13+$C$13+$F$13)</f>
        <v>0</v>
      </c>
      <c r="DK343">
        <v>4.16</v>
      </c>
      <c r="DL343">
        <v>0.5</v>
      </c>
      <c r="DM343" t="s">
        <v>430</v>
      </c>
      <c r="DN343">
        <v>2</v>
      </c>
      <c r="DO343" t="b">
        <v>1</v>
      </c>
      <c r="DP343">
        <v>1685036423.814285</v>
      </c>
      <c r="DQ343">
        <v>494.4973928571429</v>
      </c>
      <c r="DR343">
        <v>541.2199285714286</v>
      </c>
      <c r="DS343">
        <v>18.116125</v>
      </c>
      <c r="DT343">
        <v>15.75390357142857</v>
      </c>
      <c r="DU343">
        <v>494.6625</v>
      </c>
      <c r="DV343">
        <v>18.22518928571429</v>
      </c>
      <c r="DW343">
        <v>500.0405000000001</v>
      </c>
      <c r="DX343">
        <v>99.51233214285716</v>
      </c>
      <c r="DY343">
        <v>0.1000139821428572</v>
      </c>
      <c r="DZ343">
        <v>27.26184642857143</v>
      </c>
      <c r="EA343">
        <v>28.11486428571429</v>
      </c>
      <c r="EB343">
        <v>999.9000000000002</v>
      </c>
      <c r="EC343">
        <v>0</v>
      </c>
      <c r="ED343">
        <v>0</v>
      </c>
      <c r="EE343">
        <v>10007.25642857143</v>
      </c>
      <c r="EF343">
        <v>0</v>
      </c>
      <c r="EG343">
        <v>145.7599285714286</v>
      </c>
      <c r="EH343">
        <v>-46.72254285714286</v>
      </c>
      <c r="EI343">
        <v>503.6209285714285</v>
      </c>
      <c r="EJ343">
        <v>549.8827857142858</v>
      </c>
      <c r="EK343">
        <v>2.362215714285714</v>
      </c>
      <c r="EL343">
        <v>541.2199285714286</v>
      </c>
      <c r="EM343">
        <v>15.75390357142857</v>
      </c>
      <c r="EN343">
        <v>1.8027775</v>
      </c>
      <c r="EO343">
        <v>1.567707857142857</v>
      </c>
      <c r="EP343">
        <v>15.81089285714286</v>
      </c>
      <c r="EQ343">
        <v>13.64501785714286</v>
      </c>
      <c r="ER343">
        <v>1999.944642857143</v>
      </c>
      <c r="ES343">
        <v>0.9799955000000002</v>
      </c>
      <c r="ET343">
        <v>0.02000461071428571</v>
      </c>
      <c r="EU343">
        <v>0</v>
      </c>
      <c r="EV343">
        <v>515.7451785714286</v>
      </c>
      <c r="EW343">
        <v>5.00078</v>
      </c>
      <c r="EX343">
        <v>22530.875</v>
      </c>
      <c r="EY343">
        <v>16379.15</v>
      </c>
      <c r="EZ343">
        <v>46.08014285714286</v>
      </c>
      <c r="FA343">
        <v>47.70274999999999</v>
      </c>
      <c r="FB343">
        <v>46.47735714285714</v>
      </c>
      <c r="FC343">
        <v>47.55549999999999</v>
      </c>
      <c r="FD343">
        <v>46.63592857142857</v>
      </c>
      <c r="FE343">
        <v>1955.034642857143</v>
      </c>
      <c r="FF343">
        <v>39.90857142857143</v>
      </c>
      <c r="FG343">
        <v>0</v>
      </c>
      <c r="FH343">
        <v>1685036430.7</v>
      </c>
      <c r="FI343">
        <v>0</v>
      </c>
      <c r="FJ343">
        <v>515.8361923076924</v>
      </c>
      <c r="FK343">
        <v>4.034017093762597</v>
      </c>
      <c r="FL343">
        <v>-12300.12650289292</v>
      </c>
      <c r="FM343">
        <v>22541.58076923077</v>
      </c>
      <c r="FN343">
        <v>15</v>
      </c>
      <c r="FO343">
        <v>1685034582.6</v>
      </c>
      <c r="FP343" t="s">
        <v>1018</v>
      </c>
      <c r="FQ343">
        <v>1685034575.6</v>
      </c>
      <c r="FR343">
        <v>1685034582.6</v>
      </c>
      <c r="FS343">
        <v>5</v>
      </c>
      <c r="FT343">
        <v>-0.444</v>
      </c>
      <c r="FU343">
        <v>-0.083</v>
      </c>
      <c r="FV343">
        <v>-0.171</v>
      </c>
      <c r="FW343">
        <v>-0.067</v>
      </c>
      <c r="FX343">
        <v>408</v>
      </c>
      <c r="FY343">
        <v>21</v>
      </c>
      <c r="FZ343">
        <v>0.12</v>
      </c>
      <c r="GA343">
        <v>0.04</v>
      </c>
      <c r="GB343">
        <v>-46.27439</v>
      </c>
      <c r="GC343">
        <v>-7.930480300187503</v>
      </c>
      <c r="GD343">
        <v>0.7903269768899447</v>
      </c>
      <c r="GE343">
        <v>0</v>
      </c>
      <c r="GF343">
        <v>2.369617</v>
      </c>
      <c r="GG343">
        <v>-0.1128664165103203</v>
      </c>
      <c r="GH343">
        <v>0.01745784597251331</v>
      </c>
      <c r="GI343">
        <v>1</v>
      </c>
      <c r="GJ343">
        <v>1</v>
      </c>
      <c r="GK343">
        <v>2</v>
      </c>
      <c r="GL343" t="s">
        <v>432</v>
      </c>
      <c r="GM343">
        <v>3.09873</v>
      </c>
      <c r="GN343">
        <v>2.75805</v>
      </c>
      <c r="GO343">
        <v>0.110927</v>
      </c>
      <c r="GP343">
        <v>0.118189</v>
      </c>
      <c r="GQ343">
        <v>0.096299</v>
      </c>
      <c r="GR343">
        <v>0.0873712</v>
      </c>
      <c r="GS343">
        <v>22513.5</v>
      </c>
      <c r="GT343">
        <v>22089.4</v>
      </c>
      <c r="GU343">
        <v>25888.3</v>
      </c>
      <c r="GV343">
        <v>25418.5</v>
      </c>
      <c r="GW343">
        <v>37566.5</v>
      </c>
      <c r="GX343">
        <v>35353.8</v>
      </c>
      <c r="GY343">
        <v>45279.5</v>
      </c>
      <c r="GZ343">
        <v>41908.2</v>
      </c>
      <c r="HA343">
        <v>1.8003</v>
      </c>
      <c r="HB343">
        <v>1.75677</v>
      </c>
      <c r="HC343">
        <v>-0.118688</v>
      </c>
      <c r="HD343">
        <v>0</v>
      </c>
      <c r="HE343">
        <v>30.048</v>
      </c>
      <c r="HF343">
        <v>999.9</v>
      </c>
      <c r="HG343">
        <v>46.7</v>
      </c>
      <c r="HH343">
        <v>45.8</v>
      </c>
      <c r="HI343">
        <v>47.1343</v>
      </c>
      <c r="HJ343">
        <v>62.8729</v>
      </c>
      <c r="HK343">
        <v>23.2492</v>
      </c>
      <c r="HL343">
        <v>1</v>
      </c>
      <c r="HM343">
        <v>0.838036</v>
      </c>
      <c r="HN343">
        <v>9.08535</v>
      </c>
      <c r="HO343">
        <v>20.0561</v>
      </c>
      <c r="HP343">
        <v>5.21295</v>
      </c>
      <c r="HQ343">
        <v>11.986</v>
      </c>
      <c r="HR343">
        <v>4.9637</v>
      </c>
      <c r="HS343">
        <v>3.27443</v>
      </c>
      <c r="HT343">
        <v>9999</v>
      </c>
      <c r="HU343">
        <v>9999</v>
      </c>
      <c r="HV343">
        <v>9999</v>
      </c>
      <c r="HW343">
        <v>32.7</v>
      </c>
      <c r="HX343">
        <v>1.86401</v>
      </c>
      <c r="HY343">
        <v>1.86033</v>
      </c>
      <c r="HZ343">
        <v>1.85867</v>
      </c>
      <c r="IA343">
        <v>1.86002</v>
      </c>
      <c r="IB343">
        <v>1.85989</v>
      </c>
      <c r="IC343">
        <v>1.85852</v>
      </c>
      <c r="ID343">
        <v>1.8576</v>
      </c>
      <c r="IE343">
        <v>1.85242</v>
      </c>
      <c r="IF343">
        <v>0</v>
      </c>
      <c r="IG343">
        <v>0</v>
      </c>
      <c r="IH343">
        <v>0</v>
      </c>
      <c r="II343">
        <v>0</v>
      </c>
      <c r="IJ343" t="s">
        <v>433</v>
      </c>
      <c r="IK343" t="s">
        <v>434</v>
      </c>
      <c r="IL343" t="s">
        <v>435</v>
      </c>
      <c r="IM343" t="s">
        <v>435</v>
      </c>
      <c r="IN343" t="s">
        <v>435</v>
      </c>
      <c r="IO343" t="s">
        <v>435</v>
      </c>
      <c r="IP343">
        <v>0</v>
      </c>
      <c r="IQ343">
        <v>100</v>
      </c>
      <c r="IR343">
        <v>100</v>
      </c>
      <c r="IS343">
        <v>-0.164</v>
      </c>
      <c r="IT343">
        <v>-0.1093</v>
      </c>
      <c r="IU343">
        <v>-0.2503851249591045</v>
      </c>
      <c r="IV343">
        <v>0.0002756662941723101</v>
      </c>
      <c r="IW343">
        <v>-1.706736700235475E-07</v>
      </c>
      <c r="IX343">
        <v>-7.648352192670159E-11</v>
      </c>
      <c r="IY343">
        <v>-0.272498028503149</v>
      </c>
      <c r="IZ343">
        <v>0.001712106514585134</v>
      </c>
      <c r="JA343">
        <v>0.0004201690128959496</v>
      </c>
      <c r="JB343">
        <v>-1.212774764375344E-06</v>
      </c>
      <c r="JC343">
        <v>3</v>
      </c>
      <c r="JD343">
        <v>1949</v>
      </c>
      <c r="JE343">
        <v>1</v>
      </c>
      <c r="JF343">
        <v>28</v>
      </c>
      <c r="JG343">
        <v>30.9</v>
      </c>
      <c r="JH343">
        <v>30.8</v>
      </c>
      <c r="JI343">
        <v>1.45508</v>
      </c>
      <c r="JJ343">
        <v>2.70264</v>
      </c>
      <c r="JK343">
        <v>1.49658</v>
      </c>
      <c r="JL343">
        <v>2.34253</v>
      </c>
      <c r="JM343">
        <v>1.54907</v>
      </c>
      <c r="JN343">
        <v>2.44507</v>
      </c>
      <c r="JO343">
        <v>49.232</v>
      </c>
      <c r="JP343">
        <v>14.5173</v>
      </c>
      <c r="JQ343">
        <v>18</v>
      </c>
      <c r="JR343">
        <v>494.569</v>
      </c>
      <c r="JS343">
        <v>478.747</v>
      </c>
      <c r="JT343">
        <v>20.9335</v>
      </c>
      <c r="JU343">
        <v>37.0349</v>
      </c>
      <c r="JV343">
        <v>30.0012</v>
      </c>
      <c r="JW343">
        <v>36.6394</v>
      </c>
      <c r="JX343">
        <v>36.4561</v>
      </c>
      <c r="JY343">
        <v>29.2716</v>
      </c>
      <c r="JZ343">
        <v>61.4679</v>
      </c>
      <c r="KA343">
        <v>0</v>
      </c>
      <c r="KB343">
        <v>20.8791</v>
      </c>
      <c r="KC343">
        <v>587.729</v>
      </c>
      <c r="KD343">
        <v>15.9132</v>
      </c>
      <c r="KE343">
        <v>98.9421</v>
      </c>
      <c r="KF343">
        <v>99.4854</v>
      </c>
    </row>
    <row r="344" spans="1:292">
      <c r="A344">
        <v>324</v>
      </c>
      <c r="B344">
        <v>1685036436.6</v>
      </c>
      <c r="C344">
        <v>9837.5</v>
      </c>
      <c r="D344" t="s">
        <v>1087</v>
      </c>
      <c r="E344" t="s">
        <v>1088</v>
      </c>
      <c r="F344">
        <v>5</v>
      </c>
      <c r="G344" t="s">
        <v>1017</v>
      </c>
      <c r="H344">
        <v>1685036429.1</v>
      </c>
      <c r="I344">
        <f>(J344)/1000</f>
        <v>0</v>
      </c>
      <c r="J344">
        <f>IF(DO344, AM344, AG344)</f>
        <v>0</v>
      </c>
      <c r="K344">
        <f>IF(DO344, AH344, AF344)</f>
        <v>0</v>
      </c>
      <c r="L344">
        <f>DQ344 - IF(AT344&gt;1, K344*DK344*100.0/(AV344*EE344), 0)</f>
        <v>0</v>
      </c>
      <c r="M344">
        <f>((S344-I344/2)*L344-K344)/(S344+I344/2)</f>
        <v>0</v>
      </c>
      <c r="N344">
        <f>M344*(DX344+DY344)/1000.0</f>
        <v>0</v>
      </c>
      <c r="O344">
        <f>(DQ344 - IF(AT344&gt;1, K344*DK344*100.0/(AV344*EE344), 0))*(DX344+DY344)/1000.0</f>
        <v>0</v>
      </c>
      <c r="P344">
        <f>2.0/((1/R344-1/Q344)+SIGN(R344)*SQRT((1/R344-1/Q344)*(1/R344-1/Q344) + 4*DL344/((DL344+1)*(DL344+1))*(2*1/R344*1/Q344-1/Q344*1/Q344)))</f>
        <v>0</v>
      </c>
      <c r="Q344">
        <f>IF(LEFT(DM344,1)&lt;&gt;"0",IF(LEFT(DM344,1)="1",3.0,DN344),$D$5+$E$5*(EE344*DX344/($K$5*1000))+$F$5*(EE344*DX344/($K$5*1000))*MAX(MIN(DK344,$J$5),$I$5)*MAX(MIN(DK344,$J$5),$I$5)+$G$5*MAX(MIN(DK344,$J$5),$I$5)*(EE344*DX344/($K$5*1000))+$H$5*(EE344*DX344/($K$5*1000))*(EE344*DX344/($K$5*1000)))</f>
        <v>0</v>
      </c>
      <c r="R344">
        <f>I344*(1000-(1000*0.61365*exp(17.502*V344/(240.97+V344))/(DX344+DY344)+DS344)/2)/(1000*0.61365*exp(17.502*V344/(240.97+V344))/(DX344+DY344)-DS344)</f>
        <v>0</v>
      </c>
      <c r="S344">
        <f>1/((DL344+1)/(P344/1.6)+1/(Q344/1.37)) + DL344/((DL344+1)/(P344/1.6) + DL344/(Q344/1.37))</f>
        <v>0</v>
      </c>
      <c r="T344">
        <f>(DG344*DJ344)</f>
        <v>0</v>
      </c>
      <c r="U344">
        <f>(DZ344+(T344+2*0.95*5.67E-8*(((DZ344+$B$9)+273)^4-(DZ344+273)^4)-44100*I344)/(1.84*29.3*Q344+8*0.95*5.67E-8*(DZ344+273)^3))</f>
        <v>0</v>
      </c>
      <c r="V344">
        <f>($C$9*EA344+$D$9*EB344+$E$9*U344)</f>
        <v>0</v>
      </c>
      <c r="W344">
        <f>0.61365*exp(17.502*V344/(240.97+V344))</f>
        <v>0</v>
      </c>
      <c r="X344">
        <f>(Y344/Z344*100)</f>
        <v>0</v>
      </c>
      <c r="Y344">
        <f>DS344*(DX344+DY344)/1000</f>
        <v>0</v>
      </c>
      <c r="Z344">
        <f>0.61365*exp(17.502*DZ344/(240.97+DZ344))</f>
        <v>0</v>
      </c>
      <c r="AA344">
        <f>(W344-DS344*(DX344+DY344)/1000)</f>
        <v>0</v>
      </c>
      <c r="AB344">
        <f>(-I344*44100)</f>
        <v>0</v>
      </c>
      <c r="AC344">
        <f>2*29.3*Q344*0.92*(DZ344-V344)</f>
        <v>0</v>
      </c>
      <c r="AD344">
        <f>2*0.95*5.67E-8*(((DZ344+$B$9)+273)^4-(V344+273)^4)</f>
        <v>0</v>
      </c>
      <c r="AE344">
        <f>T344+AD344+AB344+AC344</f>
        <v>0</v>
      </c>
      <c r="AF344">
        <f>DW344*AT344*(DR344-DQ344*(1000-AT344*DT344)/(1000-AT344*DS344))/(100*DK344)</f>
        <v>0</v>
      </c>
      <c r="AG344">
        <f>1000*DW344*AT344*(DS344-DT344)/(100*DK344*(1000-AT344*DS344))</f>
        <v>0</v>
      </c>
      <c r="AH344">
        <f>(AI344 - AJ344 - DX344*1E3/(8.314*(DZ344+273.15)) * AL344/DW344 * AK344) * DW344/(100*DK344) * (1000 - DT344)/1000</f>
        <v>0</v>
      </c>
      <c r="AI344">
        <v>581.7968537607195</v>
      </c>
      <c r="AJ344">
        <v>544.5119575757573</v>
      </c>
      <c r="AK344">
        <v>3.33804387727608</v>
      </c>
      <c r="AL344">
        <v>66.82168237322618</v>
      </c>
      <c r="AM344">
        <f>(AO344 - AN344 + DX344*1E3/(8.314*(DZ344+273.15)) * AQ344/DW344 * AP344) * DW344/(100*DK344) * 1000/(1000 - AO344)</f>
        <v>0</v>
      </c>
      <c r="AN344">
        <v>15.79087690406782</v>
      </c>
      <c r="AO344">
        <v>18.11779147058824</v>
      </c>
      <c r="AP344">
        <v>-0.0001079130139742627</v>
      </c>
      <c r="AQ344">
        <v>105.1701195824836</v>
      </c>
      <c r="AR344">
        <v>0</v>
      </c>
      <c r="AS344">
        <v>0</v>
      </c>
      <c r="AT344">
        <f>IF(AR344*$H$15&gt;=AV344,1.0,(AV344/(AV344-AR344*$H$15)))</f>
        <v>0</v>
      </c>
      <c r="AU344">
        <f>(AT344-1)*100</f>
        <v>0</v>
      </c>
      <c r="AV344">
        <f>MAX(0,($B$15+$C$15*EE344)/(1+$D$15*EE344)*DX344/(DZ344+273)*$E$15)</f>
        <v>0</v>
      </c>
      <c r="AW344" t="s">
        <v>429</v>
      </c>
      <c r="AX344" t="s">
        <v>429</v>
      </c>
      <c r="AY344">
        <v>0</v>
      </c>
      <c r="AZ344">
        <v>0</v>
      </c>
      <c r="BA344">
        <f>1-AY344/AZ344</f>
        <v>0</v>
      </c>
      <c r="BB344">
        <v>0</v>
      </c>
      <c r="BC344" t="s">
        <v>429</v>
      </c>
      <c r="BD344" t="s">
        <v>429</v>
      </c>
      <c r="BE344">
        <v>0</v>
      </c>
      <c r="BF344">
        <v>0</v>
      </c>
      <c r="BG344">
        <f>1-BE344/BF344</f>
        <v>0</v>
      </c>
      <c r="BH344">
        <v>0.5</v>
      </c>
      <c r="BI344">
        <f>DH344</f>
        <v>0</v>
      </c>
      <c r="BJ344">
        <f>K344</f>
        <v>0</v>
      </c>
      <c r="BK344">
        <f>BG344*BH344*BI344</f>
        <v>0</v>
      </c>
      <c r="BL344">
        <f>(BJ344-BB344)/BI344</f>
        <v>0</v>
      </c>
      <c r="BM344">
        <f>(AZ344-BF344)/BF344</f>
        <v>0</v>
      </c>
      <c r="BN344">
        <f>AY344/(BA344+AY344/BF344)</f>
        <v>0</v>
      </c>
      <c r="BO344" t="s">
        <v>429</v>
      </c>
      <c r="BP344">
        <v>0</v>
      </c>
      <c r="BQ344">
        <f>IF(BP344&lt;&gt;0, BP344, BN344)</f>
        <v>0</v>
      </c>
      <c r="BR344">
        <f>1-BQ344/BF344</f>
        <v>0</v>
      </c>
      <c r="BS344">
        <f>(BF344-BE344)/(BF344-BQ344)</f>
        <v>0</v>
      </c>
      <c r="BT344">
        <f>(AZ344-BF344)/(AZ344-BQ344)</f>
        <v>0</v>
      </c>
      <c r="BU344">
        <f>(BF344-BE344)/(BF344-AY344)</f>
        <v>0</v>
      </c>
      <c r="BV344">
        <f>(AZ344-BF344)/(AZ344-AY344)</f>
        <v>0</v>
      </c>
      <c r="BW344">
        <f>(BS344*BQ344/BE344)</f>
        <v>0</v>
      </c>
      <c r="BX344">
        <f>(1-BW344)</f>
        <v>0</v>
      </c>
      <c r="DG344">
        <f>$B$13*EF344+$C$13*EG344+$F$13*ER344*(1-EU344)</f>
        <v>0</v>
      </c>
      <c r="DH344">
        <f>DG344*DI344</f>
        <v>0</v>
      </c>
      <c r="DI344">
        <f>($B$13*$D$11+$C$13*$D$11+$F$13*((FE344+EW344)/MAX(FE344+EW344+FF344, 0.1)*$I$11+FF344/MAX(FE344+EW344+FF344, 0.1)*$J$11))/($B$13+$C$13+$F$13)</f>
        <v>0</v>
      </c>
      <c r="DJ344">
        <f>($B$13*$K$11+$C$13*$K$11+$F$13*((FE344+EW344)/MAX(FE344+EW344+FF344, 0.1)*$P$11+FF344/MAX(FE344+EW344+FF344, 0.1)*$Q$11))/($B$13+$C$13+$F$13)</f>
        <v>0</v>
      </c>
      <c r="DK344">
        <v>4.16</v>
      </c>
      <c r="DL344">
        <v>0.5</v>
      </c>
      <c r="DM344" t="s">
        <v>430</v>
      </c>
      <c r="DN344">
        <v>2</v>
      </c>
      <c r="DO344" t="b">
        <v>1</v>
      </c>
      <c r="DP344">
        <v>1685036429.1</v>
      </c>
      <c r="DQ344">
        <v>511.7328148148149</v>
      </c>
      <c r="DR344">
        <v>558.9291111111112</v>
      </c>
      <c r="DS344">
        <v>18.10941481481482</v>
      </c>
      <c r="DT344">
        <v>15.77435185185185</v>
      </c>
      <c r="DU344">
        <v>511.8971111111111</v>
      </c>
      <c r="DV344">
        <v>18.21857777777778</v>
      </c>
      <c r="DW344">
        <v>500.018037037037</v>
      </c>
      <c r="DX344">
        <v>99.51174814814816</v>
      </c>
      <c r="DY344">
        <v>0.1000156962962963</v>
      </c>
      <c r="DZ344">
        <v>27.26134074074075</v>
      </c>
      <c r="EA344">
        <v>28.1183962962963</v>
      </c>
      <c r="EB344">
        <v>999.9000000000001</v>
      </c>
      <c r="EC344">
        <v>0</v>
      </c>
      <c r="ED344">
        <v>0</v>
      </c>
      <c r="EE344">
        <v>10004.7037037037</v>
      </c>
      <c r="EF344">
        <v>0</v>
      </c>
      <c r="EG344">
        <v>143.3671111111111</v>
      </c>
      <c r="EH344">
        <v>-47.19637407407407</v>
      </c>
      <c r="EI344">
        <v>521.1708518518519</v>
      </c>
      <c r="EJ344">
        <v>567.8875185185186</v>
      </c>
      <c r="EK344">
        <v>2.335047037037037</v>
      </c>
      <c r="EL344">
        <v>558.9291111111112</v>
      </c>
      <c r="EM344">
        <v>15.77435185185185</v>
      </c>
      <c r="EN344">
        <v>1.802099629629629</v>
      </c>
      <c r="EO344">
        <v>1.569733703703704</v>
      </c>
      <c r="EP344">
        <v>15.8050037037037</v>
      </c>
      <c r="EQ344">
        <v>13.66485555555555</v>
      </c>
      <c r="ER344">
        <v>1999.992592592593</v>
      </c>
      <c r="ES344">
        <v>0.9799954074074073</v>
      </c>
      <c r="ET344">
        <v>0.02000473703703703</v>
      </c>
      <c r="EU344">
        <v>0</v>
      </c>
      <c r="EV344">
        <v>516.0755925925926</v>
      </c>
      <c r="EW344">
        <v>5.00078</v>
      </c>
      <c r="EX344">
        <v>22462.70740740741</v>
      </c>
      <c r="EY344">
        <v>16379.54074074074</v>
      </c>
      <c r="EZ344">
        <v>46.09007407407407</v>
      </c>
      <c r="FA344">
        <v>47.69866666666665</v>
      </c>
      <c r="FB344">
        <v>46.43488888888888</v>
      </c>
      <c r="FC344">
        <v>47.58074074074074</v>
      </c>
      <c r="FD344">
        <v>46.67799999999998</v>
      </c>
      <c r="FE344">
        <v>1955.081481481481</v>
      </c>
      <c r="FF344">
        <v>39.91</v>
      </c>
      <c r="FG344">
        <v>0</v>
      </c>
      <c r="FH344">
        <v>1685036436.1</v>
      </c>
      <c r="FI344">
        <v>0</v>
      </c>
      <c r="FJ344">
        <v>516.20444</v>
      </c>
      <c r="FK344">
        <v>4.147000014756082</v>
      </c>
      <c r="FL344">
        <v>12612.96926729669</v>
      </c>
      <c r="FM344">
        <v>22494.476</v>
      </c>
      <c r="FN344">
        <v>15</v>
      </c>
      <c r="FO344">
        <v>1685034582.6</v>
      </c>
      <c r="FP344" t="s">
        <v>1018</v>
      </c>
      <c r="FQ344">
        <v>1685034575.6</v>
      </c>
      <c r="FR344">
        <v>1685034582.6</v>
      </c>
      <c r="FS344">
        <v>5</v>
      </c>
      <c r="FT344">
        <v>-0.444</v>
      </c>
      <c r="FU344">
        <v>-0.083</v>
      </c>
      <c r="FV344">
        <v>-0.171</v>
      </c>
      <c r="FW344">
        <v>-0.067</v>
      </c>
      <c r="FX344">
        <v>408</v>
      </c>
      <c r="FY344">
        <v>21</v>
      </c>
      <c r="FZ344">
        <v>0.12</v>
      </c>
      <c r="GA344">
        <v>0.04</v>
      </c>
      <c r="GB344">
        <v>-46.81315853658536</v>
      </c>
      <c r="GC344">
        <v>-5.719388153310162</v>
      </c>
      <c r="GD344">
        <v>0.6312060824522266</v>
      </c>
      <c r="GE344">
        <v>0</v>
      </c>
      <c r="GF344">
        <v>2.35047756097561</v>
      </c>
      <c r="GG344">
        <v>-0.2939491986062685</v>
      </c>
      <c r="GH344">
        <v>0.03010596171253337</v>
      </c>
      <c r="GI344">
        <v>1</v>
      </c>
      <c r="GJ344">
        <v>1</v>
      </c>
      <c r="GK344">
        <v>2</v>
      </c>
      <c r="GL344" t="s">
        <v>432</v>
      </c>
      <c r="GM344">
        <v>3.09904</v>
      </c>
      <c r="GN344">
        <v>2.75802</v>
      </c>
      <c r="GO344">
        <v>0.113445</v>
      </c>
      <c r="GP344">
        <v>0.120564</v>
      </c>
      <c r="GQ344">
        <v>0.0963556</v>
      </c>
      <c r="GR344">
        <v>0.08749369999999999</v>
      </c>
      <c r="GS344">
        <v>22450.1</v>
      </c>
      <c r="GT344">
        <v>22029.8</v>
      </c>
      <c r="GU344">
        <v>25888.7</v>
      </c>
      <c r="GV344">
        <v>25418.4</v>
      </c>
      <c r="GW344">
        <v>37565</v>
      </c>
      <c r="GX344">
        <v>35349.3</v>
      </c>
      <c r="GY344">
        <v>45280.2</v>
      </c>
      <c r="GZ344">
        <v>41908.2</v>
      </c>
      <c r="HA344">
        <v>1.80068</v>
      </c>
      <c r="HB344">
        <v>1.75657</v>
      </c>
      <c r="HC344">
        <v>-0.118762</v>
      </c>
      <c r="HD344">
        <v>0</v>
      </c>
      <c r="HE344">
        <v>30.0473</v>
      </c>
      <c r="HF344">
        <v>999.9</v>
      </c>
      <c r="HG344">
        <v>46.7</v>
      </c>
      <c r="HH344">
        <v>45.9</v>
      </c>
      <c r="HI344">
        <v>47.375</v>
      </c>
      <c r="HJ344">
        <v>63.0329</v>
      </c>
      <c r="HK344">
        <v>22.8926</v>
      </c>
      <c r="HL344">
        <v>1</v>
      </c>
      <c r="HM344">
        <v>0.838656</v>
      </c>
      <c r="HN344">
        <v>9.279310000000001</v>
      </c>
      <c r="HO344">
        <v>20.0456</v>
      </c>
      <c r="HP344">
        <v>5.21265</v>
      </c>
      <c r="HQ344">
        <v>11.986</v>
      </c>
      <c r="HR344">
        <v>4.96345</v>
      </c>
      <c r="HS344">
        <v>3.27438</v>
      </c>
      <c r="HT344">
        <v>9999</v>
      </c>
      <c r="HU344">
        <v>9999</v>
      </c>
      <c r="HV344">
        <v>9999</v>
      </c>
      <c r="HW344">
        <v>32.7</v>
      </c>
      <c r="HX344">
        <v>1.86401</v>
      </c>
      <c r="HY344">
        <v>1.86028</v>
      </c>
      <c r="HZ344">
        <v>1.85867</v>
      </c>
      <c r="IA344">
        <v>1.85997</v>
      </c>
      <c r="IB344">
        <v>1.85989</v>
      </c>
      <c r="IC344">
        <v>1.85852</v>
      </c>
      <c r="ID344">
        <v>1.8576</v>
      </c>
      <c r="IE344">
        <v>1.85242</v>
      </c>
      <c r="IF344">
        <v>0</v>
      </c>
      <c r="IG344">
        <v>0</v>
      </c>
      <c r="IH344">
        <v>0</v>
      </c>
      <c r="II344">
        <v>0</v>
      </c>
      <c r="IJ344" t="s">
        <v>433</v>
      </c>
      <c r="IK344" t="s">
        <v>434</v>
      </c>
      <c r="IL344" t="s">
        <v>435</v>
      </c>
      <c r="IM344" t="s">
        <v>435</v>
      </c>
      <c r="IN344" t="s">
        <v>435</v>
      </c>
      <c r="IO344" t="s">
        <v>435</v>
      </c>
      <c r="IP344">
        <v>0</v>
      </c>
      <c r="IQ344">
        <v>100</v>
      </c>
      <c r="IR344">
        <v>100</v>
      </c>
      <c r="IS344">
        <v>-0.163</v>
      </c>
      <c r="IT344">
        <v>-0.109</v>
      </c>
      <c r="IU344">
        <v>-0.2503851249591045</v>
      </c>
      <c r="IV344">
        <v>0.0002756662941723101</v>
      </c>
      <c r="IW344">
        <v>-1.706736700235475E-07</v>
      </c>
      <c r="IX344">
        <v>-7.648352192670159E-11</v>
      </c>
      <c r="IY344">
        <v>-0.272498028503149</v>
      </c>
      <c r="IZ344">
        <v>0.001712106514585134</v>
      </c>
      <c r="JA344">
        <v>0.0004201690128959496</v>
      </c>
      <c r="JB344">
        <v>-1.212774764375344E-06</v>
      </c>
      <c r="JC344">
        <v>3</v>
      </c>
      <c r="JD344">
        <v>1949</v>
      </c>
      <c r="JE344">
        <v>1</v>
      </c>
      <c r="JF344">
        <v>28</v>
      </c>
      <c r="JG344">
        <v>31</v>
      </c>
      <c r="JH344">
        <v>30.9</v>
      </c>
      <c r="JI344">
        <v>1.4917</v>
      </c>
      <c r="JJ344">
        <v>2.68799</v>
      </c>
      <c r="JK344">
        <v>1.49658</v>
      </c>
      <c r="JL344">
        <v>2.34253</v>
      </c>
      <c r="JM344">
        <v>1.54907</v>
      </c>
      <c r="JN344">
        <v>2.43286</v>
      </c>
      <c r="JO344">
        <v>49.2635</v>
      </c>
      <c r="JP344">
        <v>14.4648</v>
      </c>
      <c r="JQ344">
        <v>18</v>
      </c>
      <c r="JR344">
        <v>494.788</v>
      </c>
      <c r="JS344">
        <v>478.613</v>
      </c>
      <c r="JT344">
        <v>20.8215</v>
      </c>
      <c r="JU344">
        <v>37.0306</v>
      </c>
      <c r="JV344">
        <v>30.0009</v>
      </c>
      <c r="JW344">
        <v>36.6375</v>
      </c>
      <c r="JX344">
        <v>36.4561</v>
      </c>
      <c r="JY344">
        <v>29.9787</v>
      </c>
      <c r="JZ344">
        <v>61.4679</v>
      </c>
      <c r="KA344">
        <v>0</v>
      </c>
      <c r="KB344">
        <v>20.7584</v>
      </c>
      <c r="KC344">
        <v>607.799</v>
      </c>
      <c r="KD344">
        <v>15.9288</v>
      </c>
      <c r="KE344">
        <v>98.9435</v>
      </c>
      <c r="KF344">
        <v>99.4851</v>
      </c>
    </row>
    <row r="345" spans="1:292">
      <c r="A345">
        <v>325</v>
      </c>
      <c r="B345">
        <v>1685036441.6</v>
      </c>
      <c r="C345">
        <v>9842.5</v>
      </c>
      <c r="D345" t="s">
        <v>1089</v>
      </c>
      <c r="E345" t="s">
        <v>1090</v>
      </c>
      <c r="F345">
        <v>5</v>
      </c>
      <c r="G345" t="s">
        <v>1017</v>
      </c>
      <c r="H345">
        <v>1685036433.814285</v>
      </c>
      <c r="I345">
        <f>(J345)/1000</f>
        <v>0</v>
      </c>
      <c r="J345">
        <f>IF(DO345, AM345, AG345)</f>
        <v>0</v>
      </c>
      <c r="K345">
        <f>IF(DO345, AH345, AF345)</f>
        <v>0</v>
      </c>
      <c r="L345">
        <f>DQ345 - IF(AT345&gt;1, K345*DK345*100.0/(AV345*EE345), 0)</f>
        <v>0</v>
      </c>
      <c r="M345">
        <f>((S345-I345/2)*L345-K345)/(S345+I345/2)</f>
        <v>0</v>
      </c>
      <c r="N345">
        <f>M345*(DX345+DY345)/1000.0</f>
        <v>0</v>
      </c>
      <c r="O345">
        <f>(DQ345 - IF(AT345&gt;1, K345*DK345*100.0/(AV345*EE345), 0))*(DX345+DY345)/1000.0</f>
        <v>0</v>
      </c>
      <c r="P345">
        <f>2.0/((1/R345-1/Q345)+SIGN(R345)*SQRT((1/R345-1/Q345)*(1/R345-1/Q345) + 4*DL345/((DL345+1)*(DL345+1))*(2*1/R345*1/Q345-1/Q345*1/Q345)))</f>
        <v>0</v>
      </c>
      <c r="Q345">
        <f>IF(LEFT(DM345,1)&lt;&gt;"0",IF(LEFT(DM345,1)="1",3.0,DN345),$D$5+$E$5*(EE345*DX345/($K$5*1000))+$F$5*(EE345*DX345/($K$5*1000))*MAX(MIN(DK345,$J$5),$I$5)*MAX(MIN(DK345,$J$5),$I$5)+$G$5*MAX(MIN(DK345,$J$5),$I$5)*(EE345*DX345/($K$5*1000))+$H$5*(EE345*DX345/($K$5*1000))*(EE345*DX345/($K$5*1000)))</f>
        <v>0</v>
      </c>
      <c r="R345">
        <f>I345*(1000-(1000*0.61365*exp(17.502*V345/(240.97+V345))/(DX345+DY345)+DS345)/2)/(1000*0.61365*exp(17.502*V345/(240.97+V345))/(DX345+DY345)-DS345)</f>
        <v>0</v>
      </c>
      <c r="S345">
        <f>1/((DL345+1)/(P345/1.6)+1/(Q345/1.37)) + DL345/((DL345+1)/(P345/1.6) + DL345/(Q345/1.37))</f>
        <v>0</v>
      </c>
      <c r="T345">
        <f>(DG345*DJ345)</f>
        <v>0</v>
      </c>
      <c r="U345">
        <f>(DZ345+(T345+2*0.95*5.67E-8*(((DZ345+$B$9)+273)^4-(DZ345+273)^4)-44100*I345)/(1.84*29.3*Q345+8*0.95*5.67E-8*(DZ345+273)^3))</f>
        <v>0</v>
      </c>
      <c r="V345">
        <f>($C$9*EA345+$D$9*EB345+$E$9*U345)</f>
        <v>0</v>
      </c>
      <c r="W345">
        <f>0.61365*exp(17.502*V345/(240.97+V345))</f>
        <v>0</v>
      </c>
      <c r="X345">
        <f>(Y345/Z345*100)</f>
        <v>0</v>
      </c>
      <c r="Y345">
        <f>DS345*(DX345+DY345)/1000</f>
        <v>0</v>
      </c>
      <c r="Z345">
        <f>0.61365*exp(17.502*DZ345/(240.97+DZ345))</f>
        <v>0</v>
      </c>
      <c r="AA345">
        <f>(W345-DS345*(DX345+DY345)/1000)</f>
        <v>0</v>
      </c>
      <c r="AB345">
        <f>(-I345*44100)</f>
        <v>0</v>
      </c>
      <c r="AC345">
        <f>2*29.3*Q345*0.92*(DZ345-V345)</f>
        <v>0</v>
      </c>
      <c r="AD345">
        <f>2*0.95*5.67E-8*(((DZ345+$B$9)+273)^4-(V345+273)^4)</f>
        <v>0</v>
      </c>
      <c r="AE345">
        <f>T345+AD345+AB345+AC345</f>
        <v>0</v>
      </c>
      <c r="AF345">
        <f>DW345*AT345*(DR345-DQ345*(1000-AT345*DT345)/(1000-AT345*DS345))/(100*DK345)</f>
        <v>0</v>
      </c>
      <c r="AG345">
        <f>1000*DW345*AT345*(DS345-DT345)/(100*DK345*(1000-AT345*DS345))</f>
        <v>0</v>
      </c>
      <c r="AH345">
        <f>(AI345 - AJ345 - DX345*1E3/(8.314*(DZ345+273.15)) * AL345/DW345 * AK345) * DW345/(100*DK345) * (1000 - DT345)/1000</f>
        <v>0</v>
      </c>
      <c r="AI345">
        <v>598.2556201427542</v>
      </c>
      <c r="AJ345">
        <v>560.9993333333333</v>
      </c>
      <c r="AK345">
        <v>3.298542193316708</v>
      </c>
      <c r="AL345">
        <v>66.82168237322618</v>
      </c>
      <c r="AM345">
        <f>(AO345 - AN345 + DX345*1E3/(8.314*(DZ345+273.15)) * AQ345/DW345 * AP345) * DW345/(100*DK345) * 1000/(1000 - AO345)</f>
        <v>0</v>
      </c>
      <c r="AN345">
        <v>15.81610464694908</v>
      </c>
      <c r="AO345">
        <v>18.12469735294118</v>
      </c>
      <c r="AP345">
        <v>0.0002942759387996435</v>
      </c>
      <c r="AQ345">
        <v>105.1701195824836</v>
      </c>
      <c r="AR345">
        <v>0</v>
      </c>
      <c r="AS345">
        <v>0</v>
      </c>
      <c r="AT345">
        <f>IF(AR345*$H$15&gt;=AV345,1.0,(AV345/(AV345-AR345*$H$15)))</f>
        <v>0</v>
      </c>
      <c r="AU345">
        <f>(AT345-1)*100</f>
        <v>0</v>
      </c>
      <c r="AV345">
        <f>MAX(0,($B$15+$C$15*EE345)/(1+$D$15*EE345)*DX345/(DZ345+273)*$E$15)</f>
        <v>0</v>
      </c>
      <c r="AW345" t="s">
        <v>429</v>
      </c>
      <c r="AX345" t="s">
        <v>429</v>
      </c>
      <c r="AY345">
        <v>0</v>
      </c>
      <c r="AZ345">
        <v>0</v>
      </c>
      <c r="BA345">
        <f>1-AY345/AZ345</f>
        <v>0</v>
      </c>
      <c r="BB345">
        <v>0</v>
      </c>
      <c r="BC345" t="s">
        <v>429</v>
      </c>
      <c r="BD345" t="s">
        <v>429</v>
      </c>
      <c r="BE345">
        <v>0</v>
      </c>
      <c r="BF345">
        <v>0</v>
      </c>
      <c r="BG345">
        <f>1-BE345/BF345</f>
        <v>0</v>
      </c>
      <c r="BH345">
        <v>0.5</v>
      </c>
      <c r="BI345">
        <f>DH345</f>
        <v>0</v>
      </c>
      <c r="BJ345">
        <f>K345</f>
        <v>0</v>
      </c>
      <c r="BK345">
        <f>BG345*BH345*BI345</f>
        <v>0</v>
      </c>
      <c r="BL345">
        <f>(BJ345-BB345)/BI345</f>
        <v>0</v>
      </c>
      <c r="BM345">
        <f>(AZ345-BF345)/BF345</f>
        <v>0</v>
      </c>
      <c r="BN345">
        <f>AY345/(BA345+AY345/BF345)</f>
        <v>0</v>
      </c>
      <c r="BO345" t="s">
        <v>429</v>
      </c>
      <c r="BP345">
        <v>0</v>
      </c>
      <c r="BQ345">
        <f>IF(BP345&lt;&gt;0, BP345, BN345)</f>
        <v>0</v>
      </c>
      <c r="BR345">
        <f>1-BQ345/BF345</f>
        <v>0</v>
      </c>
      <c r="BS345">
        <f>(BF345-BE345)/(BF345-BQ345)</f>
        <v>0</v>
      </c>
      <c r="BT345">
        <f>(AZ345-BF345)/(AZ345-BQ345)</f>
        <v>0</v>
      </c>
      <c r="BU345">
        <f>(BF345-BE345)/(BF345-AY345)</f>
        <v>0</v>
      </c>
      <c r="BV345">
        <f>(AZ345-BF345)/(AZ345-AY345)</f>
        <v>0</v>
      </c>
      <c r="BW345">
        <f>(BS345*BQ345/BE345)</f>
        <v>0</v>
      </c>
      <c r="BX345">
        <f>(1-BW345)</f>
        <v>0</v>
      </c>
      <c r="DG345">
        <f>$B$13*EF345+$C$13*EG345+$F$13*ER345*(1-EU345)</f>
        <v>0</v>
      </c>
      <c r="DH345">
        <f>DG345*DI345</f>
        <v>0</v>
      </c>
      <c r="DI345">
        <f>($B$13*$D$11+$C$13*$D$11+$F$13*((FE345+EW345)/MAX(FE345+EW345+FF345, 0.1)*$I$11+FF345/MAX(FE345+EW345+FF345, 0.1)*$J$11))/($B$13+$C$13+$F$13)</f>
        <v>0</v>
      </c>
      <c r="DJ345">
        <f>($B$13*$K$11+$C$13*$K$11+$F$13*((FE345+EW345)/MAX(FE345+EW345+FF345, 0.1)*$P$11+FF345/MAX(FE345+EW345+FF345, 0.1)*$Q$11))/($B$13+$C$13+$F$13)</f>
        <v>0</v>
      </c>
      <c r="DK345">
        <v>4.16</v>
      </c>
      <c r="DL345">
        <v>0.5</v>
      </c>
      <c r="DM345" t="s">
        <v>430</v>
      </c>
      <c r="DN345">
        <v>2</v>
      </c>
      <c r="DO345" t="b">
        <v>1</v>
      </c>
      <c r="DP345">
        <v>1685036433.814285</v>
      </c>
      <c r="DQ345">
        <v>527.1296428571428</v>
      </c>
      <c r="DR345">
        <v>574.42525</v>
      </c>
      <c r="DS345">
        <v>18.11224285714286</v>
      </c>
      <c r="DT345">
        <v>15.79638571428572</v>
      </c>
      <c r="DU345">
        <v>527.2934285714285</v>
      </c>
      <c r="DV345">
        <v>18.22136071428571</v>
      </c>
      <c r="DW345">
        <v>499.9981428571429</v>
      </c>
      <c r="DX345">
        <v>99.51171071428573</v>
      </c>
      <c r="DY345">
        <v>0.09998099999999999</v>
      </c>
      <c r="DZ345">
        <v>27.2547</v>
      </c>
      <c r="EA345">
        <v>28.11377142857143</v>
      </c>
      <c r="EB345">
        <v>999.9000000000002</v>
      </c>
      <c r="EC345">
        <v>0</v>
      </c>
      <c r="ED345">
        <v>0</v>
      </c>
      <c r="EE345">
        <v>10002.34714285714</v>
      </c>
      <c r="EF345">
        <v>0</v>
      </c>
      <c r="EG345">
        <v>143.3562857142857</v>
      </c>
      <c r="EH345">
        <v>-47.29556785714286</v>
      </c>
      <c r="EI345">
        <v>536.8533928571429</v>
      </c>
      <c r="EJ345">
        <v>583.6450714285714</v>
      </c>
      <c r="EK345">
        <v>2.315834642857143</v>
      </c>
      <c r="EL345">
        <v>574.42525</v>
      </c>
      <c r="EM345">
        <v>15.79638571428572</v>
      </c>
      <c r="EN345">
        <v>1.802379285714286</v>
      </c>
      <c r="EO345">
        <v>1.571925714285715</v>
      </c>
      <c r="EP345">
        <v>15.80743214285714</v>
      </c>
      <c r="EQ345">
        <v>13.68630357142857</v>
      </c>
      <c r="ER345">
        <v>2000.017142857143</v>
      </c>
      <c r="ES345">
        <v>0.9799958214285717</v>
      </c>
      <c r="ET345">
        <v>0.02000430357142857</v>
      </c>
      <c r="EU345">
        <v>0</v>
      </c>
      <c r="EV345">
        <v>516.4708214285714</v>
      </c>
      <c r="EW345">
        <v>5.00078</v>
      </c>
      <c r="EX345">
        <v>22639.90357142857</v>
      </c>
      <c r="EY345">
        <v>16379.74285714286</v>
      </c>
      <c r="EZ345">
        <v>46.08907142857142</v>
      </c>
      <c r="FA345">
        <v>47.69824999999998</v>
      </c>
      <c r="FB345">
        <v>46.40367857142855</v>
      </c>
      <c r="FC345">
        <v>47.57107142857141</v>
      </c>
      <c r="FD345">
        <v>46.68057142857143</v>
      </c>
      <c r="FE345">
        <v>1955.106428571429</v>
      </c>
      <c r="FF345">
        <v>39.90928571428572</v>
      </c>
      <c r="FG345">
        <v>0</v>
      </c>
      <c r="FH345">
        <v>1685036440.9</v>
      </c>
      <c r="FI345">
        <v>0</v>
      </c>
      <c r="FJ345">
        <v>516.54616</v>
      </c>
      <c r="FK345">
        <v>4.294076925559914</v>
      </c>
      <c r="FL345">
        <v>5879.438461175251</v>
      </c>
      <c r="FM345">
        <v>22777.828</v>
      </c>
      <c r="FN345">
        <v>15</v>
      </c>
      <c r="FO345">
        <v>1685034582.6</v>
      </c>
      <c r="FP345" t="s">
        <v>1018</v>
      </c>
      <c r="FQ345">
        <v>1685034575.6</v>
      </c>
      <c r="FR345">
        <v>1685034582.6</v>
      </c>
      <c r="FS345">
        <v>5</v>
      </c>
      <c r="FT345">
        <v>-0.444</v>
      </c>
      <c r="FU345">
        <v>-0.083</v>
      </c>
      <c r="FV345">
        <v>-0.171</v>
      </c>
      <c r="FW345">
        <v>-0.067</v>
      </c>
      <c r="FX345">
        <v>408</v>
      </c>
      <c r="FY345">
        <v>21</v>
      </c>
      <c r="FZ345">
        <v>0.12</v>
      </c>
      <c r="GA345">
        <v>0.04</v>
      </c>
      <c r="GB345">
        <v>-47.22746</v>
      </c>
      <c r="GC345">
        <v>-1.581408630393878</v>
      </c>
      <c r="GD345">
        <v>0.2073674369326101</v>
      </c>
      <c r="GE345">
        <v>0</v>
      </c>
      <c r="GF345">
        <v>2.3269885</v>
      </c>
      <c r="GG345">
        <v>-0.2750537335834929</v>
      </c>
      <c r="GH345">
        <v>0.02808041706866195</v>
      </c>
      <c r="GI345">
        <v>1</v>
      </c>
      <c r="GJ345">
        <v>1</v>
      </c>
      <c r="GK345">
        <v>2</v>
      </c>
      <c r="GL345" t="s">
        <v>432</v>
      </c>
      <c r="GM345">
        <v>3.09886</v>
      </c>
      <c r="GN345">
        <v>2.75817</v>
      </c>
      <c r="GO345">
        <v>0.115898</v>
      </c>
      <c r="GP345">
        <v>0.122955</v>
      </c>
      <c r="GQ345">
        <v>0.0963884</v>
      </c>
      <c r="GR345">
        <v>0.08761579999999999</v>
      </c>
      <c r="GS345">
        <v>22388</v>
      </c>
      <c r="GT345">
        <v>21970</v>
      </c>
      <c r="GU345">
        <v>25888.7</v>
      </c>
      <c r="GV345">
        <v>25418.5</v>
      </c>
      <c r="GW345">
        <v>37564</v>
      </c>
      <c r="GX345">
        <v>35345.1</v>
      </c>
      <c r="GY345">
        <v>45280.3</v>
      </c>
      <c r="GZ345">
        <v>41908.4</v>
      </c>
      <c r="HA345">
        <v>1.80018</v>
      </c>
      <c r="HB345">
        <v>1.75697</v>
      </c>
      <c r="HC345">
        <v>-0.119157</v>
      </c>
      <c r="HD345">
        <v>0</v>
      </c>
      <c r="HE345">
        <v>30.048</v>
      </c>
      <c r="HF345">
        <v>999.9</v>
      </c>
      <c r="HG345">
        <v>46.7</v>
      </c>
      <c r="HH345">
        <v>45.9</v>
      </c>
      <c r="HI345">
        <v>47.373</v>
      </c>
      <c r="HJ345">
        <v>63.1029</v>
      </c>
      <c r="HK345">
        <v>23.2131</v>
      </c>
      <c r="HL345">
        <v>1</v>
      </c>
      <c r="HM345">
        <v>0.838643</v>
      </c>
      <c r="HN345">
        <v>9.28105</v>
      </c>
      <c r="HO345">
        <v>20.0457</v>
      </c>
      <c r="HP345">
        <v>5.2128</v>
      </c>
      <c r="HQ345">
        <v>11.986</v>
      </c>
      <c r="HR345">
        <v>4.96355</v>
      </c>
      <c r="HS345">
        <v>3.27455</v>
      </c>
      <c r="HT345">
        <v>9999</v>
      </c>
      <c r="HU345">
        <v>9999</v>
      </c>
      <c r="HV345">
        <v>9999</v>
      </c>
      <c r="HW345">
        <v>32.7</v>
      </c>
      <c r="HX345">
        <v>1.86401</v>
      </c>
      <c r="HY345">
        <v>1.86027</v>
      </c>
      <c r="HZ345">
        <v>1.85867</v>
      </c>
      <c r="IA345">
        <v>1.85998</v>
      </c>
      <c r="IB345">
        <v>1.85989</v>
      </c>
      <c r="IC345">
        <v>1.85852</v>
      </c>
      <c r="ID345">
        <v>1.8576</v>
      </c>
      <c r="IE345">
        <v>1.85242</v>
      </c>
      <c r="IF345">
        <v>0</v>
      </c>
      <c r="IG345">
        <v>0</v>
      </c>
      <c r="IH345">
        <v>0</v>
      </c>
      <c r="II345">
        <v>0</v>
      </c>
      <c r="IJ345" t="s">
        <v>433</v>
      </c>
      <c r="IK345" t="s">
        <v>434</v>
      </c>
      <c r="IL345" t="s">
        <v>435</v>
      </c>
      <c r="IM345" t="s">
        <v>435</v>
      </c>
      <c r="IN345" t="s">
        <v>435</v>
      </c>
      <c r="IO345" t="s">
        <v>435</v>
      </c>
      <c r="IP345">
        <v>0</v>
      </c>
      <c r="IQ345">
        <v>100</v>
      </c>
      <c r="IR345">
        <v>100</v>
      </c>
      <c r="IS345">
        <v>-0.163</v>
      </c>
      <c r="IT345">
        <v>-0.1089</v>
      </c>
      <c r="IU345">
        <v>-0.2503851249591045</v>
      </c>
      <c r="IV345">
        <v>0.0002756662941723101</v>
      </c>
      <c r="IW345">
        <v>-1.706736700235475E-07</v>
      </c>
      <c r="IX345">
        <v>-7.648352192670159E-11</v>
      </c>
      <c r="IY345">
        <v>-0.272498028503149</v>
      </c>
      <c r="IZ345">
        <v>0.001712106514585134</v>
      </c>
      <c r="JA345">
        <v>0.0004201690128959496</v>
      </c>
      <c r="JB345">
        <v>-1.212774764375344E-06</v>
      </c>
      <c r="JC345">
        <v>3</v>
      </c>
      <c r="JD345">
        <v>1949</v>
      </c>
      <c r="JE345">
        <v>1</v>
      </c>
      <c r="JF345">
        <v>28</v>
      </c>
      <c r="JG345">
        <v>31.1</v>
      </c>
      <c r="JH345">
        <v>31</v>
      </c>
      <c r="JI345">
        <v>1.52588</v>
      </c>
      <c r="JJ345">
        <v>2.69775</v>
      </c>
      <c r="JK345">
        <v>1.49658</v>
      </c>
      <c r="JL345">
        <v>2.34253</v>
      </c>
      <c r="JM345">
        <v>1.54785</v>
      </c>
      <c r="JN345">
        <v>2.44141</v>
      </c>
      <c r="JO345">
        <v>49.2635</v>
      </c>
      <c r="JP345">
        <v>14.4735</v>
      </c>
      <c r="JQ345">
        <v>18</v>
      </c>
      <c r="JR345">
        <v>494.477</v>
      </c>
      <c r="JS345">
        <v>478.882</v>
      </c>
      <c r="JT345">
        <v>20.7151</v>
      </c>
      <c r="JU345">
        <v>37.0263</v>
      </c>
      <c r="JV345">
        <v>30.0002</v>
      </c>
      <c r="JW345">
        <v>36.6375</v>
      </c>
      <c r="JX345">
        <v>36.4561</v>
      </c>
      <c r="JY345">
        <v>30.639</v>
      </c>
      <c r="JZ345">
        <v>61.1916</v>
      </c>
      <c r="KA345">
        <v>0</v>
      </c>
      <c r="KB345">
        <v>20.6464</v>
      </c>
      <c r="KC345">
        <v>621.158</v>
      </c>
      <c r="KD345">
        <v>15.9445</v>
      </c>
      <c r="KE345">
        <v>98.94370000000001</v>
      </c>
      <c r="KF345">
        <v>99.48569999999999</v>
      </c>
    </row>
    <row r="346" spans="1:292">
      <c r="A346">
        <v>326</v>
      </c>
      <c r="B346">
        <v>1685036446.6</v>
      </c>
      <c r="C346">
        <v>9847.5</v>
      </c>
      <c r="D346" t="s">
        <v>1091</v>
      </c>
      <c r="E346" t="s">
        <v>1092</v>
      </c>
      <c r="F346">
        <v>5</v>
      </c>
      <c r="G346" t="s">
        <v>1017</v>
      </c>
      <c r="H346">
        <v>1685036439.1</v>
      </c>
      <c r="I346">
        <f>(J346)/1000</f>
        <v>0</v>
      </c>
      <c r="J346">
        <f>IF(DO346, AM346, AG346)</f>
        <v>0</v>
      </c>
      <c r="K346">
        <f>IF(DO346, AH346, AF346)</f>
        <v>0</v>
      </c>
      <c r="L346">
        <f>DQ346 - IF(AT346&gt;1, K346*DK346*100.0/(AV346*EE346), 0)</f>
        <v>0</v>
      </c>
      <c r="M346">
        <f>((S346-I346/2)*L346-K346)/(S346+I346/2)</f>
        <v>0</v>
      </c>
      <c r="N346">
        <f>M346*(DX346+DY346)/1000.0</f>
        <v>0</v>
      </c>
      <c r="O346">
        <f>(DQ346 - IF(AT346&gt;1, K346*DK346*100.0/(AV346*EE346), 0))*(DX346+DY346)/1000.0</f>
        <v>0</v>
      </c>
      <c r="P346">
        <f>2.0/((1/R346-1/Q346)+SIGN(R346)*SQRT((1/R346-1/Q346)*(1/R346-1/Q346) + 4*DL346/((DL346+1)*(DL346+1))*(2*1/R346*1/Q346-1/Q346*1/Q346)))</f>
        <v>0</v>
      </c>
      <c r="Q346">
        <f>IF(LEFT(DM346,1)&lt;&gt;"0",IF(LEFT(DM346,1)="1",3.0,DN346),$D$5+$E$5*(EE346*DX346/($K$5*1000))+$F$5*(EE346*DX346/($K$5*1000))*MAX(MIN(DK346,$J$5),$I$5)*MAX(MIN(DK346,$J$5),$I$5)+$G$5*MAX(MIN(DK346,$J$5),$I$5)*(EE346*DX346/($K$5*1000))+$H$5*(EE346*DX346/($K$5*1000))*(EE346*DX346/($K$5*1000)))</f>
        <v>0</v>
      </c>
      <c r="R346">
        <f>I346*(1000-(1000*0.61365*exp(17.502*V346/(240.97+V346))/(DX346+DY346)+DS346)/2)/(1000*0.61365*exp(17.502*V346/(240.97+V346))/(DX346+DY346)-DS346)</f>
        <v>0</v>
      </c>
      <c r="S346">
        <f>1/((DL346+1)/(P346/1.6)+1/(Q346/1.37)) + DL346/((DL346+1)/(P346/1.6) + DL346/(Q346/1.37))</f>
        <v>0</v>
      </c>
      <c r="T346">
        <f>(DG346*DJ346)</f>
        <v>0</v>
      </c>
      <c r="U346">
        <f>(DZ346+(T346+2*0.95*5.67E-8*(((DZ346+$B$9)+273)^4-(DZ346+273)^4)-44100*I346)/(1.84*29.3*Q346+8*0.95*5.67E-8*(DZ346+273)^3))</f>
        <v>0</v>
      </c>
      <c r="V346">
        <f>($C$9*EA346+$D$9*EB346+$E$9*U346)</f>
        <v>0</v>
      </c>
      <c r="W346">
        <f>0.61365*exp(17.502*V346/(240.97+V346))</f>
        <v>0</v>
      </c>
      <c r="X346">
        <f>(Y346/Z346*100)</f>
        <v>0</v>
      </c>
      <c r="Y346">
        <f>DS346*(DX346+DY346)/1000</f>
        <v>0</v>
      </c>
      <c r="Z346">
        <f>0.61365*exp(17.502*DZ346/(240.97+DZ346))</f>
        <v>0</v>
      </c>
      <c r="AA346">
        <f>(W346-DS346*(DX346+DY346)/1000)</f>
        <v>0</v>
      </c>
      <c r="AB346">
        <f>(-I346*44100)</f>
        <v>0</v>
      </c>
      <c r="AC346">
        <f>2*29.3*Q346*0.92*(DZ346-V346)</f>
        <v>0</v>
      </c>
      <c r="AD346">
        <f>2*0.95*5.67E-8*(((DZ346+$B$9)+273)^4-(V346+273)^4)</f>
        <v>0</v>
      </c>
      <c r="AE346">
        <f>T346+AD346+AB346+AC346</f>
        <v>0</v>
      </c>
      <c r="AF346">
        <f>DW346*AT346*(DR346-DQ346*(1000-AT346*DT346)/(1000-AT346*DS346))/(100*DK346)</f>
        <v>0</v>
      </c>
      <c r="AG346">
        <f>1000*DW346*AT346*(DS346-DT346)/(100*DK346*(1000-AT346*DS346))</f>
        <v>0</v>
      </c>
      <c r="AH346">
        <f>(AI346 - AJ346 - DX346*1E3/(8.314*(DZ346+273.15)) * AL346/DW346 * AK346) * DW346/(100*DK346) * (1000 - DT346)/1000</f>
        <v>0</v>
      </c>
      <c r="AI346">
        <v>615.0416823127208</v>
      </c>
      <c r="AJ346">
        <v>577.6488363636364</v>
      </c>
      <c r="AK346">
        <v>3.331537546327871</v>
      </c>
      <c r="AL346">
        <v>66.82168237322618</v>
      </c>
      <c r="AM346">
        <f>(AO346 - AN346 + DX346*1E3/(8.314*(DZ346+273.15)) * AQ346/DW346 * AP346) * DW346/(100*DK346) * 1000/(1000 - AO346)</f>
        <v>0</v>
      </c>
      <c r="AN346">
        <v>15.85345803402316</v>
      </c>
      <c r="AO346">
        <v>18.1478394117647</v>
      </c>
      <c r="AP346">
        <v>0.0001324152533370436</v>
      </c>
      <c r="AQ346">
        <v>105.1701195824836</v>
      </c>
      <c r="AR346">
        <v>0</v>
      </c>
      <c r="AS346">
        <v>0</v>
      </c>
      <c r="AT346">
        <f>IF(AR346*$H$15&gt;=AV346,1.0,(AV346/(AV346-AR346*$H$15)))</f>
        <v>0</v>
      </c>
      <c r="AU346">
        <f>(AT346-1)*100</f>
        <v>0</v>
      </c>
      <c r="AV346">
        <f>MAX(0,($B$15+$C$15*EE346)/(1+$D$15*EE346)*DX346/(DZ346+273)*$E$15)</f>
        <v>0</v>
      </c>
      <c r="AW346" t="s">
        <v>429</v>
      </c>
      <c r="AX346" t="s">
        <v>429</v>
      </c>
      <c r="AY346">
        <v>0</v>
      </c>
      <c r="AZ346">
        <v>0</v>
      </c>
      <c r="BA346">
        <f>1-AY346/AZ346</f>
        <v>0</v>
      </c>
      <c r="BB346">
        <v>0</v>
      </c>
      <c r="BC346" t="s">
        <v>429</v>
      </c>
      <c r="BD346" t="s">
        <v>429</v>
      </c>
      <c r="BE346">
        <v>0</v>
      </c>
      <c r="BF346">
        <v>0</v>
      </c>
      <c r="BG346">
        <f>1-BE346/BF346</f>
        <v>0</v>
      </c>
      <c r="BH346">
        <v>0.5</v>
      </c>
      <c r="BI346">
        <f>DH346</f>
        <v>0</v>
      </c>
      <c r="BJ346">
        <f>K346</f>
        <v>0</v>
      </c>
      <c r="BK346">
        <f>BG346*BH346*BI346</f>
        <v>0</v>
      </c>
      <c r="BL346">
        <f>(BJ346-BB346)/BI346</f>
        <v>0</v>
      </c>
      <c r="BM346">
        <f>(AZ346-BF346)/BF346</f>
        <v>0</v>
      </c>
      <c r="BN346">
        <f>AY346/(BA346+AY346/BF346)</f>
        <v>0</v>
      </c>
      <c r="BO346" t="s">
        <v>429</v>
      </c>
      <c r="BP346">
        <v>0</v>
      </c>
      <c r="BQ346">
        <f>IF(BP346&lt;&gt;0, BP346, BN346)</f>
        <v>0</v>
      </c>
      <c r="BR346">
        <f>1-BQ346/BF346</f>
        <v>0</v>
      </c>
      <c r="BS346">
        <f>(BF346-BE346)/(BF346-BQ346)</f>
        <v>0</v>
      </c>
      <c r="BT346">
        <f>(AZ346-BF346)/(AZ346-BQ346)</f>
        <v>0</v>
      </c>
      <c r="BU346">
        <f>(BF346-BE346)/(BF346-AY346)</f>
        <v>0</v>
      </c>
      <c r="BV346">
        <f>(AZ346-BF346)/(AZ346-AY346)</f>
        <v>0</v>
      </c>
      <c r="BW346">
        <f>(BS346*BQ346/BE346)</f>
        <v>0</v>
      </c>
      <c r="BX346">
        <f>(1-BW346)</f>
        <v>0</v>
      </c>
      <c r="DG346">
        <f>$B$13*EF346+$C$13*EG346+$F$13*ER346*(1-EU346)</f>
        <v>0</v>
      </c>
      <c r="DH346">
        <f>DG346*DI346</f>
        <v>0</v>
      </c>
      <c r="DI346">
        <f>($B$13*$D$11+$C$13*$D$11+$F$13*((FE346+EW346)/MAX(FE346+EW346+FF346, 0.1)*$I$11+FF346/MAX(FE346+EW346+FF346, 0.1)*$J$11))/($B$13+$C$13+$F$13)</f>
        <v>0</v>
      </c>
      <c r="DJ346">
        <f>($B$13*$K$11+$C$13*$K$11+$F$13*((FE346+EW346)/MAX(FE346+EW346+FF346, 0.1)*$P$11+FF346/MAX(FE346+EW346+FF346, 0.1)*$Q$11))/($B$13+$C$13+$F$13)</f>
        <v>0</v>
      </c>
      <c r="DK346">
        <v>4.16</v>
      </c>
      <c r="DL346">
        <v>0.5</v>
      </c>
      <c r="DM346" t="s">
        <v>430</v>
      </c>
      <c r="DN346">
        <v>2</v>
      </c>
      <c r="DO346" t="b">
        <v>1</v>
      </c>
      <c r="DP346">
        <v>1685036439.1</v>
      </c>
      <c r="DQ346">
        <v>544.3553703703703</v>
      </c>
      <c r="DR346">
        <v>591.813962962963</v>
      </c>
      <c r="DS346">
        <v>18.12286296296296</v>
      </c>
      <c r="DT346">
        <v>15.84043703703703</v>
      </c>
      <c r="DU346">
        <v>544.5187407407407</v>
      </c>
      <c r="DV346">
        <v>18.23182222222222</v>
      </c>
      <c r="DW346">
        <v>499.9891851851851</v>
      </c>
      <c r="DX346">
        <v>99.51159259259259</v>
      </c>
      <c r="DY346">
        <v>0.1000127185185185</v>
      </c>
      <c r="DZ346">
        <v>27.24241481481481</v>
      </c>
      <c r="EA346">
        <v>28.10258518518518</v>
      </c>
      <c r="EB346">
        <v>999.9000000000001</v>
      </c>
      <c r="EC346">
        <v>0</v>
      </c>
      <c r="ED346">
        <v>0</v>
      </c>
      <c r="EE346">
        <v>9997.987407407409</v>
      </c>
      <c r="EF346">
        <v>0</v>
      </c>
      <c r="EG346">
        <v>146.3841111111111</v>
      </c>
      <c r="EH346">
        <v>-47.45862592592593</v>
      </c>
      <c r="EI346">
        <v>554.4028518518519</v>
      </c>
      <c r="EJ346">
        <v>601.3398888888888</v>
      </c>
      <c r="EK346">
        <v>2.282415925925926</v>
      </c>
      <c r="EL346">
        <v>591.813962962963</v>
      </c>
      <c r="EM346">
        <v>15.84043703703703</v>
      </c>
      <c r="EN346">
        <v>1.803434444444444</v>
      </c>
      <c r="EO346">
        <v>1.576307037037037</v>
      </c>
      <c r="EP346">
        <v>15.81658148148148</v>
      </c>
      <c r="EQ346">
        <v>13.72908888888889</v>
      </c>
      <c r="ER346">
        <v>2000.05037037037</v>
      </c>
      <c r="ES346">
        <v>0.9799969259259261</v>
      </c>
      <c r="ET346">
        <v>0.02000312592592593</v>
      </c>
      <c r="EU346">
        <v>0</v>
      </c>
      <c r="EV346">
        <v>516.817962962963</v>
      </c>
      <c r="EW346">
        <v>5.00078</v>
      </c>
      <c r="EX346">
        <v>23471.24814814814</v>
      </c>
      <c r="EY346">
        <v>16380.02222222222</v>
      </c>
      <c r="EZ346">
        <v>46.08774074074073</v>
      </c>
      <c r="FA346">
        <v>47.69166666666665</v>
      </c>
      <c r="FB346">
        <v>46.40703703703703</v>
      </c>
      <c r="FC346">
        <v>47.57144444444445</v>
      </c>
      <c r="FD346">
        <v>46.68029629629629</v>
      </c>
      <c r="FE346">
        <v>1955.140740740741</v>
      </c>
      <c r="FF346">
        <v>39.90777777777779</v>
      </c>
      <c r="FG346">
        <v>0</v>
      </c>
      <c r="FH346">
        <v>1685036445.7</v>
      </c>
      <c r="FI346">
        <v>0</v>
      </c>
      <c r="FJ346">
        <v>516.83896</v>
      </c>
      <c r="FK346">
        <v>3.585153852182178</v>
      </c>
      <c r="FL346">
        <v>486.3538452846096</v>
      </c>
      <c r="FM346">
        <v>23484.732</v>
      </c>
      <c r="FN346">
        <v>15</v>
      </c>
      <c r="FO346">
        <v>1685034582.6</v>
      </c>
      <c r="FP346" t="s">
        <v>1018</v>
      </c>
      <c r="FQ346">
        <v>1685034575.6</v>
      </c>
      <c r="FR346">
        <v>1685034582.6</v>
      </c>
      <c r="FS346">
        <v>5</v>
      </c>
      <c r="FT346">
        <v>-0.444</v>
      </c>
      <c r="FU346">
        <v>-0.083</v>
      </c>
      <c r="FV346">
        <v>-0.171</v>
      </c>
      <c r="FW346">
        <v>-0.067</v>
      </c>
      <c r="FX346">
        <v>408</v>
      </c>
      <c r="FY346">
        <v>21</v>
      </c>
      <c r="FZ346">
        <v>0.12</v>
      </c>
      <c r="GA346">
        <v>0.04</v>
      </c>
      <c r="GB346">
        <v>-47.387525</v>
      </c>
      <c r="GC346">
        <v>-1.769558724202504</v>
      </c>
      <c r="GD346">
        <v>0.2163455219665978</v>
      </c>
      <c r="GE346">
        <v>0</v>
      </c>
      <c r="GF346">
        <v>2.2994555</v>
      </c>
      <c r="GG346">
        <v>-0.3399861163227048</v>
      </c>
      <c r="GH346">
        <v>0.03460351824236953</v>
      </c>
      <c r="GI346">
        <v>1</v>
      </c>
      <c r="GJ346">
        <v>1</v>
      </c>
      <c r="GK346">
        <v>2</v>
      </c>
      <c r="GL346" t="s">
        <v>432</v>
      </c>
      <c r="GM346">
        <v>3.09913</v>
      </c>
      <c r="GN346">
        <v>2.75823</v>
      </c>
      <c r="GO346">
        <v>0.118341</v>
      </c>
      <c r="GP346">
        <v>0.125367</v>
      </c>
      <c r="GQ346">
        <v>0.0964774</v>
      </c>
      <c r="GR346">
        <v>0.0878664</v>
      </c>
      <c r="GS346">
        <v>22326.6</v>
      </c>
      <c r="GT346">
        <v>21909.9</v>
      </c>
      <c r="GU346">
        <v>25889.2</v>
      </c>
      <c r="GV346">
        <v>25418.9</v>
      </c>
      <c r="GW346">
        <v>37561.1</v>
      </c>
      <c r="GX346">
        <v>35336.2</v>
      </c>
      <c r="GY346">
        <v>45280.8</v>
      </c>
      <c r="GZ346">
        <v>41909.1</v>
      </c>
      <c r="HA346">
        <v>1.8005</v>
      </c>
      <c r="HB346">
        <v>1.75683</v>
      </c>
      <c r="HC346">
        <v>-0.121035</v>
      </c>
      <c r="HD346">
        <v>0</v>
      </c>
      <c r="HE346">
        <v>30.0489</v>
      </c>
      <c r="HF346">
        <v>999.9</v>
      </c>
      <c r="HG346">
        <v>46.6</v>
      </c>
      <c r="HH346">
        <v>45.9</v>
      </c>
      <c r="HI346">
        <v>47.2738</v>
      </c>
      <c r="HJ346">
        <v>62.8429</v>
      </c>
      <c r="HK346">
        <v>22.8526</v>
      </c>
      <c r="HL346">
        <v>1</v>
      </c>
      <c r="HM346">
        <v>0.83826</v>
      </c>
      <c r="HN346">
        <v>9.28105</v>
      </c>
      <c r="HO346">
        <v>20.0463</v>
      </c>
      <c r="HP346">
        <v>5.21205</v>
      </c>
      <c r="HQ346">
        <v>11.986</v>
      </c>
      <c r="HR346">
        <v>4.9635</v>
      </c>
      <c r="HS346">
        <v>3.2743</v>
      </c>
      <c r="HT346">
        <v>9999</v>
      </c>
      <c r="HU346">
        <v>9999</v>
      </c>
      <c r="HV346">
        <v>9999</v>
      </c>
      <c r="HW346">
        <v>32.7</v>
      </c>
      <c r="HX346">
        <v>1.86401</v>
      </c>
      <c r="HY346">
        <v>1.8603</v>
      </c>
      <c r="HZ346">
        <v>1.85866</v>
      </c>
      <c r="IA346">
        <v>1.85997</v>
      </c>
      <c r="IB346">
        <v>1.85987</v>
      </c>
      <c r="IC346">
        <v>1.85852</v>
      </c>
      <c r="ID346">
        <v>1.8576</v>
      </c>
      <c r="IE346">
        <v>1.85242</v>
      </c>
      <c r="IF346">
        <v>0</v>
      </c>
      <c r="IG346">
        <v>0</v>
      </c>
      <c r="IH346">
        <v>0</v>
      </c>
      <c r="II346">
        <v>0</v>
      </c>
      <c r="IJ346" t="s">
        <v>433</v>
      </c>
      <c r="IK346" t="s">
        <v>434</v>
      </c>
      <c r="IL346" t="s">
        <v>435</v>
      </c>
      <c r="IM346" t="s">
        <v>435</v>
      </c>
      <c r="IN346" t="s">
        <v>435</v>
      </c>
      <c r="IO346" t="s">
        <v>435</v>
      </c>
      <c r="IP346">
        <v>0</v>
      </c>
      <c r="IQ346">
        <v>100</v>
      </c>
      <c r="IR346">
        <v>100</v>
      </c>
      <c r="IS346">
        <v>-0.163</v>
      </c>
      <c r="IT346">
        <v>-0.1085</v>
      </c>
      <c r="IU346">
        <v>-0.2503851249591045</v>
      </c>
      <c r="IV346">
        <v>0.0002756662941723101</v>
      </c>
      <c r="IW346">
        <v>-1.706736700235475E-07</v>
      </c>
      <c r="IX346">
        <v>-7.648352192670159E-11</v>
      </c>
      <c r="IY346">
        <v>-0.272498028503149</v>
      </c>
      <c r="IZ346">
        <v>0.001712106514585134</v>
      </c>
      <c r="JA346">
        <v>0.0004201690128959496</v>
      </c>
      <c r="JB346">
        <v>-1.212774764375344E-06</v>
      </c>
      <c r="JC346">
        <v>3</v>
      </c>
      <c r="JD346">
        <v>1949</v>
      </c>
      <c r="JE346">
        <v>1</v>
      </c>
      <c r="JF346">
        <v>28</v>
      </c>
      <c r="JG346">
        <v>31.2</v>
      </c>
      <c r="JH346">
        <v>31.1</v>
      </c>
      <c r="JI346">
        <v>1.55518</v>
      </c>
      <c r="JJ346">
        <v>2.69043</v>
      </c>
      <c r="JK346">
        <v>1.49658</v>
      </c>
      <c r="JL346">
        <v>2.34253</v>
      </c>
      <c r="JM346">
        <v>1.54785</v>
      </c>
      <c r="JN346">
        <v>2.43896</v>
      </c>
      <c r="JO346">
        <v>49.2949</v>
      </c>
      <c r="JP346">
        <v>14.4735</v>
      </c>
      <c r="JQ346">
        <v>18</v>
      </c>
      <c r="JR346">
        <v>494.676</v>
      </c>
      <c r="JS346">
        <v>478.767</v>
      </c>
      <c r="JT346">
        <v>20.6292</v>
      </c>
      <c r="JU346">
        <v>37.0213</v>
      </c>
      <c r="JV346">
        <v>29.9999</v>
      </c>
      <c r="JW346">
        <v>36.6369</v>
      </c>
      <c r="JX346">
        <v>36.454</v>
      </c>
      <c r="JY346">
        <v>31.3527</v>
      </c>
      <c r="JZ346">
        <v>61.1916</v>
      </c>
      <c r="KA346">
        <v>0</v>
      </c>
      <c r="KB346">
        <v>20.5421</v>
      </c>
      <c r="KC346">
        <v>641.1950000000001</v>
      </c>
      <c r="KD346">
        <v>15.9423</v>
      </c>
      <c r="KE346">
        <v>98.9451</v>
      </c>
      <c r="KF346">
        <v>99.4873</v>
      </c>
    </row>
    <row r="347" spans="1:292">
      <c r="A347">
        <v>327</v>
      </c>
      <c r="B347">
        <v>1685036451.6</v>
      </c>
      <c r="C347">
        <v>9852.5</v>
      </c>
      <c r="D347" t="s">
        <v>1093</v>
      </c>
      <c r="E347" t="s">
        <v>1094</v>
      </c>
      <c r="F347">
        <v>5</v>
      </c>
      <c r="G347" t="s">
        <v>1017</v>
      </c>
      <c r="H347">
        <v>1685036443.814285</v>
      </c>
      <c r="I347">
        <f>(J347)/1000</f>
        <v>0</v>
      </c>
      <c r="J347">
        <f>IF(DO347, AM347, AG347)</f>
        <v>0</v>
      </c>
      <c r="K347">
        <f>IF(DO347, AH347, AF347)</f>
        <v>0</v>
      </c>
      <c r="L347">
        <f>DQ347 - IF(AT347&gt;1, K347*DK347*100.0/(AV347*EE347), 0)</f>
        <v>0</v>
      </c>
      <c r="M347">
        <f>((S347-I347/2)*L347-K347)/(S347+I347/2)</f>
        <v>0</v>
      </c>
      <c r="N347">
        <f>M347*(DX347+DY347)/1000.0</f>
        <v>0</v>
      </c>
      <c r="O347">
        <f>(DQ347 - IF(AT347&gt;1, K347*DK347*100.0/(AV347*EE347), 0))*(DX347+DY347)/1000.0</f>
        <v>0</v>
      </c>
      <c r="P347">
        <f>2.0/((1/R347-1/Q347)+SIGN(R347)*SQRT((1/R347-1/Q347)*(1/R347-1/Q347) + 4*DL347/((DL347+1)*(DL347+1))*(2*1/R347*1/Q347-1/Q347*1/Q347)))</f>
        <v>0</v>
      </c>
      <c r="Q347">
        <f>IF(LEFT(DM347,1)&lt;&gt;"0",IF(LEFT(DM347,1)="1",3.0,DN347),$D$5+$E$5*(EE347*DX347/($K$5*1000))+$F$5*(EE347*DX347/($K$5*1000))*MAX(MIN(DK347,$J$5),$I$5)*MAX(MIN(DK347,$J$5),$I$5)+$G$5*MAX(MIN(DK347,$J$5),$I$5)*(EE347*DX347/($K$5*1000))+$H$5*(EE347*DX347/($K$5*1000))*(EE347*DX347/($K$5*1000)))</f>
        <v>0</v>
      </c>
      <c r="R347">
        <f>I347*(1000-(1000*0.61365*exp(17.502*V347/(240.97+V347))/(DX347+DY347)+DS347)/2)/(1000*0.61365*exp(17.502*V347/(240.97+V347))/(DX347+DY347)-DS347)</f>
        <v>0</v>
      </c>
      <c r="S347">
        <f>1/((DL347+1)/(P347/1.6)+1/(Q347/1.37)) + DL347/((DL347+1)/(P347/1.6) + DL347/(Q347/1.37))</f>
        <v>0</v>
      </c>
      <c r="T347">
        <f>(DG347*DJ347)</f>
        <v>0</v>
      </c>
      <c r="U347">
        <f>(DZ347+(T347+2*0.95*5.67E-8*(((DZ347+$B$9)+273)^4-(DZ347+273)^4)-44100*I347)/(1.84*29.3*Q347+8*0.95*5.67E-8*(DZ347+273)^3))</f>
        <v>0</v>
      </c>
      <c r="V347">
        <f>($C$9*EA347+$D$9*EB347+$E$9*U347)</f>
        <v>0</v>
      </c>
      <c r="W347">
        <f>0.61365*exp(17.502*V347/(240.97+V347))</f>
        <v>0</v>
      </c>
      <c r="X347">
        <f>(Y347/Z347*100)</f>
        <v>0</v>
      </c>
      <c r="Y347">
        <f>DS347*(DX347+DY347)/1000</f>
        <v>0</v>
      </c>
      <c r="Z347">
        <f>0.61365*exp(17.502*DZ347/(240.97+DZ347))</f>
        <v>0</v>
      </c>
      <c r="AA347">
        <f>(W347-DS347*(DX347+DY347)/1000)</f>
        <v>0</v>
      </c>
      <c r="AB347">
        <f>(-I347*44100)</f>
        <v>0</v>
      </c>
      <c r="AC347">
        <f>2*29.3*Q347*0.92*(DZ347-V347)</f>
        <v>0</v>
      </c>
      <c r="AD347">
        <f>2*0.95*5.67E-8*(((DZ347+$B$9)+273)^4-(V347+273)^4)</f>
        <v>0</v>
      </c>
      <c r="AE347">
        <f>T347+AD347+AB347+AC347</f>
        <v>0</v>
      </c>
      <c r="AF347">
        <f>DW347*AT347*(DR347-DQ347*(1000-AT347*DT347)/(1000-AT347*DS347))/(100*DK347)</f>
        <v>0</v>
      </c>
      <c r="AG347">
        <f>1000*DW347*AT347*(DS347-DT347)/(100*DK347*(1000-AT347*DS347))</f>
        <v>0</v>
      </c>
      <c r="AH347">
        <f>(AI347 - AJ347 - DX347*1E3/(8.314*(DZ347+273.15)) * AL347/DW347 * AK347) * DW347/(100*DK347) * (1000 - DT347)/1000</f>
        <v>0</v>
      </c>
      <c r="AI347">
        <v>632.2248166943708</v>
      </c>
      <c r="AJ347">
        <v>594.3426545454546</v>
      </c>
      <c r="AK347">
        <v>3.339642222215414</v>
      </c>
      <c r="AL347">
        <v>66.82168237322618</v>
      </c>
      <c r="AM347">
        <f>(AO347 - AN347 + DX347*1E3/(8.314*(DZ347+273.15)) * AQ347/DW347 * AP347) * DW347/(100*DK347) * 1000/(1000 - AO347)</f>
        <v>0</v>
      </c>
      <c r="AN347">
        <v>15.90973056762575</v>
      </c>
      <c r="AO347">
        <v>18.17265117647058</v>
      </c>
      <c r="AP347">
        <v>0.005718812701508464</v>
      </c>
      <c r="AQ347">
        <v>105.1701195824836</v>
      </c>
      <c r="AR347">
        <v>0</v>
      </c>
      <c r="AS347">
        <v>0</v>
      </c>
      <c r="AT347">
        <f>IF(AR347*$H$15&gt;=AV347,1.0,(AV347/(AV347-AR347*$H$15)))</f>
        <v>0</v>
      </c>
      <c r="AU347">
        <f>(AT347-1)*100</f>
        <v>0</v>
      </c>
      <c r="AV347">
        <f>MAX(0,($B$15+$C$15*EE347)/(1+$D$15*EE347)*DX347/(DZ347+273)*$E$15)</f>
        <v>0</v>
      </c>
      <c r="AW347" t="s">
        <v>429</v>
      </c>
      <c r="AX347" t="s">
        <v>429</v>
      </c>
      <c r="AY347">
        <v>0</v>
      </c>
      <c r="AZ347">
        <v>0</v>
      </c>
      <c r="BA347">
        <f>1-AY347/AZ347</f>
        <v>0</v>
      </c>
      <c r="BB347">
        <v>0</v>
      </c>
      <c r="BC347" t="s">
        <v>429</v>
      </c>
      <c r="BD347" t="s">
        <v>429</v>
      </c>
      <c r="BE347">
        <v>0</v>
      </c>
      <c r="BF347">
        <v>0</v>
      </c>
      <c r="BG347">
        <f>1-BE347/BF347</f>
        <v>0</v>
      </c>
      <c r="BH347">
        <v>0.5</v>
      </c>
      <c r="BI347">
        <f>DH347</f>
        <v>0</v>
      </c>
      <c r="BJ347">
        <f>K347</f>
        <v>0</v>
      </c>
      <c r="BK347">
        <f>BG347*BH347*BI347</f>
        <v>0</v>
      </c>
      <c r="BL347">
        <f>(BJ347-BB347)/BI347</f>
        <v>0</v>
      </c>
      <c r="BM347">
        <f>(AZ347-BF347)/BF347</f>
        <v>0</v>
      </c>
      <c r="BN347">
        <f>AY347/(BA347+AY347/BF347)</f>
        <v>0</v>
      </c>
      <c r="BO347" t="s">
        <v>429</v>
      </c>
      <c r="BP347">
        <v>0</v>
      </c>
      <c r="BQ347">
        <f>IF(BP347&lt;&gt;0, BP347, BN347)</f>
        <v>0</v>
      </c>
      <c r="BR347">
        <f>1-BQ347/BF347</f>
        <v>0</v>
      </c>
      <c r="BS347">
        <f>(BF347-BE347)/(BF347-BQ347)</f>
        <v>0</v>
      </c>
      <c r="BT347">
        <f>(AZ347-BF347)/(AZ347-BQ347)</f>
        <v>0</v>
      </c>
      <c r="BU347">
        <f>(BF347-BE347)/(BF347-AY347)</f>
        <v>0</v>
      </c>
      <c r="BV347">
        <f>(AZ347-BF347)/(AZ347-AY347)</f>
        <v>0</v>
      </c>
      <c r="BW347">
        <f>(BS347*BQ347/BE347)</f>
        <v>0</v>
      </c>
      <c r="BX347">
        <f>(1-BW347)</f>
        <v>0</v>
      </c>
      <c r="DG347">
        <f>$B$13*EF347+$C$13*EG347+$F$13*ER347*(1-EU347)</f>
        <v>0</v>
      </c>
      <c r="DH347">
        <f>DG347*DI347</f>
        <v>0</v>
      </c>
      <c r="DI347">
        <f>($B$13*$D$11+$C$13*$D$11+$F$13*((FE347+EW347)/MAX(FE347+EW347+FF347, 0.1)*$I$11+FF347/MAX(FE347+EW347+FF347, 0.1)*$J$11))/($B$13+$C$13+$F$13)</f>
        <v>0</v>
      </c>
      <c r="DJ347">
        <f>($B$13*$K$11+$C$13*$K$11+$F$13*((FE347+EW347)/MAX(FE347+EW347+FF347, 0.1)*$P$11+FF347/MAX(FE347+EW347+FF347, 0.1)*$Q$11))/($B$13+$C$13+$F$13)</f>
        <v>0</v>
      </c>
      <c r="DK347">
        <v>4.16</v>
      </c>
      <c r="DL347">
        <v>0.5</v>
      </c>
      <c r="DM347" t="s">
        <v>430</v>
      </c>
      <c r="DN347">
        <v>2</v>
      </c>
      <c r="DO347" t="b">
        <v>1</v>
      </c>
      <c r="DP347">
        <v>1685036443.814285</v>
      </c>
      <c r="DQ347">
        <v>559.7177142857142</v>
      </c>
      <c r="DR347">
        <v>607.4217500000001</v>
      </c>
      <c r="DS347">
        <v>18.13980714285714</v>
      </c>
      <c r="DT347">
        <v>15.87257142857143</v>
      </c>
      <c r="DU347">
        <v>559.88075</v>
      </c>
      <c r="DV347">
        <v>18.24851071428571</v>
      </c>
      <c r="DW347">
        <v>500.0281071428572</v>
      </c>
      <c r="DX347">
        <v>99.51128214285713</v>
      </c>
      <c r="DY347">
        <v>0.1000229321428572</v>
      </c>
      <c r="DZ347">
        <v>27.23046071428572</v>
      </c>
      <c r="EA347">
        <v>28.08974285714286</v>
      </c>
      <c r="EB347">
        <v>999.9000000000002</v>
      </c>
      <c r="EC347">
        <v>0</v>
      </c>
      <c r="ED347">
        <v>0</v>
      </c>
      <c r="EE347">
        <v>9996.581071428571</v>
      </c>
      <c r="EF347">
        <v>0</v>
      </c>
      <c r="EG347">
        <v>147.8668571428571</v>
      </c>
      <c r="EH347">
        <v>-47.70408214285715</v>
      </c>
      <c r="EI347">
        <v>570.0586785714285</v>
      </c>
      <c r="EJ347">
        <v>617.2191071428571</v>
      </c>
      <c r="EK347">
        <v>2.267231071428571</v>
      </c>
      <c r="EL347">
        <v>607.4217500000001</v>
      </c>
      <c r="EM347">
        <v>15.87257142857143</v>
      </c>
      <c r="EN347">
        <v>1.805115714285714</v>
      </c>
      <c r="EO347">
        <v>1.5795</v>
      </c>
      <c r="EP347">
        <v>15.83114285714286</v>
      </c>
      <c r="EQ347">
        <v>13.76020714285714</v>
      </c>
      <c r="ER347">
        <v>2000.019642857143</v>
      </c>
      <c r="ES347">
        <v>0.9800001785714286</v>
      </c>
      <c r="ET347">
        <v>0.01999971428571429</v>
      </c>
      <c r="EU347">
        <v>0</v>
      </c>
      <c r="EV347">
        <v>517.1333214285715</v>
      </c>
      <c r="EW347">
        <v>5.00078</v>
      </c>
      <c r="EX347">
        <v>23507.18571428571</v>
      </c>
      <c r="EY347">
        <v>16379.79285714286</v>
      </c>
      <c r="EZ347">
        <v>46.09132142857142</v>
      </c>
      <c r="FA347">
        <v>47.69149999999998</v>
      </c>
      <c r="FB347">
        <v>46.41699999999999</v>
      </c>
      <c r="FC347">
        <v>47.57560714285713</v>
      </c>
      <c r="FD347">
        <v>46.64492857142857</v>
      </c>
      <c r="FE347">
        <v>1955.117142857143</v>
      </c>
      <c r="FF347">
        <v>39.90142857142858</v>
      </c>
      <c r="FG347">
        <v>0</v>
      </c>
      <c r="FH347">
        <v>1685036451.1</v>
      </c>
      <c r="FI347">
        <v>0</v>
      </c>
      <c r="FJ347">
        <v>517.1572307692309</v>
      </c>
      <c r="FK347">
        <v>2.421880339425109</v>
      </c>
      <c r="FL347">
        <v>6079.00512638508</v>
      </c>
      <c r="FM347">
        <v>23504.98076923077</v>
      </c>
      <c r="FN347">
        <v>15</v>
      </c>
      <c r="FO347">
        <v>1685034582.6</v>
      </c>
      <c r="FP347" t="s">
        <v>1018</v>
      </c>
      <c r="FQ347">
        <v>1685034575.6</v>
      </c>
      <c r="FR347">
        <v>1685034582.6</v>
      </c>
      <c r="FS347">
        <v>5</v>
      </c>
      <c r="FT347">
        <v>-0.444</v>
      </c>
      <c r="FU347">
        <v>-0.083</v>
      </c>
      <c r="FV347">
        <v>-0.171</v>
      </c>
      <c r="FW347">
        <v>-0.067</v>
      </c>
      <c r="FX347">
        <v>408</v>
      </c>
      <c r="FY347">
        <v>21</v>
      </c>
      <c r="FZ347">
        <v>0.12</v>
      </c>
      <c r="GA347">
        <v>0.04</v>
      </c>
      <c r="GB347">
        <v>-47.5797</v>
      </c>
      <c r="GC347">
        <v>-2.539575984990572</v>
      </c>
      <c r="GD347">
        <v>0.2923425353929876</v>
      </c>
      <c r="GE347">
        <v>0</v>
      </c>
      <c r="GF347">
        <v>2.2790425</v>
      </c>
      <c r="GG347">
        <v>-0.2664378236397847</v>
      </c>
      <c r="GH347">
        <v>0.02830800017221281</v>
      </c>
      <c r="GI347">
        <v>1</v>
      </c>
      <c r="GJ347">
        <v>1</v>
      </c>
      <c r="GK347">
        <v>2</v>
      </c>
      <c r="GL347" t="s">
        <v>432</v>
      </c>
      <c r="GM347">
        <v>3.09884</v>
      </c>
      <c r="GN347">
        <v>2.7579</v>
      </c>
      <c r="GO347">
        <v>0.120759</v>
      </c>
      <c r="GP347">
        <v>0.127736</v>
      </c>
      <c r="GQ347">
        <v>0.0965693</v>
      </c>
      <c r="GR347">
        <v>0.08788899999999999</v>
      </c>
      <c r="GS347">
        <v>22265.6</v>
      </c>
      <c r="GT347">
        <v>21851.1</v>
      </c>
      <c r="GU347">
        <v>25889.5</v>
      </c>
      <c r="GV347">
        <v>25419.5</v>
      </c>
      <c r="GW347">
        <v>37558.1</v>
      </c>
      <c r="GX347">
        <v>35336.2</v>
      </c>
      <c r="GY347">
        <v>45281.5</v>
      </c>
      <c r="GZ347">
        <v>41909.8</v>
      </c>
      <c r="HA347">
        <v>1.8004</v>
      </c>
      <c r="HB347">
        <v>1.75715</v>
      </c>
      <c r="HC347">
        <v>-0.121269</v>
      </c>
      <c r="HD347">
        <v>0</v>
      </c>
      <c r="HE347">
        <v>30.0424</v>
      </c>
      <c r="HF347">
        <v>999.9</v>
      </c>
      <c r="HG347">
        <v>46.6</v>
      </c>
      <c r="HH347">
        <v>45.9</v>
      </c>
      <c r="HI347">
        <v>47.2769</v>
      </c>
      <c r="HJ347">
        <v>63.0929</v>
      </c>
      <c r="HK347">
        <v>23.1811</v>
      </c>
      <c r="HL347">
        <v>1</v>
      </c>
      <c r="HM347">
        <v>0.837469</v>
      </c>
      <c r="HN347">
        <v>9.28105</v>
      </c>
      <c r="HO347">
        <v>20.0469</v>
      </c>
      <c r="HP347">
        <v>5.2125</v>
      </c>
      <c r="HQ347">
        <v>11.986</v>
      </c>
      <c r="HR347">
        <v>4.96365</v>
      </c>
      <c r="HS347">
        <v>3.2744</v>
      </c>
      <c r="HT347">
        <v>9999</v>
      </c>
      <c r="HU347">
        <v>9999</v>
      </c>
      <c r="HV347">
        <v>9999</v>
      </c>
      <c r="HW347">
        <v>32.7</v>
      </c>
      <c r="HX347">
        <v>1.86401</v>
      </c>
      <c r="HY347">
        <v>1.86031</v>
      </c>
      <c r="HZ347">
        <v>1.85867</v>
      </c>
      <c r="IA347">
        <v>1.86001</v>
      </c>
      <c r="IB347">
        <v>1.85989</v>
      </c>
      <c r="IC347">
        <v>1.85852</v>
      </c>
      <c r="ID347">
        <v>1.8576</v>
      </c>
      <c r="IE347">
        <v>1.85242</v>
      </c>
      <c r="IF347">
        <v>0</v>
      </c>
      <c r="IG347">
        <v>0</v>
      </c>
      <c r="IH347">
        <v>0</v>
      </c>
      <c r="II347">
        <v>0</v>
      </c>
      <c r="IJ347" t="s">
        <v>433</v>
      </c>
      <c r="IK347" t="s">
        <v>434</v>
      </c>
      <c r="IL347" t="s">
        <v>435</v>
      </c>
      <c r="IM347" t="s">
        <v>435</v>
      </c>
      <c r="IN347" t="s">
        <v>435</v>
      </c>
      <c r="IO347" t="s">
        <v>435</v>
      </c>
      <c r="IP347">
        <v>0</v>
      </c>
      <c r="IQ347">
        <v>100</v>
      </c>
      <c r="IR347">
        <v>100</v>
      </c>
      <c r="IS347">
        <v>-0.163</v>
      </c>
      <c r="IT347">
        <v>-0.1082</v>
      </c>
      <c r="IU347">
        <v>-0.2503851249591045</v>
      </c>
      <c r="IV347">
        <v>0.0002756662941723101</v>
      </c>
      <c r="IW347">
        <v>-1.706736700235475E-07</v>
      </c>
      <c r="IX347">
        <v>-7.648352192670159E-11</v>
      </c>
      <c r="IY347">
        <v>-0.272498028503149</v>
      </c>
      <c r="IZ347">
        <v>0.001712106514585134</v>
      </c>
      <c r="JA347">
        <v>0.0004201690128959496</v>
      </c>
      <c r="JB347">
        <v>-1.212774764375344E-06</v>
      </c>
      <c r="JC347">
        <v>3</v>
      </c>
      <c r="JD347">
        <v>1949</v>
      </c>
      <c r="JE347">
        <v>1</v>
      </c>
      <c r="JF347">
        <v>28</v>
      </c>
      <c r="JG347">
        <v>31.3</v>
      </c>
      <c r="JH347">
        <v>31.1</v>
      </c>
      <c r="JI347">
        <v>1.59302</v>
      </c>
      <c r="JJ347">
        <v>2.69653</v>
      </c>
      <c r="JK347">
        <v>1.49658</v>
      </c>
      <c r="JL347">
        <v>2.34131</v>
      </c>
      <c r="JM347">
        <v>1.54785</v>
      </c>
      <c r="JN347">
        <v>2.44751</v>
      </c>
      <c r="JO347">
        <v>49.2949</v>
      </c>
      <c r="JP347">
        <v>14.4735</v>
      </c>
      <c r="JQ347">
        <v>18</v>
      </c>
      <c r="JR347">
        <v>494.594</v>
      </c>
      <c r="JS347">
        <v>478.962</v>
      </c>
      <c r="JT347">
        <v>20.5562</v>
      </c>
      <c r="JU347">
        <v>37.0152</v>
      </c>
      <c r="JV347">
        <v>29.9996</v>
      </c>
      <c r="JW347">
        <v>36.6341</v>
      </c>
      <c r="JX347">
        <v>36.4506</v>
      </c>
      <c r="JY347">
        <v>32.0082</v>
      </c>
      <c r="JZ347">
        <v>61.1916</v>
      </c>
      <c r="KA347">
        <v>0</v>
      </c>
      <c r="KB347">
        <v>20.4558</v>
      </c>
      <c r="KC347">
        <v>654.554</v>
      </c>
      <c r="KD347">
        <v>15.9352</v>
      </c>
      <c r="KE347">
        <v>98.9465</v>
      </c>
      <c r="KF347">
        <v>99.4892</v>
      </c>
    </row>
    <row r="348" spans="1:292">
      <c r="A348">
        <v>328</v>
      </c>
      <c r="B348">
        <v>1685036456.6</v>
      </c>
      <c r="C348">
        <v>9857.5</v>
      </c>
      <c r="D348" t="s">
        <v>1095</v>
      </c>
      <c r="E348" t="s">
        <v>1096</v>
      </c>
      <c r="F348">
        <v>5</v>
      </c>
      <c r="G348" t="s">
        <v>1017</v>
      </c>
      <c r="H348">
        <v>1685036449.1</v>
      </c>
      <c r="I348">
        <f>(J348)/1000</f>
        <v>0</v>
      </c>
      <c r="J348">
        <f>IF(DO348, AM348, AG348)</f>
        <v>0</v>
      </c>
      <c r="K348">
        <f>IF(DO348, AH348, AF348)</f>
        <v>0</v>
      </c>
      <c r="L348">
        <f>DQ348 - IF(AT348&gt;1, K348*DK348*100.0/(AV348*EE348), 0)</f>
        <v>0</v>
      </c>
      <c r="M348">
        <f>((S348-I348/2)*L348-K348)/(S348+I348/2)</f>
        <v>0</v>
      </c>
      <c r="N348">
        <f>M348*(DX348+DY348)/1000.0</f>
        <v>0</v>
      </c>
      <c r="O348">
        <f>(DQ348 - IF(AT348&gt;1, K348*DK348*100.0/(AV348*EE348), 0))*(DX348+DY348)/1000.0</f>
        <v>0</v>
      </c>
      <c r="P348">
        <f>2.0/((1/R348-1/Q348)+SIGN(R348)*SQRT((1/R348-1/Q348)*(1/R348-1/Q348) + 4*DL348/((DL348+1)*(DL348+1))*(2*1/R348*1/Q348-1/Q348*1/Q348)))</f>
        <v>0</v>
      </c>
      <c r="Q348">
        <f>IF(LEFT(DM348,1)&lt;&gt;"0",IF(LEFT(DM348,1)="1",3.0,DN348),$D$5+$E$5*(EE348*DX348/($K$5*1000))+$F$5*(EE348*DX348/($K$5*1000))*MAX(MIN(DK348,$J$5),$I$5)*MAX(MIN(DK348,$J$5),$I$5)+$G$5*MAX(MIN(DK348,$J$5),$I$5)*(EE348*DX348/($K$5*1000))+$H$5*(EE348*DX348/($K$5*1000))*(EE348*DX348/($K$5*1000)))</f>
        <v>0</v>
      </c>
      <c r="R348">
        <f>I348*(1000-(1000*0.61365*exp(17.502*V348/(240.97+V348))/(DX348+DY348)+DS348)/2)/(1000*0.61365*exp(17.502*V348/(240.97+V348))/(DX348+DY348)-DS348)</f>
        <v>0</v>
      </c>
      <c r="S348">
        <f>1/((DL348+1)/(P348/1.6)+1/(Q348/1.37)) + DL348/((DL348+1)/(P348/1.6) + DL348/(Q348/1.37))</f>
        <v>0</v>
      </c>
      <c r="T348">
        <f>(DG348*DJ348)</f>
        <v>0</v>
      </c>
      <c r="U348">
        <f>(DZ348+(T348+2*0.95*5.67E-8*(((DZ348+$B$9)+273)^4-(DZ348+273)^4)-44100*I348)/(1.84*29.3*Q348+8*0.95*5.67E-8*(DZ348+273)^3))</f>
        <v>0</v>
      </c>
      <c r="V348">
        <f>($C$9*EA348+$D$9*EB348+$E$9*U348)</f>
        <v>0</v>
      </c>
      <c r="W348">
        <f>0.61365*exp(17.502*V348/(240.97+V348))</f>
        <v>0</v>
      </c>
      <c r="X348">
        <f>(Y348/Z348*100)</f>
        <v>0</v>
      </c>
      <c r="Y348">
        <f>DS348*(DX348+DY348)/1000</f>
        <v>0</v>
      </c>
      <c r="Z348">
        <f>0.61365*exp(17.502*DZ348/(240.97+DZ348))</f>
        <v>0</v>
      </c>
      <c r="AA348">
        <f>(W348-DS348*(DX348+DY348)/1000)</f>
        <v>0</v>
      </c>
      <c r="AB348">
        <f>(-I348*44100)</f>
        <v>0</v>
      </c>
      <c r="AC348">
        <f>2*29.3*Q348*0.92*(DZ348-V348)</f>
        <v>0</v>
      </c>
      <c r="AD348">
        <f>2*0.95*5.67E-8*(((DZ348+$B$9)+273)^4-(V348+273)^4)</f>
        <v>0</v>
      </c>
      <c r="AE348">
        <f>T348+AD348+AB348+AC348</f>
        <v>0</v>
      </c>
      <c r="AF348">
        <f>DW348*AT348*(DR348-DQ348*(1000-AT348*DT348)/(1000-AT348*DS348))/(100*DK348)</f>
        <v>0</v>
      </c>
      <c r="AG348">
        <f>1000*DW348*AT348*(DS348-DT348)/(100*DK348*(1000-AT348*DS348))</f>
        <v>0</v>
      </c>
      <c r="AH348">
        <f>(AI348 - AJ348 - DX348*1E3/(8.314*(DZ348+273.15)) * AL348/DW348 * AK348) * DW348/(100*DK348) * (1000 - DT348)/1000</f>
        <v>0</v>
      </c>
      <c r="AI348">
        <v>649.2059357672499</v>
      </c>
      <c r="AJ348">
        <v>611.246618181818</v>
      </c>
      <c r="AK348">
        <v>3.388325908575198</v>
      </c>
      <c r="AL348">
        <v>66.82168237322618</v>
      </c>
      <c r="AM348">
        <f>(AO348 - AN348 + DX348*1E3/(8.314*(DZ348+273.15)) * AQ348/DW348 * AP348) * DW348/(100*DK348) * 1000/(1000 - AO348)</f>
        <v>0</v>
      </c>
      <c r="AN348">
        <v>15.91515720539828</v>
      </c>
      <c r="AO348">
        <v>18.19006323529412</v>
      </c>
      <c r="AP348">
        <v>0.003065466060415025</v>
      </c>
      <c r="AQ348">
        <v>105.1701195824836</v>
      </c>
      <c r="AR348">
        <v>0</v>
      </c>
      <c r="AS348">
        <v>0</v>
      </c>
      <c r="AT348">
        <f>IF(AR348*$H$15&gt;=AV348,1.0,(AV348/(AV348-AR348*$H$15)))</f>
        <v>0</v>
      </c>
      <c r="AU348">
        <f>(AT348-1)*100</f>
        <v>0</v>
      </c>
      <c r="AV348">
        <f>MAX(0,($B$15+$C$15*EE348)/(1+$D$15*EE348)*DX348/(DZ348+273)*$E$15)</f>
        <v>0</v>
      </c>
      <c r="AW348" t="s">
        <v>429</v>
      </c>
      <c r="AX348" t="s">
        <v>429</v>
      </c>
      <c r="AY348">
        <v>0</v>
      </c>
      <c r="AZ348">
        <v>0</v>
      </c>
      <c r="BA348">
        <f>1-AY348/AZ348</f>
        <v>0</v>
      </c>
      <c r="BB348">
        <v>0</v>
      </c>
      <c r="BC348" t="s">
        <v>429</v>
      </c>
      <c r="BD348" t="s">
        <v>429</v>
      </c>
      <c r="BE348">
        <v>0</v>
      </c>
      <c r="BF348">
        <v>0</v>
      </c>
      <c r="BG348">
        <f>1-BE348/BF348</f>
        <v>0</v>
      </c>
      <c r="BH348">
        <v>0.5</v>
      </c>
      <c r="BI348">
        <f>DH348</f>
        <v>0</v>
      </c>
      <c r="BJ348">
        <f>K348</f>
        <v>0</v>
      </c>
      <c r="BK348">
        <f>BG348*BH348*BI348</f>
        <v>0</v>
      </c>
      <c r="BL348">
        <f>(BJ348-BB348)/BI348</f>
        <v>0</v>
      </c>
      <c r="BM348">
        <f>(AZ348-BF348)/BF348</f>
        <v>0</v>
      </c>
      <c r="BN348">
        <f>AY348/(BA348+AY348/BF348)</f>
        <v>0</v>
      </c>
      <c r="BO348" t="s">
        <v>429</v>
      </c>
      <c r="BP348">
        <v>0</v>
      </c>
      <c r="BQ348">
        <f>IF(BP348&lt;&gt;0, BP348, BN348)</f>
        <v>0</v>
      </c>
      <c r="BR348">
        <f>1-BQ348/BF348</f>
        <v>0</v>
      </c>
      <c r="BS348">
        <f>(BF348-BE348)/(BF348-BQ348)</f>
        <v>0</v>
      </c>
      <c r="BT348">
        <f>(AZ348-BF348)/(AZ348-BQ348)</f>
        <v>0</v>
      </c>
      <c r="BU348">
        <f>(BF348-BE348)/(BF348-AY348)</f>
        <v>0</v>
      </c>
      <c r="BV348">
        <f>(AZ348-BF348)/(AZ348-AY348)</f>
        <v>0</v>
      </c>
      <c r="BW348">
        <f>(BS348*BQ348/BE348)</f>
        <v>0</v>
      </c>
      <c r="BX348">
        <f>(1-BW348)</f>
        <v>0</v>
      </c>
      <c r="DG348">
        <f>$B$13*EF348+$C$13*EG348+$F$13*ER348*(1-EU348)</f>
        <v>0</v>
      </c>
      <c r="DH348">
        <f>DG348*DI348</f>
        <v>0</v>
      </c>
      <c r="DI348">
        <f>($B$13*$D$11+$C$13*$D$11+$F$13*((FE348+EW348)/MAX(FE348+EW348+FF348, 0.1)*$I$11+FF348/MAX(FE348+EW348+FF348, 0.1)*$J$11))/($B$13+$C$13+$F$13)</f>
        <v>0</v>
      </c>
      <c r="DJ348">
        <f>($B$13*$K$11+$C$13*$K$11+$F$13*((FE348+EW348)/MAX(FE348+EW348+FF348, 0.1)*$P$11+FF348/MAX(FE348+EW348+FF348, 0.1)*$Q$11))/($B$13+$C$13+$F$13)</f>
        <v>0</v>
      </c>
      <c r="DK348">
        <v>4.16</v>
      </c>
      <c r="DL348">
        <v>0.5</v>
      </c>
      <c r="DM348" t="s">
        <v>430</v>
      </c>
      <c r="DN348">
        <v>2</v>
      </c>
      <c r="DO348" t="b">
        <v>1</v>
      </c>
      <c r="DP348">
        <v>1685036449.1</v>
      </c>
      <c r="DQ348">
        <v>577.0248148148149</v>
      </c>
      <c r="DR348">
        <v>625.0718148148147</v>
      </c>
      <c r="DS348">
        <v>18.1612962962963</v>
      </c>
      <c r="DT348">
        <v>15.90652962962963</v>
      </c>
      <c r="DU348">
        <v>577.1876666666668</v>
      </c>
      <c r="DV348">
        <v>18.26968148148148</v>
      </c>
      <c r="DW348">
        <v>500.0185555555556</v>
      </c>
      <c r="DX348">
        <v>99.51098518518519</v>
      </c>
      <c r="DY348">
        <v>0.1000374888888889</v>
      </c>
      <c r="DZ348">
        <v>27.21293703703703</v>
      </c>
      <c r="EA348">
        <v>28.07574814814814</v>
      </c>
      <c r="EB348">
        <v>999.9000000000001</v>
      </c>
      <c r="EC348">
        <v>0</v>
      </c>
      <c r="ED348">
        <v>0</v>
      </c>
      <c r="EE348">
        <v>9995.807037037037</v>
      </c>
      <c r="EF348">
        <v>0</v>
      </c>
      <c r="EG348">
        <v>148.3728148148148</v>
      </c>
      <c r="EH348">
        <v>-48.04702962962963</v>
      </c>
      <c r="EI348">
        <v>587.6984444444444</v>
      </c>
      <c r="EJ348">
        <v>635.1754074074074</v>
      </c>
      <c r="EK348">
        <v>2.254773703703704</v>
      </c>
      <c r="EL348">
        <v>625.0718148148147</v>
      </c>
      <c r="EM348">
        <v>15.90652962962963</v>
      </c>
      <c r="EN348">
        <v>1.80725</v>
      </c>
      <c r="EO348">
        <v>1.582874444444444</v>
      </c>
      <c r="EP348">
        <v>15.84961481481481</v>
      </c>
      <c r="EQ348">
        <v>13.79307777777778</v>
      </c>
      <c r="ER348">
        <v>2000.016296296296</v>
      </c>
      <c r="ES348">
        <v>0.9800024444444446</v>
      </c>
      <c r="ET348">
        <v>0.01999734074074074</v>
      </c>
      <c r="EU348">
        <v>0</v>
      </c>
      <c r="EV348">
        <v>517.3095185185185</v>
      </c>
      <c r="EW348">
        <v>5.00078</v>
      </c>
      <c r="EX348">
        <v>23520.98888888889</v>
      </c>
      <c r="EY348">
        <v>16379.78148148148</v>
      </c>
      <c r="EZ348">
        <v>46.09933333333333</v>
      </c>
      <c r="FA348">
        <v>47.6755185185185</v>
      </c>
      <c r="FB348">
        <v>46.42322222222221</v>
      </c>
      <c r="FC348">
        <v>47.5877037037037</v>
      </c>
      <c r="FD348">
        <v>46.65022222222223</v>
      </c>
      <c r="FE348">
        <v>1955.118888888889</v>
      </c>
      <c r="FF348">
        <v>39.8962962962963</v>
      </c>
      <c r="FG348">
        <v>0</v>
      </c>
      <c r="FH348">
        <v>1685036455.9</v>
      </c>
      <c r="FI348">
        <v>0</v>
      </c>
      <c r="FJ348">
        <v>517.3371538461538</v>
      </c>
      <c r="FK348">
        <v>2.891145302524411</v>
      </c>
      <c r="FL348">
        <v>-7683.733351301981</v>
      </c>
      <c r="FM348">
        <v>23444.1923076923</v>
      </c>
      <c r="FN348">
        <v>15</v>
      </c>
      <c r="FO348">
        <v>1685034582.6</v>
      </c>
      <c r="FP348" t="s">
        <v>1018</v>
      </c>
      <c r="FQ348">
        <v>1685034575.6</v>
      </c>
      <c r="FR348">
        <v>1685034582.6</v>
      </c>
      <c r="FS348">
        <v>5</v>
      </c>
      <c r="FT348">
        <v>-0.444</v>
      </c>
      <c r="FU348">
        <v>-0.083</v>
      </c>
      <c r="FV348">
        <v>-0.171</v>
      </c>
      <c r="FW348">
        <v>-0.067</v>
      </c>
      <c r="FX348">
        <v>408</v>
      </c>
      <c r="FY348">
        <v>21</v>
      </c>
      <c r="FZ348">
        <v>0.12</v>
      </c>
      <c r="GA348">
        <v>0.04</v>
      </c>
      <c r="GB348">
        <v>-47.82146341463415</v>
      </c>
      <c r="GC348">
        <v>-4.03560209059236</v>
      </c>
      <c r="GD348">
        <v>0.4024834077816876</v>
      </c>
      <c r="GE348">
        <v>0</v>
      </c>
      <c r="GF348">
        <v>2.26788756097561</v>
      </c>
      <c r="GG348">
        <v>-0.1430452264808364</v>
      </c>
      <c r="GH348">
        <v>0.02235090981729638</v>
      </c>
      <c r="GI348">
        <v>1</v>
      </c>
      <c r="GJ348">
        <v>1</v>
      </c>
      <c r="GK348">
        <v>2</v>
      </c>
      <c r="GL348" t="s">
        <v>432</v>
      </c>
      <c r="GM348">
        <v>3.09905</v>
      </c>
      <c r="GN348">
        <v>2.75804</v>
      </c>
      <c r="GO348">
        <v>0.123172</v>
      </c>
      <c r="GP348">
        <v>0.130069</v>
      </c>
      <c r="GQ348">
        <v>0.0966326</v>
      </c>
      <c r="GR348">
        <v>0.08792079999999999</v>
      </c>
      <c r="GS348">
        <v>22204.9</v>
      </c>
      <c r="GT348">
        <v>21792.7</v>
      </c>
      <c r="GU348">
        <v>25889.9</v>
      </c>
      <c r="GV348">
        <v>25419.6</v>
      </c>
      <c r="GW348">
        <v>37556.4</v>
      </c>
      <c r="GX348">
        <v>35335.8</v>
      </c>
      <c r="GY348">
        <v>45282.3</v>
      </c>
      <c r="GZ348">
        <v>41910.4</v>
      </c>
      <c r="HA348">
        <v>1.80045</v>
      </c>
      <c r="HB348">
        <v>1.757</v>
      </c>
      <c r="HC348">
        <v>-0.121467</v>
      </c>
      <c r="HD348">
        <v>0</v>
      </c>
      <c r="HE348">
        <v>30.0323</v>
      </c>
      <c r="HF348">
        <v>999.9</v>
      </c>
      <c r="HG348">
        <v>46.6</v>
      </c>
      <c r="HH348">
        <v>45.9</v>
      </c>
      <c r="HI348">
        <v>47.2785</v>
      </c>
      <c r="HJ348">
        <v>62.8929</v>
      </c>
      <c r="HK348">
        <v>22.8646</v>
      </c>
      <c r="HL348">
        <v>1</v>
      </c>
      <c r="HM348">
        <v>0.836418</v>
      </c>
      <c r="HN348">
        <v>9.28105</v>
      </c>
      <c r="HO348">
        <v>20.0474</v>
      </c>
      <c r="HP348">
        <v>5.21235</v>
      </c>
      <c r="HQ348">
        <v>11.986</v>
      </c>
      <c r="HR348">
        <v>4.96365</v>
      </c>
      <c r="HS348">
        <v>3.27448</v>
      </c>
      <c r="HT348">
        <v>9999</v>
      </c>
      <c r="HU348">
        <v>9999</v>
      </c>
      <c r="HV348">
        <v>9999</v>
      </c>
      <c r="HW348">
        <v>32.7</v>
      </c>
      <c r="HX348">
        <v>1.86401</v>
      </c>
      <c r="HY348">
        <v>1.86031</v>
      </c>
      <c r="HZ348">
        <v>1.85867</v>
      </c>
      <c r="IA348">
        <v>1.85998</v>
      </c>
      <c r="IB348">
        <v>1.85989</v>
      </c>
      <c r="IC348">
        <v>1.85852</v>
      </c>
      <c r="ID348">
        <v>1.8576</v>
      </c>
      <c r="IE348">
        <v>1.85242</v>
      </c>
      <c r="IF348">
        <v>0</v>
      </c>
      <c r="IG348">
        <v>0</v>
      </c>
      <c r="IH348">
        <v>0</v>
      </c>
      <c r="II348">
        <v>0</v>
      </c>
      <c r="IJ348" t="s">
        <v>433</v>
      </c>
      <c r="IK348" t="s">
        <v>434</v>
      </c>
      <c r="IL348" t="s">
        <v>435</v>
      </c>
      <c r="IM348" t="s">
        <v>435</v>
      </c>
      <c r="IN348" t="s">
        <v>435</v>
      </c>
      <c r="IO348" t="s">
        <v>435</v>
      </c>
      <c r="IP348">
        <v>0</v>
      </c>
      <c r="IQ348">
        <v>100</v>
      </c>
      <c r="IR348">
        <v>100</v>
      </c>
      <c r="IS348">
        <v>-0.163</v>
      </c>
      <c r="IT348">
        <v>-0.1079</v>
      </c>
      <c r="IU348">
        <v>-0.2503851249591045</v>
      </c>
      <c r="IV348">
        <v>0.0002756662941723101</v>
      </c>
      <c r="IW348">
        <v>-1.706736700235475E-07</v>
      </c>
      <c r="IX348">
        <v>-7.648352192670159E-11</v>
      </c>
      <c r="IY348">
        <v>-0.272498028503149</v>
      </c>
      <c r="IZ348">
        <v>0.001712106514585134</v>
      </c>
      <c r="JA348">
        <v>0.0004201690128959496</v>
      </c>
      <c r="JB348">
        <v>-1.212774764375344E-06</v>
      </c>
      <c r="JC348">
        <v>3</v>
      </c>
      <c r="JD348">
        <v>1949</v>
      </c>
      <c r="JE348">
        <v>1</v>
      </c>
      <c r="JF348">
        <v>28</v>
      </c>
      <c r="JG348">
        <v>31.4</v>
      </c>
      <c r="JH348">
        <v>31.2</v>
      </c>
      <c r="JI348">
        <v>1.62842</v>
      </c>
      <c r="JJ348">
        <v>2.68799</v>
      </c>
      <c r="JK348">
        <v>1.49658</v>
      </c>
      <c r="JL348">
        <v>2.34253</v>
      </c>
      <c r="JM348">
        <v>1.54785</v>
      </c>
      <c r="JN348">
        <v>2.44019</v>
      </c>
      <c r="JO348">
        <v>49.2949</v>
      </c>
      <c r="JP348">
        <v>14.4648</v>
      </c>
      <c r="JQ348">
        <v>18</v>
      </c>
      <c r="JR348">
        <v>494.602</v>
      </c>
      <c r="JS348">
        <v>478.843</v>
      </c>
      <c r="JT348">
        <v>20.4964</v>
      </c>
      <c r="JU348">
        <v>37.0088</v>
      </c>
      <c r="JV348">
        <v>29.9993</v>
      </c>
      <c r="JW348">
        <v>36.6307</v>
      </c>
      <c r="JX348">
        <v>36.4481</v>
      </c>
      <c r="JY348">
        <v>32.7204</v>
      </c>
      <c r="JZ348">
        <v>61.1916</v>
      </c>
      <c r="KA348">
        <v>0</v>
      </c>
      <c r="KB348">
        <v>20.386</v>
      </c>
      <c r="KC348">
        <v>674.591</v>
      </c>
      <c r="KD348">
        <v>15.9266</v>
      </c>
      <c r="KE348">
        <v>98.9483</v>
      </c>
      <c r="KF348">
        <v>99.4903</v>
      </c>
    </row>
    <row r="349" spans="1:292">
      <c r="A349">
        <v>329</v>
      </c>
      <c r="B349">
        <v>1685036461.6</v>
      </c>
      <c r="C349">
        <v>9862.5</v>
      </c>
      <c r="D349" t="s">
        <v>1097</v>
      </c>
      <c r="E349" t="s">
        <v>1098</v>
      </c>
      <c r="F349">
        <v>5</v>
      </c>
      <c r="G349" t="s">
        <v>1017</v>
      </c>
      <c r="H349">
        <v>1685036453.814285</v>
      </c>
      <c r="I349">
        <f>(J349)/1000</f>
        <v>0</v>
      </c>
      <c r="J349">
        <f>IF(DO349, AM349, AG349)</f>
        <v>0</v>
      </c>
      <c r="K349">
        <f>IF(DO349, AH349, AF349)</f>
        <v>0</v>
      </c>
      <c r="L349">
        <f>DQ349 - IF(AT349&gt;1, K349*DK349*100.0/(AV349*EE349), 0)</f>
        <v>0</v>
      </c>
      <c r="M349">
        <f>((S349-I349/2)*L349-K349)/(S349+I349/2)</f>
        <v>0</v>
      </c>
      <c r="N349">
        <f>M349*(DX349+DY349)/1000.0</f>
        <v>0</v>
      </c>
      <c r="O349">
        <f>(DQ349 - IF(AT349&gt;1, K349*DK349*100.0/(AV349*EE349), 0))*(DX349+DY349)/1000.0</f>
        <v>0</v>
      </c>
      <c r="P349">
        <f>2.0/((1/R349-1/Q349)+SIGN(R349)*SQRT((1/R349-1/Q349)*(1/R349-1/Q349) + 4*DL349/((DL349+1)*(DL349+1))*(2*1/R349*1/Q349-1/Q349*1/Q349)))</f>
        <v>0</v>
      </c>
      <c r="Q349">
        <f>IF(LEFT(DM349,1)&lt;&gt;"0",IF(LEFT(DM349,1)="1",3.0,DN349),$D$5+$E$5*(EE349*DX349/($K$5*1000))+$F$5*(EE349*DX349/($K$5*1000))*MAX(MIN(DK349,$J$5),$I$5)*MAX(MIN(DK349,$J$5),$I$5)+$G$5*MAX(MIN(DK349,$J$5),$I$5)*(EE349*DX349/($K$5*1000))+$H$5*(EE349*DX349/($K$5*1000))*(EE349*DX349/($K$5*1000)))</f>
        <v>0</v>
      </c>
      <c r="R349">
        <f>I349*(1000-(1000*0.61365*exp(17.502*V349/(240.97+V349))/(DX349+DY349)+DS349)/2)/(1000*0.61365*exp(17.502*V349/(240.97+V349))/(DX349+DY349)-DS349)</f>
        <v>0</v>
      </c>
      <c r="S349">
        <f>1/((DL349+1)/(P349/1.6)+1/(Q349/1.37)) + DL349/((DL349+1)/(P349/1.6) + DL349/(Q349/1.37))</f>
        <v>0</v>
      </c>
      <c r="T349">
        <f>(DG349*DJ349)</f>
        <v>0</v>
      </c>
      <c r="U349">
        <f>(DZ349+(T349+2*0.95*5.67E-8*(((DZ349+$B$9)+273)^4-(DZ349+273)^4)-44100*I349)/(1.84*29.3*Q349+8*0.95*5.67E-8*(DZ349+273)^3))</f>
        <v>0</v>
      </c>
      <c r="V349">
        <f>($C$9*EA349+$D$9*EB349+$E$9*U349)</f>
        <v>0</v>
      </c>
      <c r="W349">
        <f>0.61365*exp(17.502*V349/(240.97+V349))</f>
        <v>0</v>
      </c>
      <c r="X349">
        <f>(Y349/Z349*100)</f>
        <v>0</v>
      </c>
      <c r="Y349">
        <f>DS349*(DX349+DY349)/1000</f>
        <v>0</v>
      </c>
      <c r="Z349">
        <f>0.61365*exp(17.502*DZ349/(240.97+DZ349))</f>
        <v>0</v>
      </c>
      <c r="AA349">
        <f>(W349-DS349*(DX349+DY349)/1000)</f>
        <v>0</v>
      </c>
      <c r="AB349">
        <f>(-I349*44100)</f>
        <v>0</v>
      </c>
      <c r="AC349">
        <f>2*29.3*Q349*0.92*(DZ349-V349)</f>
        <v>0</v>
      </c>
      <c r="AD349">
        <f>2*0.95*5.67E-8*(((DZ349+$B$9)+273)^4-(V349+273)^4)</f>
        <v>0</v>
      </c>
      <c r="AE349">
        <f>T349+AD349+AB349+AC349</f>
        <v>0</v>
      </c>
      <c r="AF349">
        <f>DW349*AT349*(DR349-DQ349*(1000-AT349*DT349)/(1000-AT349*DS349))/(100*DK349)</f>
        <v>0</v>
      </c>
      <c r="AG349">
        <f>1000*DW349*AT349*(DS349-DT349)/(100*DK349*(1000-AT349*DS349))</f>
        <v>0</v>
      </c>
      <c r="AH349">
        <f>(AI349 - AJ349 - DX349*1E3/(8.314*(DZ349+273.15)) * AL349/DW349 * AK349) * DW349/(100*DK349) * (1000 - DT349)/1000</f>
        <v>0</v>
      </c>
      <c r="AI349">
        <v>666.132452300236</v>
      </c>
      <c r="AJ349">
        <v>628.1028363636361</v>
      </c>
      <c r="AK349">
        <v>3.370931140037149</v>
      </c>
      <c r="AL349">
        <v>66.82168237322618</v>
      </c>
      <c r="AM349">
        <f>(AO349 - AN349 + DX349*1E3/(8.314*(DZ349+273.15)) * AQ349/DW349 * AP349) * DW349/(100*DK349) * 1000/(1000 - AO349)</f>
        <v>0</v>
      </c>
      <c r="AN349">
        <v>15.92176372063998</v>
      </c>
      <c r="AO349">
        <v>18.20050352941175</v>
      </c>
      <c r="AP349">
        <v>0.00063384621538038</v>
      </c>
      <c r="AQ349">
        <v>105.1701195824836</v>
      </c>
      <c r="AR349">
        <v>0</v>
      </c>
      <c r="AS349">
        <v>0</v>
      </c>
      <c r="AT349">
        <f>IF(AR349*$H$15&gt;=AV349,1.0,(AV349/(AV349-AR349*$H$15)))</f>
        <v>0</v>
      </c>
      <c r="AU349">
        <f>(AT349-1)*100</f>
        <v>0</v>
      </c>
      <c r="AV349">
        <f>MAX(0,($B$15+$C$15*EE349)/(1+$D$15*EE349)*DX349/(DZ349+273)*$E$15)</f>
        <v>0</v>
      </c>
      <c r="AW349" t="s">
        <v>429</v>
      </c>
      <c r="AX349" t="s">
        <v>429</v>
      </c>
      <c r="AY349">
        <v>0</v>
      </c>
      <c r="AZ349">
        <v>0</v>
      </c>
      <c r="BA349">
        <f>1-AY349/AZ349</f>
        <v>0</v>
      </c>
      <c r="BB349">
        <v>0</v>
      </c>
      <c r="BC349" t="s">
        <v>429</v>
      </c>
      <c r="BD349" t="s">
        <v>429</v>
      </c>
      <c r="BE349">
        <v>0</v>
      </c>
      <c r="BF349">
        <v>0</v>
      </c>
      <c r="BG349">
        <f>1-BE349/BF349</f>
        <v>0</v>
      </c>
      <c r="BH349">
        <v>0.5</v>
      </c>
      <c r="BI349">
        <f>DH349</f>
        <v>0</v>
      </c>
      <c r="BJ349">
        <f>K349</f>
        <v>0</v>
      </c>
      <c r="BK349">
        <f>BG349*BH349*BI349</f>
        <v>0</v>
      </c>
      <c r="BL349">
        <f>(BJ349-BB349)/BI349</f>
        <v>0</v>
      </c>
      <c r="BM349">
        <f>(AZ349-BF349)/BF349</f>
        <v>0</v>
      </c>
      <c r="BN349">
        <f>AY349/(BA349+AY349/BF349)</f>
        <v>0</v>
      </c>
      <c r="BO349" t="s">
        <v>429</v>
      </c>
      <c r="BP349">
        <v>0</v>
      </c>
      <c r="BQ349">
        <f>IF(BP349&lt;&gt;0, BP349, BN349)</f>
        <v>0</v>
      </c>
      <c r="BR349">
        <f>1-BQ349/BF349</f>
        <v>0</v>
      </c>
      <c r="BS349">
        <f>(BF349-BE349)/(BF349-BQ349)</f>
        <v>0</v>
      </c>
      <c r="BT349">
        <f>(AZ349-BF349)/(AZ349-BQ349)</f>
        <v>0</v>
      </c>
      <c r="BU349">
        <f>(BF349-BE349)/(BF349-AY349)</f>
        <v>0</v>
      </c>
      <c r="BV349">
        <f>(AZ349-BF349)/(AZ349-AY349)</f>
        <v>0</v>
      </c>
      <c r="BW349">
        <f>(BS349*BQ349/BE349)</f>
        <v>0</v>
      </c>
      <c r="BX349">
        <f>(1-BW349)</f>
        <v>0</v>
      </c>
      <c r="DG349">
        <f>$B$13*EF349+$C$13*EG349+$F$13*ER349*(1-EU349)</f>
        <v>0</v>
      </c>
      <c r="DH349">
        <f>DG349*DI349</f>
        <v>0</v>
      </c>
      <c r="DI349">
        <f>($B$13*$D$11+$C$13*$D$11+$F$13*((FE349+EW349)/MAX(FE349+EW349+FF349, 0.1)*$I$11+FF349/MAX(FE349+EW349+FF349, 0.1)*$J$11))/($B$13+$C$13+$F$13)</f>
        <v>0</v>
      </c>
      <c r="DJ349">
        <f>($B$13*$K$11+$C$13*$K$11+$F$13*((FE349+EW349)/MAX(FE349+EW349+FF349, 0.1)*$P$11+FF349/MAX(FE349+EW349+FF349, 0.1)*$Q$11))/($B$13+$C$13+$F$13)</f>
        <v>0</v>
      </c>
      <c r="DK349">
        <v>4.16</v>
      </c>
      <c r="DL349">
        <v>0.5</v>
      </c>
      <c r="DM349" t="s">
        <v>430</v>
      </c>
      <c r="DN349">
        <v>2</v>
      </c>
      <c r="DO349" t="b">
        <v>1</v>
      </c>
      <c r="DP349">
        <v>1685036453.814285</v>
      </c>
      <c r="DQ349">
        <v>592.5681071428571</v>
      </c>
      <c r="DR349">
        <v>640.8701785714286</v>
      </c>
      <c r="DS349">
        <v>18.17992142857143</v>
      </c>
      <c r="DT349">
        <v>15.91783928571428</v>
      </c>
      <c r="DU349">
        <v>592.7309285714285</v>
      </c>
      <c r="DV349">
        <v>18.28801071428571</v>
      </c>
      <c r="DW349">
        <v>500.0037857142857</v>
      </c>
      <c r="DX349">
        <v>99.51136071428573</v>
      </c>
      <c r="DY349">
        <v>0.09997440357142859</v>
      </c>
      <c r="DZ349">
        <v>27.19509285714286</v>
      </c>
      <c r="EA349">
        <v>28.06013214285714</v>
      </c>
      <c r="EB349">
        <v>999.9000000000002</v>
      </c>
      <c r="EC349">
        <v>0</v>
      </c>
      <c r="ED349">
        <v>0</v>
      </c>
      <c r="EE349">
        <v>9995.757142857143</v>
      </c>
      <c r="EF349">
        <v>0</v>
      </c>
      <c r="EG349">
        <v>144.5424285714286</v>
      </c>
      <c r="EH349">
        <v>-48.30212857142858</v>
      </c>
      <c r="EI349">
        <v>603.5406428571429</v>
      </c>
      <c r="EJ349">
        <v>651.2365357142857</v>
      </c>
      <c r="EK349">
        <v>2.262076785714286</v>
      </c>
      <c r="EL349">
        <v>640.8701785714286</v>
      </c>
      <c r="EM349">
        <v>15.91783928571428</v>
      </c>
      <c r="EN349">
        <v>1.809109285714286</v>
      </c>
      <c r="EO349">
        <v>1.584005714285714</v>
      </c>
      <c r="EP349">
        <v>15.86570714285714</v>
      </c>
      <c r="EQ349">
        <v>13.80409285714286</v>
      </c>
      <c r="ER349">
        <v>1999.914642857143</v>
      </c>
      <c r="ES349">
        <v>0.9800020357142857</v>
      </c>
      <c r="ET349">
        <v>0.01999781785714285</v>
      </c>
      <c r="EU349">
        <v>0</v>
      </c>
      <c r="EV349">
        <v>517.5255357142858</v>
      </c>
      <c r="EW349">
        <v>5.00078</v>
      </c>
      <c r="EX349">
        <v>21861.06785714286</v>
      </c>
      <c r="EY349">
        <v>16378.94285714286</v>
      </c>
      <c r="EZ349">
        <v>46.08457142857141</v>
      </c>
      <c r="FA349">
        <v>47.67371428571427</v>
      </c>
      <c r="FB349">
        <v>46.39474999999999</v>
      </c>
      <c r="FC349">
        <v>47.58235714285714</v>
      </c>
      <c r="FD349">
        <v>46.66935714285713</v>
      </c>
      <c r="FE349">
        <v>1955.019285714285</v>
      </c>
      <c r="FF349">
        <v>39.89464285714286</v>
      </c>
      <c r="FG349">
        <v>0</v>
      </c>
      <c r="FH349">
        <v>1685036460.7</v>
      </c>
      <c r="FI349">
        <v>0</v>
      </c>
      <c r="FJ349">
        <v>517.5375</v>
      </c>
      <c r="FK349">
        <v>2.136854704542622</v>
      </c>
      <c r="FL349">
        <v>-29167.75045374961</v>
      </c>
      <c r="FM349">
        <v>21844.86538461538</v>
      </c>
      <c r="FN349">
        <v>15</v>
      </c>
      <c r="FO349">
        <v>1685034582.6</v>
      </c>
      <c r="FP349" t="s">
        <v>1018</v>
      </c>
      <c r="FQ349">
        <v>1685034575.6</v>
      </c>
      <c r="FR349">
        <v>1685034582.6</v>
      </c>
      <c r="FS349">
        <v>5</v>
      </c>
      <c r="FT349">
        <v>-0.444</v>
      </c>
      <c r="FU349">
        <v>-0.083</v>
      </c>
      <c r="FV349">
        <v>-0.171</v>
      </c>
      <c r="FW349">
        <v>-0.067</v>
      </c>
      <c r="FX349">
        <v>408</v>
      </c>
      <c r="FY349">
        <v>21</v>
      </c>
      <c r="FZ349">
        <v>0.12</v>
      </c>
      <c r="GA349">
        <v>0.04</v>
      </c>
      <c r="GB349">
        <v>-48.1388025</v>
      </c>
      <c r="GC349">
        <v>-3.260572232645316</v>
      </c>
      <c r="GD349">
        <v>0.3283646201157343</v>
      </c>
      <c r="GE349">
        <v>0</v>
      </c>
      <c r="GF349">
        <v>2.259608</v>
      </c>
      <c r="GG349">
        <v>0.08490641651031285</v>
      </c>
      <c r="GH349">
        <v>0.01218936364212669</v>
      </c>
      <c r="GI349">
        <v>1</v>
      </c>
      <c r="GJ349">
        <v>1</v>
      </c>
      <c r="GK349">
        <v>2</v>
      </c>
      <c r="GL349" t="s">
        <v>432</v>
      </c>
      <c r="GM349">
        <v>3.09892</v>
      </c>
      <c r="GN349">
        <v>2.75814</v>
      </c>
      <c r="GO349">
        <v>0.125544</v>
      </c>
      <c r="GP349">
        <v>0.132399</v>
      </c>
      <c r="GQ349">
        <v>0.0966728</v>
      </c>
      <c r="GR349">
        <v>0.08794399999999999</v>
      </c>
      <c r="GS349">
        <v>22145.4</v>
      </c>
      <c r="GT349">
        <v>21735</v>
      </c>
      <c r="GU349">
        <v>25890.6</v>
      </c>
      <c r="GV349">
        <v>25420.3</v>
      </c>
      <c r="GW349">
        <v>37556</v>
      </c>
      <c r="GX349">
        <v>35336.2</v>
      </c>
      <c r="GY349">
        <v>45283.4</v>
      </c>
      <c r="GZ349">
        <v>41911.7</v>
      </c>
      <c r="HA349">
        <v>1.80093</v>
      </c>
      <c r="HB349">
        <v>1.75712</v>
      </c>
      <c r="HC349">
        <v>-0.121817</v>
      </c>
      <c r="HD349">
        <v>0</v>
      </c>
      <c r="HE349">
        <v>30.0203</v>
      </c>
      <c r="HF349">
        <v>999.9</v>
      </c>
      <c r="HG349">
        <v>46.6</v>
      </c>
      <c r="HH349">
        <v>45.9</v>
      </c>
      <c r="HI349">
        <v>47.2712</v>
      </c>
      <c r="HJ349">
        <v>62.963</v>
      </c>
      <c r="HK349">
        <v>23.1851</v>
      </c>
      <c r="HL349">
        <v>1</v>
      </c>
      <c r="HM349">
        <v>0.835417</v>
      </c>
      <c r="HN349">
        <v>9.28105</v>
      </c>
      <c r="HO349">
        <v>20.0479</v>
      </c>
      <c r="HP349">
        <v>5.2122</v>
      </c>
      <c r="HQ349">
        <v>11.986</v>
      </c>
      <c r="HR349">
        <v>4.96355</v>
      </c>
      <c r="HS349">
        <v>3.2744</v>
      </c>
      <c r="HT349">
        <v>9999</v>
      </c>
      <c r="HU349">
        <v>9999</v>
      </c>
      <c r="HV349">
        <v>9999</v>
      </c>
      <c r="HW349">
        <v>32.7</v>
      </c>
      <c r="HX349">
        <v>1.86401</v>
      </c>
      <c r="HY349">
        <v>1.86031</v>
      </c>
      <c r="HZ349">
        <v>1.85867</v>
      </c>
      <c r="IA349">
        <v>1.86</v>
      </c>
      <c r="IB349">
        <v>1.85989</v>
      </c>
      <c r="IC349">
        <v>1.85852</v>
      </c>
      <c r="ID349">
        <v>1.8576</v>
      </c>
      <c r="IE349">
        <v>1.85242</v>
      </c>
      <c r="IF349">
        <v>0</v>
      </c>
      <c r="IG349">
        <v>0</v>
      </c>
      <c r="IH349">
        <v>0</v>
      </c>
      <c r="II349">
        <v>0</v>
      </c>
      <c r="IJ349" t="s">
        <v>433</v>
      </c>
      <c r="IK349" t="s">
        <v>434</v>
      </c>
      <c r="IL349" t="s">
        <v>435</v>
      </c>
      <c r="IM349" t="s">
        <v>435</v>
      </c>
      <c r="IN349" t="s">
        <v>435</v>
      </c>
      <c r="IO349" t="s">
        <v>435</v>
      </c>
      <c r="IP349">
        <v>0</v>
      </c>
      <c r="IQ349">
        <v>100</v>
      </c>
      <c r="IR349">
        <v>100</v>
      </c>
      <c r="IS349">
        <v>-0.163</v>
      </c>
      <c r="IT349">
        <v>-0.1078</v>
      </c>
      <c r="IU349">
        <v>-0.2503851249591045</v>
      </c>
      <c r="IV349">
        <v>0.0002756662941723101</v>
      </c>
      <c r="IW349">
        <v>-1.706736700235475E-07</v>
      </c>
      <c r="IX349">
        <v>-7.648352192670159E-11</v>
      </c>
      <c r="IY349">
        <v>-0.272498028503149</v>
      </c>
      <c r="IZ349">
        <v>0.001712106514585134</v>
      </c>
      <c r="JA349">
        <v>0.0004201690128959496</v>
      </c>
      <c r="JB349">
        <v>-1.212774764375344E-06</v>
      </c>
      <c r="JC349">
        <v>3</v>
      </c>
      <c r="JD349">
        <v>1949</v>
      </c>
      <c r="JE349">
        <v>1</v>
      </c>
      <c r="JF349">
        <v>28</v>
      </c>
      <c r="JG349">
        <v>31.4</v>
      </c>
      <c r="JH349">
        <v>31.3</v>
      </c>
      <c r="JI349">
        <v>1.65894</v>
      </c>
      <c r="JJ349">
        <v>2.69897</v>
      </c>
      <c r="JK349">
        <v>1.49658</v>
      </c>
      <c r="JL349">
        <v>2.34253</v>
      </c>
      <c r="JM349">
        <v>1.54785</v>
      </c>
      <c r="JN349">
        <v>2.42554</v>
      </c>
      <c r="JO349">
        <v>49.3264</v>
      </c>
      <c r="JP349">
        <v>14.4648</v>
      </c>
      <c r="JQ349">
        <v>18</v>
      </c>
      <c r="JR349">
        <v>494.878</v>
      </c>
      <c r="JS349">
        <v>478.911</v>
      </c>
      <c r="JT349">
        <v>20.4501</v>
      </c>
      <c r="JU349">
        <v>37.0028</v>
      </c>
      <c r="JV349">
        <v>29.9992</v>
      </c>
      <c r="JW349">
        <v>36.6276</v>
      </c>
      <c r="JX349">
        <v>36.446</v>
      </c>
      <c r="JY349">
        <v>33.3723</v>
      </c>
      <c r="JZ349">
        <v>61.1916</v>
      </c>
      <c r="KA349">
        <v>0</v>
      </c>
      <c r="KB349">
        <v>20.3239</v>
      </c>
      <c r="KC349">
        <v>687.948</v>
      </c>
      <c r="KD349">
        <v>15.9267</v>
      </c>
      <c r="KE349">
        <v>98.9507</v>
      </c>
      <c r="KF349">
        <v>99.4932</v>
      </c>
    </row>
    <row r="350" spans="1:292">
      <c r="A350">
        <v>330</v>
      </c>
      <c r="B350">
        <v>1685036466.6</v>
      </c>
      <c r="C350">
        <v>9867.5</v>
      </c>
      <c r="D350" t="s">
        <v>1099</v>
      </c>
      <c r="E350" t="s">
        <v>1100</v>
      </c>
      <c r="F350">
        <v>5</v>
      </c>
      <c r="G350" t="s">
        <v>1017</v>
      </c>
      <c r="H350">
        <v>1685036459.1</v>
      </c>
      <c r="I350">
        <f>(J350)/1000</f>
        <v>0</v>
      </c>
      <c r="J350">
        <f>IF(DO350, AM350, AG350)</f>
        <v>0</v>
      </c>
      <c r="K350">
        <f>IF(DO350, AH350, AF350)</f>
        <v>0</v>
      </c>
      <c r="L350">
        <f>DQ350 - IF(AT350&gt;1, K350*DK350*100.0/(AV350*EE350), 0)</f>
        <v>0</v>
      </c>
      <c r="M350">
        <f>((S350-I350/2)*L350-K350)/(S350+I350/2)</f>
        <v>0</v>
      </c>
      <c r="N350">
        <f>M350*(DX350+DY350)/1000.0</f>
        <v>0</v>
      </c>
      <c r="O350">
        <f>(DQ350 - IF(AT350&gt;1, K350*DK350*100.0/(AV350*EE350), 0))*(DX350+DY350)/1000.0</f>
        <v>0</v>
      </c>
      <c r="P350">
        <f>2.0/((1/R350-1/Q350)+SIGN(R350)*SQRT((1/R350-1/Q350)*(1/R350-1/Q350) + 4*DL350/((DL350+1)*(DL350+1))*(2*1/R350*1/Q350-1/Q350*1/Q350)))</f>
        <v>0</v>
      </c>
      <c r="Q350">
        <f>IF(LEFT(DM350,1)&lt;&gt;"0",IF(LEFT(DM350,1)="1",3.0,DN350),$D$5+$E$5*(EE350*DX350/($K$5*1000))+$F$5*(EE350*DX350/($K$5*1000))*MAX(MIN(DK350,$J$5),$I$5)*MAX(MIN(DK350,$J$5),$I$5)+$G$5*MAX(MIN(DK350,$J$5),$I$5)*(EE350*DX350/($K$5*1000))+$H$5*(EE350*DX350/($K$5*1000))*(EE350*DX350/($K$5*1000)))</f>
        <v>0</v>
      </c>
      <c r="R350">
        <f>I350*(1000-(1000*0.61365*exp(17.502*V350/(240.97+V350))/(DX350+DY350)+DS350)/2)/(1000*0.61365*exp(17.502*V350/(240.97+V350))/(DX350+DY350)-DS350)</f>
        <v>0</v>
      </c>
      <c r="S350">
        <f>1/((DL350+1)/(P350/1.6)+1/(Q350/1.37)) + DL350/((DL350+1)/(P350/1.6) + DL350/(Q350/1.37))</f>
        <v>0</v>
      </c>
      <c r="T350">
        <f>(DG350*DJ350)</f>
        <v>0</v>
      </c>
      <c r="U350">
        <f>(DZ350+(T350+2*0.95*5.67E-8*(((DZ350+$B$9)+273)^4-(DZ350+273)^4)-44100*I350)/(1.84*29.3*Q350+8*0.95*5.67E-8*(DZ350+273)^3))</f>
        <v>0</v>
      </c>
      <c r="V350">
        <f>($C$9*EA350+$D$9*EB350+$E$9*U350)</f>
        <v>0</v>
      </c>
      <c r="W350">
        <f>0.61365*exp(17.502*V350/(240.97+V350))</f>
        <v>0</v>
      </c>
      <c r="X350">
        <f>(Y350/Z350*100)</f>
        <v>0</v>
      </c>
      <c r="Y350">
        <f>DS350*(DX350+DY350)/1000</f>
        <v>0</v>
      </c>
      <c r="Z350">
        <f>0.61365*exp(17.502*DZ350/(240.97+DZ350))</f>
        <v>0</v>
      </c>
      <c r="AA350">
        <f>(W350-DS350*(DX350+DY350)/1000)</f>
        <v>0</v>
      </c>
      <c r="AB350">
        <f>(-I350*44100)</f>
        <v>0</v>
      </c>
      <c r="AC350">
        <f>2*29.3*Q350*0.92*(DZ350-V350)</f>
        <v>0</v>
      </c>
      <c r="AD350">
        <f>2*0.95*5.67E-8*(((DZ350+$B$9)+273)^4-(V350+273)^4)</f>
        <v>0</v>
      </c>
      <c r="AE350">
        <f>T350+AD350+AB350+AC350</f>
        <v>0</v>
      </c>
      <c r="AF350">
        <f>DW350*AT350*(DR350-DQ350*(1000-AT350*DT350)/(1000-AT350*DS350))/(100*DK350)</f>
        <v>0</v>
      </c>
      <c r="AG350">
        <f>1000*DW350*AT350*(DS350-DT350)/(100*DK350*(1000-AT350*DS350))</f>
        <v>0</v>
      </c>
      <c r="AH350">
        <f>(AI350 - AJ350 - DX350*1E3/(8.314*(DZ350+273.15)) * AL350/DW350 * AK350) * DW350/(100*DK350) * (1000 - DT350)/1000</f>
        <v>0</v>
      </c>
      <c r="AI350">
        <v>683.2355221159828</v>
      </c>
      <c r="AJ350">
        <v>645.0292727272728</v>
      </c>
      <c r="AK350">
        <v>3.388935353031837</v>
      </c>
      <c r="AL350">
        <v>66.82168237322618</v>
      </c>
      <c r="AM350">
        <f>(AO350 - AN350 + DX350*1E3/(8.314*(DZ350+273.15)) * AQ350/DW350 * AP350) * DW350/(100*DK350) * 1000/(1000 - AO350)</f>
        <v>0</v>
      </c>
      <c r="AN350">
        <v>15.92801717198559</v>
      </c>
      <c r="AO350">
        <v>18.20059705882353</v>
      </c>
      <c r="AP350">
        <v>0.0003703532216436294</v>
      </c>
      <c r="AQ350">
        <v>105.1701195824836</v>
      </c>
      <c r="AR350">
        <v>0</v>
      </c>
      <c r="AS350">
        <v>0</v>
      </c>
      <c r="AT350">
        <f>IF(AR350*$H$15&gt;=AV350,1.0,(AV350/(AV350-AR350*$H$15)))</f>
        <v>0</v>
      </c>
      <c r="AU350">
        <f>(AT350-1)*100</f>
        <v>0</v>
      </c>
      <c r="AV350">
        <f>MAX(0,($B$15+$C$15*EE350)/(1+$D$15*EE350)*DX350/(DZ350+273)*$E$15)</f>
        <v>0</v>
      </c>
      <c r="AW350" t="s">
        <v>429</v>
      </c>
      <c r="AX350" t="s">
        <v>429</v>
      </c>
      <c r="AY350">
        <v>0</v>
      </c>
      <c r="AZ350">
        <v>0</v>
      </c>
      <c r="BA350">
        <f>1-AY350/AZ350</f>
        <v>0</v>
      </c>
      <c r="BB350">
        <v>0</v>
      </c>
      <c r="BC350" t="s">
        <v>429</v>
      </c>
      <c r="BD350" t="s">
        <v>429</v>
      </c>
      <c r="BE350">
        <v>0</v>
      </c>
      <c r="BF350">
        <v>0</v>
      </c>
      <c r="BG350">
        <f>1-BE350/BF350</f>
        <v>0</v>
      </c>
      <c r="BH350">
        <v>0.5</v>
      </c>
      <c r="BI350">
        <f>DH350</f>
        <v>0</v>
      </c>
      <c r="BJ350">
        <f>K350</f>
        <v>0</v>
      </c>
      <c r="BK350">
        <f>BG350*BH350*BI350</f>
        <v>0</v>
      </c>
      <c r="BL350">
        <f>(BJ350-BB350)/BI350</f>
        <v>0</v>
      </c>
      <c r="BM350">
        <f>(AZ350-BF350)/BF350</f>
        <v>0</v>
      </c>
      <c r="BN350">
        <f>AY350/(BA350+AY350/BF350)</f>
        <v>0</v>
      </c>
      <c r="BO350" t="s">
        <v>429</v>
      </c>
      <c r="BP350">
        <v>0</v>
      </c>
      <c r="BQ350">
        <f>IF(BP350&lt;&gt;0, BP350, BN350)</f>
        <v>0</v>
      </c>
      <c r="BR350">
        <f>1-BQ350/BF350</f>
        <v>0</v>
      </c>
      <c r="BS350">
        <f>(BF350-BE350)/(BF350-BQ350)</f>
        <v>0</v>
      </c>
      <c r="BT350">
        <f>(AZ350-BF350)/(AZ350-BQ350)</f>
        <v>0</v>
      </c>
      <c r="BU350">
        <f>(BF350-BE350)/(BF350-AY350)</f>
        <v>0</v>
      </c>
      <c r="BV350">
        <f>(AZ350-BF350)/(AZ350-AY350)</f>
        <v>0</v>
      </c>
      <c r="BW350">
        <f>(BS350*BQ350/BE350)</f>
        <v>0</v>
      </c>
      <c r="BX350">
        <f>(1-BW350)</f>
        <v>0</v>
      </c>
      <c r="DG350">
        <f>$B$13*EF350+$C$13*EG350+$F$13*ER350*(1-EU350)</f>
        <v>0</v>
      </c>
      <c r="DH350">
        <f>DG350*DI350</f>
        <v>0</v>
      </c>
      <c r="DI350">
        <f>($B$13*$D$11+$C$13*$D$11+$F$13*((FE350+EW350)/MAX(FE350+EW350+FF350, 0.1)*$I$11+FF350/MAX(FE350+EW350+FF350, 0.1)*$J$11))/($B$13+$C$13+$F$13)</f>
        <v>0</v>
      </c>
      <c r="DJ350">
        <f>($B$13*$K$11+$C$13*$K$11+$F$13*((FE350+EW350)/MAX(FE350+EW350+FF350, 0.1)*$P$11+FF350/MAX(FE350+EW350+FF350, 0.1)*$Q$11))/($B$13+$C$13+$F$13)</f>
        <v>0</v>
      </c>
      <c r="DK350">
        <v>4.16</v>
      </c>
      <c r="DL350">
        <v>0.5</v>
      </c>
      <c r="DM350" t="s">
        <v>430</v>
      </c>
      <c r="DN350">
        <v>2</v>
      </c>
      <c r="DO350" t="b">
        <v>1</v>
      </c>
      <c r="DP350">
        <v>1685036459.1</v>
      </c>
      <c r="DQ350">
        <v>610.0502962962963</v>
      </c>
      <c r="DR350">
        <v>658.5651851851851</v>
      </c>
      <c r="DS350">
        <v>18.1941074074074</v>
      </c>
      <c r="DT350">
        <v>15.92385185185185</v>
      </c>
      <c r="DU350">
        <v>610.2133333333333</v>
      </c>
      <c r="DV350">
        <v>18.30196666666667</v>
      </c>
      <c r="DW350">
        <v>499.986</v>
      </c>
      <c r="DX350">
        <v>99.51192222222222</v>
      </c>
      <c r="DY350">
        <v>0.09994570740740739</v>
      </c>
      <c r="DZ350">
        <v>27.17376666666667</v>
      </c>
      <c r="EA350">
        <v>28.04222222222222</v>
      </c>
      <c r="EB350">
        <v>999.9000000000001</v>
      </c>
      <c r="EC350">
        <v>0</v>
      </c>
      <c r="ED350">
        <v>0</v>
      </c>
      <c r="EE350">
        <v>9995.232592592594</v>
      </c>
      <c r="EF350">
        <v>0</v>
      </c>
      <c r="EG350">
        <v>132.7531481481482</v>
      </c>
      <c r="EH350">
        <v>-48.5149037037037</v>
      </c>
      <c r="EI350">
        <v>621.3554074074074</v>
      </c>
      <c r="EJ350">
        <v>669.2218518518517</v>
      </c>
      <c r="EK350">
        <v>2.27024962962963</v>
      </c>
      <c r="EL350">
        <v>658.5651851851851</v>
      </c>
      <c r="EM350">
        <v>15.92385185185185</v>
      </c>
      <c r="EN350">
        <v>1.81053037037037</v>
      </c>
      <c r="EO350">
        <v>1.584612222222222</v>
      </c>
      <c r="EP350">
        <v>15.87799259259259</v>
      </c>
      <c r="EQ350">
        <v>13.80998888888889</v>
      </c>
      <c r="ER350">
        <v>1999.885555555556</v>
      </c>
      <c r="ES350">
        <v>0.9800002962962963</v>
      </c>
      <c r="ET350">
        <v>0.01999973333333333</v>
      </c>
      <c r="EU350">
        <v>0</v>
      </c>
      <c r="EV350">
        <v>517.713074074074</v>
      </c>
      <c r="EW350">
        <v>5.00078</v>
      </c>
      <c r="EX350">
        <v>19349.02592592593</v>
      </c>
      <c r="EY350">
        <v>16378.6925925926</v>
      </c>
      <c r="EZ350">
        <v>46.08074074074074</v>
      </c>
      <c r="FA350">
        <v>47.67322222222221</v>
      </c>
      <c r="FB350">
        <v>46.3377037037037</v>
      </c>
      <c r="FC350">
        <v>47.58307407407407</v>
      </c>
      <c r="FD350">
        <v>46.72414814814814</v>
      </c>
      <c r="FE350">
        <v>1954.98925925926</v>
      </c>
      <c r="FF350">
        <v>39.89592592592593</v>
      </c>
      <c r="FG350">
        <v>0</v>
      </c>
      <c r="FH350">
        <v>1685036466.1</v>
      </c>
      <c r="FI350">
        <v>0</v>
      </c>
      <c r="FJ350">
        <v>517.74316</v>
      </c>
      <c r="FK350">
        <v>2.17953847758426</v>
      </c>
      <c r="FL350">
        <v>-33150.06928994428</v>
      </c>
      <c r="FM350">
        <v>19153.84</v>
      </c>
      <c r="FN350">
        <v>15</v>
      </c>
      <c r="FO350">
        <v>1685034582.6</v>
      </c>
      <c r="FP350" t="s">
        <v>1018</v>
      </c>
      <c r="FQ350">
        <v>1685034575.6</v>
      </c>
      <c r="FR350">
        <v>1685034582.6</v>
      </c>
      <c r="FS350">
        <v>5</v>
      </c>
      <c r="FT350">
        <v>-0.444</v>
      </c>
      <c r="FU350">
        <v>-0.083</v>
      </c>
      <c r="FV350">
        <v>-0.171</v>
      </c>
      <c r="FW350">
        <v>-0.067</v>
      </c>
      <c r="FX350">
        <v>408</v>
      </c>
      <c r="FY350">
        <v>21</v>
      </c>
      <c r="FZ350">
        <v>0.12</v>
      </c>
      <c r="GA350">
        <v>0.04</v>
      </c>
      <c r="GB350">
        <v>-48.403175</v>
      </c>
      <c r="GC350">
        <v>-2.366712945590898</v>
      </c>
      <c r="GD350">
        <v>0.2337313915052914</v>
      </c>
      <c r="GE350">
        <v>0</v>
      </c>
      <c r="GF350">
        <v>2.2649595</v>
      </c>
      <c r="GG350">
        <v>0.09247519699811652</v>
      </c>
      <c r="GH350">
        <v>0.009886862988329513</v>
      </c>
      <c r="GI350">
        <v>1</v>
      </c>
      <c r="GJ350">
        <v>1</v>
      </c>
      <c r="GK350">
        <v>2</v>
      </c>
      <c r="GL350" t="s">
        <v>432</v>
      </c>
      <c r="GM350">
        <v>3.09899</v>
      </c>
      <c r="GN350">
        <v>2.75814</v>
      </c>
      <c r="GO350">
        <v>0.127893</v>
      </c>
      <c r="GP350">
        <v>0.134677</v>
      </c>
      <c r="GQ350">
        <v>0.0966708</v>
      </c>
      <c r="GR350">
        <v>0.08795890000000001</v>
      </c>
      <c r="GS350">
        <v>22086</v>
      </c>
      <c r="GT350">
        <v>21678.3</v>
      </c>
      <c r="GU350">
        <v>25890.7</v>
      </c>
      <c r="GV350">
        <v>25420.8</v>
      </c>
      <c r="GW350">
        <v>37556.9</v>
      </c>
      <c r="GX350">
        <v>35336.3</v>
      </c>
      <c r="GY350">
        <v>45284.1</v>
      </c>
      <c r="GZ350">
        <v>41912.2</v>
      </c>
      <c r="HA350">
        <v>1.80075</v>
      </c>
      <c r="HB350">
        <v>1.75745</v>
      </c>
      <c r="HC350">
        <v>-0.122908</v>
      </c>
      <c r="HD350">
        <v>0</v>
      </c>
      <c r="HE350">
        <v>30.0099</v>
      </c>
      <c r="HF350">
        <v>999.9</v>
      </c>
      <c r="HG350">
        <v>46.5</v>
      </c>
      <c r="HH350">
        <v>45.9</v>
      </c>
      <c r="HI350">
        <v>47.1694</v>
      </c>
      <c r="HJ350">
        <v>63.153</v>
      </c>
      <c r="HK350">
        <v>22.9087</v>
      </c>
      <c r="HL350">
        <v>1</v>
      </c>
      <c r="HM350">
        <v>0.834609</v>
      </c>
      <c r="HN350">
        <v>9.28105</v>
      </c>
      <c r="HO350">
        <v>20.0479</v>
      </c>
      <c r="HP350">
        <v>5.2098</v>
      </c>
      <c r="HQ350">
        <v>11.986</v>
      </c>
      <c r="HR350">
        <v>4.96295</v>
      </c>
      <c r="HS350">
        <v>3.27413</v>
      </c>
      <c r="HT350">
        <v>9999</v>
      </c>
      <c r="HU350">
        <v>9999</v>
      </c>
      <c r="HV350">
        <v>9999</v>
      </c>
      <c r="HW350">
        <v>32.7</v>
      </c>
      <c r="HX350">
        <v>1.86401</v>
      </c>
      <c r="HY350">
        <v>1.86027</v>
      </c>
      <c r="HZ350">
        <v>1.85867</v>
      </c>
      <c r="IA350">
        <v>1.85997</v>
      </c>
      <c r="IB350">
        <v>1.85989</v>
      </c>
      <c r="IC350">
        <v>1.85852</v>
      </c>
      <c r="ID350">
        <v>1.8576</v>
      </c>
      <c r="IE350">
        <v>1.85242</v>
      </c>
      <c r="IF350">
        <v>0</v>
      </c>
      <c r="IG350">
        <v>0</v>
      </c>
      <c r="IH350">
        <v>0</v>
      </c>
      <c r="II350">
        <v>0</v>
      </c>
      <c r="IJ350" t="s">
        <v>433</v>
      </c>
      <c r="IK350" t="s">
        <v>434</v>
      </c>
      <c r="IL350" t="s">
        <v>435</v>
      </c>
      <c r="IM350" t="s">
        <v>435</v>
      </c>
      <c r="IN350" t="s">
        <v>435</v>
      </c>
      <c r="IO350" t="s">
        <v>435</v>
      </c>
      <c r="IP350">
        <v>0</v>
      </c>
      <c r="IQ350">
        <v>100</v>
      </c>
      <c r="IR350">
        <v>100</v>
      </c>
      <c r="IS350">
        <v>-0.163</v>
      </c>
      <c r="IT350">
        <v>-0.1077</v>
      </c>
      <c r="IU350">
        <v>-0.2503851249591045</v>
      </c>
      <c r="IV350">
        <v>0.0002756662941723101</v>
      </c>
      <c r="IW350">
        <v>-1.706736700235475E-07</v>
      </c>
      <c r="IX350">
        <v>-7.648352192670159E-11</v>
      </c>
      <c r="IY350">
        <v>-0.272498028503149</v>
      </c>
      <c r="IZ350">
        <v>0.001712106514585134</v>
      </c>
      <c r="JA350">
        <v>0.0004201690128959496</v>
      </c>
      <c r="JB350">
        <v>-1.212774764375344E-06</v>
      </c>
      <c r="JC350">
        <v>3</v>
      </c>
      <c r="JD350">
        <v>1949</v>
      </c>
      <c r="JE350">
        <v>1</v>
      </c>
      <c r="JF350">
        <v>28</v>
      </c>
      <c r="JG350">
        <v>31.5</v>
      </c>
      <c r="JH350">
        <v>31.4</v>
      </c>
      <c r="JI350">
        <v>1.69678</v>
      </c>
      <c r="JJ350">
        <v>2.68677</v>
      </c>
      <c r="JK350">
        <v>1.49658</v>
      </c>
      <c r="JL350">
        <v>2.34253</v>
      </c>
      <c r="JM350">
        <v>1.54785</v>
      </c>
      <c r="JN350">
        <v>2.44629</v>
      </c>
      <c r="JO350">
        <v>49.3264</v>
      </c>
      <c r="JP350">
        <v>14.4648</v>
      </c>
      <c r="JQ350">
        <v>18</v>
      </c>
      <c r="JR350">
        <v>494.757</v>
      </c>
      <c r="JS350">
        <v>479.13</v>
      </c>
      <c r="JT350">
        <v>20.4129</v>
      </c>
      <c r="JU350">
        <v>36.996</v>
      </c>
      <c r="JV350">
        <v>29.9992</v>
      </c>
      <c r="JW350">
        <v>36.6258</v>
      </c>
      <c r="JX350">
        <v>36.446</v>
      </c>
      <c r="JY350">
        <v>34.0791</v>
      </c>
      <c r="JZ350">
        <v>61.1916</v>
      </c>
      <c r="KA350">
        <v>0</v>
      </c>
      <c r="KB350">
        <v>20.2841</v>
      </c>
      <c r="KC350">
        <v>707.984</v>
      </c>
      <c r="KD350">
        <v>15.8897</v>
      </c>
      <c r="KE350">
        <v>98.95180000000001</v>
      </c>
      <c r="KF350">
        <v>99.49469999999999</v>
      </c>
    </row>
    <row r="351" spans="1:292">
      <c r="A351">
        <v>331</v>
      </c>
      <c r="B351">
        <v>1685036471.6</v>
      </c>
      <c r="C351">
        <v>9872.5</v>
      </c>
      <c r="D351" t="s">
        <v>1101</v>
      </c>
      <c r="E351" t="s">
        <v>1102</v>
      </c>
      <c r="F351">
        <v>5</v>
      </c>
      <c r="G351" t="s">
        <v>1017</v>
      </c>
      <c r="H351">
        <v>1685036463.814285</v>
      </c>
      <c r="I351">
        <f>(J351)/1000</f>
        <v>0</v>
      </c>
      <c r="J351">
        <f>IF(DO351, AM351, AG351)</f>
        <v>0</v>
      </c>
      <c r="K351">
        <f>IF(DO351, AH351, AF351)</f>
        <v>0</v>
      </c>
      <c r="L351">
        <f>DQ351 - IF(AT351&gt;1, K351*DK351*100.0/(AV351*EE351), 0)</f>
        <v>0</v>
      </c>
      <c r="M351">
        <f>((S351-I351/2)*L351-K351)/(S351+I351/2)</f>
        <v>0</v>
      </c>
      <c r="N351">
        <f>M351*(DX351+DY351)/1000.0</f>
        <v>0</v>
      </c>
      <c r="O351">
        <f>(DQ351 - IF(AT351&gt;1, K351*DK351*100.0/(AV351*EE351), 0))*(DX351+DY351)/1000.0</f>
        <v>0</v>
      </c>
      <c r="P351">
        <f>2.0/((1/R351-1/Q351)+SIGN(R351)*SQRT((1/R351-1/Q351)*(1/R351-1/Q351) + 4*DL351/((DL351+1)*(DL351+1))*(2*1/R351*1/Q351-1/Q351*1/Q351)))</f>
        <v>0</v>
      </c>
      <c r="Q351">
        <f>IF(LEFT(DM351,1)&lt;&gt;"0",IF(LEFT(DM351,1)="1",3.0,DN351),$D$5+$E$5*(EE351*DX351/($K$5*1000))+$F$5*(EE351*DX351/($K$5*1000))*MAX(MIN(DK351,$J$5),$I$5)*MAX(MIN(DK351,$J$5),$I$5)+$G$5*MAX(MIN(DK351,$J$5),$I$5)*(EE351*DX351/($K$5*1000))+$H$5*(EE351*DX351/($K$5*1000))*(EE351*DX351/($K$5*1000)))</f>
        <v>0</v>
      </c>
      <c r="R351">
        <f>I351*(1000-(1000*0.61365*exp(17.502*V351/(240.97+V351))/(DX351+DY351)+DS351)/2)/(1000*0.61365*exp(17.502*V351/(240.97+V351))/(DX351+DY351)-DS351)</f>
        <v>0</v>
      </c>
      <c r="S351">
        <f>1/((DL351+1)/(P351/1.6)+1/(Q351/1.37)) + DL351/((DL351+1)/(P351/1.6) + DL351/(Q351/1.37))</f>
        <v>0</v>
      </c>
      <c r="T351">
        <f>(DG351*DJ351)</f>
        <v>0</v>
      </c>
      <c r="U351">
        <f>(DZ351+(T351+2*0.95*5.67E-8*(((DZ351+$B$9)+273)^4-(DZ351+273)^4)-44100*I351)/(1.84*29.3*Q351+8*0.95*5.67E-8*(DZ351+273)^3))</f>
        <v>0</v>
      </c>
      <c r="V351">
        <f>($C$9*EA351+$D$9*EB351+$E$9*U351)</f>
        <v>0</v>
      </c>
      <c r="W351">
        <f>0.61365*exp(17.502*V351/(240.97+V351))</f>
        <v>0</v>
      </c>
      <c r="X351">
        <f>(Y351/Z351*100)</f>
        <v>0</v>
      </c>
      <c r="Y351">
        <f>DS351*(DX351+DY351)/1000</f>
        <v>0</v>
      </c>
      <c r="Z351">
        <f>0.61365*exp(17.502*DZ351/(240.97+DZ351))</f>
        <v>0</v>
      </c>
      <c r="AA351">
        <f>(W351-DS351*(DX351+DY351)/1000)</f>
        <v>0</v>
      </c>
      <c r="AB351">
        <f>(-I351*44100)</f>
        <v>0</v>
      </c>
      <c r="AC351">
        <f>2*29.3*Q351*0.92*(DZ351-V351)</f>
        <v>0</v>
      </c>
      <c r="AD351">
        <f>2*0.95*5.67E-8*(((DZ351+$B$9)+273)^4-(V351+273)^4)</f>
        <v>0</v>
      </c>
      <c r="AE351">
        <f>T351+AD351+AB351+AC351</f>
        <v>0</v>
      </c>
      <c r="AF351">
        <f>DW351*AT351*(DR351-DQ351*(1000-AT351*DT351)/(1000-AT351*DS351))/(100*DK351)</f>
        <v>0</v>
      </c>
      <c r="AG351">
        <f>1000*DW351*AT351*(DS351-DT351)/(100*DK351*(1000-AT351*DS351))</f>
        <v>0</v>
      </c>
      <c r="AH351">
        <f>(AI351 - AJ351 - DX351*1E3/(8.314*(DZ351+273.15)) * AL351/DW351 * AK351) * DW351/(100*DK351) * (1000 - DT351)/1000</f>
        <v>0</v>
      </c>
      <c r="AI351">
        <v>700.1757937529968</v>
      </c>
      <c r="AJ351">
        <v>661.9246545454542</v>
      </c>
      <c r="AK351">
        <v>3.38142706018217</v>
      </c>
      <c r="AL351">
        <v>66.82168237322618</v>
      </c>
      <c r="AM351">
        <f>(AO351 - AN351 + DX351*1E3/(8.314*(DZ351+273.15)) * AQ351/DW351 * AP351) * DW351/(100*DK351) * 1000/(1000 - AO351)</f>
        <v>0</v>
      </c>
      <c r="AN351">
        <v>15.93129930687525</v>
      </c>
      <c r="AO351">
        <v>18.1986494117647</v>
      </c>
      <c r="AP351">
        <v>-2.783917166974285E-05</v>
      </c>
      <c r="AQ351">
        <v>105.1701195824836</v>
      </c>
      <c r="AR351">
        <v>0</v>
      </c>
      <c r="AS351">
        <v>0</v>
      </c>
      <c r="AT351">
        <f>IF(AR351*$H$15&gt;=AV351,1.0,(AV351/(AV351-AR351*$H$15)))</f>
        <v>0</v>
      </c>
      <c r="AU351">
        <f>(AT351-1)*100</f>
        <v>0</v>
      </c>
      <c r="AV351">
        <f>MAX(0,($B$15+$C$15*EE351)/(1+$D$15*EE351)*DX351/(DZ351+273)*$E$15)</f>
        <v>0</v>
      </c>
      <c r="AW351" t="s">
        <v>429</v>
      </c>
      <c r="AX351" t="s">
        <v>429</v>
      </c>
      <c r="AY351">
        <v>0</v>
      </c>
      <c r="AZ351">
        <v>0</v>
      </c>
      <c r="BA351">
        <f>1-AY351/AZ351</f>
        <v>0</v>
      </c>
      <c r="BB351">
        <v>0</v>
      </c>
      <c r="BC351" t="s">
        <v>429</v>
      </c>
      <c r="BD351" t="s">
        <v>429</v>
      </c>
      <c r="BE351">
        <v>0</v>
      </c>
      <c r="BF351">
        <v>0</v>
      </c>
      <c r="BG351">
        <f>1-BE351/BF351</f>
        <v>0</v>
      </c>
      <c r="BH351">
        <v>0.5</v>
      </c>
      <c r="BI351">
        <f>DH351</f>
        <v>0</v>
      </c>
      <c r="BJ351">
        <f>K351</f>
        <v>0</v>
      </c>
      <c r="BK351">
        <f>BG351*BH351*BI351</f>
        <v>0</v>
      </c>
      <c r="BL351">
        <f>(BJ351-BB351)/BI351</f>
        <v>0</v>
      </c>
      <c r="BM351">
        <f>(AZ351-BF351)/BF351</f>
        <v>0</v>
      </c>
      <c r="BN351">
        <f>AY351/(BA351+AY351/BF351)</f>
        <v>0</v>
      </c>
      <c r="BO351" t="s">
        <v>429</v>
      </c>
      <c r="BP351">
        <v>0</v>
      </c>
      <c r="BQ351">
        <f>IF(BP351&lt;&gt;0, BP351, BN351)</f>
        <v>0</v>
      </c>
      <c r="BR351">
        <f>1-BQ351/BF351</f>
        <v>0</v>
      </c>
      <c r="BS351">
        <f>(BF351-BE351)/(BF351-BQ351)</f>
        <v>0</v>
      </c>
      <c r="BT351">
        <f>(AZ351-BF351)/(AZ351-BQ351)</f>
        <v>0</v>
      </c>
      <c r="BU351">
        <f>(BF351-BE351)/(BF351-AY351)</f>
        <v>0</v>
      </c>
      <c r="BV351">
        <f>(AZ351-BF351)/(AZ351-AY351)</f>
        <v>0</v>
      </c>
      <c r="BW351">
        <f>(BS351*BQ351/BE351)</f>
        <v>0</v>
      </c>
      <c r="BX351">
        <f>(1-BW351)</f>
        <v>0</v>
      </c>
      <c r="DG351">
        <f>$B$13*EF351+$C$13*EG351+$F$13*ER351*(1-EU351)</f>
        <v>0</v>
      </c>
      <c r="DH351">
        <f>DG351*DI351</f>
        <v>0</v>
      </c>
      <c r="DI351">
        <f>($B$13*$D$11+$C$13*$D$11+$F$13*((FE351+EW351)/MAX(FE351+EW351+FF351, 0.1)*$I$11+FF351/MAX(FE351+EW351+FF351, 0.1)*$J$11))/($B$13+$C$13+$F$13)</f>
        <v>0</v>
      </c>
      <c r="DJ351">
        <f>($B$13*$K$11+$C$13*$K$11+$F$13*((FE351+EW351)/MAX(FE351+EW351+FF351, 0.1)*$P$11+FF351/MAX(FE351+EW351+FF351, 0.1)*$Q$11))/($B$13+$C$13+$F$13)</f>
        <v>0</v>
      </c>
      <c r="DK351">
        <v>4.16</v>
      </c>
      <c r="DL351">
        <v>0.5</v>
      </c>
      <c r="DM351" t="s">
        <v>430</v>
      </c>
      <c r="DN351">
        <v>2</v>
      </c>
      <c r="DO351" t="b">
        <v>1</v>
      </c>
      <c r="DP351">
        <v>1685036463.814285</v>
      </c>
      <c r="DQ351">
        <v>625.692892857143</v>
      </c>
      <c r="DR351">
        <v>674.3490714285714</v>
      </c>
      <c r="DS351">
        <v>18.199225</v>
      </c>
      <c r="DT351">
        <v>15.92766785714286</v>
      </c>
      <c r="DU351">
        <v>625.8562857142857</v>
      </c>
      <c r="DV351">
        <v>18.30700714285714</v>
      </c>
      <c r="DW351">
        <v>500.0199285714285</v>
      </c>
      <c r="DX351">
        <v>99.51231071428572</v>
      </c>
      <c r="DY351">
        <v>0.1000154571428571</v>
      </c>
      <c r="DZ351">
        <v>27.15099285714286</v>
      </c>
      <c r="EA351">
        <v>28.01880357142857</v>
      </c>
      <c r="EB351">
        <v>999.9000000000002</v>
      </c>
      <c r="EC351">
        <v>0</v>
      </c>
      <c r="ED351">
        <v>0</v>
      </c>
      <c r="EE351">
        <v>9994.68892857143</v>
      </c>
      <c r="EF351">
        <v>0</v>
      </c>
      <c r="EG351">
        <v>121.3888214285714</v>
      </c>
      <c r="EH351">
        <v>-48.65625</v>
      </c>
      <c r="EI351">
        <v>637.2910714285714</v>
      </c>
      <c r="EJ351">
        <v>685.2637857142856</v>
      </c>
      <c r="EK351">
        <v>2.271563928571429</v>
      </c>
      <c r="EL351">
        <v>674.3490714285714</v>
      </c>
      <c r="EM351">
        <v>15.92766785714286</v>
      </c>
      <c r="EN351">
        <v>1.8110475</v>
      </c>
      <c r="EO351">
        <v>1.584998214285714</v>
      </c>
      <c r="EP351">
        <v>15.88246428571429</v>
      </c>
      <c r="EQ351">
        <v>13.81372857142857</v>
      </c>
      <c r="ER351">
        <v>1999.924285714286</v>
      </c>
      <c r="ES351">
        <v>0.9800006428571428</v>
      </c>
      <c r="ET351">
        <v>0.019999475</v>
      </c>
      <c r="EU351">
        <v>0</v>
      </c>
      <c r="EV351">
        <v>517.9092857142857</v>
      </c>
      <c r="EW351">
        <v>5.00078</v>
      </c>
      <c r="EX351">
        <v>17485.9</v>
      </c>
      <c r="EY351">
        <v>16379.01428571428</v>
      </c>
      <c r="EZ351">
        <v>46.07557142857141</v>
      </c>
      <c r="FA351">
        <v>47.66707142857143</v>
      </c>
      <c r="FB351">
        <v>46.33460714285713</v>
      </c>
      <c r="FC351">
        <v>47.56889285714284</v>
      </c>
      <c r="FD351">
        <v>46.7272857142857</v>
      </c>
      <c r="FE351">
        <v>1955.026428571429</v>
      </c>
      <c r="FF351">
        <v>39.89714285714286</v>
      </c>
      <c r="FG351">
        <v>0</v>
      </c>
      <c r="FH351">
        <v>1685036470.9</v>
      </c>
      <c r="FI351">
        <v>0</v>
      </c>
      <c r="FJ351">
        <v>517.92416</v>
      </c>
      <c r="FK351">
        <v>2.000000001218005</v>
      </c>
      <c r="FL351">
        <v>-12566.74614063301</v>
      </c>
      <c r="FM351">
        <v>17279.484</v>
      </c>
      <c r="FN351">
        <v>15</v>
      </c>
      <c r="FO351">
        <v>1685034582.6</v>
      </c>
      <c r="FP351" t="s">
        <v>1018</v>
      </c>
      <c r="FQ351">
        <v>1685034575.6</v>
      </c>
      <c r="FR351">
        <v>1685034582.6</v>
      </c>
      <c r="FS351">
        <v>5</v>
      </c>
      <c r="FT351">
        <v>-0.444</v>
      </c>
      <c r="FU351">
        <v>-0.083</v>
      </c>
      <c r="FV351">
        <v>-0.171</v>
      </c>
      <c r="FW351">
        <v>-0.067</v>
      </c>
      <c r="FX351">
        <v>408</v>
      </c>
      <c r="FY351">
        <v>21</v>
      </c>
      <c r="FZ351">
        <v>0.12</v>
      </c>
      <c r="GA351">
        <v>0.04</v>
      </c>
      <c r="GB351">
        <v>-48.5408575</v>
      </c>
      <c r="GC351">
        <v>-1.967701688555413</v>
      </c>
      <c r="GD351">
        <v>0.197994317958243</v>
      </c>
      <c r="GE351">
        <v>0</v>
      </c>
      <c r="GF351">
        <v>2.26927975</v>
      </c>
      <c r="GG351">
        <v>0.02967613508442013</v>
      </c>
      <c r="GH351">
        <v>0.004536400824166642</v>
      </c>
      <c r="GI351">
        <v>1</v>
      </c>
      <c r="GJ351">
        <v>1</v>
      </c>
      <c r="GK351">
        <v>2</v>
      </c>
      <c r="GL351" t="s">
        <v>432</v>
      </c>
      <c r="GM351">
        <v>3.09888</v>
      </c>
      <c r="GN351">
        <v>2.75801</v>
      </c>
      <c r="GO351">
        <v>0.130214</v>
      </c>
      <c r="GP351">
        <v>0.136953</v>
      </c>
      <c r="GQ351">
        <v>0.0966611</v>
      </c>
      <c r="GR351">
        <v>0.0879571</v>
      </c>
      <c r="GS351">
        <v>22027.5</v>
      </c>
      <c r="GT351">
        <v>21621.7</v>
      </c>
      <c r="GU351">
        <v>25891.1</v>
      </c>
      <c r="GV351">
        <v>25421.4</v>
      </c>
      <c r="GW351">
        <v>37558</v>
      </c>
      <c r="GX351">
        <v>35337.4</v>
      </c>
      <c r="GY351">
        <v>45284.6</v>
      </c>
      <c r="GZ351">
        <v>41913.1</v>
      </c>
      <c r="HA351">
        <v>1.80075</v>
      </c>
      <c r="HB351">
        <v>1.7573</v>
      </c>
      <c r="HC351">
        <v>-0.124425</v>
      </c>
      <c r="HD351">
        <v>0</v>
      </c>
      <c r="HE351">
        <v>29.9985</v>
      </c>
      <c r="HF351">
        <v>999.9</v>
      </c>
      <c r="HG351">
        <v>46.5</v>
      </c>
      <c r="HH351">
        <v>45.9</v>
      </c>
      <c r="HI351">
        <v>47.1707</v>
      </c>
      <c r="HJ351">
        <v>63.103</v>
      </c>
      <c r="HK351">
        <v>23.1691</v>
      </c>
      <c r="HL351">
        <v>1</v>
      </c>
      <c r="HM351">
        <v>0.833793</v>
      </c>
      <c r="HN351">
        <v>9.28105</v>
      </c>
      <c r="HO351">
        <v>20.0483</v>
      </c>
      <c r="HP351">
        <v>5.21145</v>
      </c>
      <c r="HQ351">
        <v>11.986</v>
      </c>
      <c r="HR351">
        <v>4.96335</v>
      </c>
      <c r="HS351">
        <v>3.27423</v>
      </c>
      <c r="HT351">
        <v>9999</v>
      </c>
      <c r="HU351">
        <v>9999</v>
      </c>
      <c r="HV351">
        <v>9999</v>
      </c>
      <c r="HW351">
        <v>32.7</v>
      </c>
      <c r="HX351">
        <v>1.86401</v>
      </c>
      <c r="HY351">
        <v>1.86032</v>
      </c>
      <c r="HZ351">
        <v>1.85867</v>
      </c>
      <c r="IA351">
        <v>1.86003</v>
      </c>
      <c r="IB351">
        <v>1.85989</v>
      </c>
      <c r="IC351">
        <v>1.85852</v>
      </c>
      <c r="ID351">
        <v>1.8576</v>
      </c>
      <c r="IE351">
        <v>1.85242</v>
      </c>
      <c r="IF351">
        <v>0</v>
      </c>
      <c r="IG351">
        <v>0</v>
      </c>
      <c r="IH351">
        <v>0</v>
      </c>
      <c r="II351">
        <v>0</v>
      </c>
      <c r="IJ351" t="s">
        <v>433</v>
      </c>
      <c r="IK351" t="s">
        <v>434</v>
      </c>
      <c r="IL351" t="s">
        <v>435</v>
      </c>
      <c r="IM351" t="s">
        <v>435</v>
      </c>
      <c r="IN351" t="s">
        <v>435</v>
      </c>
      <c r="IO351" t="s">
        <v>435</v>
      </c>
      <c r="IP351">
        <v>0</v>
      </c>
      <c r="IQ351">
        <v>100</v>
      </c>
      <c r="IR351">
        <v>100</v>
      </c>
      <c r="IS351">
        <v>-0.165</v>
      </c>
      <c r="IT351">
        <v>-0.1078</v>
      </c>
      <c r="IU351">
        <v>-0.2503851249591045</v>
      </c>
      <c r="IV351">
        <v>0.0002756662941723101</v>
      </c>
      <c r="IW351">
        <v>-1.706736700235475E-07</v>
      </c>
      <c r="IX351">
        <v>-7.648352192670159E-11</v>
      </c>
      <c r="IY351">
        <v>-0.272498028503149</v>
      </c>
      <c r="IZ351">
        <v>0.001712106514585134</v>
      </c>
      <c r="JA351">
        <v>0.0004201690128959496</v>
      </c>
      <c r="JB351">
        <v>-1.212774764375344E-06</v>
      </c>
      <c r="JC351">
        <v>3</v>
      </c>
      <c r="JD351">
        <v>1949</v>
      </c>
      <c r="JE351">
        <v>1</v>
      </c>
      <c r="JF351">
        <v>28</v>
      </c>
      <c r="JG351">
        <v>31.6</v>
      </c>
      <c r="JH351">
        <v>31.5</v>
      </c>
      <c r="JI351">
        <v>1.72974</v>
      </c>
      <c r="JJ351">
        <v>2.69775</v>
      </c>
      <c r="JK351">
        <v>1.49658</v>
      </c>
      <c r="JL351">
        <v>2.34253</v>
      </c>
      <c r="JM351">
        <v>1.54785</v>
      </c>
      <c r="JN351">
        <v>2.44019</v>
      </c>
      <c r="JO351">
        <v>49.3579</v>
      </c>
      <c r="JP351">
        <v>14.456</v>
      </c>
      <c r="JQ351">
        <v>18</v>
      </c>
      <c r="JR351">
        <v>494.743</v>
      </c>
      <c r="JS351">
        <v>479.029</v>
      </c>
      <c r="JT351">
        <v>20.3848</v>
      </c>
      <c r="JU351">
        <v>36.99</v>
      </c>
      <c r="JV351">
        <v>29.9993</v>
      </c>
      <c r="JW351">
        <v>36.6239</v>
      </c>
      <c r="JX351">
        <v>36.446</v>
      </c>
      <c r="JY351">
        <v>34.7197</v>
      </c>
      <c r="JZ351">
        <v>61.1916</v>
      </c>
      <c r="KA351">
        <v>0</v>
      </c>
      <c r="KB351">
        <v>20.2688</v>
      </c>
      <c r="KC351">
        <v>721.34</v>
      </c>
      <c r="KD351">
        <v>15.8825</v>
      </c>
      <c r="KE351">
        <v>98.95310000000001</v>
      </c>
      <c r="KF351">
        <v>99.4969</v>
      </c>
    </row>
    <row r="352" spans="1:292">
      <c r="A352">
        <v>332</v>
      </c>
      <c r="B352">
        <v>1685036476.6</v>
      </c>
      <c r="C352">
        <v>9877.5</v>
      </c>
      <c r="D352" t="s">
        <v>1103</v>
      </c>
      <c r="E352" t="s">
        <v>1104</v>
      </c>
      <c r="F352">
        <v>5</v>
      </c>
      <c r="G352" t="s">
        <v>1017</v>
      </c>
      <c r="H352">
        <v>1685036469.1</v>
      </c>
      <c r="I352">
        <f>(J352)/1000</f>
        <v>0</v>
      </c>
      <c r="J352">
        <f>IF(DO352, AM352, AG352)</f>
        <v>0</v>
      </c>
      <c r="K352">
        <f>IF(DO352, AH352, AF352)</f>
        <v>0</v>
      </c>
      <c r="L352">
        <f>DQ352 - IF(AT352&gt;1, K352*DK352*100.0/(AV352*EE352), 0)</f>
        <v>0</v>
      </c>
      <c r="M352">
        <f>((S352-I352/2)*L352-K352)/(S352+I352/2)</f>
        <v>0</v>
      </c>
      <c r="N352">
        <f>M352*(DX352+DY352)/1000.0</f>
        <v>0</v>
      </c>
      <c r="O352">
        <f>(DQ352 - IF(AT352&gt;1, K352*DK352*100.0/(AV352*EE352), 0))*(DX352+DY352)/1000.0</f>
        <v>0</v>
      </c>
      <c r="P352">
        <f>2.0/((1/R352-1/Q352)+SIGN(R352)*SQRT((1/R352-1/Q352)*(1/R352-1/Q352) + 4*DL352/((DL352+1)*(DL352+1))*(2*1/R352*1/Q352-1/Q352*1/Q352)))</f>
        <v>0</v>
      </c>
      <c r="Q352">
        <f>IF(LEFT(DM352,1)&lt;&gt;"0",IF(LEFT(DM352,1)="1",3.0,DN352),$D$5+$E$5*(EE352*DX352/($K$5*1000))+$F$5*(EE352*DX352/($K$5*1000))*MAX(MIN(DK352,$J$5),$I$5)*MAX(MIN(DK352,$J$5),$I$5)+$G$5*MAX(MIN(DK352,$J$5),$I$5)*(EE352*DX352/($K$5*1000))+$H$5*(EE352*DX352/($K$5*1000))*(EE352*DX352/($K$5*1000)))</f>
        <v>0</v>
      </c>
      <c r="R352">
        <f>I352*(1000-(1000*0.61365*exp(17.502*V352/(240.97+V352))/(DX352+DY352)+DS352)/2)/(1000*0.61365*exp(17.502*V352/(240.97+V352))/(DX352+DY352)-DS352)</f>
        <v>0</v>
      </c>
      <c r="S352">
        <f>1/((DL352+1)/(P352/1.6)+1/(Q352/1.37)) + DL352/((DL352+1)/(P352/1.6) + DL352/(Q352/1.37))</f>
        <v>0</v>
      </c>
      <c r="T352">
        <f>(DG352*DJ352)</f>
        <v>0</v>
      </c>
      <c r="U352">
        <f>(DZ352+(T352+2*0.95*5.67E-8*(((DZ352+$B$9)+273)^4-(DZ352+273)^4)-44100*I352)/(1.84*29.3*Q352+8*0.95*5.67E-8*(DZ352+273)^3))</f>
        <v>0</v>
      </c>
      <c r="V352">
        <f>($C$9*EA352+$D$9*EB352+$E$9*U352)</f>
        <v>0</v>
      </c>
      <c r="W352">
        <f>0.61365*exp(17.502*V352/(240.97+V352))</f>
        <v>0</v>
      </c>
      <c r="X352">
        <f>(Y352/Z352*100)</f>
        <v>0</v>
      </c>
      <c r="Y352">
        <f>DS352*(DX352+DY352)/1000</f>
        <v>0</v>
      </c>
      <c r="Z352">
        <f>0.61365*exp(17.502*DZ352/(240.97+DZ352))</f>
        <v>0</v>
      </c>
      <c r="AA352">
        <f>(W352-DS352*(DX352+DY352)/1000)</f>
        <v>0</v>
      </c>
      <c r="AB352">
        <f>(-I352*44100)</f>
        <v>0</v>
      </c>
      <c r="AC352">
        <f>2*29.3*Q352*0.92*(DZ352-V352)</f>
        <v>0</v>
      </c>
      <c r="AD352">
        <f>2*0.95*5.67E-8*(((DZ352+$B$9)+273)^4-(V352+273)^4)</f>
        <v>0</v>
      </c>
      <c r="AE352">
        <f>T352+AD352+AB352+AC352</f>
        <v>0</v>
      </c>
      <c r="AF352">
        <f>DW352*AT352*(DR352-DQ352*(1000-AT352*DT352)/(1000-AT352*DS352))/(100*DK352)</f>
        <v>0</v>
      </c>
      <c r="AG352">
        <f>1000*DW352*AT352*(DS352-DT352)/(100*DK352*(1000-AT352*DS352))</f>
        <v>0</v>
      </c>
      <c r="AH352">
        <f>(AI352 - AJ352 - DX352*1E3/(8.314*(DZ352+273.15)) * AL352/DW352 * AK352) * DW352/(100*DK352) * (1000 - DT352)/1000</f>
        <v>0</v>
      </c>
      <c r="AI352">
        <v>717.4411015032201</v>
      </c>
      <c r="AJ352">
        <v>678.9638121212121</v>
      </c>
      <c r="AK352">
        <v>3.418117586827105</v>
      </c>
      <c r="AL352">
        <v>66.82168237322618</v>
      </c>
      <c r="AM352">
        <f>(AO352 - AN352 + DX352*1E3/(8.314*(DZ352+273.15)) * AQ352/DW352 * AP352) * DW352/(100*DK352) * 1000/(1000 - AO352)</f>
        <v>0</v>
      </c>
      <c r="AN352">
        <v>15.93112187880316</v>
      </c>
      <c r="AO352">
        <v>18.19270235294118</v>
      </c>
      <c r="AP352">
        <v>-7.906472468635636E-05</v>
      </c>
      <c r="AQ352">
        <v>105.1701195824836</v>
      </c>
      <c r="AR352">
        <v>0</v>
      </c>
      <c r="AS352">
        <v>0</v>
      </c>
      <c r="AT352">
        <f>IF(AR352*$H$15&gt;=AV352,1.0,(AV352/(AV352-AR352*$H$15)))</f>
        <v>0</v>
      </c>
      <c r="AU352">
        <f>(AT352-1)*100</f>
        <v>0</v>
      </c>
      <c r="AV352">
        <f>MAX(0,($B$15+$C$15*EE352)/(1+$D$15*EE352)*DX352/(DZ352+273)*$E$15)</f>
        <v>0</v>
      </c>
      <c r="AW352" t="s">
        <v>429</v>
      </c>
      <c r="AX352" t="s">
        <v>429</v>
      </c>
      <c r="AY352">
        <v>0</v>
      </c>
      <c r="AZ352">
        <v>0</v>
      </c>
      <c r="BA352">
        <f>1-AY352/AZ352</f>
        <v>0</v>
      </c>
      <c r="BB352">
        <v>0</v>
      </c>
      <c r="BC352" t="s">
        <v>429</v>
      </c>
      <c r="BD352" t="s">
        <v>429</v>
      </c>
      <c r="BE352">
        <v>0</v>
      </c>
      <c r="BF352">
        <v>0</v>
      </c>
      <c r="BG352">
        <f>1-BE352/BF352</f>
        <v>0</v>
      </c>
      <c r="BH352">
        <v>0.5</v>
      </c>
      <c r="BI352">
        <f>DH352</f>
        <v>0</v>
      </c>
      <c r="BJ352">
        <f>K352</f>
        <v>0</v>
      </c>
      <c r="BK352">
        <f>BG352*BH352*BI352</f>
        <v>0</v>
      </c>
      <c r="BL352">
        <f>(BJ352-BB352)/BI352</f>
        <v>0</v>
      </c>
      <c r="BM352">
        <f>(AZ352-BF352)/BF352</f>
        <v>0</v>
      </c>
      <c r="BN352">
        <f>AY352/(BA352+AY352/BF352)</f>
        <v>0</v>
      </c>
      <c r="BO352" t="s">
        <v>429</v>
      </c>
      <c r="BP352">
        <v>0</v>
      </c>
      <c r="BQ352">
        <f>IF(BP352&lt;&gt;0, BP352, BN352)</f>
        <v>0</v>
      </c>
      <c r="BR352">
        <f>1-BQ352/BF352</f>
        <v>0</v>
      </c>
      <c r="BS352">
        <f>(BF352-BE352)/(BF352-BQ352)</f>
        <v>0</v>
      </c>
      <c r="BT352">
        <f>(AZ352-BF352)/(AZ352-BQ352)</f>
        <v>0</v>
      </c>
      <c r="BU352">
        <f>(BF352-BE352)/(BF352-AY352)</f>
        <v>0</v>
      </c>
      <c r="BV352">
        <f>(AZ352-BF352)/(AZ352-AY352)</f>
        <v>0</v>
      </c>
      <c r="BW352">
        <f>(BS352*BQ352/BE352)</f>
        <v>0</v>
      </c>
      <c r="BX352">
        <f>(1-BW352)</f>
        <v>0</v>
      </c>
      <c r="DG352">
        <f>$B$13*EF352+$C$13*EG352+$F$13*ER352*(1-EU352)</f>
        <v>0</v>
      </c>
      <c r="DH352">
        <f>DG352*DI352</f>
        <v>0</v>
      </c>
      <c r="DI352">
        <f>($B$13*$D$11+$C$13*$D$11+$F$13*((FE352+EW352)/MAX(FE352+EW352+FF352, 0.1)*$I$11+FF352/MAX(FE352+EW352+FF352, 0.1)*$J$11))/($B$13+$C$13+$F$13)</f>
        <v>0</v>
      </c>
      <c r="DJ352">
        <f>($B$13*$K$11+$C$13*$K$11+$F$13*((FE352+EW352)/MAX(FE352+EW352+FF352, 0.1)*$P$11+FF352/MAX(FE352+EW352+FF352, 0.1)*$Q$11))/($B$13+$C$13+$F$13)</f>
        <v>0</v>
      </c>
      <c r="DK352">
        <v>4.16</v>
      </c>
      <c r="DL352">
        <v>0.5</v>
      </c>
      <c r="DM352" t="s">
        <v>430</v>
      </c>
      <c r="DN352">
        <v>2</v>
      </c>
      <c r="DO352" t="b">
        <v>1</v>
      </c>
      <c r="DP352">
        <v>1685036469.1</v>
      </c>
      <c r="DQ352">
        <v>643.2474444444445</v>
      </c>
      <c r="DR352">
        <v>692.1238888888889</v>
      </c>
      <c r="DS352">
        <v>18.19915185185185</v>
      </c>
      <c r="DT352">
        <v>15.93172222222222</v>
      </c>
      <c r="DU352">
        <v>643.4114814814815</v>
      </c>
      <c r="DV352">
        <v>18.30694444444444</v>
      </c>
      <c r="DW352">
        <v>500.0168518518519</v>
      </c>
      <c r="DX352">
        <v>99.51274444444444</v>
      </c>
      <c r="DY352">
        <v>0.1000191962962963</v>
      </c>
      <c r="DZ352">
        <v>27.12133333333333</v>
      </c>
      <c r="EA352">
        <v>27.98764444444444</v>
      </c>
      <c r="EB352">
        <v>999.9000000000001</v>
      </c>
      <c r="EC352">
        <v>0</v>
      </c>
      <c r="ED352">
        <v>0</v>
      </c>
      <c r="EE352">
        <v>9996.922962962963</v>
      </c>
      <c r="EF352">
        <v>0</v>
      </c>
      <c r="EG352">
        <v>112.4561111111111</v>
      </c>
      <c r="EH352">
        <v>-48.87651481481481</v>
      </c>
      <c r="EI352">
        <v>655.1709999999999</v>
      </c>
      <c r="EJ352">
        <v>703.3291481481481</v>
      </c>
      <c r="EK352">
        <v>2.267446666666667</v>
      </c>
      <c r="EL352">
        <v>692.1238888888889</v>
      </c>
      <c r="EM352">
        <v>15.93172222222222</v>
      </c>
      <c r="EN352">
        <v>1.81104925925926</v>
      </c>
      <c r="EO352">
        <v>1.585408518518519</v>
      </c>
      <c r="EP352">
        <v>15.88247407407408</v>
      </c>
      <c r="EQ352">
        <v>13.8177037037037</v>
      </c>
      <c r="ER352">
        <v>1999.98925925926</v>
      </c>
      <c r="ES352">
        <v>0.9800027777777778</v>
      </c>
      <c r="ET352">
        <v>0.01999732222222222</v>
      </c>
      <c r="EU352">
        <v>0</v>
      </c>
      <c r="EV352">
        <v>518.0892222222222</v>
      </c>
      <c r="EW352">
        <v>5.00078</v>
      </c>
      <c r="EX352">
        <v>16463.82222222222</v>
      </c>
      <c r="EY352">
        <v>16379.55555555555</v>
      </c>
      <c r="EZ352">
        <v>46.08074074074074</v>
      </c>
      <c r="FA352">
        <v>47.65944444444444</v>
      </c>
      <c r="FB352">
        <v>46.32622222222222</v>
      </c>
      <c r="FC352">
        <v>47.54596296296296</v>
      </c>
      <c r="FD352">
        <v>46.71951851851851</v>
      </c>
      <c r="FE352">
        <v>1955.095555555556</v>
      </c>
      <c r="FF352">
        <v>39.89296296296297</v>
      </c>
      <c r="FG352">
        <v>0</v>
      </c>
      <c r="FH352">
        <v>1685036475.7</v>
      </c>
      <c r="FI352">
        <v>0</v>
      </c>
      <c r="FJ352">
        <v>518.09248</v>
      </c>
      <c r="FK352">
        <v>1.798692321654408</v>
      </c>
      <c r="FL352">
        <v>-3734.253844496545</v>
      </c>
      <c r="FM352">
        <v>16467.528</v>
      </c>
      <c r="FN352">
        <v>15</v>
      </c>
      <c r="FO352">
        <v>1685034582.6</v>
      </c>
      <c r="FP352" t="s">
        <v>1018</v>
      </c>
      <c r="FQ352">
        <v>1685034575.6</v>
      </c>
      <c r="FR352">
        <v>1685034582.6</v>
      </c>
      <c r="FS352">
        <v>5</v>
      </c>
      <c r="FT352">
        <v>-0.444</v>
      </c>
      <c r="FU352">
        <v>-0.083</v>
      </c>
      <c r="FV352">
        <v>-0.171</v>
      </c>
      <c r="FW352">
        <v>-0.067</v>
      </c>
      <c r="FX352">
        <v>408</v>
      </c>
      <c r="FY352">
        <v>21</v>
      </c>
      <c r="FZ352">
        <v>0.12</v>
      </c>
      <c r="GA352">
        <v>0.04</v>
      </c>
      <c r="GB352">
        <v>-48.73921463414634</v>
      </c>
      <c r="GC352">
        <v>-2.446561672474001</v>
      </c>
      <c r="GD352">
        <v>0.2494687345980236</v>
      </c>
      <c r="GE352">
        <v>0</v>
      </c>
      <c r="GF352">
        <v>2.269184390243902</v>
      </c>
      <c r="GG352">
        <v>-0.0358607665505208</v>
      </c>
      <c r="GH352">
        <v>0.004833280988728266</v>
      </c>
      <c r="GI352">
        <v>1</v>
      </c>
      <c r="GJ352">
        <v>1</v>
      </c>
      <c r="GK352">
        <v>2</v>
      </c>
      <c r="GL352" t="s">
        <v>432</v>
      </c>
      <c r="GM352">
        <v>3.09903</v>
      </c>
      <c r="GN352">
        <v>2.75791</v>
      </c>
      <c r="GO352">
        <v>0.132522</v>
      </c>
      <c r="GP352">
        <v>0.139189</v>
      </c>
      <c r="GQ352">
        <v>0.0966366</v>
      </c>
      <c r="GR352">
        <v>0.0879762</v>
      </c>
      <c r="GS352">
        <v>21969.4</v>
      </c>
      <c r="GT352">
        <v>21565.9</v>
      </c>
      <c r="GU352">
        <v>25891.5</v>
      </c>
      <c r="GV352">
        <v>25421.6</v>
      </c>
      <c r="GW352">
        <v>37560</v>
      </c>
      <c r="GX352">
        <v>35337.3</v>
      </c>
      <c r="GY352">
        <v>45285.6</v>
      </c>
      <c r="GZ352">
        <v>41913.6</v>
      </c>
      <c r="HA352">
        <v>1.80068</v>
      </c>
      <c r="HB352">
        <v>1.7572</v>
      </c>
      <c r="HC352">
        <v>-0.125829</v>
      </c>
      <c r="HD352">
        <v>0</v>
      </c>
      <c r="HE352">
        <v>29.9846</v>
      </c>
      <c r="HF352">
        <v>999.9</v>
      </c>
      <c r="HG352">
        <v>46.5</v>
      </c>
      <c r="HH352">
        <v>46</v>
      </c>
      <c r="HI352">
        <v>47.4169</v>
      </c>
      <c r="HJ352">
        <v>62.903</v>
      </c>
      <c r="HK352">
        <v>22.9848</v>
      </c>
      <c r="HL352">
        <v>1</v>
      </c>
      <c r="HM352">
        <v>0.831799</v>
      </c>
      <c r="HN352">
        <v>8.307589999999999</v>
      </c>
      <c r="HO352">
        <v>20.0994</v>
      </c>
      <c r="HP352">
        <v>5.21145</v>
      </c>
      <c r="HQ352">
        <v>11.986</v>
      </c>
      <c r="HR352">
        <v>4.9635</v>
      </c>
      <c r="HS352">
        <v>3.2743</v>
      </c>
      <c r="HT352">
        <v>9999</v>
      </c>
      <c r="HU352">
        <v>9999</v>
      </c>
      <c r="HV352">
        <v>9999</v>
      </c>
      <c r="HW352">
        <v>32.7</v>
      </c>
      <c r="HX352">
        <v>1.86401</v>
      </c>
      <c r="HY352">
        <v>1.86033</v>
      </c>
      <c r="HZ352">
        <v>1.85867</v>
      </c>
      <c r="IA352">
        <v>1.86004</v>
      </c>
      <c r="IB352">
        <v>1.85989</v>
      </c>
      <c r="IC352">
        <v>1.85852</v>
      </c>
      <c r="ID352">
        <v>1.85762</v>
      </c>
      <c r="IE352">
        <v>1.85243</v>
      </c>
      <c r="IF352">
        <v>0</v>
      </c>
      <c r="IG352">
        <v>0</v>
      </c>
      <c r="IH352">
        <v>0</v>
      </c>
      <c r="II352">
        <v>0</v>
      </c>
      <c r="IJ352" t="s">
        <v>433</v>
      </c>
      <c r="IK352" t="s">
        <v>434</v>
      </c>
      <c r="IL352" t="s">
        <v>435</v>
      </c>
      <c r="IM352" t="s">
        <v>435</v>
      </c>
      <c r="IN352" t="s">
        <v>435</v>
      </c>
      <c r="IO352" t="s">
        <v>435</v>
      </c>
      <c r="IP352">
        <v>0</v>
      </c>
      <c r="IQ352">
        <v>100</v>
      </c>
      <c r="IR352">
        <v>100</v>
      </c>
      <c r="IS352">
        <v>-0.166</v>
      </c>
      <c r="IT352">
        <v>-0.1079</v>
      </c>
      <c r="IU352">
        <v>-0.2503851249591045</v>
      </c>
      <c r="IV352">
        <v>0.0002756662941723101</v>
      </c>
      <c r="IW352">
        <v>-1.706736700235475E-07</v>
      </c>
      <c r="IX352">
        <v>-7.648352192670159E-11</v>
      </c>
      <c r="IY352">
        <v>-0.272498028503149</v>
      </c>
      <c r="IZ352">
        <v>0.001712106514585134</v>
      </c>
      <c r="JA352">
        <v>0.0004201690128959496</v>
      </c>
      <c r="JB352">
        <v>-1.212774764375344E-06</v>
      </c>
      <c r="JC352">
        <v>3</v>
      </c>
      <c r="JD352">
        <v>1949</v>
      </c>
      <c r="JE352">
        <v>1</v>
      </c>
      <c r="JF352">
        <v>28</v>
      </c>
      <c r="JG352">
        <v>31.7</v>
      </c>
      <c r="JH352">
        <v>31.6</v>
      </c>
      <c r="JI352">
        <v>1.75781</v>
      </c>
      <c r="JJ352">
        <v>2.68555</v>
      </c>
      <c r="JK352">
        <v>1.49658</v>
      </c>
      <c r="JL352">
        <v>2.34253</v>
      </c>
      <c r="JM352">
        <v>1.54785</v>
      </c>
      <c r="JN352">
        <v>2.49634</v>
      </c>
      <c r="JO352">
        <v>49.3579</v>
      </c>
      <c r="JP352">
        <v>14.5786</v>
      </c>
      <c r="JQ352">
        <v>18</v>
      </c>
      <c r="JR352">
        <v>494.687</v>
      </c>
      <c r="JS352">
        <v>478.954</v>
      </c>
      <c r="JT352">
        <v>20.3962</v>
      </c>
      <c r="JU352">
        <v>36.9845</v>
      </c>
      <c r="JV352">
        <v>29.9982</v>
      </c>
      <c r="JW352">
        <v>36.6224</v>
      </c>
      <c r="JX352">
        <v>36.4447</v>
      </c>
      <c r="JY352">
        <v>35.4152</v>
      </c>
      <c r="JZ352">
        <v>61.1916</v>
      </c>
      <c r="KA352">
        <v>0</v>
      </c>
      <c r="KB352">
        <v>21.0127</v>
      </c>
      <c r="KC352">
        <v>741.378</v>
      </c>
      <c r="KD352">
        <v>15.8765</v>
      </c>
      <c r="KE352">
        <v>98.95489999999999</v>
      </c>
      <c r="KF352">
        <v>99.4979</v>
      </c>
    </row>
    <row r="353" spans="1:292">
      <c r="A353">
        <v>333</v>
      </c>
      <c r="B353">
        <v>1685036481.6</v>
      </c>
      <c r="C353">
        <v>9882.5</v>
      </c>
      <c r="D353" t="s">
        <v>1105</v>
      </c>
      <c r="E353" t="s">
        <v>1106</v>
      </c>
      <c r="F353">
        <v>5</v>
      </c>
      <c r="G353" t="s">
        <v>1017</v>
      </c>
      <c r="H353">
        <v>1685036473.814285</v>
      </c>
      <c r="I353">
        <f>(J353)/1000</f>
        <v>0</v>
      </c>
      <c r="J353">
        <f>IF(DO353, AM353, AG353)</f>
        <v>0</v>
      </c>
      <c r="K353">
        <f>IF(DO353, AH353, AF353)</f>
        <v>0</v>
      </c>
      <c r="L353">
        <f>DQ353 - IF(AT353&gt;1, K353*DK353*100.0/(AV353*EE353), 0)</f>
        <v>0</v>
      </c>
      <c r="M353">
        <f>((S353-I353/2)*L353-K353)/(S353+I353/2)</f>
        <v>0</v>
      </c>
      <c r="N353">
        <f>M353*(DX353+DY353)/1000.0</f>
        <v>0</v>
      </c>
      <c r="O353">
        <f>(DQ353 - IF(AT353&gt;1, K353*DK353*100.0/(AV353*EE353), 0))*(DX353+DY353)/1000.0</f>
        <v>0</v>
      </c>
      <c r="P353">
        <f>2.0/((1/R353-1/Q353)+SIGN(R353)*SQRT((1/R353-1/Q353)*(1/R353-1/Q353) + 4*DL353/((DL353+1)*(DL353+1))*(2*1/R353*1/Q353-1/Q353*1/Q353)))</f>
        <v>0</v>
      </c>
      <c r="Q353">
        <f>IF(LEFT(DM353,1)&lt;&gt;"0",IF(LEFT(DM353,1)="1",3.0,DN353),$D$5+$E$5*(EE353*DX353/($K$5*1000))+$F$5*(EE353*DX353/($K$5*1000))*MAX(MIN(DK353,$J$5),$I$5)*MAX(MIN(DK353,$J$5),$I$5)+$G$5*MAX(MIN(DK353,$J$5),$I$5)*(EE353*DX353/($K$5*1000))+$H$5*(EE353*DX353/($K$5*1000))*(EE353*DX353/($K$5*1000)))</f>
        <v>0</v>
      </c>
      <c r="R353">
        <f>I353*(1000-(1000*0.61365*exp(17.502*V353/(240.97+V353))/(DX353+DY353)+DS353)/2)/(1000*0.61365*exp(17.502*V353/(240.97+V353))/(DX353+DY353)-DS353)</f>
        <v>0</v>
      </c>
      <c r="S353">
        <f>1/((DL353+1)/(P353/1.6)+1/(Q353/1.37)) + DL353/((DL353+1)/(P353/1.6) + DL353/(Q353/1.37))</f>
        <v>0</v>
      </c>
      <c r="T353">
        <f>(DG353*DJ353)</f>
        <v>0</v>
      </c>
      <c r="U353">
        <f>(DZ353+(T353+2*0.95*5.67E-8*(((DZ353+$B$9)+273)^4-(DZ353+273)^4)-44100*I353)/(1.84*29.3*Q353+8*0.95*5.67E-8*(DZ353+273)^3))</f>
        <v>0</v>
      </c>
      <c r="V353">
        <f>($C$9*EA353+$D$9*EB353+$E$9*U353)</f>
        <v>0</v>
      </c>
      <c r="W353">
        <f>0.61365*exp(17.502*V353/(240.97+V353))</f>
        <v>0</v>
      </c>
      <c r="X353">
        <f>(Y353/Z353*100)</f>
        <v>0</v>
      </c>
      <c r="Y353">
        <f>DS353*(DX353+DY353)/1000</f>
        <v>0</v>
      </c>
      <c r="Z353">
        <f>0.61365*exp(17.502*DZ353/(240.97+DZ353))</f>
        <v>0</v>
      </c>
      <c r="AA353">
        <f>(W353-DS353*(DX353+DY353)/1000)</f>
        <v>0</v>
      </c>
      <c r="AB353">
        <f>(-I353*44100)</f>
        <v>0</v>
      </c>
      <c r="AC353">
        <f>2*29.3*Q353*0.92*(DZ353-V353)</f>
        <v>0</v>
      </c>
      <c r="AD353">
        <f>2*0.95*5.67E-8*(((DZ353+$B$9)+273)^4-(V353+273)^4)</f>
        <v>0</v>
      </c>
      <c r="AE353">
        <f>T353+AD353+AB353+AC353</f>
        <v>0</v>
      </c>
      <c r="AF353">
        <f>DW353*AT353*(DR353-DQ353*(1000-AT353*DT353)/(1000-AT353*DS353))/(100*DK353)</f>
        <v>0</v>
      </c>
      <c r="AG353">
        <f>1000*DW353*AT353*(DS353-DT353)/(100*DK353*(1000-AT353*DS353))</f>
        <v>0</v>
      </c>
      <c r="AH353">
        <f>(AI353 - AJ353 - DX353*1E3/(8.314*(DZ353+273.15)) * AL353/DW353 * AK353) * DW353/(100*DK353) * (1000 - DT353)/1000</f>
        <v>0</v>
      </c>
      <c r="AI353">
        <v>734.4909563014841</v>
      </c>
      <c r="AJ353">
        <v>696.0343818181814</v>
      </c>
      <c r="AK353">
        <v>3.414459265027563</v>
      </c>
      <c r="AL353">
        <v>66.82168237322618</v>
      </c>
      <c r="AM353">
        <f>(AO353 - AN353 + DX353*1E3/(8.314*(DZ353+273.15)) * AQ353/DW353 * AP353) * DW353/(100*DK353) * 1000/(1000 - AO353)</f>
        <v>0</v>
      </c>
      <c r="AN353">
        <v>15.93498115506399</v>
      </c>
      <c r="AO353">
        <v>18.18908558823529</v>
      </c>
      <c r="AP353">
        <v>-0.0001682932295519389</v>
      </c>
      <c r="AQ353">
        <v>105.1701195824836</v>
      </c>
      <c r="AR353">
        <v>0</v>
      </c>
      <c r="AS353">
        <v>0</v>
      </c>
      <c r="AT353">
        <f>IF(AR353*$H$15&gt;=AV353,1.0,(AV353/(AV353-AR353*$H$15)))</f>
        <v>0</v>
      </c>
      <c r="AU353">
        <f>(AT353-1)*100</f>
        <v>0</v>
      </c>
      <c r="AV353">
        <f>MAX(0,($B$15+$C$15*EE353)/(1+$D$15*EE353)*DX353/(DZ353+273)*$E$15)</f>
        <v>0</v>
      </c>
      <c r="AW353" t="s">
        <v>429</v>
      </c>
      <c r="AX353" t="s">
        <v>429</v>
      </c>
      <c r="AY353">
        <v>0</v>
      </c>
      <c r="AZ353">
        <v>0</v>
      </c>
      <c r="BA353">
        <f>1-AY353/AZ353</f>
        <v>0</v>
      </c>
      <c r="BB353">
        <v>0</v>
      </c>
      <c r="BC353" t="s">
        <v>429</v>
      </c>
      <c r="BD353" t="s">
        <v>429</v>
      </c>
      <c r="BE353">
        <v>0</v>
      </c>
      <c r="BF353">
        <v>0</v>
      </c>
      <c r="BG353">
        <f>1-BE353/BF353</f>
        <v>0</v>
      </c>
      <c r="BH353">
        <v>0.5</v>
      </c>
      <c r="BI353">
        <f>DH353</f>
        <v>0</v>
      </c>
      <c r="BJ353">
        <f>K353</f>
        <v>0</v>
      </c>
      <c r="BK353">
        <f>BG353*BH353*BI353</f>
        <v>0</v>
      </c>
      <c r="BL353">
        <f>(BJ353-BB353)/BI353</f>
        <v>0</v>
      </c>
      <c r="BM353">
        <f>(AZ353-BF353)/BF353</f>
        <v>0</v>
      </c>
      <c r="BN353">
        <f>AY353/(BA353+AY353/BF353)</f>
        <v>0</v>
      </c>
      <c r="BO353" t="s">
        <v>429</v>
      </c>
      <c r="BP353">
        <v>0</v>
      </c>
      <c r="BQ353">
        <f>IF(BP353&lt;&gt;0, BP353, BN353)</f>
        <v>0</v>
      </c>
      <c r="BR353">
        <f>1-BQ353/BF353</f>
        <v>0</v>
      </c>
      <c r="BS353">
        <f>(BF353-BE353)/(BF353-BQ353)</f>
        <v>0</v>
      </c>
      <c r="BT353">
        <f>(AZ353-BF353)/(AZ353-BQ353)</f>
        <v>0</v>
      </c>
      <c r="BU353">
        <f>(BF353-BE353)/(BF353-AY353)</f>
        <v>0</v>
      </c>
      <c r="BV353">
        <f>(AZ353-BF353)/(AZ353-AY353)</f>
        <v>0</v>
      </c>
      <c r="BW353">
        <f>(BS353*BQ353/BE353)</f>
        <v>0</v>
      </c>
      <c r="BX353">
        <f>(1-BW353)</f>
        <v>0</v>
      </c>
      <c r="DG353">
        <f>$B$13*EF353+$C$13*EG353+$F$13*ER353*(1-EU353)</f>
        <v>0</v>
      </c>
      <c r="DH353">
        <f>DG353*DI353</f>
        <v>0</v>
      </c>
      <c r="DI353">
        <f>($B$13*$D$11+$C$13*$D$11+$F$13*((FE353+EW353)/MAX(FE353+EW353+FF353, 0.1)*$I$11+FF353/MAX(FE353+EW353+FF353, 0.1)*$J$11))/($B$13+$C$13+$F$13)</f>
        <v>0</v>
      </c>
      <c r="DJ353">
        <f>($B$13*$K$11+$C$13*$K$11+$F$13*((FE353+EW353)/MAX(FE353+EW353+FF353, 0.1)*$P$11+FF353/MAX(FE353+EW353+FF353, 0.1)*$Q$11))/($B$13+$C$13+$F$13)</f>
        <v>0</v>
      </c>
      <c r="DK353">
        <v>4.16</v>
      </c>
      <c r="DL353">
        <v>0.5</v>
      </c>
      <c r="DM353" t="s">
        <v>430</v>
      </c>
      <c r="DN353">
        <v>2</v>
      </c>
      <c r="DO353" t="b">
        <v>1</v>
      </c>
      <c r="DP353">
        <v>1685036473.814285</v>
      </c>
      <c r="DQ353">
        <v>658.9831071428572</v>
      </c>
      <c r="DR353">
        <v>707.9548571428571</v>
      </c>
      <c r="DS353">
        <v>18.19493928571429</v>
      </c>
      <c r="DT353">
        <v>15.93335357142857</v>
      </c>
      <c r="DU353">
        <v>659.1479285714287</v>
      </c>
      <c r="DV353">
        <v>18.30278928571429</v>
      </c>
      <c r="DW353">
        <v>500.0047142857143</v>
      </c>
      <c r="DX353">
        <v>99.51289285714287</v>
      </c>
      <c r="DY353">
        <v>0.1000009642857143</v>
      </c>
      <c r="DZ353">
        <v>27.09157142857143</v>
      </c>
      <c r="EA353">
        <v>27.95518214285715</v>
      </c>
      <c r="EB353">
        <v>999.9000000000002</v>
      </c>
      <c r="EC353">
        <v>0</v>
      </c>
      <c r="ED353">
        <v>0</v>
      </c>
      <c r="EE353">
        <v>9995.980357142858</v>
      </c>
      <c r="EF353">
        <v>0</v>
      </c>
      <c r="EG353">
        <v>110.4063214285714</v>
      </c>
      <c r="EH353">
        <v>-48.97175357142857</v>
      </c>
      <c r="EI353">
        <v>671.1955714285715</v>
      </c>
      <c r="EJ353">
        <v>719.4176071428572</v>
      </c>
      <c r="EK353">
        <v>2.261596428571429</v>
      </c>
      <c r="EL353">
        <v>707.9548571428571</v>
      </c>
      <c r="EM353">
        <v>15.93335357142857</v>
      </c>
      <c r="EN353">
        <v>1.810632857142857</v>
      </c>
      <c r="EO353">
        <v>1.585573928571429</v>
      </c>
      <c r="EP353">
        <v>15.87888214285714</v>
      </c>
      <c r="EQ353">
        <v>13.8193</v>
      </c>
      <c r="ER353">
        <v>2000.013571428572</v>
      </c>
      <c r="ES353">
        <v>0.980003</v>
      </c>
      <c r="ET353">
        <v>0.0199971</v>
      </c>
      <c r="EU353">
        <v>0</v>
      </c>
      <c r="EV353">
        <v>518.2226071428571</v>
      </c>
      <c r="EW353">
        <v>5.00078</v>
      </c>
      <c r="EX353">
        <v>16378.73571428572</v>
      </c>
      <c r="EY353">
        <v>16379.75714285714</v>
      </c>
      <c r="EZ353">
        <v>46.06221428571428</v>
      </c>
      <c r="FA353">
        <v>47.64050000000001</v>
      </c>
      <c r="FB353">
        <v>46.32571428571428</v>
      </c>
      <c r="FC353">
        <v>47.52653571428571</v>
      </c>
      <c r="FD353">
        <v>46.69382142857142</v>
      </c>
      <c r="FE353">
        <v>1955.118571428571</v>
      </c>
      <c r="FF353">
        <v>39.89357142857143</v>
      </c>
      <c r="FG353">
        <v>0</v>
      </c>
      <c r="FH353">
        <v>1685036481.1</v>
      </c>
      <c r="FI353">
        <v>0</v>
      </c>
      <c r="FJ353">
        <v>518.2119615384615</v>
      </c>
      <c r="FK353">
        <v>0.7793846224195574</v>
      </c>
      <c r="FL353">
        <v>-1843.774356569736</v>
      </c>
      <c r="FM353">
        <v>16339.20769230769</v>
      </c>
      <c r="FN353">
        <v>15</v>
      </c>
      <c r="FO353">
        <v>1685034582.6</v>
      </c>
      <c r="FP353" t="s">
        <v>1018</v>
      </c>
      <c r="FQ353">
        <v>1685034575.6</v>
      </c>
      <c r="FR353">
        <v>1685034582.6</v>
      </c>
      <c r="FS353">
        <v>5</v>
      </c>
      <c r="FT353">
        <v>-0.444</v>
      </c>
      <c r="FU353">
        <v>-0.083</v>
      </c>
      <c r="FV353">
        <v>-0.171</v>
      </c>
      <c r="FW353">
        <v>-0.067</v>
      </c>
      <c r="FX353">
        <v>408</v>
      </c>
      <c r="FY353">
        <v>21</v>
      </c>
      <c r="FZ353">
        <v>0.12</v>
      </c>
      <c r="GA353">
        <v>0.04</v>
      </c>
      <c r="GB353">
        <v>-48.9104025</v>
      </c>
      <c r="GC353">
        <v>-1.482554971857283</v>
      </c>
      <c r="GD353">
        <v>0.1726820321971861</v>
      </c>
      <c r="GE353">
        <v>0</v>
      </c>
      <c r="GF353">
        <v>2.264416</v>
      </c>
      <c r="GG353">
        <v>-0.07607234521575955</v>
      </c>
      <c r="GH353">
        <v>0.007549773109173549</v>
      </c>
      <c r="GI353">
        <v>1</v>
      </c>
      <c r="GJ353">
        <v>1</v>
      </c>
      <c r="GK353">
        <v>2</v>
      </c>
      <c r="GL353" t="s">
        <v>432</v>
      </c>
      <c r="GM353">
        <v>3.09889</v>
      </c>
      <c r="GN353">
        <v>2.75812</v>
      </c>
      <c r="GO353">
        <v>0.134802</v>
      </c>
      <c r="GP353">
        <v>0.141371</v>
      </c>
      <c r="GQ353">
        <v>0.0966297</v>
      </c>
      <c r="GR353">
        <v>0.08798259999999999</v>
      </c>
      <c r="GS353">
        <v>21912.1</v>
      </c>
      <c r="GT353">
        <v>21511.6</v>
      </c>
      <c r="GU353">
        <v>25892</v>
      </c>
      <c r="GV353">
        <v>25422.1</v>
      </c>
      <c r="GW353">
        <v>37561.6</v>
      </c>
      <c r="GX353">
        <v>35338.1</v>
      </c>
      <c r="GY353">
        <v>45286.8</v>
      </c>
      <c r="GZ353">
        <v>41914.5</v>
      </c>
      <c r="HA353">
        <v>1.80077</v>
      </c>
      <c r="HB353">
        <v>1.75735</v>
      </c>
      <c r="HC353">
        <v>-0.126369</v>
      </c>
      <c r="HD353">
        <v>0</v>
      </c>
      <c r="HE353">
        <v>29.9645</v>
      </c>
      <c r="HF353">
        <v>999.9</v>
      </c>
      <c r="HG353">
        <v>46.5</v>
      </c>
      <c r="HH353">
        <v>46</v>
      </c>
      <c r="HI353">
        <v>47.4131</v>
      </c>
      <c r="HJ353">
        <v>62.883</v>
      </c>
      <c r="HK353">
        <v>23.0088</v>
      </c>
      <c r="HL353">
        <v>1</v>
      </c>
      <c r="HM353">
        <v>0.82203</v>
      </c>
      <c r="HN353">
        <v>6.98457</v>
      </c>
      <c r="HO353">
        <v>20.162</v>
      </c>
      <c r="HP353">
        <v>5.2089</v>
      </c>
      <c r="HQ353">
        <v>11.986</v>
      </c>
      <c r="HR353">
        <v>4.96265</v>
      </c>
      <c r="HS353">
        <v>3.27415</v>
      </c>
      <c r="HT353">
        <v>9999</v>
      </c>
      <c r="HU353">
        <v>9999</v>
      </c>
      <c r="HV353">
        <v>9999</v>
      </c>
      <c r="HW353">
        <v>32.7</v>
      </c>
      <c r="HX353">
        <v>1.86403</v>
      </c>
      <c r="HY353">
        <v>1.86035</v>
      </c>
      <c r="HZ353">
        <v>1.85868</v>
      </c>
      <c r="IA353">
        <v>1.86005</v>
      </c>
      <c r="IB353">
        <v>1.85989</v>
      </c>
      <c r="IC353">
        <v>1.85853</v>
      </c>
      <c r="ID353">
        <v>1.85768</v>
      </c>
      <c r="IE353">
        <v>1.85244</v>
      </c>
      <c r="IF353">
        <v>0</v>
      </c>
      <c r="IG353">
        <v>0</v>
      </c>
      <c r="IH353">
        <v>0</v>
      </c>
      <c r="II353">
        <v>0</v>
      </c>
      <c r="IJ353" t="s">
        <v>433</v>
      </c>
      <c r="IK353" t="s">
        <v>434</v>
      </c>
      <c r="IL353" t="s">
        <v>435</v>
      </c>
      <c r="IM353" t="s">
        <v>435</v>
      </c>
      <c r="IN353" t="s">
        <v>435</v>
      </c>
      <c r="IO353" t="s">
        <v>435</v>
      </c>
      <c r="IP353">
        <v>0</v>
      </c>
      <c r="IQ353">
        <v>100</v>
      </c>
      <c r="IR353">
        <v>100</v>
      </c>
      <c r="IS353">
        <v>-0.167</v>
      </c>
      <c r="IT353">
        <v>-0.1079</v>
      </c>
      <c r="IU353">
        <v>-0.2503851249591045</v>
      </c>
      <c r="IV353">
        <v>0.0002756662941723101</v>
      </c>
      <c r="IW353">
        <v>-1.706736700235475E-07</v>
      </c>
      <c r="IX353">
        <v>-7.648352192670159E-11</v>
      </c>
      <c r="IY353">
        <v>-0.272498028503149</v>
      </c>
      <c r="IZ353">
        <v>0.001712106514585134</v>
      </c>
      <c r="JA353">
        <v>0.0004201690128959496</v>
      </c>
      <c r="JB353">
        <v>-1.212774764375344E-06</v>
      </c>
      <c r="JC353">
        <v>3</v>
      </c>
      <c r="JD353">
        <v>1949</v>
      </c>
      <c r="JE353">
        <v>1</v>
      </c>
      <c r="JF353">
        <v>28</v>
      </c>
      <c r="JG353">
        <v>31.8</v>
      </c>
      <c r="JH353">
        <v>31.6</v>
      </c>
      <c r="JI353">
        <v>1.79565</v>
      </c>
      <c r="JJ353">
        <v>2.69775</v>
      </c>
      <c r="JK353">
        <v>1.49658</v>
      </c>
      <c r="JL353">
        <v>2.34253</v>
      </c>
      <c r="JM353">
        <v>1.54785</v>
      </c>
      <c r="JN353">
        <v>2.40234</v>
      </c>
      <c r="JO353">
        <v>49.3579</v>
      </c>
      <c r="JP353">
        <v>14.6049</v>
      </c>
      <c r="JQ353">
        <v>18</v>
      </c>
      <c r="JR353">
        <v>494.735</v>
      </c>
      <c r="JS353">
        <v>479.039</v>
      </c>
      <c r="JT353">
        <v>20.6688</v>
      </c>
      <c r="JU353">
        <v>36.9776</v>
      </c>
      <c r="JV353">
        <v>29.9935</v>
      </c>
      <c r="JW353">
        <v>36.6205</v>
      </c>
      <c r="JX353">
        <v>36.4427</v>
      </c>
      <c r="JY353">
        <v>36.0542</v>
      </c>
      <c r="JZ353">
        <v>61.1916</v>
      </c>
      <c r="KA353">
        <v>0</v>
      </c>
      <c r="KB353">
        <v>21.0496</v>
      </c>
      <c r="KC353">
        <v>754.745</v>
      </c>
      <c r="KD353">
        <v>15.7716</v>
      </c>
      <c r="KE353">
        <v>98.9573</v>
      </c>
      <c r="KF353">
        <v>99.4999</v>
      </c>
    </row>
    <row r="354" spans="1:292">
      <c r="A354">
        <v>334</v>
      </c>
      <c r="B354">
        <v>1685036486.6</v>
      </c>
      <c r="C354">
        <v>9887.5</v>
      </c>
      <c r="D354" t="s">
        <v>1107</v>
      </c>
      <c r="E354" t="s">
        <v>1108</v>
      </c>
      <c r="F354">
        <v>5</v>
      </c>
      <c r="G354" t="s">
        <v>1017</v>
      </c>
      <c r="H354">
        <v>1685036479.1</v>
      </c>
      <c r="I354">
        <f>(J354)/1000</f>
        <v>0</v>
      </c>
      <c r="J354">
        <f>IF(DO354, AM354, AG354)</f>
        <v>0</v>
      </c>
      <c r="K354">
        <f>IF(DO354, AH354, AF354)</f>
        <v>0</v>
      </c>
      <c r="L354">
        <f>DQ354 - IF(AT354&gt;1, K354*DK354*100.0/(AV354*EE354), 0)</f>
        <v>0</v>
      </c>
      <c r="M354">
        <f>((S354-I354/2)*L354-K354)/(S354+I354/2)</f>
        <v>0</v>
      </c>
      <c r="N354">
        <f>M354*(DX354+DY354)/1000.0</f>
        <v>0</v>
      </c>
      <c r="O354">
        <f>(DQ354 - IF(AT354&gt;1, K354*DK354*100.0/(AV354*EE354), 0))*(DX354+DY354)/1000.0</f>
        <v>0</v>
      </c>
      <c r="P354">
        <f>2.0/((1/R354-1/Q354)+SIGN(R354)*SQRT((1/R354-1/Q354)*(1/R354-1/Q354) + 4*DL354/((DL354+1)*(DL354+1))*(2*1/R354*1/Q354-1/Q354*1/Q354)))</f>
        <v>0</v>
      </c>
      <c r="Q354">
        <f>IF(LEFT(DM354,1)&lt;&gt;"0",IF(LEFT(DM354,1)="1",3.0,DN354),$D$5+$E$5*(EE354*DX354/($K$5*1000))+$F$5*(EE354*DX354/($K$5*1000))*MAX(MIN(DK354,$J$5),$I$5)*MAX(MIN(DK354,$J$5),$I$5)+$G$5*MAX(MIN(DK354,$J$5),$I$5)*(EE354*DX354/($K$5*1000))+$H$5*(EE354*DX354/($K$5*1000))*(EE354*DX354/($K$5*1000)))</f>
        <v>0</v>
      </c>
      <c r="R354">
        <f>I354*(1000-(1000*0.61365*exp(17.502*V354/(240.97+V354))/(DX354+DY354)+DS354)/2)/(1000*0.61365*exp(17.502*V354/(240.97+V354))/(DX354+DY354)-DS354)</f>
        <v>0</v>
      </c>
      <c r="S354">
        <f>1/((DL354+1)/(P354/1.6)+1/(Q354/1.37)) + DL354/((DL354+1)/(P354/1.6) + DL354/(Q354/1.37))</f>
        <v>0</v>
      </c>
      <c r="T354">
        <f>(DG354*DJ354)</f>
        <v>0</v>
      </c>
      <c r="U354">
        <f>(DZ354+(T354+2*0.95*5.67E-8*(((DZ354+$B$9)+273)^4-(DZ354+273)^4)-44100*I354)/(1.84*29.3*Q354+8*0.95*5.67E-8*(DZ354+273)^3))</f>
        <v>0</v>
      </c>
      <c r="V354">
        <f>($C$9*EA354+$D$9*EB354+$E$9*U354)</f>
        <v>0</v>
      </c>
      <c r="W354">
        <f>0.61365*exp(17.502*V354/(240.97+V354))</f>
        <v>0</v>
      </c>
      <c r="X354">
        <f>(Y354/Z354*100)</f>
        <v>0</v>
      </c>
      <c r="Y354">
        <f>DS354*(DX354+DY354)/1000</f>
        <v>0</v>
      </c>
      <c r="Z354">
        <f>0.61365*exp(17.502*DZ354/(240.97+DZ354))</f>
        <v>0</v>
      </c>
      <c r="AA354">
        <f>(W354-DS354*(DX354+DY354)/1000)</f>
        <v>0</v>
      </c>
      <c r="AB354">
        <f>(-I354*44100)</f>
        <v>0</v>
      </c>
      <c r="AC354">
        <f>2*29.3*Q354*0.92*(DZ354-V354)</f>
        <v>0</v>
      </c>
      <c r="AD354">
        <f>2*0.95*5.67E-8*(((DZ354+$B$9)+273)^4-(V354+273)^4)</f>
        <v>0</v>
      </c>
      <c r="AE354">
        <f>T354+AD354+AB354+AC354</f>
        <v>0</v>
      </c>
      <c r="AF354">
        <f>DW354*AT354*(DR354-DQ354*(1000-AT354*DT354)/(1000-AT354*DS354))/(100*DK354)</f>
        <v>0</v>
      </c>
      <c r="AG354">
        <f>1000*DW354*AT354*(DS354-DT354)/(100*DK354*(1000-AT354*DS354))</f>
        <v>0</v>
      </c>
      <c r="AH354">
        <f>(AI354 - AJ354 - DX354*1E3/(8.314*(DZ354+273.15)) * AL354/DW354 * AK354) * DW354/(100*DK354) * (1000 - DT354)/1000</f>
        <v>0</v>
      </c>
      <c r="AI354">
        <v>751.4131547385933</v>
      </c>
      <c r="AJ354">
        <v>712.9941636363639</v>
      </c>
      <c r="AK354">
        <v>3.393413119215808</v>
      </c>
      <c r="AL354">
        <v>66.82168237322618</v>
      </c>
      <c r="AM354">
        <f>(AO354 - AN354 + DX354*1E3/(8.314*(DZ354+273.15)) * AQ354/DW354 * AP354) * DW354/(100*DK354) * 1000/(1000 - AO354)</f>
        <v>0</v>
      </c>
      <c r="AN354">
        <v>15.93862617980089</v>
      </c>
      <c r="AO354">
        <v>18.19314058823529</v>
      </c>
      <c r="AP354">
        <v>3.384146277855175E-05</v>
      </c>
      <c r="AQ354">
        <v>105.1701195824836</v>
      </c>
      <c r="AR354">
        <v>0</v>
      </c>
      <c r="AS354">
        <v>0</v>
      </c>
      <c r="AT354">
        <f>IF(AR354*$H$15&gt;=AV354,1.0,(AV354/(AV354-AR354*$H$15)))</f>
        <v>0</v>
      </c>
      <c r="AU354">
        <f>(AT354-1)*100</f>
        <v>0</v>
      </c>
      <c r="AV354">
        <f>MAX(0,($B$15+$C$15*EE354)/(1+$D$15*EE354)*DX354/(DZ354+273)*$E$15)</f>
        <v>0</v>
      </c>
      <c r="AW354" t="s">
        <v>429</v>
      </c>
      <c r="AX354" t="s">
        <v>429</v>
      </c>
      <c r="AY354">
        <v>0</v>
      </c>
      <c r="AZ354">
        <v>0</v>
      </c>
      <c r="BA354">
        <f>1-AY354/AZ354</f>
        <v>0</v>
      </c>
      <c r="BB354">
        <v>0</v>
      </c>
      <c r="BC354" t="s">
        <v>429</v>
      </c>
      <c r="BD354" t="s">
        <v>429</v>
      </c>
      <c r="BE354">
        <v>0</v>
      </c>
      <c r="BF354">
        <v>0</v>
      </c>
      <c r="BG354">
        <f>1-BE354/BF354</f>
        <v>0</v>
      </c>
      <c r="BH354">
        <v>0.5</v>
      </c>
      <c r="BI354">
        <f>DH354</f>
        <v>0</v>
      </c>
      <c r="BJ354">
        <f>K354</f>
        <v>0</v>
      </c>
      <c r="BK354">
        <f>BG354*BH354*BI354</f>
        <v>0</v>
      </c>
      <c r="BL354">
        <f>(BJ354-BB354)/BI354</f>
        <v>0</v>
      </c>
      <c r="BM354">
        <f>(AZ354-BF354)/BF354</f>
        <v>0</v>
      </c>
      <c r="BN354">
        <f>AY354/(BA354+AY354/BF354)</f>
        <v>0</v>
      </c>
      <c r="BO354" t="s">
        <v>429</v>
      </c>
      <c r="BP354">
        <v>0</v>
      </c>
      <c r="BQ354">
        <f>IF(BP354&lt;&gt;0, BP354, BN354)</f>
        <v>0</v>
      </c>
      <c r="BR354">
        <f>1-BQ354/BF354</f>
        <v>0</v>
      </c>
      <c r="BS354">
        <f>(BF354-BE354)/(BF354-BQ354)</f>
        <v>0</v>
      </c>
      <c r="BT354">
        <f>(AZ354-BF354)/(AZ354-BQ354)</f>
        <v>0</v>
      </c>
      <c r="BU354">
        <f>(BF354-BE354)/(BF354-AY354)</f>
        <v>0</v>
      </c>
      <c r="BV354">
        <f>(AZ354-BF354)/(AZ354-AY354)</f>
        <v>0</v>
      </c>
      <c r="BW354">
        <f>(BS354*BQ354/BE354)</f>
        <v>0</v>
      </c>
      <c r="BX354">
        <f>(1-BW354)</f>
        <v>0</v>
      </c>
      <c r="DG354">
        <f>$B$13*EF354+$C$13*EG354+$F$13*ER354*(1-EU354)</f>
        <v>0</v>
      </c>
      <c r="DH354">
        <f>DG354*DI354</f>
        <v>0</v>
      </c>
      <c r="DI354">
        <f>($B$13*$D$11+$C$13*$D$11+$F$13*((FE354+EW354)/MAX(FE354+EW354+FF354, 0.1)*$I$11+FF354/MAX(FE354+EW354+FF354, 0.1)*$J$11))/($B$13+$C$13+$F$13)</f>
        <v>0</v>
      </c>
      <c r="DJ354">
        <f>($B$13*$K$11+$C$13*$K$11+$F$13*((FE354+EW354)/MAX(FE354+EW354+FF354, 0.1)*$P$11+FF354/MAX(FE354+EW354+FF354, 0.1)*$Q$11))/($B$13+$C$13+$F$13)</f>
        <v>0</v>
      </c>
      <c r="DK354">
        <v>4.16</v>
      </c>
      <c r="DL354">
        <v>0.5</v>
      </c>
      <c r="DM354" t="s">
        <v>430</v>
      </c>
      <c r="DN354">
        <v>2</v>
      </c>
      <c r="DO354" t="b">
        <v>1</v>
      </c>
      <c r="DP354">
        <v>1685036479.1</v>
      </c>
      <c r="DQ354">
        <v>676.6413333333333</v>
      </c>
      <c r="DR354">
        <v>725.7213333333334</v>
      </c>
      <c r="DS354">
        <v>18.19184074074074</v>
      </c>
      <c r="DT354">
        <v>15.93239259259259</v>
      </c>
      <c r="DU354">
        <v>676.807111111111</v>
      </c>
      <c r="DV354">
        <v>18.29972962962963</v>
      </c>
      <c r="DW354">
        <v>499.9797037037036</v>
      </c>
      <c r="DX354">
        <v>99.51309629629631</v>
      </c>
      <c r="DY354">
        <v>0.09996318518518518</v>
      </c>
      <c r="DZ354">
        <v>27.05965555555556</v>
      </c>
      <c r="EA354">
        <v>27.92217407407407</v>
      </c>
      <c r="EB354">
        <v>999.9000000000001</v>
      </c>
      <c r="EC354">
        <v>0</v>
      </c>
      <c r="ED354">
        <v>0</v>
      </c>
      <c r="EE354">
        <v>9996.54925925926</v>
      </c>
      <c r="EF354">
        <v>0</v>
      </c>
      <c r="EG354">
        <v>109.2538888888889</v>
      </c>
      <c r="EH354">
        <v>-49.08000000000001</v>
      </c>
      <c r="EI354">
        <v>689.178851851852</v>
      </c>
      <c r="EJ354">
        <v>737.4709259259258</v>
      </c>
      <c r="EK354">
        <v>2.259455555555555</v>
      </c>
      <c r="EL354">
        <v>725.7213333333334</v>
      </c>
      <c r="EM354">
        <v>15.93239259259259</v>
      </c>
      <c r="EN354">
        <v>1.810327777777778</v>
      </c>
      <c r="EO354">
        <v>1.585481111111111</v>
      </c>
      <c r="EP354">
        <v>15.87624074074074</v>
      </c>
      <c r="EQ354">
        <v>13.8184037037037</v>
      </c>
      <c r="ER354">
        <v>2000.007777777778</v>
      </c>
      <c r="ES354">
        <v>0.980003</v>
      </c>
      <c r="ET354">
        <v>0.0199971</v>
      </c>
      <c r="EU354">
        <v>0</v>
      </c>
      <c r="EV354">
        <v>518.3037407407407</v>
      </c>
      <c r="EW354">
        <v>5.00078</v>
      </c>
      <c r="EX354">
        <v>16261.22222222222</v>
      </c>
      <c r="EY354">
        <v>16379.7074074074</v>
      </c>
      <c r="EZ354">
        <v>46.04840740740741</v>
      </c>
      <c r="FA354">
        <v>47.63418518518519</v>
      </c>
      <c r="FB354">
        <v>46.2984074074074</v>
      </c>
      <c r="FC354">
        <v>47.5114074074074</v>
      </c>
      <c r="FD354">
        <v>46.73814814814814</v>
      </c>
      <c r="FE354">
        <v>1955.113703703704</v>
      </c>
      <c r="FF354">
        <v>39.89296296296297</v>
      </c>
      <c r="FG354">
        <v>0</v>
      </c>
      <c r="FH354">
        <v>1685036485.9</v>
      </c>
      <c r="FI354">
        <v>0</v>
      </c>
      <c r="FJ354">
        <v>518.3043846153846</v>
      </c>
      <c r="FK354">
        <v>0.8603076934236731</v>
      </c>
      <c r="FL354">
        <v>1701.818811969643</v>
      </c>
      <c r="FM354">
        <v>16289.11538461538</v>
      </c>
      <c r="FN354">
        <v>15</v>
      </c>
      <c r="FO354">
        <v>1685034582.6</v>
      </c>
      <c r="FP354" t="s">
        <v>1018</v>
      </c>
      <c r="FQ354">
        <v>1685034575.6</v>
      </c>
      <c r="FR354">
        <v>1685034582.6</v>
      </c>
      <c r="FS354">
        <v>5</v>
      </c>
      <c r="FT354">
        <v>-0.444</v>
      </c>
      <c r="FU354">
        <v>-0.083</v>
      </c>
      <c r="FV354">
        <v>-0.171</v>
      </c>
      <c r="FW354">
        <v>-0.067</v>
      </c>
      <c r="FX354">
        <v>408</v>
      </c>
      <c r="FY354">
        <v>21</v>
      </c>
      <c r="FZ354">
        <v>0.12</v>
      </c>
      <c r="GA354">
        <v>0.04</v>
      </c>
      <c r="GB354">
        <v>-49.00721</v>
      </c>
      <c r="GC354">
        <v>-1.010557598498954</v>
      </c>
      <c r="GD354">
        <v>0.1478699425170646</v>
      </c>
      <c r="GE354">
        <v>0</v>
      </c>
      <c r="GF354">
        <v>2.26191275</v>
      </c>
      <c r="GG354">
        <v>-0.02486510318949809</v>
      </c>
      <c r="GH354">
        <v>0.008509990301845266</v>
      </c>
      <c r="GI354">
        <v>1</v>
      </c>
      <c r="GJ354">
        <v>1</v>
      </c>
      <c r="GK354">
        <v>2</v>
      </c>
      <c r="GL354" t="s">
        <v>432</v>
      </c>
      <c r="GM354">
        <v>3.09889</v>
      </c>
      <c r="GN354">
        <v>2.75809</v>
      </c>
      <c r="GO354">
        <v>0.137045</v>
      </c>
      <c r="GP354">
        <v>0.14358</v>
      </c>
      <c r="GQ354">
        <v>0.0966437</v>
      </c>
      <c r="GR354">
        <v>0.08781029999999999</v>
      </c>
      <c r="GS354">
        <v>21856.2</v>
      </c>
      <c r="GT354">
        <v>21457.3</v>
      </c>
      <c r="GU354">
        <v>25893.1</v>
      </c>
      <c r="GV354">
        <v>25423.4</v>
      </c>
      <c r="GW354">
        <v>37562.6</v>
      </c>
      <c r="GX354">
        <v>35346.3</v>
      </c>
      <c r="GY354">
        <v>45288.4</v>
      </c>
      <c r="GZ354">
        <v>41916.1</v>
      </c>
      <c r="HA354">
        <v>1.8011</v>
      </c>
      <c r="HB354">
        <v>1.75723</v>
      </c>
      <c r="HC354">
        <v>-0.125498</v>
      </c>
      <c r="HD354">
        <v>0</v>
      </c>
      <c r="HE354">
        <v>29.9386</v>
      </c>
      <c r="HF354">
        <v>999.9</v>
      </c>
      <c r="HG354">
        <v>46.4</v>
      </c>
      <c r="HH354">
        <v>46</v>
      </c>
      <c r="HI354">
        <v>47.309</v>
      </c>
      <c r="HJ354">
        <v>62.983</v>
      </c>
      <c r="HK354">
        <v>23.1651</v>
      </c>
      <c r="HL354">
        <v>1</v>
      </c>
      <c r="HM354">
        <v>0.816331</v>
      </c>
      <c r="HN354">
        <v>6.74717</v>
      </c>
      <c r="HO354">
        <v>20.172</v>
      </c>
      <c r="HP354">
        <v>5.2107</v>
      </c>
      <c r="HQ354">
        <v>11.986</v>
      </c>
      <c r="HR354">
        <v>4.96285</v>
      </c>
      <c r="HS354">
        <v>3.27453</v>
      </c>
      <c r="HT354">
        <v>9999</v>
      </c>
      <c r="HU354">
        <v>9999</v>
      </c>
      <c r="HV354">
        <v>9999</v>
      </c>
      <c r="HW354">
        <v>32.7</v>
      </c>
      <c r="HX354">
        <v>1.86402</v>
      </c>
      <c r="HY354">
        <v>1.86035</v>
      </c>
      <c r="HZ354">
        <v>1.85868</v>
      </c>
      <c r="IA354">
        <v>1.86005</v>
      </c>
      <c r="IB354">
        <v>1.8599</v>
      </c>
      <c r="IC354">
        <v>1.85854</v>
      </c>
      <c r="ID354">
        <v>1.85766</v>
      </c>
      <c r="IE354">
        <v>1.85248</v>
      </c>
      <c r="IF354">
        <v>0</v>
      </c>
      <c r="IG354">
        <v>0</v>
      </c>
      <c r="IH354">
        <v>0</v>
      </c>
      <c r="II354">
        <v>0</v>
      </c>
      <c r="IJ354" t="s">
        <v>433</v>
      </c>
      <c r="IK354" t="s">
        <v>434</v>
      </c>
      <c r="IL354" t="s">
        <v>435</v>
      </c>
      <c r="IM354" t="s">
        <v>435</v>
      </c>
      <c r="IN354" t="s">
        <v>435</v>
      </c>
      <c r="IO354" t="s">
        <v>435</v>
      </c>
      <c r="IP354">
        <v>0</v>
      </c>
      <c r="IQ354">
        <v>100</v>
      </c>
      <c r="IR354">
        <v>100</v>
      </c>
      <c r="IS354">
        <v>-0.167</v>
      </c>
      <c r="IT354">
        <v>-0.1078</v>
      </c>
      <c r="IU354">
        <v>-0.2503851249591045</v>
      </c>
      <c r="IV354">
        <v>0.0002756662941723101</v>
      </c>
      <c r="IW354">
        <v>-1.706736700235475E-07</v>
      </c>
      <c r="IX354">
        <v>-7.648352192670159E-11</v>
      </c>
      <c r="IY354">
        <v>-0.272498028503149</v>
      </c>
      <c r="IZ354">
        <v>0.001712106514585134</v>
      </c>
      <c r="JA354">
        <v>0.0004201690128959496</v>
      </c>
      <c r="JB354">
        <v>-1.212774764375344E-06</v>
      </c>
      <c r="JC354">
        <v>3</v>
      </c>
      <c r="JD354">
        <v>1949</v>
      </c>
      <c r="JE354">
        <v>1</v>
      </c>
      <c r="JF354">
        <v>28</v>
      </c>
      <c r="JG354">
        <v>31.9</v>
      </c>
      <c r="JH354">
        <v>31.7</v>
      </c>
      <c r="JI354">
        <v>1.82983</v>
      </c>
      <c r="JJ354">
        <v>2.68799</v>
      </c>
      <c r="JK354">
        <v>1.49658</v>
      </c>
      <c r="JL354">
        <v>2.34253</v>
      </c>
      <c r="JM354">
        <v>1.54785</v>
      </c>
      <c r="JN354">
        <v>2.49756</v>
      </c>
      <c r="JO354">
        <v>49.3894</v>
      </c>
      <c r="JP354">
        <v>14.6224</v>
      </c>
      <c r="JQ354">
        <v>18</v>
      </c>
      <c r="JR354">
        <v>494.914</v>
      </c>
      <c r="JS354">
        <v>478.935</v>
      </c>
      <c r="JT354">
        <v>20.9461</v>
      </c>
      <c r="JU354">
        <v>36.9706</v>
      </c>
      <c r="JV354">
        <v>29.9944</v>
      </c>
      <c r="JW354">
        <v>36.617</v>
      </c>
      <c r="JX354">
        <v>36.4397</v>
      </c>
      <c r="JY354">
        <v>36.7426</v>
      </c>
      <c r="JZ354">
        <v>61.482</v>
      </c>
      <c r="KA354">
        <v>0</v>
      </c>
      <c r="KB354">
        <v>21.1112</v>
      </c>
      <c r="KC354">
        <v>774.782</v>
      </c>
      <c r="KD354">
        <v>15.7293</v>
      </c>
      <c r="KE354">
        <v>98.961</v>
      </c>
      <c r="KF354">
        <v>99.5042</v>
      </c>
    </row>
    <row r="355" spans="1:292">
      <c r="A355">
        <v>335</v>
      </c>
      <c r="B355">
        <v>1685036491.6</v>
      </c>
      <c r="C355">
        <v>9892.5</v>
      </c>
      <c r="D355" t="s">
        <v>1109</v>
      </c>
      <c r="E355" t="s">
        <v>1110</v>
      </c>
      <c r="F355">
        <v>5</v>
      </c>
      <c r="G355" t="s">
        <v>1017</v>
      </c>
      <c r="H355">
        <v>1685036483.814285</v>
      </c>
      <c r="I355">
        <f>(J355)/1000</f>
        <v>0</v>
      </c>
      <c r="J355">
        <f>IF(DO355, AM355, AG355)</f>
        <v>0</v>
      </c>
      <c r="K355">
        <f>IF(DO355, AH355, AF355)</f>
        <v>0</v>
      </c>
      <c r="L355">
        <f>DQ355 - IF(AT355&gt;1, K355*DK355*100.0/(AV355*EE355), 0)</f>
        <v>0</v>
      </c>
      <c r="M355">
        <f>((S355-I355/2)*L355-K355)/(S355+I355/2)</f>
        <v>0</v>
      </c>
      <c r="N355">
        <f>M355*(DX355+DY355)/1000.0</f>
        <v>0</v>
      </c>
      <c r="O355">
        <f>(DQ355 - IF(AT355&gt;1, K355*DK355*100.0/(AV355*EE355), 0))*(DX355+DY355)/1000.0</f>
        <v>0</v>
      </c>
      <c r="P355">
        <f>2.0/((1/R355-1/Q355)+SIGN(R355)*SQRT((1/R355-1/Q355)*(1/R355-1/Q355) + 4*DL355/((DL355+1)*(DL355+1))*(2*1/R355*1/Q355-1/Q355*1/Q355)))</f>
        <v>0</v>
      </c>
      <c r="Q355">
        <f>IF(LEFT(DM355,1)&lt;&gt;"0",IF(LEFT(DM355,1)="1",3.0,DN355),$D$5+$E$5*(EE355*DX355/($K$5*1000))+$F$5*(EE355*DX355/($K$5*1000))*MAX(MIN(DK355,$J$5),$I$5)*MAX(MIN(DK355,$J$5),$I$5)+$G$5*MAX(MIN(DK355,$J$5),$I$5)*(EE355*DX355/($K$5*1000))+$H$5*(EE355*DX355/($K$5*1000))*(EE355*DX355/($K$5*1000)))</f>
        <v>0</v>
      </c>
      <c r="R355">
        <f>I355*(1000-(1000*0.61365*exp(17.502*V355/(240.97+V355))/(DX355+DY355)+DS355)/2)/(1000*0.61365*exp(17.502*V355/(240.97+V355))/(DX355+DY355)-DS355)</f>
        <v>0</v>
      </c>
      <c r="S355">
        <f>1/((DL355+1)/(P355/1.6)+1/(Q355/1.37)) + DL355/((DL355+1)/(P355/1.6) + DL355/(Q355/1.37))</f>
        <v>0</v>
      </c>
      <c r="T355">
        <f>(DG355*DJ355)</f>
        <v>0</v>
      </c>
      <c r="U355">
        <f>(DZ355+(T355+2*0.95*5.67E-8*(((DZ355+$B$9)+273)^4-(DZ355+273)^4)-44100*I355)/(1.84*29.3*Q355+8*0.95*5.67E-8*(DZ355+273)^3))</f>
        <v>0</v>
      </c>
      <c r="V355">
        <f>($C$9*EA355+$D$9*EB355+$E$9*U355)</f>
        <v>0</v>
      </c>
      <c r="W355">
        <f>0.61365*exp(17.502*V355/(240.97+V355))</f>
        <v>0</v>
      </c>
      <c r="X355">
        <f>(Y355/Z355*100)</f>
        <v>0</v>
      </c>
      <c r="Y355">
        <f>DS355*(DX355+DY355)/1000</f>
        <v>0</v>
      </c>
      <c r="Z355">
        <f>0.61365*exp(17.502*DZ355/(240.97+DZ355))</f>
        <v>0</v>
      </c>
      <c r="AA355">
        <f>(W355-DS355*(DX355+DY355)/1000)</f>
        <v>0</v>
      </c>
      <c r="AB355">
        <f>(-I355*44100)</f>
        <v>0</v>
      </c>
      <c r="AC355">
        <f>2*29.3*Q355*0.92*(DZ355-V355)</f>
        <v>0</v>
      </c>
      <c r="AD355">
        <f>2*0.95*5.67E-8*(((DZ355+$B$9)+273)^4-(V355+273)^4)</f>
        <v>0</v>
      </c>
      <c r="AE355">
        <f>T355+AD355+AB355+AC355</f>
        <v>0</v>
      </c>
      <c r="AF355">
        <f>DW355*AT355*(DR355-DQ355*(1000-AT355*DT355)/(1000-AT355*DS355))/(100*DK355)</f>
        <v>0</v>
      </c>
      <c r="AG355">
        <f>1000*DW355*AT355*(DS355-DT355)/(100*DK355*(1000-AT355*DS355))</f>
        <v>0</v>
      </c>
      <c r="AH355">
        <f>(AI355 - AJ355 - DX355*1E3/(8.314*(DZ355+273.15)) * AL355/DW355 * AK355) * DW355/(100*DK355) * (1000 - DT355)/1000</f>
        <v>0</v>
      </c>
      <c r="AI355">
        <v>768.4815069800742</v>
      </c>
      <c r="AJ355">
        <v>729.8990060606061</v>
      </c>
      <c r="AK355">
        <v>3.383807650476266</v>
      </c>
      <c r="AL355">
        <v>66.82168237322618</v>
      </c>
      <c r="AM355">
        <f>(AO355 - AN355 + DX355*1E3/(8.314*(DZ355+273.15)) * AQ355/DW355 * AP355) * DW355/(100*DK355) * 1000/(1000 - AO355)</f>
        <v>0</v>
      </c>
      <c r="AN355">
        <v>15.88921103310018</v>
      </c>
      <c r="AO355">
        <v>18.17636323529412</v>
      </c>
      <c r="AP355">
        <v>4.898845457746133E-05</v>
      </c>
      <c r="AQ355">
        <v>105.1701195824836</v>
      </c>
      <c r="AR355">
        <v>0</v>
      </c>
      <c r="AS355">
        <v>0</v>
      </c>
      <c r="AT355">
        <f>IF(AR355*$H$15&gt;=AV355,1.0,(AV355/(AV355-AR355*$H$15)))</f>
        <v>0</v>
      </c>
      <c r="AU355">
        <f>(AT355-1)*100</f>
        <v>0</v>
      </c>
      <c r="AV355">
        <f>MAX(0,($B$15+$C$15*EE355)/(1+$D$15*EE355)*DX355/(DZ355+273)*$E$15)</f>
        <v>0</v>
      </c>
      <c r="AW355" t="s">
        <v>429</v>
      </c>
      <c r="AX355" t="s">
        <v>429</v>
      </c>
      <c r="AY355">
        <v>0</v>
      </c>
      <c r="AZ355">
        <v>0</v>
      </c>
      <c r="BA355">
        <f>1-AY355/AZ355</f>
        <v>0</v>
      </c>
      <c r="BB355">
        <v>0</v>
      </c>
      <c r="BC355" t="s">
        <v>429</v>
      </c>
      <c r="BD355" t="s">
        <v>429</v>
      </c>
      <c r="BE355">
        <v>0</v>
      </c>
      <c r="BF355">
        <v>0</v>
      </c>
      <c r="BG355">
        <f>1-BE355/BF355</f>
        <v>0</v>
      </c>
      <c r="BH355">
        <v>0.5</v>
      </c>
      <c r="BI355">
        <f>DH355</f>
        <v>0</v>
      </c>
      <c r="BJ355">
        <f>K355</f>
        <v>0</v>
      </c>
      <c r="BK355">
        <f>BG355*BH355*BI355</f>
        <v>0</v>
      </c>
      <c r="BL355">
        <f>(BJ355-BB355)/BI355</f>
        <v>0</v>
      </c>
      <c r="BM355">
        <f>(AZ355-BF355)/BF355</f>
        <v>0</v>
      </c>
      <c r="BN355">
        <f>AY355/(BA355+AY355/BF355)</f>
        <v>0</v>
      </c>
      <c r="BO355" t="s">
        <v>429</v>
      </c>
      <c r="BP355">
        <v>0</v>
      </c>
      <c r="BQ355">
        <f>IF(BP355&lt;&gt;0, BP355, BN355)</f>
        <v>0</v>
      </c>
      <c r="BR355">
        <f>1-BQ355/BF355</f>
        <v>0</v>
      </c>
      <c r="BS355">
        <f>(BF355-BE355)/(BF355-BQ355)</f>
        <v>0</v>
      </c>
      <c r="BT355">
        <f>(AZ355-BF355)/(AZ355-BQ355)</f>
        <v>0</v>
      </c>
      <c r="BU355">
        <f>(BF355-BE355)/(BF355-AY355)</f>
        <v>0</v>
      </c>
      <c r="BV355">
        <f>(AZ355-BF355)/(AZ355-AY355)</f>
        <v>0</v>
      </c>
      <c r="BW355">
        <f>(BS355*BQ355/BE355)</f>
        <v>0</v>
      </c>
      <c r="BX355">
        <f>(1-BW355)</f>
        <v>0</v>
      </c>
      <c r="DG355">
        <f>$B$13*EF355+$C$13*EG355+$F$13*ER355*(1-EU355)</f>
        <v>0</v>
      </c>
      <c r="DH355">
        <f>DG355*DI355</f>
        <v>0</v>
      </c>
      <c r="DI355">
        <f>($B$13*$D$11+$C$13*$D$11+$F$13*((FE355+EW355)/MAX(FE355+EW355+FF355, 0.1)*$I$11+FF355/MAX(FE355+EW355+FF355, 0.1)*$J$11))/($B$13+$C$13+$F$13)</f>
        <v>0</v>
      </c>
      <c r="DJ355">
        <f>($B$13*$K$11+$C$13*$K$11+$F$13*((FE355+EW355)/MAX(FE355+EW355+FF355, 0.1)*$P$11+FF355/MAX(FE355+EW355+FF355, 0.1)*$Q$11))/($B$13+$C$13+$F$13)</f>
        <v>0</v>
      </c>
      <c r="DK355">
        <v>4.16</v>
      </c>
      <c r="DL355">
        <v>0.5</v>
      </c>
      <c r="DM355" t="s">
        <v>430</v>
      </c>
      <c r="DN355">
        <v>2</v>
      </c>
      <c r="DO355" t="b">
        <v>1</v>
      </c>
      <c r="DP355">
        <v>1685036483.814285</v>
      </c>
      <c r="DQ355">
        <v>692.3826428571427</v>
      </c>
      <c r="DR355">
        <v>741.5128571428571</v>
      </c>
      <c r="DS355">
        <v>18.18886785714286</v>
      </c>
      <c r="DT355">
        <v>15.91067142857143</v>
      </c>
      <c r="DU355">
        <v>692.5493928571429</v>
      </c>
      <c r="DV355">
        <v>18.29680357142857</v>
      </c>
      <c r="DW355">
        <v>500.0137142857142</v>
      </c>
      <c r="DX355">
        <v>99.513175</v>
      </c>
      <c r="DY355">
        <v>0.09999792857142857</v>
      </c>
      <c r="DZ355">
        <v>27.03776428571428</v>
      </c>
      <c r="EA355">
        <v>27.90223928571428</v>
      </c>
      <c r="EB355">
        <v>999.9000000000002</v>
      </c>
      <c r="EC355">
        <v>0</v>
      </c>
      <c r="ED355">
        <v>0</v>
      </c>
      <c r="EE355">
        <v>9996.201428571429</v>
      </c>
      <c r="EF355">
        <v>0</v>
      </c>
      <c r="EG355">
        <v>110.4924642857143</v>
      </c>
      <c r="EH355">
        <v>-49.13021428571428</v>
      </c>
      <c r="EI355">
        <v>705.209642857143</v>
      </c>
      <c r="EJ355">
        <v>753.5011428571428</v>
      </c>
      <c r="EK355">
        <v>2.278203214285714</v>
      </c>
      <c r="EL355">
        <v>741.5128571428571</v>
      </c>
      <c r="EM355">
        <v>15.91067142857143</v>
      </c>
      <c r="EN355">
        <v>1.810033214285715</v>
      </c>
      <c r="EO355">
        <v>1.583321428571429</v>
      </c>
      <c r="EP355">
        <v>15.87369285714286</v>
      </c>
      <c r="EQ355">
        <v>13.7974</v>
      </c>
      <c r="ER355">
        <v>2000.011071428571</v>
      </c>
      <c r="ES355">
        <v>0.9800024642857144</v>
      </c>
      <c r="ET355">
        <v>0.01999763571428572</v>
      </c>
      <c r="EU355">
        <v>0</v>
      </c>
      <c r="EV355">
        <v>518.3988571428572</v>
      </c>
      <c r="EW355">
        <v>5.00078</v>
      </c>
      <c r="EX355">
        <v>16611.3</v>
      </c>
      <c r="EY355">
        <v>16379.73571428572</v>
      </c>
      <c r="EZ355">
        <v>46.0310357142857</v>
      </c>
      <c r="FA355">
        <v>47.6205</v>
      </c>
      <c r="FB355">
        <v>46.27432142857142</v>
      </c>
      <c r="FC355">
        <v>47.49532142857142</v>
      </c>
      <c r="FD355">
        <v>46.75867857142856</v>
      </c>
      <c r="FE355">
        <v>1955.113928571429</v>
      </c>
      <c r="FF355">
        <v>39.89607142857143</v>
      </c>
      <c r="FG355">
        <v>0</v>
      </c>
      <c r="FH355">
        <v>1685036490.7</v>
      </c>
      <c r="FI355">
        <v>0</v>
      </c>
      <c r="FJ355">
        <v>518.3828461538461</v>
      </c>
      <c r="FK355">
        <v>1.171487170020077</v>
      </c>
      <c r="FL355">
        <v>3871.329916814977</v>
      </c>
      <c r="FM355">
        <v>16610.72307692308</v>
      </c>
      <c r="FN355">
        <v>15</v>
      </c>
      <c r="FO355">
        <v>1685034582.6</v>
      </c>
      <c r="FP355" t="s">
        <v>1018</v>
      </c>
      <c r="FQ355">
        <v>1685034575.6</v>
      </c>
      <c r="FR355">
        <v>1685034582.6</v>
      </c>
      <c r="FS355">
        <v>5</v>
      </c>
      <c r="FT355">
        <v>-0.444</v>
      </c>
      <c r="FU355">
        <v>-0.083</v>
      </c>
      <c r="FV355">
        <v>-0.171</v>
      </c>
      <c r="FW355">
        <v>-0.067</v>
      </c>
      <c r="FX355">
        <v>408</v>
      </c>
      <c r="FY355">
        <v>21</v>
      </c>
      <c r="FZ355">
        <v>0.12</v>
      </c>
      <c r="GA355">
        <v>0.04</v>
      </c>
      <c r="GB355">
        <v>-49.1086525</v>
      </c>
      <c r="GC355">
        <v>-0.6922750469042763</v>
      </c>
      <c r="GD355">
        <v>0.1140124576252529</v>
      </c>
      <c r="GE355">
        <v>0</v>
      </c>
      <c r="GF355">
        <v>2.271255</v>
      </c>
      <c r="GG355">
        <v>0.1671172232645337</v>
      </c>
      <c r="GH355">
        <v>0.02400291055268091</v>
      </c>
      <c r="GI355">
        <v>1</v>
      </c>
      <c r="GJ355">
        <v>1</v>
      </c>
      <c r="GK355">
        <v>2</v>
      </c>
      <c r="GL355" t="s">
        <v>432</v>
      </c>
      <c r="GM355">
        <v>3.09901</v>
      </c>
      <c r="GN355">
        <v>2.75814</v>
      </c>
      <c r="GO355">
        <v>0.139254</v>
      </c>
      <c r="GP355">
        <v>0.145704</v>
      </c>
      <c r="GQ355">
        <v>0.096568</v>
      </c>
      <c r="GR355">
        <v>0.08763219999999999</v>
      </c>
      <c r="GS355">
        <v>21800.9</v>
      </c>
      <c r="GT355">
        <v>21404.7</v>
      </c>
      <c r="GU355">
        <v>25894</v>
      </c>
      <c r="GV355">
        <v>25424.1</v>
      </c>
      <c r="GW355">
        <v>37567.5</v>
      </c>
      <c r="GX355">
        <v>35354.5</v>
      </c>
      <c r="GY355">
        <v>45290.2</v>
      </c>
      <c r="GZ355">
        <v>41917.4</v>
      </c>
      <c r="HA355">
        <v>1.80147</v>
      </c>
      <c r="HB355">
        <v>1.7572</v>
      </c>
      <c r="HC355">
        <v>-0.124004</v>
      </c>
      <c r="HD355">
        <v>0</v>
      </c>
      <c r="HE355">
        <v>29.9088</v>
      </c>
      <c r="HF355">
        <v>999.9</v>
      </c>
      <c r="HG355">
        <v>46.4</v>
      </c>
      <c r="HH355">
        <v>46</v>
      </c>
      <c r="HI355">
        <v>47.3103</v>
      </c>
      <c r="HJ355">
        <v>62.963</v>
      </c>
      <c r="HK355">
        <v>22.8566</v>
      </c>
      <c r="HL355">
        <v>1</v>
      </c>
      <c r="HM355">
        <v>0.8146139999999999</v>
      </c>
      <c r="HN355">
        <v>6.85899</v>
      </c>
      <c r="HO355">
        <v>20.167</v>
      </c>
      <c r="HP355">
        <v>5.2104</v>
      </c>
      <c r="HQ355">
        <v>11.986</v>
      </c>
      <c r="HR355">
        <v>4.96305</v>
      </c>
      <c r="HS355">
        <v>3.2745</v>
      </c>
      <c r="HT355">
        <v>9999</v>
      </c>
      <c r="HU355">
        <v>9999</v>
      </c>
      <c r="HV355">
        <v>9999</v>
      </c>
      <c r="HW355">
        <v>32.7</v>
      </c>
      <c r="HX355">
        <v>1.86403</v>
      </c>
      <c r="HY355">
        <v>1.86035</v>
      </c>
      <c r="HZ355">
        <v>1.85868</v>
      </c>
      <c r="IA355">
        <v>1.86005</v>
      </c>
      <c r="IB355">
        <v>1.85989</v>
      </c>
      <c r="IC355">
        <v>1.85859</v>
      </c>
      <c r="ID355">
        <v>1.85766</v>
      </c>
      <c r="IE355">
        <v>1.85248</v>
      </c>
      <c r="IF355">
        <v>0</v>
      </c>
      <c r="IG355">
        <v>0</v>
      </c>
      <c r="IH355">
        <v>0</v>
      </c>
      <c r="II355">
        <v>0</v>
      </c>
      <c r="IJ355" t="s">
        <v>433</v>
      </c>
      <c r="IK355" t="s">
        <v>434</v>
      </c>
      <c r="IL355" t="s">
        <v>435</v>
      </c>
      <c r="IM355" t="s">
        <v>435</v>
      </c>
      <c r="IN355" t="s">
        <v>435</v>
      </c>
      <c r="IO355" t="s">
        <v>435</v>
      </c>
      <c r="IP355">
        <v>0</v>
      </c>
      <c r="IQ355">
        <v>100</v>
      </c>
      <c r="IR355">
        <v>100</v>
      </c>
      <c r="IS355">
        <v>-0.168</v>
      </c>
      <c r="IT355">
        <v>-0.1082</v>
      </c>
      <c r="IU355">
        <v>-0.2503851249591045</v>
      </c>
      <c r="IV355">
        <v>0.0002756662941723101</v>
      </c>
      <c r="IW355">
        <v>-1.706736700235475E-07</v>
      </c>
      <c r="IX355">
        <v>-7.648352192670159E-11</v>
      </c>
      <c r="IY355">
        <v>-0.272498028503149</v>
      </c>
      <c r="IZ355">
        <v>0.001712106514585134</v>
      </c>
      <c r="JA355">
        <v>0.0004201690128959496</v>
      </c>
      <c r="JB355">
        <v>-1.212774764375344E-06</v>
      </c>
      <c r="JC355">
        <v>3</v>
      </c>
      <c r="JD355">
        <v>1949</v>
      </c>
      <c r="JE355">
        <v>1</v>
      </c>
      <c r="JF355">
        <v>28</v>
      </c>
      <c r="JG355">
        <v>31.9</v>
      </c>
      <c r="JH355">
        <v>31.8</v>
      </c>
      <c r="JI355">
        <v>1.85913</v>
      </c>
      <c r="JJ355">
        <v>2.69043</v>
      </c>
      <c r="JK355">
        <v>1.49658</v>
      </c>
      <c r="JL355">
        <v>2.34253</v>
      </c>
      <c r="JM355">
        <v>1.54785</v>
      </c>
      <c r="JN355">
        <v>2.40356</v>
      </c>
      <c r="JO355">
        <v>49.3894</v>
      </c>
      <c r="JP355">
        <v>14.6136</v>
      </c>
      <c r="JQ355">
        <v>18</v>
      </c>
      <c r="JR355">
        <v>495.138</v>
      </c>
      <c r="JS355">
        <v>478.922</v>
      </c>
      <c r="JT355">
        <v>21.1405</v>
      </c>
      <c r="JU355">
        <v>36.9645</v>
      </c>
      <c r="JV355">
        <v>29.9971</v>
      </c>
      <c r="JW355">
        <v>36.6156</v>
      </c>
      <c r="JX355">
        <v>36.4405</v>
      </c>
      <c r="JY355">
        <v>37.3797</v>
      </c>
      <c r="JZ355">
        <v>61.756</v>
      </c>
      <c r="KA355">
        <v>0</v>
      </c>
      <c r="KB355">
        <v>21.1839</v>
      </c>
      <c r="KC355">
        <v>788.14</v>
      </c>
      <c r="KD355">
        <v>15.7097</v>
      </c>
      <c r="KE355">
        <v>98.9648</v>
      </c>
      <c r="KF355">
        <v>99.5072</v>
      </c>
    </row>
    <row r="356" spans="1:292">
      <c r="A356">
        <v>336</v>
      </c>
      <c r="B356">
        <v>1685036496.6</v>
      </c>
      <c r="C356">
        <v>9897.5</v>
      </c>
      <c r="D356" t="s">
        <v>1111</v>
      </c>
      <c r="E356" t="s">
        <v>1112</v>
      </c>
      <c r="F356">
        <v>5</v>
      </c>
      <c r="G356" t="s">
        <v>1017</v>
      </c>
      <c r="H356">
        <v>1685036489.1</v>
      </c>
      <c r="I356">
        <f>(J356)/1000</f>
        <v>0</v>
      </c>
      <c r="J356">
        <f>IF(DO356, AM356, AG356)</f>
        <v>0</v>
      </c>
      <c r="K356">
        <f>IF(DO356, AH356, AF356)</f>
        <v>0</v>
      </c>
      <c r="L356">
        <f>DQ356 - IF(AT356&gt;1, K356*DK356*100.0/(AV356*EE356), 0)</f>
        <v>0</v>
      </c>
      <c r="M356">
        <f>((S356-I356/2)*L356-K356)/(S356+I356/2)</f>
        <v>0</v>
      </c>
      <c r="N356">
        <f>M356*(DX356+DY356)/1000.0</f>
        <v>0</v>
      </c>
      <c r="O356">
        <f>(DQ356 - IF(AT356&gt;1, K356*DK356*100.0/(AV356*EE356), 0))*(DX356+DY356)/1000.0</f>
        <v>0</v>
      </c>
      <c r="P356">
        <f>2.0/((1/R356-1/Q356)+SIGN(R356)*SQRT((1/R356-1/Q356)*(1/R356-1/Q356) + 4*DL356/((DL356+1)*(DL356+1))*(2*1/R356*1/Q356-1/Q356*1/Q356)))</f>
        <v>0</v>
      </c>
      <c r="Q356">
        <f>IF(LEFT(DM356,1)&lt;&gt;"0",IF(LEFT(DM356,1)="1",3.0,DN356),$D$5+$E$5*(EE356*DX356/($K$5*1000))+$F$5*(EE356*DX356/($K$5*1000))*MAX(MIN(DK356,$J$5),$I$5)*MAX(MIN(DK356,$J$5),$I$5)+$G$5*MAX(MIN(DK356,$J$5),$I$5)*(EE356*DX356/($K$5*1000))+$H$5*(EE356*DX356/($K$5*1000))*(EE356*DX356/($K$5*1000)))</f>
        <v>0</v>
      </c>
      <c r="R356">
        <f>I356*(1000-(1000*0.61365*exp(17.502*V356/(240.97+V356))/(DX356+DY356)+DS356)/2)/(1000*0.61365*exp(17.502*V356/(240.97+V356))/(DX356+DY356)-DS356)</f>
        <v>0</v>
      </c>
      <c r="S356">
        <f>1/((DL356+1)/(P356/1.6)+1/(Q356/1.37)) + DL356/((DL356+1)/(P356/1.6) + DL356/(Q356/1.37))</f>
        <v>0</v>
      </c>
      <c r="T356">
        <f>(DG356*DJ356)</f>
        <v>0</v>
      </c>
      <c r="U356">
        <f>(DZ356+(T356+2*0.95*5.67E-8*(((DZ356+$B$9)+273)^4-(DZ356+273)^4)-44100*I356)/(1.84*29.3*Q356+8*0.95*5.67E-8*(DZ356+273)^3))</f>
        <v>0</v>
      </c>
      <c r="V356">
        <f>($C$9*EA356+$D$9*EB356+$E$9*U356)</f>
        <v>0</v>
      </c>
      <c r="W356">
        <f>0.61365*exp(17.502*V356/(240.97+V356))</f>
        <v>0</v>
      </c>
      <c r="X356">
        <f>(Y356/Z356*100)</f>
        <v>0</v>
      </c>
      <c r="Y356">
        <f>DS356*(DX356+DY356)/1000</f>
        <v>0</v>
      </c>
      <c r="Z356">
        <f>0.61365*exp(17.502*DZ356/(240.97+DZ356))</f>
        <v>0</v>
      </c>
      <c r="AA356">
        <f>(W356-DS356*(DX356+DY356)/1000)</f>
        <v>0</v>
      </c>
      <c r="AB356">
        <f>(-I356*44100)</f>
        <v>0</v>
      </c>
      <c r="AC356">
        <f>2*29.3*Q356*0.92*(DZ356-V356)</f>
        <v>0</v>
      </c>
      <c r="AD356">
        <f>2*0.95*5.67E-8*(((DZ356+$B$9)+273)^4-(V356+273)^4)</f>
        <v>0</v>
      </c>
      <c r="AE356">
        <f>T356+AD356+AB356+AC356</f>
        <v>0</v>
      </c>
      <c r="AF356">
        <f>DW356*AT356*(DR356-DQ356*(1000-AT356*DT356)/(1000-AT356*DS356))/(100*DK356)</f>
        <v>0</v>
      </c>
      <c r="AG356">
        <f>1000*DW356*AT356*(DS356-DT356)/(100*DK356*(1000-AT356*DS356))</f>
        <v>0</v>
      </c>
      <c r="AH356">
        <f>(AI356 - AJ356 - DX356*1E3/(8.314*(DZ356+273.15)) * AL356/DW356 * AK356) * DW356/(100*DK356) * (1000 - DT356)/1000</f>
        <v>0</v>
      </c>
      <c r="AI356">
        <v>785.3507503599698</v>
      </c>
      <c r="AJ356">
        <v>746.873484848485</v>
      </c>
      <c r="AK356">
        <v>3.394845474539673</v>
      </c>
      <c r="AL356">
        <v>66.82168237322618</v>
      </c>
      <c r="AM356">
        <f>(AO356 - AN356 + DX356*1E3/(8.314*(DZ356+273.15)) * AQ356/DW356 * AP356) * DW356/(100*DK356) * 1000/(1000 - AO356)</f>
        <v>0</v>
      </c>
      <c r="AN356">
        <v>15.84519481649794</v>
      </c>
      <c r="AO356">
        <v>18.13613352941175</v>
      </c>
      <c r="AP356">
        <v>-0.0002219067661683529</v>
      </c>
      <c r="AQ356">
        <v>105.1701195824836</v>
      </c>
      <c r="AR356">
        <v>0</v>
      </c>
      <c r="AS356">
        <v>0</v>
      </c>
      <c r="AT356">
        <f>IF(AR356*$H$15&gt;=AV356,1.0,(AV356/(AV356-AR356*$H$15)))</f>
        <v>0</v>
      </c>
      <c r="AU356">
        <f>(AT356-1)*100</f>
        <v>0</v>
      </c>
      <c r="AV356">
        <f>MAX(0,($B$15+$C$15*EE356)/(1+$D$15*EE356)*DX356/(DZ356+273)*$E$15)</f>
        <v>0</v>
      </c>
      <c r="AW356" t="s">
        <v>429</v>
      </c>
      <c r="AX356" t="s">
        <v>429</v>
      </c>
      <c r="AY356">
        <v>0</v>
      </c>
      <c r="AZ356">
        <v>0</v>
      </c>
      <c r="BA356">
        <f>1-AY356/AZ356</f>
        <v>0</v>
      </c>
      <c r="BB356">
        <v>0</v>
      </c>
      <c r="BC356" t="s">
        <v>429</v>
      </c>
      <c r="BD356" t="s">
        <v>429</v>
      </c>
      <c r="BE356">
        <v>0</v>
      </c>
      <c r="BF356">
        <v>0</v>
      </c>
      <c r="BG356">
        <f>1-BE356/BF356</f>
        <v>0</v>
      </c>
      <c r="BH356">
        <v>0.5</v>
      </c>
      <c r="BI356">
        <f>DH356</f>
        <v>0</v>
      </c>
      <c r="BJ356">
        <f>K356</f>
        <v>0</v>
      </c>
      <c r="BK356">
        <f>BG356*BH356*BI356</f>
        <v>0</v>
      </c>
      <c r="BL356">
        <f>(BJ356-BB356)/BI356</f>
        <v>0</v>
      </c>
      <c r="BM356">
        <f>(AZ356-BF356)/BF356</f>
        <v>0</v>
      </c>
      <c r="BN356">
        <f>AY356/(BA356+AY356/BF356)</f>
        <v>0</v>
      </c>
      <c r="BO356" t="s">
        <v>429</v>
      </c>
      <c r="BP356">
        <v>0</v>
      </c>
      <c r="BQ356">
        <f>IF(BP356&lt;&gt;0, BP356, BN356)</f>
        <v>0</v>
      </c>
      <c r="BR356">
        <f>1-BQ356/BF356</f>
        <v>0</v>
      </c>
      <c r="BS356">
        <f>(BF356-BE356)/(BF356-BQ356)</f>
        <v>0</v>
      </c>
      <c r="BT356">
        <f>(AZ356-BF356)/(AZ356-BQ356)</f>
        <v>0</v>
      </c>
      <c r="BU356">
        <f>(BF356-BE356)/(BF356-AY356)</f>
        <v>0</v>
      </c>
      <c r="BV356">
        <f>(AZ356-BF356)/(AZ356-AY356)</f>
        <v>0</v>
      </c>
      <c r="BW356">
        <f>(BS356*BQ356/BE356)</f>
        <v>0</v>
      </c>
      <c r="BX356">
        <f>(1-BW356)</f>
        <v>0</v>
      </c>
      <c r="DG356">
        <f>$B$13*EF356+$C$13*EG356+$F$13*ER356*(1-EU356)</f>
        <v>0</v>
      </c>
      <c r="DH356">
        <f>DG356*DI356</f>
        <v>0</v>
      </c>
      <c r="DI356">
        <f>($B$13*$D$11+$C$13*$D$11+$F$13*((FE356+EW356)/MAX(FE356+EW356+FF356, 0.1)*$I$11+FF356/MAX(FE356+EW356+FF356, 0.1)*$J$11))/($B$13+$C$13+$F$13)</f>
        <v>0</v>
      </c>
      <c r="DJ356">
        <f>($B$13*$K$11+$C$13*$K$11+$F$13*((FE356+EW356)/MAX(FE356+EW356+FF356, 0.1)*$P$11+FF356/MAX(FE356+EW356+FF356, 0.1)*$Q$11))/($B$13+$C$13+$F$13)</f>
        <v>0</v>
      </c>
      <c r="DK356">
        <v>4.16</v>
      </c>
      <c r="DL356">
        <v>0.5</v>
      </c>
      <c r="DM356" t="s">
        <v>430</v>
      </c>
      <c r="DN356">
        <v>2</v>
      </c>
      <c r="DO356" t="b">
        <v>1</v>
      </c>
      <c r="DP356">
        <v>1685036489.1</v>
      </c>
      <c r="DQ356">
        <v>709.9921851851853</v>
      </c>
      <c r="DR356">
        <v>759.2182592592591</v>
      </c>
      <c r="DS356">
        <v>18.17727777777778</v>
      </c>
      <c r="DT356">
        <v>15.86775185185185</v>
      </c>
      <c r="DU356">
        <v>710.1602592592592</v>
      </c>
      <c r="DV356">
        <v>18.2854037037037</v>
      </c>
      <c r="DW356">
        <v>500.0204814814814</v>
      </c>
      <c r="DX356">
        <v>99.51286666666667</v>
      </c>
      <c r="DY356">
        <v>0.1000373222222222</v>
      </c>
      <c r="DZ356">
        <v>27.02488148148148</v>
      </c>
      <c r="EA356">
        <v>27.89140740740741</v>
      </c>
      <c r="EB356">
        <v>999.9000000000001</v>
      </c>
      <c r="EC356">
        <v>0</v>
      </c>
      <c r="ED356">
        <v>0</v>
      </c>
      <c r="EE356">
        <v>9996.714814814817</v>
      </c>
      <c r="EF356">
        <v>0</v>
      </c>
      <c r="EG356">
        <v>110.5212592592592</v>
      </c>
      <c r="EH356">
        <v>-49.22613333333333</v>
      </c>
      <c r="EI356">
        <v>723.1365925925925</v>
      </c>
      <c r="EJ356">
        <v>771.4589259259259</v>
      </c>
      <c r="EK356">
        <v>2.309538518518519</v>
      </c>
      <c r="EL356">
        <v>759.2182592592591</v>
      </c>
      <c r="EM356">
        <v>15.86775185185185</v>
      </c>
      <c r="EN356">
        <v>1.808874074074074</v>
      </c>
      <c r="EO356">
        <v>1.579045555555555</v>
      </c>
      <c r="EP356">
        <v>15.86366296296296</v>
      </c>
      <c r="EQ356">
        <v>13.75575185185185</v>
      </c>
      <c r="ER356">
        <v>1999.954814814814</v>
      </c>
      <c r="ES356">
        <v>0.9800023333333334</v>
      </c>
      <c r="ET356">
        <v>0.01999776666666667</v>
      </c>
      <c r="EU356">
        <v>0</v>
      </c>
      <c r="EV356">
        <v>518.4562222222222</v>
      </c>
      <c r="EW356">
        <v>5.00078</v>
      </c>
      <c r="EX356">
        <v>16394.68518518519</v>
      </c>
      <c r="EY356">
        <v>16379.27037037037</v>
      </c>
      <c r="EZ356">
        <v>46.03455555555556</v>
      </c>
      <c r="FA356">
        <v>47.61566666666667</v>
      </c>
      <c r="FB356">
        <v>46.27748148148147</v>
      </c>
      <c r="FC356">
        <v>47.47662962962962</v>
      </c>
      <c r="FD356">
        <v>46.77055555555555</v>
      </c>
      <c r="FE356">
        <v>1955.059259259259</v>
      </c>
      <c r="FF356">
        <v>39.89481481481481</v>
      </c>
      <c r="FG356">
        <v>0</v>
      </c>
      <c r="FH356">
        <v>1685036496.1</v>
      </c>
      <c r="FI356">
        <v>0</v>
      </c>
      <c r="FJ356">
        <v>518.43984</v>
      </c>
      <c r="FK356">
        <v>0.09107692130068268</v>
      </c>
      <c r="FL356">
        <v>-4810.700010195458</v>
      </c>
      <c r="FM356">
        <v>16395.388</v>
      </c>
      <c r="FN356">
        <v>15</v>
      </c>
      <c r="FO356">
        <v>1685034582.6</v>
      </c>
      <c r="FP356" t="s">
        <v>1018</v>
      </c>
      <c r="FQ356">
        <v>1685034575.6</v>
      </c>
      <c r="FR356">
        <v>1685034582.6</v>
      </c>
      <c r="FS356">
        <v>5</v>
      </c>
      <c r="FT356">
        <v>-0.444</v>
      </c>
      <c r="FU356">
        <v>-0.083</v>
      </c>
      <c r="FV356">
        <v>-0.171</v>
      </c>
      <c r="FW356">
        <v>-0.067</v>
      </c>
      <c r="FX356">
        <v>408</v>
      </c>
      <c r="FY356">
        <v>21</v>
      </c>
      <c r="FZ356">
        <v>0.12</v>
      </c>
      <c r="GA356">
        <v>0.04</v>
      </c>
      <c r="GB356">
        <v>-49.16230975609756</v>
      </c>
      <c r="GC356">
        <v>-1.02002508710811</v>
      </c>
      <c r="GD356">
        <v>0.1314363368194883</v>
      </c>
      <c r="GE356">
        <v>0</v>
      </c>
      <c r="GF356">
        <v>2.29115243902439</v>
      </c>
      <c r="GG356">
        <v>0.3573177700348446</v>
      </c>
      <c r="GH356">
        <v>0.03747699357885714</v>
      </c>
      <c r="GI356">
        <v>1</v>
      </c>
      <c r="GJ356">
        <v>1</v>
      </c>
      <c r="GK356">
        <v>2</v>
      </c>
      <c r="GL356" t="s">
        <v>432</v>
      </c>
      <c r="GM356">
        <v>3.09882</v>
      </c>
      <c r="GN356">
        <v>2.75809</v>
      </c>
      <c r="GO356">
        <v>0.141442</v>
      </c>
      <c r="GP356">
        <v>0.147853</v>
      </c>
      <c r="GQ356">
        <v>0.0964049</v>
      </c>
      <c r="GR356">
        <v>0.0873559</v>
      </c>
      <c r="GS356">
        <v>21745.7</v>
      </c>
      <c r="GT356">
        <v>21351.1</v>
      </c>
      <c r="GU356">
        <v>25894.3</v>
      </c>
      <c r="GV356">
        <v>25424.4</v>
      </c>
      <c r="GW356">
        <v>37574.8</v>
      </c>
      <c r="GX356">
        <v>35366</v>
      </c>
      <c r="GY356">
        <v>45290.6</v>
      </c>
      <c r="GZ356">
        <v>41918.1</v>
      </c>
      <c r="HA356">
        <v>1.80155</v>
      </c>
      <c r="HB356">
        <v>1.7572</v>
      </c>
      <c r="HC356">
        <v>-0.121783</v>
      </c>
      <c r="HD356">
        <v>0</v>
      </c>
      <c r="HE356">
        <v>29.8775</v>
      </c>
      <c r="HF356">
        <v>999.9</v>
      </c>
      <c r="HG356">
        <v>46.4</v>
      </c>
      <c r="HH356">
        <v>46</v>
      </c>
      <c r="HI356">
        <v>47.3113</v>
      </c>
      <c r="HJ356">
        <v>63.063</v>
      </c>
      <c r="HK356">
        <v>23.2692</v>
      </c>
      <c r="HL356">
        <v>1</v>
      </c>
      <c r="HM356">
        <v>0.81485</v>
      </c>
      <c r="HN356">
        <v>6.97169</v>
      </c>
      <c r="HO356">
        <v>20.1617</v>
      </c>
      <c r="HP356">
        <v>5.20995</v>
      </c>
      <c r="HQ356">
        <v>11.986</v>
      </c>
      <c r="HR356">
        <v>4.9632</v>
      </c>
      <c r="HS356">
        <v>3.27443</v>
      </c>
      <c r="HT356">
        <v>9999</v>
      </c>
      <c r="HU356">
        <v>9999</v>
      </c>
      <c r="HV356">
        <v>9999</v>
      </c>
      <c r="HW356">
        <v>32.7</v>
      </c>
      <c r="HX356">
        <v>1.86401</v>
      </c>
      <c r="HY356">
        <v>1.86035</v>
      </c>
      <c r="HZ356">
        <v>1.85868</v>
      </c>
      <c r="IA356">
        <v>1.86004</v>
      </c>
      <c r="IB356">
        <v>1.85989</v>
      </c>
      <c r="IC356">
        <v>1.85853</v>
      </c>
      <c r="ID356">
        <v>1.85765</v>
      </c>
      <c r="IE356">
        <v>1.85246</v>
      </c>
      <c r="IF356">
        <v>0</v>
      </c>
      <c r="IG356">
        <v>0</v>
      </c>
      <c r="IH356">
        <v>0</v>
      </c>
      <c r="II356">
        <v>0</v>
      </c>
      <c r="IJ356" t="s">
        <v>433</v>
      </c>
      <c r="IK356" t="s">
        <v>434</v>
      </c>
      <c r="IL356" t="s">
        <v>435</v>
      </c>
      <c r="IM356" t="s">
        <v>435</v>
      </c>
      <c r="IN356" t="s">
        <v>435</v>
      </c>
      <c r="IO356" t="s">
        <v>435</v>
      </c>
      <c r="IP356">
        <v>0</v>
      </c>
      <c r="IQ356">
        <v>100</v>
      </c>
      <c r="IR356">
        <v>100</v>
      </c>
      <c r="IS356">
        <v>-0.171</v>
      </c>
      <c r="IT356">
        <v>-0.1089</v>
      </c>
      <c r="IU356">
        <v>-0.2503851249591045</v>
      </c>
      <c r="IV356">
        <v>0.0002756662941723101</v>
      </c>
      <c r="IW356">
        <v>-1.706736700235475E-07</v>
      </c>
      <c r="IX356">
        <v>-7.648352192670159E-11</v>
      </c>
      <c r="IY356">
        <v>-0.272498028503149</v>
      </c>
      <c r="IZ356">
        <v>0.001712106514585134</v>
      </c>
      <c r="JA356">
        <v>0.0004201690128959496</v>
      </c>
      <c r="JB356">
        <v>-1.212774764375344E-06</v>
      </c>
      <c r="JC356">
        <v>3</v>
      </c>
      <c r="JD356">
        <v>1949</v>
      </c>
      <c r="JE356">
        <v>1</v>
      </c>
      <c r="JF356">
        <v>28</v>
      </c>
      <c r="JG356">
        <v>32</v>
      </c>
      <c r="JH356">
        <v>31.9</v>
      </c>
      <c r="JI356">
        <v>1.89575</v>
      </c>
      <c r="JJ356">
        <v>2.68799</v>
      </c>
      <c r="JK356">
        <v>1.49658</v>
      </c>
      <c r="JL356">
        <v>2.34253</v>
      </c>
      <c r="JM356">
        <v>1.54907</v>
      </c>
      <c r="JN356">
        <v>2.47925</v>
      </c>
      <c r="JO356">
        <v>49.3894</v>
      </c>
      <c r="JP356">
        <v>14.6049</v>
      </c>
      <c r="JQ356">
        <v>18</v>
      </c>
      <c r="JR356">
        <v>495.171</v>
      </c>
      <c r="JS356">
        <v>478.914</v>
      </c>
      <c r="JT356">
        <v>21.2597</v>
      </c>
      <c r="JU356">
        <v>36.9579</v>
      </c>
      <c r="JV356">
        <v>29.9992</v>
      </c>
      <c r="JW356">
        <v>36.6136</v>
      </c>
      <c r="JX356">
        <v>36.4393</v>
      </c>
      <c r="JY356">
        <v>38.0645</v>
      </c>
      <c r="JZ356">
        <v>61.756</v>
      </c>
      <c r="KA356">
        <v>0</v>
      </c>
      <c r="KB356">
        <v>21.2618</v>
      </c>
      <c r="KC356">
        <v>808.1799999999999</v>
      </c>
      <c r="KD356">
        <v>15.7182</v>
      </c>
      <c r="KE356">
        <v>98.9657</v>
      </c>
      <c r="KF356">
        <v>99.5087</v>
      </c>
    </row>
    <row r="357" spans="1:292">
      <c r="A357">
        <v>337</v>
      </c>
      <c r="B357">
        <v>1685036501.6</v>
      </c>
      <c r="C357">
        <v>9902.5</v>
      </c>
      <c r="D357" t="s">
        <v>1113</v>
      </c>
      <c r="E357" t="s">
        <v>1114</v>
      </c>
      <c r="F357">
        <v>5</v>
      </c>
      <c r="G357" t="s">
        <v>1017</v>
      </c>
      <c r="H357">
        <v>1685036493.814285</v>
      </c>
      <c r="I357">
        <f>(J357)/1000</f>
        <v>0</v>
      </c>
      <c r="J357">
        <f>IF(DO357, AM357, AG357)</f>
        <v>0</v>
      </c>
      <c r="K357">
        <f>IF(DO357, AH357, AF357)</f>
        <v>0</v>
      </c>
      <c r="L357">
        <f>DQ357 - IF(AT357&gt;1, K357*DK357*100.0/(AV357*EE357), 0)</f>
        <v>0</v>
      </c>
      <c r="M357">
        <f>((S357-I357/2)*L357-K357)/(S357+I357/2)</f>
        <v>0</v>
      </c>
      <c r="N357">
        <f>M357*(DX357+DY357)/1000.0</f>
        <v>0</v>
      </c>
      <c r="O357">
        <f>(DQ357 - IF(AT357&gt;1, K357*DK357*100.0/(AV357*EE357), 0))*(DX357+DY357)/1000.0</f>
        <v>0</v>
      </c>
      <c r="P357">
        <f>2.0/((1/R357-1/Q357)+SIGN(R357)*SQRT((1/R357-1/Q357)*(1/R357-1/Q357) + 4*DL357/((DL357+1)*(DL357+1))*(2*1/R357*1/Q357-1/Q357*1/Q357)))</f>
        <v>0</v>
      </c>
      <c r="Q357">
        <f>IF(LEFT(DM357,1)&lt;&gt;"0",IF(LEFT(DM357,1)="1",3.0,DN357),$D$5+$E$5*(EE357*DX357/($K$5*1000))+$F$5*(EE357*DX357/($K$5*1000))*MAX(MIN(DK357,$J$5),$I$5)*MAX(MIN(DK357,$J$5),$I$5)+$G$5*MAX(MIN(DK357,$J$5),$I$5)*(EE357*DX357/($K$5*1000))+$H$5*(EE357*DX357/($K$5*1000))*(EE357*DX357/($K$5*1000)))</f>
        <v>0</v>
      </c>
      <c r="R357">
        <f>I357*(1000-(1000*0.61365*exp(17.502*V357/(240.97+V357))/(DX357+DY357)+DS357)/2)/(1000*0.61365*exp(17.502*V357/(240.97+V357))/(DX357+DY357)-DS357)</f>
        <v>0</v>
      </c>
      <c r="S357">
        <f>1/((DL357+1)/(P357/1.6)+1/(Q357/1.37)) + DL357/((DL357+1)/(P357/1.6) + DL357/(Q357/1.37))</f>
        <v>0</v>
      </c>
      <c r="T357">
        <f>(DG357*DJ357)</f>
        <v>0</v>
      </c>
      <c r="U357">
        <f>(DZ357+(T357+2*0.95*5.67E-8*(((DZ357+$B$9)+273)^4-(DZ357+273)^4)-44100*I357)/(1.84*29.3*Q357+8*0.95*5.67E-8*(DZ357+273)^3))</f>
        <v>0</v>
      </c>
      <c r="V357">
        <f>($C$9*EA357+$D$9*EB357+$E$9*U357)</f>
        <v>0</v>
      </c>
      <c r="W357">
        <f>0.61365*exp(17.502*V357/(240.97+V357))</f>
        <v>0</v>
      </c>
      <c r="X357">
        <f>(Y357/Z357*100)</f>
        <v>0</v>
      </c>
      <c r="Y357">
        <f>DS357*(DX357+DY357)/1000</f>
        <v>0</v>
      </c>
      <c r="Z357">
        <f>0.61365*exp(17.502*DZ357/(240.97+DZ357))</f>
        <v>0</v>
      </c>
      <c r="AA357">
        <f>(W357-DS357*(DX357+DY357)/1000)</f>
        <v>0</v>
      </c>
      <c r="AB357">
        <f>(-I357*44100)</f>
        <v>0</v>
      </c>
      <c r="AC357">
        <f>2*29.3*Q357*0.92*(DZ357-V357)</f>
        <v>0</v>
      </c>
      <c r="AD357">
        <f>2*0.95*5.67E-8*(((DZ357+$B$9)+273)^4-(V357+273)^4)</f>
        <v>0</v>
      </c>
      <c r="AE357">
        <f>T357+AD357+AB357+AC357</f>
        <v>0</v>
      </c>
      <c r="AF357">
        <f>DW357*AT357*(DR357-DQ357*(1000-AT357*DT357)/(1000-AT357*DS357))/(100*DK357)</f>
        <v>0</v>
      </c>
      <c r="AG357">
        <f>1000*DW357*AT357*(DS357-DT357)/(100*DK357*(1000-AT357*DS357))</f>
        <v>0</v>
      </c>
      <c r="AH357">
        <f>(AI357 - AJ357 - DX357*1E3/(8.314*(DZ357+273.15)) * AL357/DW357 * AK357) * DW357/(100*DK357) * (1000 - DT357)/1000</f>
        <v>0</v>
      </c>
      <c r="AI357">
        <v>802.4755368458128</v>
      </c>
      <c r="AJ357">
        <v>763.8875333333332</v>
      </c>
      <c r="AK357">
        <v>3.40121304397637</v>
      </c>
      <c r="AL357">
        <v>66.82168237322618</v>
      </c>
      <c r="AM357">
        <f>(AO357 - AN357 + DX357*1E3/(8.314*(DZ357+273.15)) * AQ357/DW357 * AP357) * DW357/(100*DK357) * 1000/(1000 - AO357)</f>
        <v>0</v>
      </c>
      <c r="AN357">
        <v>15.78180100664592</v>
      </c>
      <c r="AO357">
        <v>18.08623264705882</v>
      </c>
      <c r="AP357">
        <v>-0.01077615576548601</v>
      </c>
      <c r="AQ357">
        <v>105.1701195824836</v>
      </c>
      <c r="AR357">
        <v>0</v>
      </c>
      <c r="AS357">
        <v>0</v>
      </c>
      <c r="AT357">
        <f>IF(AR357*$H$15&gt;=AV357,1.0,(AV357/(AV357-AR357*$H$15)))</f>
        <v>0</v>
      </c>
      <c r="AU357">
        <f>(AT357-1)*100</f>
        <v>0</v>
      </c>
      <c r="AV357">
        <f>MAX(0,($B$15+$C$15*EE357)/(1+$D$15*EE357)*DX357/(DZ357+273)*$E$15)</f>
        <v>0</v>
      </c>
      <c r="AW357" t="s">
        <v>429</v>
      </c>
      <c r="AX357" t="s">
        <v>429</v>
      </c>
      <c r="AY357">
        <v>0</v>
      </c>
      <c r="AZ357">
        <v>0</v>
      </c>
      <c r="BA357">
        <f>1-AY357/AZ357</f>
        <v>0</v>
      </c>
      <c r="BB357">
        <v>0</v>
      </c>
      <c r="BC357" t="s">
        <v>429</v>
      </c>
      <c r="BD357" t="s">
        <v>429</v>
      </c>
      <c r="BE357">
        <v>0</v>
      </c>
      <c r="BF357">
        <v>0</v>
      </c>
      <c r="BG357">
        <f>1-BE357/BF357</f>
        <v>0</v>
      </c>
      <c r="BH357">
        <v>0.5</v>
      </c>
      <c r="BI357">
        <f>DH357</f>
        <v>0</v>
      </c>
      <c r="BJ357">
        <f>K357</f>
        <v>0</v>
      </c>
      <c r="BK357">
        <f>BG357*BH357*BI357</f>
        <v>0</v>
      </c>
      <c r="BL357">
        <f>(BJ357-BB357)/BI357</f>
        <v>0</v>
      </c>
      <c r="BM357">
        <f>(AZ357-BF357)/BF357</f>
        <v>0</v>
      </c>
      <c r="BN357">
        <f>AY357/(BA357+AY357/BF357)</f>
        <v>0</v>
      </c>
      <c r="BO357" t="s">
        <v>429</v>
      </c>
      <c r="BP357">
        <v>0</v>
      </c>
      <c r="BQ357">
        <f>IF(BP357&lt;&gt;0, BP357, BN357)</f>
        <v>0</v>
      </c>
      <c r="BR357">
        <f>1-BQ357/BF357</f>
        <v>0</v>
      </c>
      <c r="BS357">
        <f>(BF357-BE357)/(BF357-BQ357)</f>
        <v>0</v>
      </c>
      <c r="BT357">
        <f>(AZ357-BF357)/(AZ357-BQ357)</f>
        <v>0</v>
      </c>
      <c r="BU357">
        <f>(BF357-BE357)/(BF357-AY357)</f>
        <v>0</v>
      </c>
      <c r="BV357">
        <f>(AZ357-BF357)/(AZ357-AY357)</f>
        <v>0</v>
      </c>
      <c r="BW357">
        <f>(BS357*BQ357/BE357)</f>
        <v>0</v>
      </c>
      <c r="BX357">
        <f>(1-BW357)</f>
        <v>0</v>
      </c>
      <c r="DG357">
        <f>$B$13*EF357+$C$13*EG357+$F$13*ER357*(1-EU357)</f>
        <v>0</v>
      </c>
      <c r="DH357">
        <f>DG357*DI357</f>
        <v>0</v>
      </c>
      <c r="DI357">
        <f>($B$13*$D$11+$C$13*$D$11+$F$13*((FE357+EW357)/MAX(FE357+EW357+FF357, 0.1)*$I$11+FF357/MAX(FE357+EW357+FF357, 0.1)*$J$11))/($B$13+$C$13+$F$13)</f>
        <v>0</v>
      </c>
      <c r="DJ357">
        <f>($B$13*$K$11+$C$13*$K$11+$F$13*((FE357+EW357)/MAX(FE357+EW357+FF357, 0.1)*$P$11+FF357/MAX(FE357+EW357+FF357, 0.1)*$Q$11))/($B$13+$C$13+$F$13)</f>
        <v>0</v>
      </c>
      <c r="DK357">
        <v>4.16</v>
      </c>
      <c r="DL357">
        <v>0.5</v>
      </c>
      <c r="DM357" t="s">
        <v>430</v>
      </c>
      <c r="DN357">
        <v>2</v>
      </c>
      <c r="DO357" t="b">
        <v>1</v>
      </c>
      <c r="DP357">
        <v>1685036493.814285</v>
      </c>
      <c r="DQ357">
        <v>725.7144285714285</v>
      </c>
      <c r="DR357">
        <v>775.0300714285715</v>
      </c>
      <c r="DS357">
        <v>18.15003214285715</v>
      </c>
      <c r="DT357">
        <v>15.82083214285714</v>
      </c>
      <c r="DU357">
        <v>725.8840357142859</v>
      </c>
      <c r="DV357">
        <v>18.258575</v>
      </c>
      <c r="DW357">
        <v>500.038</v>
      </c>
      <c r="DX357">
        <v>99.51257142857141</v>
      </c>
      <c r="DY357">
        <v>0.1000184464285714</v>
      </c>
      <c r="DZ357">
        <v>27.02200357142857</v>
      </c>
      <c r="EA357">
        <v>27.88996071428571</v>
      </c>
      <c r="EB357">
        <v>999.9000000000002</v>
      </c>
      <c r="EC357">
        <v>0</v>
      </c>
      <c r="ED357">
        <v>0</v>
      </c>
      <c r="EE357">
        <v>9999.374285714284</v>
      </c>
      <c r="EF357">
        <v>0</v>
      </c>
      <c r="EG357">
        <v>108.4512142857143</v>
      </c>
      <c r="EH357">
        <v>-49.31561071428571</v>
      </c>
      <c r="EI357">
        <v>739.1292142857144</v>
      </c>
      <c r="EJ357">
        <v>787.4882500000001</v>
      </c>
      <c r="EK357">
        <v>2.329198214285714</v>
      </c>
      <c r="EL357">
        <v>775.0300714285715</v>
      </c>
      <c r="EM357">
        <v>15.82083214285714</v>
      </c>
      <c r="EN357">
        <v>1.806157142857143</v>
      </c>
      <c r="EO357">
        <v>1.5743725</v>
      </c>
      <c r="EP357">
        <v>15.84013214285714</v>
      </c>
      <c r="EQ357">
        <v>13.71017857142857</v>
      </c>
      <c r="ER357">
        <v>1999.943571428572</v>
      </c>
      <c r="ES357">
        <v>0.9800031071428571</v>
      </c>
      <c r="ET357">
        <v>0.01999699285714285</v>
      </c>
      <c r="EU357">
        <v>0</v>
      </c>
      <c r="EV357">
        <v>518.5052857142857</v>
      </c>
      <c r="EW357">
        <v>5.00078</v>
      </c>
      <c r="EX357">
        <v>16011.78214285715</v>
      </c>
      <c r="EY357">
        <v>16379.17857142857</v>
      </c>
      <c r="EZ357">
        <v>46.04232142857143</v>
      </c>
      <c r="FA357">
        <v>47.60024999999998</v>
      </c>
      <c r="FB357">
        <v>46.26085714285714</v>
      </c>
      <c r="FC357">
        <v>47.46628571428572</v>
      </c>
      <c r="FD357">
        <v>46.76978571428571</v>
      </c>
      <c r="FE357">
        <v>1955.049642857143</v>
      </c>
      <c r="FF357">
        <v>39.89357142857143</v>
      </c>
      <c r="FG357">
        <v>0</v>
      </c>
      <c r="FH357">
        <v>1685036500.9</v>
      </c>
      <c r="FI357">
        <v>0</v>
      </c>
      <c r="FJ357">
        <v>518.48204</v>
      </c>
      <c r="FK357">
        <v>0.1724615385289181</v>
      </c>
      <c r="FL357">
        <v>-12723.31536308458</v>
      </c>
      <c r="FM357">
        <v>15925.464</v>
      </c>
      <c r="FN357">
        <v>15</v>
      </c>
      <c r="FO357">
        <v>1685034582.6</v>
      </c>
      <c r="FP357" t="s">
        <v>1018</v>
      </c>
      <c r="FQ357">
        <v>1685034575.6</v>
      </c>
      <c r="FR357">
        <v>1685034582.6</v>
      </c>
      <c r="FS357">
        <v>5</v>
      </c>
      <c r="FT357">
        <v>-0.444</v>
      </c>
      <c r="FU357">
        <v>-0.083</v>
      </c>
      <c r="FV357">
        <v>-0.171</v>
      </c>
      <c r="FW357">
        <v>-0.067</v>
      </c>
      <c r="FX357">
        <v>408</v>
      </c>
      <c r="FY357">
        <v>21</v>
      </c>
      <c r="FZ357">
        <v>0.12</v>
      </c>
      <c r="GA357">
        <v>0.04</v>
      </c>
      <c r="GB357">
        <v>-49.2617275</v>
      </c>
      <c r="GC357">
        <v>-1.134082176360156</v>
      </c>
      <c r="GD357">
        <v>0.1345372104428739</v>
      </c>
      <c r="GE357">
        <v>0</v>
      </c>
      <c r="GF357">
        <v>2.31319125</v>
      </c>
      <c r="GG357">
        <v>0.2652615759849872</v>
      </c>
      <c r="GH357">
        <v>0.0323981948715897</v>
      </c>
      <c r="GI357">
        <v>1</v>
      </c>
      <c r="GJ357">
        <v>1</v>
      </c>
      <c r="GK357">
        <v>2</v>
      </c>
      <c r="GL357" t="s">
        <v>432</v>
      </c>
      <c r="GM357">
        <v>3.09903</v>
      </c>
      <c r="GN357">
        <v>2.75801</v>
      </c>
      <c r="GO357">
        <v>0.143621</v>
      </c>
      <c r="GP357">
        <v>0.149945</v>
      </c>
      <c r="GQ357">
        <v>0.0962306</v>
      </c>
      <c r="GR357">
        <v>0.087327</v>
      </c>
      <c r="GS357">
        <v>21690.6</v>
      </c>
      <c r="GT357">
        <v>21298.8</v>
      </c>
      <c r="GU357">
        <v>25894.4</v>
      </c>
      <c r="GV357">
        <v>25424.6</v>
      </c>
      <c r="GW357">
        <v>37582.7</v>
      </c>
      <c r="GX357">
        <v>35367.1</v>
      </c>
      <c r="GY357">
        <v>45291.1</v>
      </c>
      <c r="GZ357">
        <v>41917.8</v>
      </c>
      <c r="HA357">
        <v>1.8016</v>
      </c>
      <c r="HB357">
        <v>1.75705</v>
      </c>
      <c r="HC357">
        <v>-0.11972</v>
      </c>
      <c r="HD357">
        <v>0</v>
      </c>
      <c r="HE357">
        <v>29.8423</v>
      </c>
      <c r="HF357">
        <v>999.9</v>
      </c>
      <c r="HG357">
        <v>46.4</v>
      </c>
      <c r="HH357">
        <v>46</v>
      </c>
      <c r="HI357">
        <v>47.3091</v>
      </c>
      <c r="HJ357">
        <v>63.043</v>
      </c>
      <c r="HK357">
        <v>22.8526</v>
      </c>
      <c r="HL357">
        <v>1</v>
      </c>
      <c r="HM357">
        <v>0.815315</v>
      </c>
      <c r="HN357">
        <v>7.02772</v>
      </c>
      <c r="HO357">
        <v>20.1585</v>
      </c>
      <c r="HP357">
        <v>5.2098</v>
      </c>
      <c r="HQ357">
        <v>11.986</v>
      </c>
      <c r="HR357">
        <v>4.96295</v>
      </c>
      <c r="HS357">
        <v>3.2743</v>
      </c>
      <c r="HT357">
        <v>9999</v>
      </c>
      <c r="HU357">
        <v>9999</v>
      </c>
      <c r="HV357">
        <v>9999</v>
      </c>
      <c r="HW357">
        <v>32.7</v>
      </c>
      <c r="HX357">
        <v>1.86401</v>
      </c>
      <c r="HY357">
        <v>1.86035</v>
      </c>
      <c r="HZ357">
        <v>1.85867</v>
      </c>
      <c r="IA357">
        <v>1.86005</v>
      </c>
      <c r="IB357">
        <v>1.85989</v>
      </c>
      <c r="IC357">
        <v>1.85853</v>
      </c>
      <c r="ID357">
        <v>1.85763</v>
      </c>
      <c r="IE357">
        <v>1.85245</v>
      </c>
      <c r="IF357">
        <v>0</v>
      </c>
      <c r="IG357">
        <v>0</v>
      </c>
      <c r="IH357">
        <v>0</v>
      </c>
      <c r="II357">
        <v>0</v>
      </c>
      <c r="IJ357" t="s">
        <v>433</v>
      </c>
      <c r="IK357" t="s">
        <v>434</v>
      </c>
      <c r="IL357" t="s">
        <v>435</v>
      </c>
      <c r="IM357" t="s">
        <v>435</v>
      </c>
      <c r="IN357" t="s">
        <v>435</v>
      </c>
      <c r="IO357" t="s">
        <v>435</v>
      </c>
      <c r="IP357">
        <v>0</v>
      </c>
      <c r="IQ357">
        <v>100</v>
      </c>
      <c r="IR357">
        <v>100</v>
      </c>
      <c r="IS357">
        <v>-0.173</v>
      </c>
      <c r="IT357">
        <v>-0.1096</v>
      </c>
      <c r="IU357">
        <v>-0.2503851249591045</v>
      </c>
      <c r="IV357">
        <v>0.0002756662941723101</v>
      </c>
      <c r="IW357">
        <v>-1.706736700235475E-07</v>
      </c>
      <c r="IX357">
        <v>-7.648352192670159E-11</v>
      </c>
      <c r="IY357">
        <v>-0.272498028503149</v>
      </c>
      <c r="IZ357">
        <v>0.001712106514585134</v>
      </c>
      <c r="JA357">
        <v>0.0004201690128959496</v>
      </c>
      <c r="JB357">
        <v>-1.212774764375344E-06</v>
      </c>
      <c r="JC357">
        <v>3</v>
      </c>
      <c r="JD357">
        <v>1949</v>
      </c>
      <c r="JE357">
        <v>1</v>
      </c>
      <c r="JF357">
        <v>28</v>
      </c>
      <c r="JG357">
        <v>32.1</v>
      </c>
      <c r="JH357">
        <v>32</v>
      </c>
      <c r="JI357">
        <v>1.92749</v>
      </c>
      <c r="JJ357">
        <v>2.68555</v>
      </c>
      <c r="JK357">
        <v>1.49658</v>
      </c>
      <c r="JL357">
        <v>2.34253</v>
      </c>
      <c r="JM357">
        <v>1.54785</v>
      </c>
      <c r="JN357">
        <v>2.40479</v>
      </c>
      <c r="JO357">
        <v>49.421</v>
      </c>
      <c r="JP357">
        <v>14.6049</v>
      </c>
      <c r="JQ357">
        <v>18</v>
      </c>
      <c r="JR357">
        <v>495.187</v>
      </c>
      <c r="JS357">
        <v>478.813</v>
      </c>
      <c r="JT357">
        <v>21.3465</v>
      </c>
      <c r="JU357">
        <v>36.9509</v>
      </c>
      <c r="JV357">
        <v>30</v>
      </c>
      <c r="JW357">
        <v>36.6114</v>
      </c>
      <c r="JX357">
        <v>36.4393</v>
      </c>
      <c r="JY357">
        <v>38.6942</v>
      </c>
      <c r="JZ357">
        <v>61.756</v>
      </c>
      <c r="KA357">
        <v>0</v>
      </c>
      <c r="KB357">
        <v>21.34</v>
      </c>
      <c r="KC357">
        <v>821.568</v>
      </c>
      <c r="KD357">
        <v>15.7438</v>
      </c>
      <c r="KE357">
        <v>98.9667</v>
      </c>
      <c r="KF357">
        <v>99.5085</v>
      </c>
    </row>
    <row r="358" spans="1:292">
      <c r="A358">
        <v>338</v>
      </c>
      <c r="B358">
        <v>1685036506.6</v>
      </c>
      <c r="C358">
        <v>9907.5</v>
      </c>
      <c r="D358" t="s">
        <v>1115</v>
      </c>
      <c r="E358" t="s">
        <v>1116</v>
      </c>
      <c r="F358">
        <v>5</v>
      </c>
      <c r="G358" t="s">
        <v>1017</v>
      </c>
      <c r="H358">
        <v>1685036499.1</v>
      </c>
      <c r="I358">
        <f>(J358)/1000</f>
        <v>0</v>
      </c>
      <c r="J358">
        <f>IF(DO358, AM358, AG358)</f>
        <v>0</v>
      </c>
      <c r="K358">
        <f>IF(DO358, AH358, AF358)</f>
        <v>0</v>
      </c>
      <c r="L358">
        <f>DQ358 - IF(AT358&gt;1, K358*DK358*100.0/(AV358*EE358), 0)</f>
        <v>0</v>
      </c>
      <c r="M358">
        <f>((S358-I358/2)*L358-K358)/(S358+I358/2)</f>
        <v>0</v>
      </c>
      <c r="N358">
        <f>M358*(DX358+DY358)/1000.0</f>
        <v>0</v>
      </c>
      <c r="O358">
        <f>(DQ358 - IF(AT358&gt;1, K358*DK358*100.0/(AV358*EE358), 0))*(DX358+DY358)/1000.0</f>
        <v>0</v>
      </c>
      <c r="P358">
        <f>2.0/((1/R358-1/Q358)+SIGN(R358)*SQRT((1/R358-1/Q358)*(1/R358-1/Q358) + 4*DL358/((DL358+1)*(DL358+1))*(2*1/R358*1/Q358-1/Q358*1/Q358)))</f>
        <v>0</v>
      </c>
      <c r="Q358">
        <f>IF(LEFT(DM358,1)&lt;&gt;"0",IF(LEFT(DM358,1)="1",3.0,DN358),$D$5+$E$5*(EE358*DX358/($K$5*1000))+$F$5*(EE358*DX358/($K$5*1000))*MAX(MIN(DK358,$J$5),$I$5)*MAX(MIN(DK358,$J$5),$I$5)+$G$5*MAX(MIN(DK358,$J$5),$I$5)*(EE358*DX358/($K$5*1000))+$H$5*(EE358*DX358/($K$5*1000))*(EE358*DX358/($K$5*1000)))</f>
        <v>0</v>
      </c>
      <c r="R358">
        <f>I358*(1000-(1000*0.61365*exp(17.502*V358/(240.97+V358))/(DX358+DY358)+DS358)/2)/(1000*0.61365*exp(17.502*V358/(240.97+V358))/(DX358+DY358)-DS358)</f>
        <v>0</v>
      </c>
      <c r="S358">
        <f>1/((DL358+1)/(P358/1.6)+1/(Q358/1.37)) + DL358/((DL358+1)/(P358/1.6) + DL358/(Q358/1.37))</f>
        <v>0</v>
      </c>
      <c r="T358">
        <f>(DG358*DJ358)</f>
        <v>0</v>
      </c>
      <c r="U358">
        <f>(DZ358+(T358+2*0.95*5.67E-8*(((DZ358+$B$9)+273)^4-(DZ358+273)^4)-44100*I358)/(1.84*29.3*Q358+8*0.95*5.67E-8*(DZ358+273)^3))</f>
        <v>0</v>
      </c>
      <c r="V358">
        <f>($C$9*EA358+$D$9*EB358+$E$9*U358)</f>
        <v>0</v>
      </c>
      <c r="W358">
        <f>0.61365*exp(17.502*V358/(240.97+V358))</f>
        <v>0</v>
      </c>
      <c r="X358">
        <f>(Y358/Z358*100)</f>
        <v>0</v>
      </c>
      <c r="Y358">
        <f>DS358*(DX358+DY358)/1000</f>
        <v>0</v>
      </c>
      <c r="Z358">
        <f>0.61365*exp(17.502*DZ358/(240.97+DZ358))</f>
        <v>0</v>
      </c>
      <c r="AA358">
        <f>(W358-DS358*(DX358+DY358)/1000)</f>
        <v>0</v>
      </c>
      <c r="AB358">
        <f>(-I358*44100)</f>
        <v>0</v>
      </c>
      <c r="AC358">
        <f>2*29.3*Q358*0.92*(DZ358-V358)</f>
        <v>0</v>
      </c>
      <c r="AD358">
        <f>2*0.95*5.67E-8*(((DZ358+$B$9)+273)^4-(V358+273)^4)</f>
        <v>0</v>
      </c>
      <c r="AE358">
        <f>T358+AD358+AB358+AC358</f>
        <v>0</v>
      </c>
      <c r="AF358">
        <f>DW358*AT358*(DR358-DQ358*(1000-AT358*DT358)/(1000-AT358*DS358))/(100*DK358)</f>
        <v>0</v>
      </c>
      <c r="AG358">
        <f>1000*DW358*AT358*(DS358-DT358)/(100*DK358*(1000-AT358*DS358))</f>
        <v>0</v>
      </c>
      <c r="AH358">
        <f>(AI358 - AJ358 - DX358*1E3/(8.314*(DZ358+273.15)) * AL358/DW358 * AK358) * DW358/(100*DK358) * (1000 - DT358)/1000</f>
        <v>0</v>
      </c>
      <c r="AI358">
        <v>819.4958575814984</v>
      </c>
      <c r="AJ358">
        <v>780.9533757575761</v>
      </c>
      <c r="AK358">
        <v>3.413715156253343</v>
      </c>
      <c r="AL358">
        <v>66.82168237322618</v>
      </c>
      <c r="AM358">
        <f>(AO358 - AN358 + DX358*1E3/(8.314*(DZ358+273.15)) * AQ358/DW358 * AP358) * DW358/(100*DK358) * 1000/(1000 - AO358)</f>
        <v>0</v>
      </c>
      <c r="AN358">
        <v>15.77434994299609</v>
      </c>
      <c r="AO358">
        <v>18.04784264705881</v>
      </c>
      <c r="AP358">
        <v>-0.008192190104114332</v>
      </c>
      <c r="AQ358">
        <v>105.1701195824836</v>
      </c>
      <c r="AR358">
        <v>0</v>
      </c>
      <c r="AS358">
        <v>0</v>
      </c>
      <c r="AT358">
        <f>IF(AR358*$H$15&gt;=AV358,1.0,(AV358/(AV358-AR358*$H$15)))</f>
        <v>0</v>
      </c>
      <c r="AU358">
        <f>(AT358-1)*100</f>
        <v>0</v>
      </c>
      <c r="AV358">
        <f>MAX(0,($B$15+$C$15*EE358)/(1+$D$15*EE358)*DX358/(DZ358+273)*$E$15)</f>
        <v>0</v>
      </c>
      <c r="AW358" t="s">
        <v>429</v>
      </c>
      <c r="AX358" t="s">
        <v>429</v>
      </c>
      <c r="AY358">
        <v>0</v>
      </c>
      <c r="AZ358">
        <v>0</v>
      </c>
      <c r="BA358">
        <f>1-AY358/AZ358</f>
        <v>0</v>
      </c>
      <c r="BB358">
        <v>0</v>
      </c>
      <c r="BC358" t="s">
        <v>429</v>
      </c>
      <c r="BD358" t="s">
        <v>429</v>
      </c>
      <c r="BE358">
        <v>0</v>
      </c>
      <c r="BF358">
        <v>0</v>
      </c>
      <c r="BG358">
        <f>1-BE358/BF358</f>
        <v>0</v>
      </c>
      <c r="BH358">
        <v>0.5</v>
      </c>
      <c r="BI358">
        <f>DH358</f>
        <v>0</v>
      </c>
      <c r="BJ358">
        <f>K358</f>
        <v>0</v>
      </c>
      <c r="BK358">
        <f>BG358*BH358*BI358</f>
        <v>0</v>
      </c>
      <c r="BL358">
        <f>(BJ358-BB358)/BI358</f>
        <v>0</v>
      </c>
      <c r="BM358">
        <f>(AZ358-BF358)/BF358</f>
        <v>0</v>
      </c>
      <c r="BN358">
        <f>AY358/(BA358+AY358/BF358)</f>
        <v>0</v>
      </c>
      <c r="BO358" t="s">
        <v>429</v>
      </c>
      <c r="BP358">
        <v>0</v>
      </c>
      <c r="BQ358">
        <f>IF(BP358&lt;&gt;0, BP358, BN358)</f>
        <v>0</v>
      </c>
      <c r="BR358">
        <f>1-BQ358/BF358</f>
        <v>0</v>
      </c>
      <c r="BS358">
        <f>(BF358-BE358)/(BF358-BQ358)</f>
        <v>0</v>
      </c>
      <c r="BT358">
        <f>(AZ358-BF358)/(AZ358-BQ358)</f>
        <v>0</v>
      </c>
      <c r="BU358">
        <f>(BF358-BE358)/(BF358-AY358)</f>
        <v>0</v>
      </c>
      <c r="BV358">
        <f>(AZ358-BF358)/(AZ358-AY358)</f>
        <v>0</v>
      </c>
      <c r="BW358">
        <f>(BS358*BQ358/BE358)</f>
        <v>0</v>
      </c>
      <c r="BX358">
        <f>(1-BW358)</f>
        <v>0</v>
      </c>
      <c r="DG358">
        <f>$B$13*EF358+$C$13*EG358+$F$13*ER358*(1-EU358)</f>
        <v>0</v>
      </c>
      <c r="DH358">
        <f>DG358*DI358</f>
        <v>0</v>
      </c>
      <c r="DI358">
        <f>($B$13*$D$11+$C$13*$D$11+$F$13*((FE358+EW358)/MAX(FE358+EW358+FF358, 0.1)*$I$11+FF358/MAX(FE358+EW358+FF358, 0.1)*$J$11))/($B$13+$C$13+$F$13)</f>
        <v>0</v>
      </c>
      <c r="DJ358">
        <f>($B$13*$K$11+$C$13*$K$11+$F$13*((FE358+EW358)/MAX(FE358+EW358+FF358, 0.1)*$P$11+FF358/MAX(FE358+EW358+FF358, 0.1)*$Q$11))/($B$13+$C$13+$F$13)</f>
        <v>0</v>
      </c>
      <c r="DK358">
        <v>4.16</v>
      </c>
      <c r="DL358">
        <v>0.5</v>
      </c>
      <c r="DM358" t="s">
        <v>430</v>
      </c>
      <c r="DN358">
        <v>2</v>
      </c>
      <c r="DO358" t="b">
        <v>1</v>
      </c>
      <c r="DP358">
        <v>1685036499.1</v>
      </c>
      <c r="DQ358">
        <v>743.3892592592592</v>
      </c>
      <c r="DR358">
        <v>792.7707037037037</v>
      </c>
      <c r="DS358">
        <v>18.1077037037037</v>
      </c>
      <c r="DT358">
        <v>15.78697407407407</v>
      </c>
      <c r="DU358">
        <v>743.5606296296296</v>
      </c>
      <c r="DV358">
        <v>18.2169</v>
      </c>
      <c r="DW358">
        <v>500.0073703703704</v>
      </c>
      <c r="DX358">
        <v>99.51204074074074</v>
      </c>
      <c r="DY358">
        <v>0.1000041037037037</v>
      </c>
      <c r="DZ358">
        <v>27.02213333333334</v>
      </c>
      <c r="EA358">
        <v>27.89257037037037</v>
      </c>
      <c r="EB358">
        <v>999.9000000000001</v>
      </c>
      <c r="EC358">
        <v>0</v>
      </c>
      <c r="ED358">
        <v>0</v>
      </c>
      <c r="EE358">
        <v>9999.009259259259</v>
      </c>
      <c r="EF358">
        <v>0</v>
      </c>
      <c r="EG358">
        <v>103.9792481481481</v>
      </c>
      <c r="EH358">
        <v>-49.38144444444444</v>
      </c>
      <c r="EI358">
        <v>757.0980370370371</v>
      </c>
      <c r="EJ358">
        <v>805.4867407407406</v>
      </c>
      <c r="EK358">
        <v>2.320718888888889</v>
      </c>
      <c r="EL358">
        <v>792.7707037037037</v>
      </c>
      <c r="EM358">
        <v>15.78697407407407</v>
      </c>
      <c r="EN358">
        <v>1.801933703703703</v>
      </c>
      <c r="EO358">
        <v>1.570994074074074</v>
      </c>
      <c r="EP358">
        <v>15.80352592592593</v>
      </c>
      <c r="EQ358">
        <v>13.67718518518519</v>
      </c>
      <c r="ER358">
        <v>1999.953333333333</v>
      </c>
      <c r="ES358">
        <v>0.9800046666666666</v>
      </c>
      <c r="ET358">
        <v>0.01999543333333334</v>
      </c>
      <c r="EU358">
        <v>0</v>
      </c>
      <c r="EV358">
        <v>518.4560740740741</v>
      </c>
      <c r="EW358">
        <v>5.00078</v>
      </c>
      <c r="EX358">
        <v>15204.68148148148</v>
      </c>
      <c r="EY358">
        <v>16379.26666666667</v>
      </c>
      <c r="EZ358">
        <v>46.06933333333333</v>
      </c>
      <c r="FA358">
        <v>47.58299999999998</v>
      </c>
      <c r="FB358">
        <v>46.27059259259259</v>
      </c>
      <c r="FC358">
        <v>47.45344444444444</v>
      </c>
      <c r="FD358">
        <v>46.7821111111111</v>
      </c>
      <c r="FE358">
        <v>1955.062962962963</v>
      </c>
      <c r="FF358">
        <v>39.89000000000001</v>
      </c>
      <c r="FG358">
        <v>0</v>
      </c>
      <c r="FH358">
        <v>1685036505.7</v>
      </c>
      <c r="FI358">
        <v>0</v>
      </c>
      <c r="FJ358">
        <v>518.4698000000001</v>
      </c>
      <c r="FK358">
        <v>0.2218461648014651</v>
      </c>
      <c r="FL358">
        <v>-5423.776922601918</v>
      </c>
      <c r="FM358">
        <v>15200.44</v>
      </c>
      <c r="FN358">
        <v>15</v>
      </c>
      <c r="FO358">
        <v>1685034582.6</v>
      </c>
      <c r="FP358" t="s">
        <v>1018</v>
      </c>
      <c r="FQ358">
        <v>1685034575.6</v>
      </c>
      <c r="FR358">
        <v>1685034582.6</v>
      </c>
      <c r="FS358">
        <v>5</v>
      </c>
      <c r="FT358">
        <v>-0.444</v>
      </c>
      <c r="FU358">
        <v>-0.083</v>
      </c>
      <c r="FV358">
        <v>-0.171</v>
      </c>
      <c r="FW358">
        <v>-0.067</v>
      </c>
      <c r="FX358">
        <v>408</v>
      </c>
      <c r="FY358">
        <v>21</v>
      </c>
      <c r="FZ358">
        <v>0.12</v>
      </c>
      <c r="GA358">
        <v>0.04</v>
      </c>
      <c r="GB358">
        <v>-49.3483925</v>
      </c>
      <c r="GC358">
        <v>-0.7731973733582627</v>
      </c>
      <c r="GD358">
        <v>0.09759010807325669</v>
      </c>
      <c r="GE358">
        <v>0</v>
      </c>
      <c r="GF358">
        <v>2.32017725</v>
      </c>
      <c r="GG358">
        <v>-0.107973996247662</v>
      </c>
      <c r="GH358">
        <v>0.02211420199639819</v>
      </c>
      <c r="GI358">
        <v>1</v>
      </c>
      <c r="GJ358">
        <v>1</v>
      </c>
      <c r="GK358">
        <v>2</v>
      </c>
      <c r="GL358" t="s">
        <v>432</v>
      </c>
      <c r="GM358">
        <v>3.09883</v>
      </c>
      <c r="GN358">
        <v>2.75811</v>
      </c>
      <c r="GO358">
        <v>0.145772</v>
      </c>
      <c r="GP358">
        <v>0.152049</v>
      </c>
      <c r="GQ358">
        <v>0.0960829</v>
      </c>
      <c r="GR358">
        <v>0.0873294</v>
      </c>
      <c r="GS358">
        <v>21636</v>
      </c>
      <c r="GT358">
        <v>21245.9</v>
      </c>
      <c r="GU358">
        <v>25894.3</v>
      </c>
      <c r="GV358">
        <v>25424.5</v>
      </c>
      <c r="GW358">
        <v>37588.7</v>
      </c>
      <c r="GX358">
        <v>35367.2</v>
      </c>
      <c r="GY358">
        <v>45290.7</v>
      </c>
      <c r="GZ358">
        <v>41917.7</v>
      </c>
      <c r="HA358">
        <v>1.8018</v>
      </c>
      <c r="HB358">
        <v>1.75735</v>
      </c>
      <c r="HC358">
        <v>-0.116974</v>
      </c>
      <c r="HD358">
        <v>0</v>
      </c>
      <c r="HE358">
        <v>29.803</v>
      </c>
      <c r="HF358">
        <v>999.9</v>
      </c>
      <c r="HG358">
        <v>46.3</v>
      </c>
      <c r="HH358">
        <v>46</v>
      </c>
      <c r="HI358">
        <v>47.2063</v>
      </c>
      <c r="HJ358">
        <v>63.023</v>
      </c>
      <c r="HK358">
        <v>23.2492</v>
      </c>
      <c r="HL358">
        <v>1</v>
      </c>
      <c r="HM358">
        <v>0.815414</v>
      </c>
      <c r="HN358">
        <v>7.00052</v>
      </c>
      <c r="HO358">
        <v>20.1596</v>
      </c>
      <c r="HP358">
        <v>5.2104</v>
      </c>
      <c r="HQ358">
        <v>11.986</v>
      </c>
      <c r="HR358">
        <v>4.96315</v>
      </c>
      <c r="HS358">
        <v>3.27445</v>
      </c>
      <c r="HT358">
        <v>9999</v>
      </c>
      <c r="HU358">
        <v>9999</v>
      </c>
      <c r="HV358">
        <v>9999</v>
      </c>
      <c r="HW358">
        <v>32.7</v>
      </c>
      <c r="HX358">
        <v>1.86402</v>
      </c>
      <c r="HY358">
        <v>1.86035</v>
      </c>
      <c r="HZ358">
        <v>1.85867</v>
      </c>
      <c r="IA358">
        <v>1.86004</v>
      </c>
      <c r="IB358">
        <v>1.85989</v>
      </c>
      <c r="IC358">
        <v>1.85854</v>
      </c>
      <c r="ID358">
        <v>1.85765</v>
      </c>
      <c r="IE358">
        <v>1.85245</v>
      </c>
      <c r="IF358">
        <v>0</v>
      </c>
      <c r="IG358">
        <v>0</v>
      </c>
      <c r="IH358">
        <v>0</v>
      </c>
      <c r="II358">
        <v>0</v>
      </c>
      <c r="IJ358" t="s">
        <v>433</v>
      </c>
      <c r="IK358" t="s">
        <v>434</v>
      </c>
      <c r="IL358" t="s">
        <v>435</v>
      </c>
      <c r="IM358" t="s">
        <v>435</v>
      </c>
      <c r="IN358" t="s">
        <v>435</v>
      </c>
      <c r="IO358" t="s">
        <v>435</v>
      </c>
      <c r="IP358">
        <v>0</v>
      </c>
      <c r="IQ358">
        <v>100</v>
      </c>
      <c r="IR358">
        <v>100</v>
      </c>
      <c r="IS358">
        <v>-0.174</v>
      </c>
      <c r="IT358">
        <v>-0.1102</v>
      </c>
      <c r="IU358">
        <v>-0.2503851249591045</v>
      </c>
      <c r="IV358">
        <v>0.0002756662941723101</v>
      </c>
      <c r="IW358">
        <v>-1.706736700235475E-07</v>
      </c>
      <c r="IX358">
        <v>-7.648352192670159E-11</v>
      </c>
      <c r="IY358">
        <v>-0.272498028503149</v>
      </c>
      <c r="IZ358">
        <v>0.001712106514585134</v>
      </c>
      <c r="JA358">
        <v>0.0004201690128959496</v>
      </c>
      <c r="JB358">
        <v>-1.212774764375344E-06</v>
      </c>
      <c r="JC358">
        <v>3</v>
      </c>
      <c r="JD358">
        <v>1949</v>
      </c>
      <c r="JE358">
        <v>1</v>
      </c>
      <c r="JF358">
        <v>28</v>
      </c>
      <c r="JG358">
        <v>32.2</v>
      </c>
      <c r="JH358">
        <v>32.1</v>
      </c>
      <c r="JI358">
        <v>1.95557</v>
      </c>
      <c r="JJ358">
        <v>2.69165</v>
      </c>
      <c r="JK358">
        <v>1.49658</v>
      </c>
      <c r="JL358">
        <v>2.34253</v>
      </c>
      <c r="JM358">
        <v>1.54785</v>
      </c>
      <c r="JN358">
        <v>2.45361</v>
      </c>
      <c r="JO358">
        <v>49.421</v>
      </c>
      <c r="JP358">
        <v>14.6049</v>
      </c>
      <c r="JQ358">
        <v>18</v>
      </c>
      <c r="JR358">
        <v>495.304</v>
      </c>
      <c r="JS358">
        <v>479.015</v>
      </c>
      <c r="JT358">
        <v>21.4122</v>
      </c>
      <c r="JU358">
        <v>36.944</v>
      </c>
      <c r="JV358">
        <v>30</v>
      </c>
      <c r="JW358">
        <v>36.6103</v>
      </c>
      <c r="JX358">
        <v>36.4393</v>
      </c>
      <c r="JY358">
        <v>39.3724</v>
      </c>
      <c r="JZ358">
        <v>61.756</v>
      </c>
      <c r="KA358">
        <v>0</v>
      </c>
      <c r="KB358">
        <v>21.4153</v>
      </c>
      <c r="KC358">
        <v>841.604</v>
      </c>
      <c r="KD358">
        <v>15.7473</v>
      </c>
      <c r="KE358">
        <v>98.96599999999999</v>
      </c>
      <c r="KF358">
        <v>99.5082</v>
      </c>
    </row>
    <row r="359" spans="1:292">
      <c r="A359">
        <v>339</v>
      </c>
      <c r="B359">
        <v>1685036511.6</v>
      </c>
      <c r="C359">
        <v>9912.5</v>
      </c>
      <c r="D359" t="s">
        <v>1117</v>
      </c>
      <c r="E359" t="s">
        <v>1118</v>
      </c>
      <c r="F359">
        <v>5</v>
      </c>
      <c r="G359" t="s">
        <v>1017</v>
      </c>
      <c r="H359">
        <v>1685036503.814285</v>
      </c>
      <c r="I359">
        <f>(J359)/1000</f>
        <v>0</v>
      </c>
      <c r="J359">
        <f>IF(DO359, AM359, AG359)</f>
        <v>0</v>
      </c>
      <c r="K359">
        <f>IF(DO359, AH359, AF359)</f>
        <v>0</v>
      </c>
      <c r="L359">
        <f>DQ359 - IF(AT359&gt;1, K359*DK359*100.0/(AV359*EE359), 0)</f>
        <v>0</v>
      </c>
      <c r="M359">
        <f>((S359-I359/2)*L359-K359)/(S359+I359/2)</f>
        <v>0</v>
      </c>
      <c r="N359">
        <f>M359*(DX359+DY359)/1000.0</f>
        <v>0</v>
      </c>
      <c r="O359">
        <f>(DQ359 - IF(AT359&gt;1, K359*DK359*100.0/(AV359*EE359), 0))*(DX359+DY359)/1000.0</f>
        <v>0</v>
      </c>
      <c r="P359">
        <f>2.0/((1/R359-1/Q359)+SIGN(R359)*SQRT((1/R359-1/Q359)*(1/R359-1/Q359) + 4*DL359/((DL359+1)*(DL359+1))*(2*1/R359*1/Q359-1/Q359*1/Q359)))</f>
        <v>0</v>
      </c>
      <c r="Q359">
        <f>IF(LEFT(DM359,1)&lt;&gt;"0",IF(LEFT(DM359,1)="1",3.0,DN359),$D$5+$E$5*(EE359*DX359/($K$5*1000))+$F$5*(EE359*DX359/($K$5*1000))*MAX(MIN(DK359,$J$5),$I$5)*MAX(MIN(DK359,$J$5),$I$5)+$G$5*MAX(MIN(DK359,$J$5),$I$5)*(EE359*DX359/($K$5*1000))+$H$5*(EE359*DX359/($K$5*1000))*(EE359*DX359/($K$5*1000)))</f>
        <v>0</v>
      </c>
      <c r="R359">
        <f>I359*(1000-(1000*0.61365*exp(17.502*V359/(240.97+V359))/(DX359+DY359)+DS359)/2)/(1000*0.61365*exp(17.502*V359/(240.97+V359))/(DX359+DY359)-DS359)</f>
        <v>0</v>
      </c>
      <c r="S359">
        <f>1/((DL359+1)/(P359/1.6)+1/(Q359/1.37)) + DL359/((DL359+1)/(P359/1.6) + DL359/(Q359/1.37))</f>
        <v>0</v>
      </c>
      <c r="T359">
        <f>(DG359*DJ359)</f>
        <v>0</v>
      </c>
      <c r="U359">
        <f>(DZ359+(T359+2*0.95*5.67E-8*(((DZ359+$B$9)+273)^4-(DZ359+273)^4)-44100*I359)/(1.84*29.3*Q359+8*0.95*5.67E-8*(DZ359+273)^3))</f>
        <v>0</v>
      </c>
      <c r="V359">
        <f>($C$9*EA359+$D$9*EB359+$E$9*U359)</f>
        <v>0</v>
      </c>
      <c r="W359">
        <f>0.61365*exp(17.502*V359/(240.97+V359))</f>
        <v>0</v>
      </c>
      <c r="X359">
        <f>(Y359/Z359*100)</f>
        <v>0</v>
      </c>
      <c r="Y359">
        <f>DS359*(DX359+DY359)/1000</f>
        <v>0</v>
      </c>
      <c r="Z359">
        <f>0.61365*exp(17.502*DZ359/(240.97+DZ359))</f>
        <v>0</v>
      </c>
      <c r="AA359">
        <f>(W359-DS359*(DX359+DY359)/1000)</f>
        <v>0</v>
      </c>
      <c r="AB359">
        <f>(-I359*44100)</f>
        <v>0</v>
      </c>
      <c r="AC359">
        <f>2*29.3*Q359*0.92*(DZ359-V359)</f>
        <v>0</v>
      </c>
      <c r="AD359">
        <f>2*0.95*5.67E-8*(((DZ359+$B$9)+273)^4-(V359+273)^4)</f>
        <v>0</v>
      </c>
      <c r="AE359">
        <f>T359+AD359+AB359+AC359</f>
        <v>0</v>
      </c>
      <c r="AF359">
        <f>DW359*AT359*(DR359-DQ359*(1000-AT359*DT359)/(1000-AT359*DS359))/(100*DK359)</f>
        <v>0</v>
      </c>
      <c r="AG359">
        <f>1000*DW359*AT359*(DS359-DT359)/(100*DK359*(1000-AT359*DS359))</f>
        <v>0</v>
      </c>
      <c r="AH359">
        <f>(AI359 - AJ359 - DX359*1E3/(8.314*(DZ359+273.15)) * AL359/DW359 * AK359) * DW359/(100*DK359) * (1000 - DT359)/1000</f>
        <v>0</v>
      </c>
      <c r="AI359">
        <v>836.5066712776411</v>
      </c>
      <c r="AJ359">
        <v>797.9887636363634</v>
      </c>
      <c r="AK359">
        <v>3.414669918991142</v>
      </c>
      <c r="AL359">
        <v>66.82168237322618</v>
      </c>
      <c r="AM359">
        <f>(AO359 - AN359 + DX359*1E3/(8.314*(DZ359+273.15)) * AQ359/DW359 * AP359) * DW359/(100*DK359) * 1000/(1000 - AO359)</f>
        <v>0</v>
      </c>
      <c r="AN359">
        <v>15.77491649186243</v>
      </c>
      <c r="AO359">
        <v>18.01591294117646</v>
      </c>
      <c r="AP359">
        <v>-0.00762659377868106</v>
      </c>
      <c r="AQ359">
        <v>105.1701195824836</v>
      </c>
      <c r="AR359">
        <v>0</v>
      </c>
      <c r="AS359">
        <v>0</v>
      </c>
      <c r="AT359">
        <f>IF(AR359*$H$15&gt;=AV359,1.0,(AV359/(AV359-AR359*$H$15)))</f>
        <v>0</v>
      </c>
      <c r="AU359">
        <f>(AT359-1)*100</f>
        <v>0</v>
      </c>
      <c r="AV359">
        <f>MAX(0,($B$15+$C$15*EE359)/(1+$D$15*EE359)*DX359/(DZ359+273)*$E$15)</f>
        <v>0</v>
      </c>
      <c r="AW359" t="s">
        <v>429</v>
      </c>
      <c r="AX359" t="s">
        <v>429</v>
      </c>
      <c r="AY359">
        <v>0</v>
      </c>
      <c r="AZ359">
        <v>0</v>
      </c>
      <c r="BA359">
        <f>1-AY359/AZ359</f>
        <v>0</v>
      </c>
      <c r="BB359">
        <v>0</v>
      </c>
      <c r="BC359" t="s">
        <v>429</v>
      </c>
      <c r="BD359" t="s">
        <v>429</v>
      </c>
      <c r="BE359">
        <v>0</v>
      </c>
      <c r="BF359">
        <v>0</v>
      </c>
      <c r="BG359">
        <f>1-BE359/BF359</f>
        <v>0</v>
      </c>
      <c r="BH359">
        <v>0.5</v>
      </c>
      <c r="BI359">
        <f>DH359</f>
        <v>0</v>
      </c>
      <c r="BJ359">
        <f>K359</f>
        <v>0</v>
      </c>
      <c r="BK359">
        <f>BG359*BH359*BI359</f>
        <v>0</v>
      </c>
      <c r="BL359">
        <f>(BJ359-BB359)/BI359</f>
        <v>0</v>
      </c>
      <c r="BM359">
        <f>(AZ359-BF359)/BF359</f>
        <v>0</v>
      </c>
      <c r="BN359">
        <f>AY359/(BA359+AY359/BF359)</f>
        <v>0</v>
      </c>
      <c r="BO359" t="s">
        <v>429</v>
      </c>
      <c r="BP359">
        <v>0</v>
      </c>
      <c r="BQ359">
        <f>IF(BP359&lt;&gt;0, BP359, BN359)</f>
        <v>0</v>
      </c>
      <c r="BR359">
        <f>1-BQ359/BF359</f>
        <v>0</v>
      </c>
      <c r="BS359">
        <f>(BF359-BE359)/(BF359-BQ359)</f>
        <v>0</v>
      </c>
      <c r="BT359">
        <f>(AZ359-BF359)/(AZ359-BQ359)</f>
        <v>0</v>
      </c>
      <c r="BU359">
        <f>(BF359-BE359)/(BF359-AY359)</f>
        <v>0</v>
      </c>
      <c r="BV359">
        <f>(AZ359-BF359)/(AZ359-AY359)</f>
        <v>0</v>
      </c>
      <c r="BW359">
        <f>(BS359*BQ359/BE359)</f>
        <v>0</v>
      </c>
      <c r="BX359">
        <f>(1-BW359)</f>
        <v>0</v>
      </c>
      <c r="DG359">
        <f>$B$13*EF359+$C$13*EG359+$F$13*ER359*(1-EU359)</f>
        <v>0</v>
      </c>
      <c r="DH359">
        <f>DG359*DI359</f>
        <v>0</v>
      </c>
      <c r="DI359">
        <f>($B$13*$D$11+$C$13*$D$11+$F$13*((FE359+EW359)/MAX(FE359+EW359+FF359, 0.1)*$I$11+FF359/MAX(FE359+EW359+FF359, 0.1)*$J$11))/($B$13+$C$13+$F$13)</f>
        <v>0</v>
      </c>
      <c r="DJ359">
        <f>($B$13*$K$11+$C$13*$K$11+$F$13*((FE359+EW359)/MAX(FE359+EW359+FF359, 0.1)*$P$11+FF359/MAX(FE359+EW359+FF359, 0.1)*$Q$11))/($B$13+$C$13+$F$13)</f>
        <v>0</v>
      </c>
      <c r="DK359">
        <v>4.16</v>
      </c>
      <c r="DL359">
        <v>0.5</v>
      </c>
      <c r="DM359" t="s">
        <v>430</v>
      </c>
      <c r="DN359">
        <v>2</v>
      </c>
      <c r="DO359" t="b">
        <v>1</v>
      </c>
      <c r="DP359">
        <v>1685036503.814285</v>
      </c>
      <c r="DQ359">
        <v>759.1797857142856</v>
      </c>
      <c r="DR359">
        <v>808.5908214285713</v>
      </c>
      <c r="DS359">
        <v>18.06809642857143</v>
      </c>
      <c r="DT359">
        <v>15.77553928571428</v>
      </c>
      <c r="DU359">
        <v>759.3528928571428</v>
      </c>
      <c r="DV359">
        <v>18.17791071428571</v>
      </c>
      <c r="DW359">
        <v>499.9994285714287</v>
      </c>
      <c r="DX359">
        <v>99.51195000000004</v>
      </c>
      <c r="DY359">
        <v>0.1000001071428571</v>
      </c>
      <c r="DZ359">
        <v>27.01913928571429</v>
      </c>
      <c r="EA359">
        <v>27.89674642857143</v>
      </c>
      <c r="EB359">
        <v>999.9000000000002</v>
      </c>
      <c r="EC359">
        <v>0</v>
      </c>
      <c r="ED359">
        <v>0</v>
      </c>
      <c r="EE359">
        <v>10000.91964285714</v>
      </c>
      <c r="EF359">
        <v>0</v>
      </c>
      <c r="EG359">
        <v>100.6971964285714</v>
      </c>
      <c r="EH359">
        <v>-49.41105714285715</v>
      </c>
      <c r="EI359">
        <v>773.1485714285711</v>
      </c>
      <c r="EJ359">
        <v>821.5512857142858</v>
      </c>
      <c r="EK359">
        <v>2.29255</v>
      </c>
      <c r="EL359">
        <v>808.5908214285713</v>
      </c>
      <c r="EM359">
        <v>15.77553928571428</v>
      </c>
      <c r="EN359">
        <v>1.797991071428571</v>
      </c>
      <c r="EO359">
        <v>1.569855</v>
      </c>
      <c r="EP359">
        <v>15.76929642857143</v>
      </c>
      <c r="EQ359">
        <v>13.66603571428571</v>
      </c>
      <c r="ER359">
        <v>1999.990714285714</v>
      </c>
      <c r="ES359">
        <v>0.9800054642857142</v>
      </c>
      <c r="ET359">
        <v>0.01999463214285715</v>
      </c>
      <c r="EU359">
        <v>0</v>
      </c>
      <c r="EV359">
        <v>518.5074999999999</v>
      </c>
      <c r="EW359">
        <v>5.00078</v>
      </c>
      <c r="EX359">
        <v>14942</v>
      </c>
      <c r="EY359">
        <v>16379.57857142857</v>
      </c>
      <c r="EZ359">
        <v>46.06678571428571</v>
      </c>
      <c r="FA359">
        <v>47.56874999999997</v>
      </c>
      <c r="FB359">
        <v>46.27207142857141</v>
      </c>
      <c r="FC359">
        <v>47.43721428571428</v>
      </c>
      <c r="FD359">
        <v>46.7832857142857</v>
      </c>
      <c r="FE359">
        <v>1955.100714285714</v>
      </c>
      <c r="FF359">
        <v>39.89000000000001</v>
      </c>
      <c r="FG359">
        <v>0</v>
      </c>
      <c r="FH359">
        <v>1685036511.1</v>
      </c>
      <c r="FI359">
        <v>0</v>
      </c>
      <c r="FJ359">
        <v>518.5356538461539</v>
      </c>
      <c r="FK359">
        <v>1.240854712738994</v>
      </c>
      <c r="FL359">
        <v>-142.1538473311924</v>
      </c>
      <c r="FM359">
        <v>14936.32307692308</v>
      </c>
      <c r="FN359">
        <v>15</v>
      </c>
      <c r="FO359">
        <v>1685034582.6</v>
      </c>
      <c r="FP359" t="s">
        <v>1018</v>
      </c>
      <c r="FQ359">
        <v>1685034575.6</v>
      </c>
      <c r="FR359">
        <v>1685034582.6</v>
      </c>
      <c r="FS359">
        <v>5</v>
      </c>
      <c r="FT359">
        <v>-0.444</v>
      </c>
      <c r="FU359">
        <v>-0.083</v>
      </c>
      <c r="FV359">
        <v>-0.171</v>
      </c>
      <c r="FW359">
        <v>-0.067</v>
      </c>
      <c r="FX359">
        <v>408</v>
      </c>
      <c r="FY359">
        <v>21</v>
      </c>
      <c r="FZ359">
        <v>0.12</v>
      </c>
      <c r="GA359">
        <v>0.04</v>
      </c>
      <c r="GB359">
        <v>-49.3768425</v>
      </c>
      <c r="GC359">
        <v>-0.6010165103188321</v>
      </c>
      <c r="GD359">
        <v>0.093812085808546</v>
      </c>
      <c r="GE359">
        <v>0</v>
      </c>
      <c r="GF359">
        <v>2.3087275</v>
      </c>
      <c r="GG359">
        <v>-0.3074647654784309</v>
      </c>
      <c r="GH359">
        <v>0.0331769061811074</v>
      </c>
      <c r="GI359">
        <v>1</v>
      </c>
      <c r="GJ359">
        <v>1</v>
      </c>
      <c r="GK359">
        <v>2</v>
      </c>
      <c r="GL359" t="s">
        <v>432</v>
      </c>
      <c r="GM359">
        <v>3.09894</v>
      </c>
      <c r="GN359">
        <v>2.75814</v>
      </c>
      <c r="GO359">
        <v>0.147905</v>
      </c>
      <c r="GP359">
        <v>0.154092</v>
      </c>
      <c r="GQ359">
        <v>0.0959618</v>
      </c>
      <c r="GR359">
        <v>0.0873162</v>
      </c>
      <c r="GS359">
        <v>21581.8</v>
      </c>
      <c r="GT359">
        <v>21194.3</v>
      </c>
      <c r="GU359">
        <v>25894.1</v>
      </c>
      <c r="GV359">
        <v>25424</v>
      </c>
      <c r="GW359">
        <v>37593.6</v>
      </c>
      <c r="GX359">
        <v>35367.3</v>
      </c>
      <c r="GY359">
        <v>45290.4</v>
      </c>
      <c r="GZ359">
        <v>41917</v>
      </c>
      <c r="HA359">
        <v>1.8016</v>
      </c>
      <c r="HB359">
        <v>1.75703</v>
      </c>
      <c r="HC359">
        <v>-0.114221</v>
      </c>
      <c r="HD359">
        <v>0</v>
      </c>
      <c r="HE359">
        <v>29.7589</v>
      </c>
      <c r="HF359">
        <v>999.9</v>
      </c>
      <c r="HG359">
        <v>46.3</v>
      </c>
      <c r="HH359">
        <v>46</v>
      </c>
      <c r="HI359">
        <v>47.2112</v>
      </c>
      <c r="HJ359">
        <v>63.093</v>
      </c>
      <c r="HK359">
        <v>22.9087</v>
      </c>
      <c r="HL359">
        <v>1</v>
      </c>
      <c r="HM359">
        <v>0.815175</v>
      </c>
      <c r="HN359">
        <v>6.95631</v>
      </c>
      <c r="HO359">
        <v>20.1611</v>
      </c>
      <c r="HP359">
        <v>5.2104</v>
      </c>
      <c r="HQ359">
        <v>11.986</v>
      </c>
      <c r="HR359">
        <v>4.96305</v>
      </c>
      <c r="HS359">
        <v>3.2744</v>
      </c>
      <c r="HT359">
        <v>9999</v>
      </c>
      <c r="HU359">
        <v>9999</v>
      </c>
      <c r="HV359">
        <v>9999</v>
      </c>
      <c r="HW359">
        <v>32.7</v>
      </c>
      <c r="HX359">
        <v>1.86402</v>
      </c>
      <c r="HY359">
        <v>1.86035</v>
      </c>
      <c r="HZ359">
        <v>1.85868</v>
      </c>
      <c r="IA359">
        <v>1.86004</v>
      </c>
      <c r="IB359">
        <v>1.85989</v>
      </c>
      <c r="IC359">
        <v>1.85854</v>
      </c>
      <c r="ID359">
        <v>1.85766</v>
      </c>
      <c r="IE359">
        <v>1.85247</v>
      </c>
      <c r="IF359">
        <v>0</v>
      </c>
      <c r="IG359">
        <v>0</v>
      </c>
      <c r="IH359">
        <v>0</v>
      </c>
      <c r="II359">
        <v>0</v>
      </c>
      <c r="IJ359" t="s">
        <v>433</v>
      </c>
      <c r="IK359" t="s">
        <v>434</v>
      </c>
      <c r="IL359" t="s">
        <v>435</v>
      </c>
      <c r="IM359" t="s">
        <v>435</v>
      </c>
      <c r="IN359" t="s">
        <v>435</v>
      </c>
      <c r="IO359" t="s">
        <v>435</v>
      </c>
      <c r="IP359">
        <v>0</v>
      </c>
      <c r="IQ359">
        <v>100</v>
      </c>
      <c r="IR359">
        <v>100</v>
      </c>
      <c r="IS359">
        <v>-0.177</v>
      </c>
      <c r="IT359">
        <v>-0.1107</v>
      </c>
      <c r="IU359">
        <v>-0.2503851249591045</v>
      </c>
      <c r="IV359">
        <v>0.0002756662941723101</v>
      </c>
      <c r="IW359">
        <v>-1.706736700235475E-07</v>
      </c>
      <c r="IX359">
        <v>-7.648352192670159E-11</v>
      </c>
      <c r="IY359">
        <v>-0.272498028503149</v>
      </c>
      <c r="IZ359">
        <v>0.001712106514585134</v>
      </c>
      <c r="JA359">
        <v>0.0004201690128959496</v>
      </c>
      <c r="JB359">
        <v>-1.212774764375344E-06</v>
      </c>
      <c r="JC359">
        <v>3</v>
      </c>
      <c r="JD359">
        <v>1949</v>
      </c>
      <c r="JE359">
        <v>1</v>
      </c>
      <c r="JF359">
        <v>28</v>
      </c>
      <c r="JG359">
        <v>32.3</v>
      </c>
      <c r="JH359">
        <v>32.1</v>
      </c>
      <c r="JI359">
        <v>1.99219</v>
      </c>
      <c r="JJ359">
        <v>2.68066</v>
      </c>
      <c r="JK359">
        <v>1.49658</v>
      </c>
      <c r="JL359">
        <v>2.34253</v>
      </c>
      <c r="JM359">
        <v>1.54785</v>
      </c>
      <c r="JN359">
        <v>2.43408</v>
      </c>
      <c r="JO359">
        <v>49.421</v>
      </c>
      <c r="JP359">
        <v>14.6136</v>
      </c>
      <c r="JQ359">
        <v>18</v>
      </c>
      <c r="JR359">
        <v>495.158</v>
      </c>
      <c r="JS359">
        <v>478.794</v>
      </c>
      <c r="JT359">
        <v>21.4802</v>
      </c>
      <c r="JU359">
        <v>36.937</v>
      </c>
      <c r="JV359">
        <v>29.9999</v>
      </c>
      <c r="JW359">
        <v>36.6071</v>
      </c>
      <c r="JX359">
        <v>36.4389</v>
      </c>
      <c r="JY359">
        <v>39.9965</v>
      </c>
      <c r="JZ359">
        <v>61.756</v>
      </c>
      <c r="KA359">
        <v>0</v>
      </c>
      <c r="KB359">
        <v>21.4867</v>
      </c>
      <c r="KC359">
        <v>854.96</v>
      </c>
      <c r="KD359">
        <v>15.7486</v>
      </c>
      <c r="KE359">
        <v>98.9652</v>
      </c>
      <c r="KF359">
        <v>99.5065</v>
      </c>
    </row>
    <row r="360" spans="1:292">
      <c r="A360">
        <v>340</v>
      </c>
      <c r="B360">
        <v>1685036516.6</v>
      </c>
      <c r="C360">
        <v>9917.5</v>
      </c>
      <c r="D360" t="s">
        <v>1119</v>
      </c>
      <c r="E360" t="s">
        <v>1120</v>
      </c>
      <c r="F360">
        <v>5</v>
      </c>
      <c r="G360" t="s">
        <v>1017</v>
      </c>
      <c r="H360">
        <v>1685036509.1</v>
      </c>
      <c r="I360">
        <f>(J360)/1000</f>
        <v>0</v>
      </c>
      <c r="J360">
        <f>IF(DO360, AM360, AG360)</f>
        <v>0</v>
      </c>
      <c r="K360">
        <f>IF(DO360, AH360, AF360)</f>
        <v>0</v>
      </c>
      <c r="L360">
        <f>DQ360 - IF(AT360&gt;1, K360*DK360*100.0/(AV360*EE360), 0)</f>
        <v>0</v>
      </c>
      <c r="M360">
        <f>((S360-I360/2)*L360-K360)/(S360+I360/2)</f>
        <v>0</v>
      </c>
      <c r="N360">
        <f>M360*(DX360+DY360)/1000.0</f>
        <v>0</v>
      </c>
      <c r="O360">
        <f>(DQ360 - IF(AT360&gt;1, K360*DK360*100.0/(AV360*EE360), 0))*(DX360+DY360)/1000.0</f>
        <v>0</v>
      </c>
      <c r="P360">
        <f>2.0/((1/R360-1/Q360)+SIGN(R360)*SQRT((1/R360-1/Q360)*(1/R360-1/Q360) + 4*DL360/((DL360+1)*(DL360+1))*(2*1/R360*1/Q360-1/Q360*1/Q360)))</f>
        <v>0</v>
      </c>
      <c r="Q360">
        <f>IF(LEFT(DM360,1)&lt;&gt;"0",IF(LEFT(DM360,1)="1",3.0,DN360),$D$5+$E$5*(EE360*DX360/($K$5*1000))+$F$5*(EE360*DX360/($K$5*1000))*MAX(MIN(DK360,$J$5),$I$5)*MAX(MIN(DK360,$J$5),$I$5)+$G$5*MAX(MIN(DK360,$J$5),$I$5)*(EE360*DX360/($K$5*1000))+$H$5*(EE360*DX360/($K$5*1000))*(EE360*DX360/($K$5*1000)))</f>
        <v>0</v>
      </c>
      <c r="R360">
        <f>I360*(1000-(1000*0.61365*exp(17.502*V360/(240.97+V360))/(DX360+DY360)+DS360)/2)/(1000*0.61365*exp(17.502*V360/(240.97+V360))/(DX360+DY360)-DS360)</f>
        <v>0</v>
      </c>
      <c r="S360">
        <f>1/((DL360+1)/(P360/1.6)+1/(Q360/1.37)) + DL360/((DL360+1)/(P360/1.6) + DL360/(Q360/1.37))</f>
        <v>0</v>
      </c>
      <c r="T360">
        <f>(DG360*DJ360)</f>
        <v>0</v>
      </c>
      <c r="U360">
        <f>(DZ360+(T360+2*0.95*5.67E-8*(((DZ360+$B$9)+273)^4-(DZ360+273)^4)-44100*I360)/(1.84*29.3*Q360+8*0.95*5.67E-8*(DZ360+273)^3))</f>
        <v>0</v>
      </c>
      <c r="V360">
        <f>($C$9*EA360+$D$9*EB360+$E$9*U360)</f>
        <v>0</v>
      </c>
      <c r="W360">
        <f>0.61365*exp(17.502*V360/(240.97+V360))</f>
        <v>0</v>
      </c>
      <c r="X360">
        <f>(Y360/Z360*100)</f>
        <v>0</v>
      </c>
      <c r="Y360">
        <f>DS360*(DX360+DY360)/1000</f>
        <v>0</v>
      </c>
      <c r="Z360">
        <f>0.61365*exp(17.502*DZ360/(240.97+DZ360))</f>
        <v>0</v>
      </c>
      <c r="AA360">
        <f>(W360-DS360*(DX360+DY360)/1000)</f>
        <v>0</v>
      </c>
      <c r="AB360">
        <f>(-I360*44100)</f>
        <v>0</v>
      </c>
      <c r="AC360">
        <f>2*29.3*Q360*0.92*(DZ360-V360)</f>
        <v>0</v>
      </c>
      <c r="AD360">
        <f>2*0.95*5.67E-8*(((DZ360+$B$9)+273)^4-(V360+273)^4)</f>
        <v>0</v>
      </c>
      <c r="AE360">
        <f>T360+AD360+AB360+AC360</f>
        <v>0</v>
      </c>
      <c r="AF360">
        <f>DW360*AT360*(DR360-DQ360*(1000-AT360*DT360)/(1000-AT360*DS360))/(100*DK360)</f>
        <v>0</v>
      </c>
      <c r="AG360">
        <f>1000*DW360*AT360*(DS360-DT360)/(100*DK360*(1000-AT360*DS360))</f>
        <v>0</v>
      </c>
      <c r="AH360">
        <f>(AI360 - AJ360 - DX360*1E3/(8.314*(DZ360+273.15)) * AL360/DW360 * AK360) * DW360/(100*DK360) * (1000 - DT360)/1000</f>
        <v>0</v>
      </c>
      <c r="AI360">
        <v>853.4946635825692</v>
      </c>
      <c r="AJ360">
        <v>814.980478787879</v>
      </c>
      <c r="AK360">
        <v>3.392974953633569</v>
      </c>
      <c r="AL360">
        <v>66.82168237322618</v>
      </c>
      <c r="AM360">
        <f>(AO360 - AN360 + DX360*1E3/(8.314*(DZ360+273.15)) * AQ360/DW360 * AP360) * DW360/(100*DK360) * 1000/(1000 - AO360)</f>
        <v>0</v>
      </c>
      <c r="AN360">
        <v>15.77285650914088</v>
      </c>
      <c r="AO360">
        <v>17.98749970588235</v>
      </c>
      <c r="AP360">
        <v>-0.005843423744812902</v>
      </c>
      <c r="AQ360">
        <v>105.1701195824836</v>
      </c>
      <c r="AR360">
        <v>0</v>
      </c>
      <c r="AS360">
        <v>0</v>
      </c>
      <c r="AT360">
        <f>IF(AR360*$H$15&gt;=AV360,1.0,(AV360/(AV360-AR360*$H$15)))</f>
        <v>0</v>
      </c>
      <c r="AU360">
        <f>(AT360-1)*100</f>
        <v>0</v>
      </c>
      <c r="AV360">
        <f>MAX(0,($B$15+$C$15*EE360)/(1+$D$15*EE360)*DX360/(DZ360+273)*$E$15)</f>
        <v>0</v>
      </c>
      <c r="AW360" t="s">
        <v>429</v>
      </c>
      <c r="AX360" t="s">
        <v>429</v>
      </c>
      <c r="AY360">
        <v>0</v>
      </c>
      <c r="AZ360">
        <v>0</v>
      </c>
      <c r="BA360">
        <f>1-AY360/AZ360</f>
        <v>0</v>
      </c>
      <c r="BB360">
        <v>0</v>
      </c>
      <c r="BC360" t="s">
        <v>429</v>
      </c>
      <c r="BD360" t="s">
        <v>429</v>
      </c>
      <c r="BE360">
        <v>0</v>
      </c>
      <c r="BF360">
        <v>0</v>
      </c>
      <c r="BG360">
        <f>1-BE360/BF360</f>
        <v>0</v>
      </c>
      <c r="BH360">
        <v>0.5</v>
      </c>
      <c r="BI360">
        <f>DH360</f>
        <v>0</v>
      </c>
      <c r="BJ360">
        <f>K360</f>
        <v>0</v>
      </c>
      <c r="BK360">
        <f>BG360*BH360*BI360</f>
        <v>0</v>
      </c>
      <c r="BL360">
        <f>(BJ360-BB360)/BI360</f>
        <v>0</v>
      </c>
      <c r="BM360">
        <f>(AZ360-BF360)/BF360</f>
        <v>0</v>
      </c>
      <c r="BN360">
        <f>AY360/(BA360+AY360/BF360)</f>
        <v>0</v>
      </c>
      <c r="BO360" t="s">
        <v>429</v>
      </c>
      <c r="BP360">
        <v>0</v>
      </c>
      <c r="BQ360">
        <f>IF(BP360&lt;&gt;0, BP360, BN360)</f>
        <v>0</v>
      </c>
      <c r="BR360">
        <f>1-BQ360/BF360</f>
        <v>0</v>
      </c>
      <c r="BS360">
        <f>(BF360-BE360)/(BF360-BQ360)</f>
        <v>0</v>
      </c>
      <c r="BT360">
        <f>(AZ360-BF360)/(AZ360-BQ360)</f>
        <v>0</v>
      </c>
      <c r="BU360">
        <f>(BF360-BE360)/(BF360-AY360)</f>
        <v>0</v>
      </c>
      <c r="BV360">
        <f>(AZ360-BF360)/(AZ360-AY360)</f>
        <v>0</v>
      </c>
      <c r="BW360">
        <f>(BS360*BQ360/BE360)</f>
        <v>0</v>
      </c>
      <c r="BX360">
        <f>(1-BW360)</f>
        <v>0</v>
      </c>
      <c r="DG360">
        <f>$B$13*EF360+$C$13*EG360+$F$13*ER360*(1-EU360)</f>
        <v>0</v>
      </c>
      <c r="DH360">
        <f>DG360*DI360</f>
        <v>0</v>
      </c>
      <c r="DI360">
        <f>($B$13*$D$11+$C$13*$D$11+$F$13*((FE360+EW360)/MAX(FE360+EW360+FF360, 0.1)*$I$11+FF360/MAX(FE360+EW360+FF360, 0.1)*$J$11))/($B$13+$C$13+$F$13)</f>
        <v>0</v>
      </c>
      <c r="DJ360">
        <f>($B$13*$K$11+$C$13*$K$11+$F$13*((FE360+EW360)/MAX(FE360+EW360+FF360, 0.1)*$P$11+FF360/MAX(FE360+EW360+FF360, 0.1)*$Q$11))/($B$13+$C$13+$F$13)</f>
        <v>0</v>
      </c>
      <c r="DK360">
        <v>4.16</v>
      </c>
      <c r="DL360">
        <v>0.5</v>
      </c>
      <c r="DM360" t="s">
        <v>430</v>
      </c>
      <c r="DN360">
        <v>2</v>
      </c>
      <c r="DO360" t="b">
        <v>1</v>
      </c>
      <c r="DP360">
        <v>1685036509.1</v>
      </c>
      <c r="DQ360">
        <v>776.9083333333334</v>
      </c>
      <c r="DR360">
        <v>826.3084814814815</v>
      </c>
      <c r="DS360">
        <v>18.03016666666667</v>
      </c>
      <c r="DT360">
        <v>15.77432962962963</v>
      </c>
      <c r="DU360">
        <v>777.0834814814815</v>
      </c>
      <c r="DV360">
        <v>18.14056666666667</v>
      </c>
      <c r="DW360">
        <v>499.9890370370371</v>
      </c>
      <c r="DX360">
        <v>99.51181481481481</v>
      </c>
      <c r="DY360">
        <v>0.09998262222222222</v>
      </c>
      <c r="DZ360">
        <v>27.01356296296296</v>
      </c>
      <c r="EA360">
        <v>27.8973</v>
      </c>
      <c r="EB360">
        <v>999.9000000000001</v>
      </c>
      <c r="EC360">
        <v>0</v>
      </c>
      <c r="ED360">
        <v>0</v>
      </c>
      <c r="EE360">
        <v>10003.45296296297</v>
      </c>
      <c r="EF360">
        <v>0</v>
      </c>
      <c r="EG360">
        <v>99.51828148148149</v>
      </c>
      <c r="EH360">
        <v>-49.4001925925926</v>
      </c>
      <c r="EI360">
        <v>791.1728148148148</v>
      </c>
      <c r="EJ360">
        <v>839.551925925926</v>
      </c>
      <c r="EK360">
        <v>2.255835555555556</v>
      </c>
      <c r="EL360">
        <v>826.3084814814815</v>
      </c>
      <c r="EM360">
        <v>15.77432962962963</v>
      </c>
      <c r="EN360">
        <v>1.794213333333333</v>
      </c>
      <c r="EO360">
        <v>1.569731481481482</v>
      </c>
      <c r="EP360">
        <v>15.73645185185185</v>
      </c>
      <c r="EQ360">
        <v>13.66483703703704</v>
      </c>
      <c r="ER360">
        <v>2000.012962962963</v>
      </c>
      <c r="ES360">
        <v>0.9800055555555557</v>
      </c>
      <c r="ET360">
        <v>0.01999454074074074</v>
      </c>
      <c r="EU360">
        <v>0</v>
      </c>
      <c r="EV360">
        <v>518.5848888888891</v>
      </c>
      <c r="EW360">
        <v>5.00078</v>
      </c>
      <c r="EX360">
        <v>14910.16666666667</v>
      </c>
      <c r="EY360">
        <v>16379.76296296296</v>
      </c>
      <c r="EZ360">
        <v>46.05996296296297</v>
      </c>
      <c r="FA360">
        <v>47.55051851851851</v>
      </c>
      <c r="FB360">
        <v>46.24981481481481</v>
      </c>
      <c r="FC360">
        <v>47.41177777777778</v>
      </c>
      <c r="FD360">
        <v>46.74522222222222</v>
      </c>
      <c r="FE360">
        <v>1955.122962962963</v>
      </c>
      <c r="FF360">
        <v>39.89000000000001</v>
      </c>
      <c r="FG360">
        <v>0</v>
      </c>
      <c r="FH360">
        <v>1685036515.9</v>
      </c>
      <c r="FI360">
        <v>0</v>
      </c>
      <c r="FJ360">
        <v>518.5970384615385</v>
      </c>
      <c r="FK360">
        <v>1.056102574296838</v>
      </c>
      <c r="FL360">
        <v>80.91282046451273</v>
      </c>
      <c r="FM360">
        <v>14910.19615384615</v>
      </c>
      <c r="FN360">
        <v>15</v>
      </c>
      <c r="FO360">
        <v>1685034582.6</v>
      </c>
      <c r="FP360" t="s">
        <v>1018</v>
      </c>
      <c r="FQ360">
        <v>1685034575.6</v>
      </c>
      <c r="FR360">
        <v>1685034582.6</v>
      </c>
      <c r="FS360">
        <v>5</v>
      </c>
      <c r="FT360">
        <v>-0.444</v>
      </c>
      <c r="FU360">
        <v>-0.083</v>
      </c>
      <c r="FV360">
        <v>-0.171</v>
      </c>
      <c r="FW360">
        <v>-0.067</v>
      </c>
      <c r="FX360">
        <v>408</v>
      </c>
      <c r="FY360">
        <v>21</v>
      </c>
      <c r="FZ360">
        <v>0.12</v>
      </c>
      <c r="GA360">
        <v>0.04</v>
      </c>
      <c r="GB360">
        <v>-49.39421951219513</v>
      </c>
      <c r="GC360">
        <v>0.2299567944250041</v>
      </c>
      <c r="GD360">
        <v>0.07060682347842326</v>
      </c>
      <c r="GE360">
        <v>0</v>
      </c>
      <c r="GF360">
        <v>2.280896341463415</v>
      </c>
      <c r="GG360">
        <v>-0.4223445993031349</v>
      </c>
      <c r="GH360">
        <v>0.04172693998799162</v>
      </c>
      <c r="GI360">
        <v>1</v>
      </c>
      <c r="GJ360">
        <v>1</v>
      </c>
      <c r="GK360">
        <v>2</v>
      </c>
      <c r="GL360" t="s">
        <v>432</v>
      </c>
      <c r="GM360">
        <v>3.09889</v>
      </c>
      <c r="GN360">
        <v>2.75822</v>
      </c>
      <c r="GO360">
        <v>0.149997</v>
      </c>
      <c r="GP360">
        <v>0.156152</v>
      </c>
      <c r="GQ360">
        <v>0.0958571</v>
      </c>
      <c r="GR360">
        <v>0.0873302</v>
      </c>
      <c r="GS360">
        <v>21528.9</v>
      </c>
      <c r="GT360">
        <v>21142.8</v>
      </c>
      <c r="GU360">
        <v>25894.2</v>
      </c>
      <c r="GV360">
        <v>25424.2</v>
      </c>
      <c r="GW360">
        <v>37598.3</v>
      </c>
      <c r="GX360">
        <v>35367.1</v>
      </c>
      <c r="GY360">
        <v>45290.4</v>
      </c>
      <c r="GZ360">
        <v>41917.1</v>
      </c>
      <c r="HA360">
        <v>1.80168</v>
      </c>
      <c r="HB360">
        <v>1.7572</v>
      </c>
      <c r="HC360">
        <v>-0.111524</v>
      </c>
      <c r="HD360">
        <v>0</v>
      </c>
      <c r="HE360">
        <v>29.715</v>
      </c>
      <c r="HF360">
        <v>999.9</v>
      </c>
      <c r="HG360">
        <v>46.3</v>
      </c>
      <c r="HH360">
        <v>46.1</v>
      </c>
      <c r="HI360">
        <v>47.4529</v>
      </c>
      <c r="HJ360">
        <v>63.013</v>
      </c>
      <c r="HK360">
        <v>23.0929</v>
      </c>
      <c r="HL360">
        <v>1</v>
      </c>
      <c r="HM360">
        <v>0.814339</v>
      </c>
      <c r="HN360">
        <v>6.87136</v>
      </c>
      <c r="HO360">
        <v>20.1646</v>
      </c>
      <c r="HP360">
        <v>5.20995</v>
      </c>
      <c r="HQ360">
        <v>11.986</v>
      </c>
      <c r="HR360">
        <v>4.96295</v>
      </c>
      <c r="HS360">
        <v>3.2743</v>
      </c>
      <c r="HT360">
        <v>9999</v>
      </c>
      <c r="HU360">
        <v>9999</v>
      </c>
      <c r="HV360">
        <v>9999</v>
      </c>
      <c r="HW360">
        <v>32.7</v>
      </c>
      <c r="HX360">
        <v>1.86403</v>
      </c>
      <c r="HY360">
        <v>1.86034</v>
      </c>
      <c r="HZ360">
        <v>1.85867</v>
      </c>
      <c r="IA360">
        <v>1.86005</v>
      </c>
      <c r="IB360">
        <v>1.85989</v>
      </c>
      <c r="IC360">
        <v>1.85856</v>
      </c>
      <c r="ID360">
        <v>1.85768</v>
      </c>
      <c r="IE360">
        <v>1.85245</v>
      </c>
      <c r="IF360">
        <v>0</v>
      </c>
      <c r="IG360">
        <v>0</v>
      </c>
      <c r="IH360">
        <v>0</v>
      </c>
      <c r="II360">
        <v>0</v>
      </c>
      <c r="IJ360" t="s">
        <v>433</v>
      </c>
      <c r="IK360" t="s">
        <v>434</v>
      </c>
      <c r="IL360" t="s">
        <v>435</v>
      </c>
      <c r="IM360" t="s">
        <v>435</v>
      </c>
      <c r="IN360" t="s">
        <v>435</v>
      </c>
      <c r="IO360" t="s">
        <v>435</v>
      </c>
      <c r="IP360">
        <v>0</v>
      </c>
      <c r="IQ360">
        <v>100</v>
      </c>
      <c r="IR360">
        <v>100</v>
      </c>
      <c r="IS360">
        <v>-0.178</v>
      </c>
      <c r="IT360">
        <v>-0.1111</v>
      </c>
      <c r="IU360">
        <v>-0.2503851249591045</v>
      </c>
      <c r="IV360">
        <v>0.0002756662941723101</v>
      </c>
      <c r="IW360">
        <v>-1.706736700235475E-07</v>
      </c>
      <c r="IX360">
        <v>-7.648352192670159E-11</v>
      </c>
      <c r="IY360">
        <v>-0.272498028503149</v>
      </c>
      <c r="IZ360">
        <v>0.001712106514585134</v>
      </c>
      <c r="JA360">
        <v>0.0004201690128959496</v>
      </c>
      <c r="JB360">
        <v>-1.212774764375344E-06</v>
      </c>
      <c r="JC360">
        <v>3</v>
      </c>
      <c r="JD360">
        <v>1949</v>
      </c>
      <c r="JE360">
        <v>1</v>
      </c>
      <c r="JF360">
        <v>28</v>
      </c>
      <c r="JG360">
        <v>32.4</v>
      </c>
      <c r="JH360">
        <v>32.2</v>
      </c>
      <c r="JI360">
        <v>2.02637</v>
      </c>
      <c r="JJ360">
        <v>2.69165</v>
      </c>
      <c r="JK360">
        <v>1.49658</v>
      </c>
      <c r="JL360">
        <v>2.34253</v>
      </c>
      <c r="JM360">
        <v>1.54785</v>
      </c>
      <c r="JN360">
        <v>2.40479</v>
      </c>
      <c r="JO360">
        <v>49.421</v>
      </c>
      <c r="JP360">
        <v>14.6049</v>
      </c>
      <c r="JQ360">
        <v>18</v>
      </c>
      <c r="JR360">
        <v>495.187</v>
      </c>
      <c r="JS360">
        <v>478.89</v>
      </c>
      <c r="JT360">
        <v>21.5417</v>
      </c>
      <c r="JU360">
        <v>36.9298</v>
      </c>
      <c r="JV360">
        <v>29.9994</v>
      </c>
      <c r="JW360">
        <v>36.6045</v>
      </c>
      <c r="JX360">
        <v>36.4359</v>
      </c>
      <c r="JY360">
        <v>40.6686</v>
      </c>
      <c r="JZ360">
        <v>61.756</v>
      </c>
      <c r="KA360">
        <v>0</v>
      </c>
      <c r="KB360">
        <v>21.5568</v>
      </c>
      <c r="KC360">
        <v>874.995</v>
      </c>
      <c r="KD360">
        <v>15.7726</v>
      </c>
      <c r="KE360">
        <v>98.96550000000001</v>
      </c>
      <c r="KF360">
        <v>99.5069</v>
      </c>
    </row>
    <row r="361" spans="1:292">
      <c r="A361">
        <v>341</v>
      </c>
      <c r="B361">
        <v>1685036521.6</v>
      </c>
      <c r="C361">
        <v>9922.5</v>
      </c>
      <c r="D361" t="s">
        <v>1121</v>
      </c>
      <c r="E361" t="s">
        <v>1122</v>
      </c>
      <c r="F361">
        <v>5</v>
      </c>
      <c r="G361" t="s">
        <v>1017</v>
      </c>
      <c r="H361">
        <v>1685036513.814285</v>
      </c>
      <c r="I361">
        <f>(J361)/1000</f>
        <v>0</v>
      </c>
      <c r="J361">
        <f>IF(DO361, AM361, AG361)</f>
        <v>0</v>
      </c>
      <c r="K361">
        <f>IF(DO361, AH361, AF361)</f>
        <v>0</v>
      </c>
      <c r="L361">
        <f>DQ361 - IF(AT361&gt;1, K361*DK361*100.0/(AV361*EE361), 0)</f>
        <v>0</v>
      </c>
      <c r="M361">
        <f>((S361-I361/2)*L361-K361)/(S361+I361/2)</f>
        <v>0</v>
      </c>
      <c r="N361">
        <f>M361*(DX361+DY361)/1000.0</f>
        <v>0</v>
      </c>
      <c r="O361">
        <f>(DQ361 - IF(AT361&gt;1, K361*DK361*100.0/(AV361*EE361), 0))*(DX361+DY361)/1000.0</f>
        <v>0</v>
      </c>
      <c r="P361">
        <f>2.0/((1/R361-1/Q361)+SIGN(R361)*SQRT((1/R361-1/Q361)*(1/R361-1/Q361) + 4*DL361/((DL361+1)*(DL361+1))*(2*1/R361*1/Q361-1/Q361*1/Q361)))</f>
        <v>0</v>
      </c>
      <c r="Q361">
        <f>IF(LEFT(DM361,1)&lt;&gt;"0",IF(LEFT(DM361,1)="1",3.0,DN361),$D$5+$E$5*(EE361*DX361/($K$5*1000))+$F$5*(EE361*DX361/($K$5*1000))*MAX(MIN(DK361,$J$5),$I$5)*MAX(MIN(DK361,$J$5),$I$5)+$G$5*MAX(MIN(DK361,$J$5),$I$5)*(EE361*DX361/($K$5*1000))+$H$5*(EE361*DX361/($K$5*1000))*(EE361*DX361/($K$5*1000)))</f>
        <v>0</v>
      </c>
      <c r="R361">
        <f>I361*(1000-(1000*0.61365*exp(17.502*V361/(240.97+V361))/(DX361+DY361)+DS361)/2)/(1000*0.61365*exp(17.502*V361/(240.97+V361))/(DX361+DY361)-DS361)</f>
        <v>0</v>
      </c>
      <c r="S361">
        <f>1/((DL361+1)/(P361/1.6)+1/(Q361/1.37)) + DL361/((DL361+1)/(P361/1.6) + DL361/(Q361/1.37))</f>
        <v>0</v>
      </c>
      <c r="T361">
        <f>(DG361*DJ361)</f>
        <v>0</v>
      </c>
      <c r="U361">
        <f>(DZ361+(T361+2*0.95*5.67E-8*(((DZ361+$B$9)+273)^4-(DZ361+273)^4)-44100*I361)/(1.84*29.3*Q361+8*0.95*5.67E-8*(DZ361+273)^3))</f>
        <v>0</v>
      </c>
      <c r="V361">
        <f>($C$9*EA361+$D$9*EB361+$E$9*U361)</f>
        <v>0</v>
      </c>
      <c r="W361">
        <f>0.61365*exp(17.502*V361/(240.97+V361))</f>
        <v>0</v>
      </c>
      <c r="X361">
        <f>(Y361/Z361*100)</f>
        <v>0</v>
      </c>
      <c r="Y361">
        <f>DS361*(DX361+DY361)/1000</f>
        <v>0</v>
      </c>
      <c r="Z361">
        <f>0.61365*exp(17.502*DZ361/(240.97+DZ361))</f>
        <v>0</v>
      </c>
      <c r="AA361">
        <f>(W361-DS361*(DX361+DY361)/1000)</f>
        <v>0</v>
      </c>
      <c r="AB361">
        <f>(-I361*44100)</f>
        <v>0</v>
      </c>
      <c r="AC361">
        <f>2*29.3*Q361*0.92*(DZ361-V361)</f>
        <v>0</v>
      </c>
      <c r="AD361">
        <f>2*0.95*5.67E-8*(((DZ361+$B$9)+273)^4-(V361+273)^4)</f>
        <v>0</v>
      </c>
      <c r="AE361">
        <f>T361+AD361+AB361+AC361</f>
        <v>0</v>
      </c>
      <c r="AF361">
        <f>DW361*AT361*(DR361-DQ361*(1000-AT361*DT361)/(1000-AT361*DS361))/(100*DK361)</f>
        <v>0</v>
      </c>
      <c r="AG361">
        <f>1000*DW361*AT361*(DS361-DT361)/(100*DK361*(1000-AT361*DS361))</f>
        <v>0</v>
      </c>
      <c r="AH361">
        <f>(AI361 - AJ361 - DX361*1E3/(8.314*(DZ361+273.15)) * AL361/DW361 * AK361) * DW361/(100*DK361) * (1000 - DT361)/1000</f>
        <v>0</v>
      </c>
      <c r="AI361">
        <v>870.6536434602957</v>
      </c>
      <c r="AJ361">
        <v>832.072272727272</v>
      </c>
      <c r="AK361">
        <v>3.431489143539896</v>
      </c>
      <c r="AL361">
        <v>66.82168237322618</v>
      </c>
      <c r="AM361">
        <f>(AO361 - AN361 + DX361*1E3/(8.314*(DZ361+273.15)) * AQ361/DW361 * AP361) * DW361/(100*DK361) * 1000/(1000 - AO361)</f>
        <v>0</v>
      </c>
      <c r="AN361">
        <v>15.77475454057799</v>
      </c>
      <c r="AO361">
        <v>17.95979558823529</v>
      </c>
      <c r="AP361">
        <v>-0.006056912060179937</v>
      </c>
      <c r="AQ361">
        <v>105.1701195824836</v>
      </c>
      <c r="AR361">
        <v>0</v>
      </c>
      <c r="AS361">
        <v>0</v>
      </c>
      <c r="AT361">
        <f>IF(AR361*$H$15&gt;=AV361,1.0,(AV361/(AV361-AR361*$H$15)))</f>
        <v>0</v>
      </c>
      <c r="AU361">
        <f>(AT361-1)*100</f>
        <v>0</v>
      </c>
      <c r="AV361">
        <f>MAX(0,($B$15+$C$15*EE361)/(1+$D$15*EE361)*DX361/(DZ361+273)*$E$15)</f>
        <v>0</v>
      </c>
      <c r="AW361" t="s">
        <v>429</v>
      </c>
      <c r="AX361" t="s">
        <v>429</v>
      </c>
      <c r="AY361">
        <v>0</v>
      </c>
      <c r="AZ361">
        <v>0</v>
      </c>
      <c r="BA361">
        <f>1-AY361/AZ361</f>
        <v>0</v>
      </c>
      <c r="BB361">
        <v>0</v>
      </c>
      <c r="BC361" t="s">
        <v>429</v>
      </c>
      <c r="BD361" t="s">
        <v>429</v>
      </c>
      <c r="BE361">
        <v>0</v>
      </c>
      <c r="BF361">
        <v>0</v>
      </c>
      <c r="BG361">
        <f>1-BE361/BF361</f>
        <v>0</v>
      </c>
      <c r="BH361">
        <v>0.5</v>
      </c>
      <c r="BI361">
        <f>DH361</f>
        <v>0</v>
      </c>
      <c r="BJ361">
        <f>K361</f>
        <v>0</v>
      </c>
      <c r="BK361">
        <f>BG361*BH361*BI361</f>
        <v>0</v>
      </c>
      <c r="BL361">
        <f>(BJ361-BB361)/BI361</f>
        <v>0</v>
      </c>
      <c r="BM361">
        <f>(AZ361-BF361)/BF361</f>
        <v>0</v>
      </c>
      <c r="BN361">
        <f>AY361/(BA361+AY361/BF361)</f>
        <v>0</v>
      </c>
      <c r="BO361" t="s">
        <v>429</v>
      </c>
      <c r="BP361">
        <v>0</v>
      </c>
      <c r="BQ361">
        <f>IF(BP361&lt;&gt;0, BP361, BN361)</f>
        <v>0</v>
      </c>
      <c r="BR361">
        <f>1-BQ361/BF361</f>
        <v>0</v>
      </c>
      <c r="BS361">
        <f>(BF361-BE361)/(BF361-BQ361)</f>
        <v>0</v>
      </c>
      <c r="BT361">
        <f>(AZ361-BF361)/(AZ361-BQ361)</f>
        <v>0</v>
      </c>
      <c r="BU361">
        <f>(BF361-BE361)/(BF361-AY361)</f>
        <v>0</v>
      </c>
      <c r="BV361">
        <f>(AZ361-BF361)/(AZ361-AY361)</f>
        <v>0</v>
      </c>
      <c r="BW361">
        <f>(BS361*BQ361/BE361)</f>
        <v>0</v>
      </c>
      <c r="BX361">
        <f>(1-BW361)</f>
        <v>0</v>
      </c>
      <c r="DG361">
        <f>$B$13*EF361+$C$13*EG361+$F$13*ER361*(1-EU361)</f>
        <v>0</v>
      </c>
      <c r="DH361">
        <f>DG361*DI361</f>
        <v>0</v>
      </c>
      <c r="DI361">
        <f>($B$13*$D$11+$C$13*$D$11+$F$13*((FE361+EW361)/MAX(FE361+EW361+FF361, 0.1)*$I$11+FF361/MAX(FE361+EW361+FF361, 0.1)*$J$11))/($B$13+$C$13+$F$13)</f>
        <v>0</v>
      </c>
      <c r="DJ361">
        <f>($B$13*$K$11+$C$13*$K$11+$F$13*((FE361+EW361)/MAX(FE361+EW361+FF361, 0.1)*$P$11+FF361/MAX(FE361+EW361+FF361, 0.1)*$Q$11))/($B$13+$C$13+$F$13)</f>
        <v>0</v>
      </c>
      <c r="DK361">
        <v>4.16</v>
      </c>
      <c r="DL361">
        <v>0.5</v>
      </c>
      <c r="DM361" t="s">
        <v>430</v>
      </c>
      <c r="DN361">
        <v>2</v>
      </c>
      <c r="DO361" t="b">
        <v>1</v>
      </c>
      <c r="DP361">
        <v>1685036513.814285</v>
      </c>
      <c r="DQ361">
        <v>792.6930714285712</v>
      </c>
      <c r="DR361">
        <v>842.1228214285713</v>
      </c>
      <c r="DS361">
        <v>18.00082857142857</v>
      </c>
      <c r="DT361">
        <v>15.77425714285714</v>
      </c>
      <c r="DU361">
        <v>792.8703571428571</v>
      </c>
      <c r="DV361">
        <v>18.11168571428571</v>
      </c>
      <c r="DW361">
        <v>499.9935357142858</v>
      </c>
      <c r="DX361">
        <v>99.51181071428573</v>
      </c>
      <c r="DY361">
        <v>0.09997328928571426</v>
      </c>
      <c r="DZ361">
        <v>27.00949642857143</v>
      </c>
      <c r="EA361">
        <v>27.89383214285714</v>
      </c>
      <c r="EB361">
        <v>999.9000000000002</v>
      </c>
      <c r="EC361">
        <v>0</v>
      </c>
      <c r="ED361">
        <v>0</v>
      </c>
      <c r="EE361">
        <v>10006.34392857143</v>
      </c>
      <c r="EF361">
        <v>0</v>
      </c>
      <c r="EG361">
        <v>98.92969285714285</v>
      </c>
      <c r="EH361">
        <v>-49.42966071428572</v>
      </c>
      <c r="EI361">
        <v>807.2233571428571</v>
      </c>
      <c r="EJ361">
        <v>855.619607142857</v>
      </c>
      <c r="EK361">
        <v>2.226574642857143</v>
      </c>
      <c r="EL361">
        <v>842.1228214285713</v>
      </c>
      <c r="EM361">
        <v>15.77425714285714</v>
      </c>
      <c r="EN361">
        <v>1.791294285714286</v>
      </c>
      <c r="EO361">
        <v>1.569723928571429</v>
      </c>
      <c r="EP361">
        <v>15.71102142857143</v>
      </c>
      <c r="EQ361">
        <v>13.66476428571429</v>
      </c>
      <c r="ER361">
        <v>2000.011785714285</v>
      </c>
      <c r="ES361">
        <v>0.980005357142857</v>
      </c>
      <c r="ET361">
        <v>0.01999473928571429</v>
      </c>
      <c r="EU361">
        <v>0</v>
      </c>
      <c r="EV361">
        <v>518.6546428571429</v>
      </c>
      <c r="EW361">
        <v>5.00078</v>
      </c>
      <c r="EX361">
        <v>14922.06071428571</v>
      </c>
      <c r="EY361">
        <v>16379.75357142857</v>
      </c>
      <c r="EZ361">
        <v>46.04003571428571</v>
      </c>
      <c r="FA361">
        <v>47.53985714285714</v>
      </c>
      <c r="FB361">
        <v>46.27878571428572</v>
      </c>
      <c r="FC361">
        <v>47.39260714285714</v>
      </c>
      <c r="FD361">
        <v>46.71189285714284</v>
      </c>
      <c r="FE361">
        <v>1955.121785714286</v>
      </c>
      <c r="FF361">
        <v>39.89000000000001</v>
      </c>
      <c r="FG361">
        <v>0</v>
      </c>
      <c r="FH361">
        <v>1685036520.7</v>
      </c>
      <c r="FI361">
        <v>0</v>
      </c>
      <c r="FJ361">
        <v>518.6776153846154</v>
      </c>
      <c r="FK361">
        <v>0.5725128281072969</v>
      </c>
      <c r="FL361">
        <v>-22.3623933311179</v>
      </c>
      <c r="FM361">
        <v>14923.05769230769</v>
      </c>
      <c r="FN361">
        <v>15</v>
      </c>
      <c r="FO361">
        <v>1685034582.6</v>
      </c>
      <c r="FP361" t="s">
        <v>1018</v>
      </c>
      <c r="FQ361">
        <v>1685034575.6</v>
      </c>
      <c r="FR361">
        <v>1685034582.6</v>
      </c>
      <c r="FS361">
        <v>5</v>
      </c>
      <c r="FT361">
        <v>-0.444</v>
      </c>
      <c r="FU361">
        <v>-0.083</v>
      </c>
      <c r="FV361">
        <v>-0.171</v>
      </c>
      <c r="FW361">
        <v>-0.067</v>
      </c>
      <c r="FX361">
        <v>408</v>
      </c>
      <c r="FY361">
        <v>21</v>
      </c>
      <c r="FZ361">
        <v>0.12</v>
      </c>
      <c r="GA361">
        <v>0.04</v>
      </c>
      <c r="GB361">
        <v>-49.4317675</v>
      </c>
      <c r="GC361">
        <v>-0.2904574108816178</v>
      </c>
      <c r="GD361">
        <v>0.09348789062627305</v>
      </c>
      <c r="GE361">
        <v>0</v>
      </c>
      <c r="GF361">
        <v>2.24247275</v>
      </c>
      <c r="GG361">
        <v>-0.3745270919324582</v>
      </c>
      <c r="GH361">
        <v>0.03610201933323812</v>
      </c>
      <c r="GI361">
        <v>1</v>
      </c>
      <c r="GJ361">
        <v>1</v>
      </c>
      <c r="GK361">
        <v>2</v>
      </c>
      <c r="GL361" t="s">
        <v>432</v>
      </c>
      <c r="GM361">
        <v>3.09893</v>
      </c>
      <c r="GN361">
        <v>2.75803</v>
      </c>
      <c r="GO361">
        <v>0.152084</v>
      </c>
      <c r="GP361">
        <v>0.158167</v>
      </c>
      <c r="GQ361">
        <v>0.09575110000000001</v>
      </c>
      <c r="GR361">
        <v>0.0873367</v>
      </c>
      <c r="GS361">
        <v>21476.2</v>
      </c>
      <c r="GT361">
        <v>21092.4</v>
      </c>
      <c r="GU361">
        <v>25894.5</v>
      </c>
      <c r="GV361">
        <v>25424.3</v>
      </c>
      <c r="GW361">
        <v>37603.1</v>
      </c>
      <c r="GX361">
        <v>35367.1</v>
      </c>
      <c r="GY361">
        <v>45290.7</v>
      </c>
      <c r="GZ361">
        <v>41917.1</v>
      </c>
      <c r="HA361">
        <v>1.80175</v>
      </c>
      <c r="HB361">
        <v>1.75718</v>
      </c>
      <c r="HC361">
        <v>-0.109755</v>
      </c>
      <c r="HD361">
        <v>0</v>
      </c>
      <c r="HE361">
        <v>29.6733</v>
      </c>
      <c r="HF361">
        <v>999.9</v>
      </c>
      <c r="HG361">
        <v>46.2</v>
      </c>
      <c r="HH361">
        <v>46.1</v>
      </c>
      <c r="HI361">
        <v>47.351</v>
      </c>
      <c r="HJ361">
        <v>62.933</v>
      </c>
      <c r="HK361">
        <v>23.2532</v>
      </c>
      <c r="HL361">
        <v>1</v>
      </c>
      <c r="HM361">
        <v>0.813039</v>
      </c>
      <c r="HN361">
        <v>6.7621</v>
      </c>
      <c r="HO361">
        <v>20.1687</v>
      </c>
      <c r="HP361">
        <v>5.2095</v>
      </c>
      <c r="HQ361">
        <v>11.986</v>
      </c>
      <c r="HR361">
        <v>4.96285</v>
      </c>
      <c r="HS361">
        <v>3.27438</v>
      </c>
      <c r="HT361">
        <v>9999</v>
      </c>
      <c r="HU361">
        <v>9999</v>
      </c>
      <c r="HV361">
        <v>9999</v>
      </c>
      <c r="HW361">
        <v>32.7</v>
      </c>
      <c r="HX361">
        <v>1.86401</v>
      </c>
      <c r="HY361">
        <v>1.86035</v>
      </c>
      <c r="HZ361">
        <v>1.85867</v>
      </c>
      <c r="IA361">
        <v>1.86005</v>
      </c>
      <c r="IB361">
        <v>1.85989</v>
      </c>
      <c r="IC361">
        <v>1.85853</v>
      </c>
      <c r="ID361">
        <v>1.85766</v>
      </c>
      <c r="IE361">
        <v>1.85245</v>
      </c>
      <c r="IF361">
        <v>0</v>
      </c>
      <c r="IG361">
        <v>0</v>
      </c>
      <c r="IH361">
        <v>0</v>
      </c>
      <c r="II361">
        <v>0</v>
      </c>
      <c r="IJ361" t="s">
        <v>433</v>
      </c>
      <c r="IK361" t="s">
        <v>434</v>
      </c>
      <c r="IL361" t="s">
        <v>435</v>
      </c>
      <c r="IM361" t="s">
        <v>435</v>
      </c>
      <c r="IN361" t="s">
        <v>435</v>
      </c>
      <c r="IO361" t="s">
        <v>435</v>
      </c>
      <c r="IP361">
        <v>0</v>
      </c>
      <c r="IQ361">
        <v>100</v>
      </c>
      <c r="IR361">
        <v>100</v>
      </c>
      <c r="IS361">
        <v>-0.181</v>
      </c>
      <c r="IT361">
        <v>-0.1115</v>
      </c>
      <c r="IU361">
        <v>-0.2503851249591045</v>
      </c>
      <c r="IV361">
        <v>0.0002756662941723101</v>
      </c>
      <c r="IW361">
        <v>-1.706736700235475E-07</v>
      </c>
      <c r="IX361">
        <v>-7.648352192670159E-11</v>
      </c>
      <c r="IY361">
        <v>-0.272498028503149</v>
      </c>
      <c r="IZ361">
        <v>0.001712106514585134</v>
      </c>
      <c r="JA361">
        <v>0.0004201690128959496</v>
      </c>
      <c r="JB361">
        <v>-1.212774764375344E-06</v>
      </c>
      <c r="JC361">
        <v>3</v>
      </c>
      <c r="JD361">
        <v>1949</v>
      </c>
      <c r="JE361">
        <v>1</v>
      </c>
      <c r="JF361">
        <v>28</v>
      </c>
      <c r="JG361">
        <v>32.4</v>
      </c>
      <c r="JH361">
        <v>32.3</v>
      </c>
      <c r="JI361">
        <v>2.05444</v>
      </c>
      <c r="JJ361">
        <v>2.68677</v>
      </c>
      <c r="JK361">
        <v>1.49658</v>
      </c>
      <c r="JL361">
        <v>2.34375</v>
      </c>
      <c r="JM361">
        <v>1.54785</v>
      </c>
      <c r="JN361">
        <v>2.47803</v>
      </c>
      <c r="JO361">
        <v>49.4526</v>
      </c>
      <c r="JP361">
        <v>14.6311</v>
      </c>
      <c r="JQ361">
        <v>18</v>
      </c>
      <c r="JR361">
        <v>495.223</v>
      </c>
      <c r="JS361">
        <v>478.873</v>
      </c>
      <c r="JT361">
        <v>21.6114</v>
      </c>
      <c r="JU361">
        <v>36.9214</v>
      </c>
      <c r="JV361">
        <v>29.999</v>
      </c>
      <c r="JW361">
        <v>36.6029</v>
      </c>
      <c r="JX361">
        <v>36.4359</v>
      </c>
      <c r="JY361">
        <v>41.2852</v>
      </c>
      <c r="JZ361">
        <v>61.756</v>
      </c>
      <c r="KA361">
        <v>0</v>
      </c>
      <c r="KB361">
        <v>21.6309</v>
      </c>
      <c r="KC361">
        <v>888.351</v>
      </c>
      <c r="KD361">
        <v>15.8042</v>
      </c>
      <c r="KE361">
        <v>98.9663</v>
      </c>
      <c r="KF361">
        <v>99.50709999999999</v>
      </c>
    </row>
    <row r="362" spans="1:292">
      <c r="A362">
        <v>342</v>
      </c>
      <c r="B362">
        <v>1685036526.6</v>
      </c>
      <c r="C362">
        <v>9927.5</v>
      </c>
      <c r="D362" t="s">
        <v>1123</v>
      </c>
      <c r="E362" t="s">
        <v>1124</v>
      </c>
      <c r="F362">
        <v>5</v>
      </c>
      <c r="G362" t="s">
        <v>1017</v>
      </c>
      <c r="H362">
        <v>1685036519.1</v>
      </c>
      <c r="I362">
        <f>(J362)/1000</f>
        <v>0</v>
      </c>
      <c r="J362">
        <f>IF(DO362, AM362, AG362)</f>
        <v>0</v>
      </c>
      <c r="K362">
        <f>IF(DO362, AH362, AF362)</f>
        <v>0</v>
      </c>
      <c r="L362">
        <f>DQ362 - IF(AT362&gt;1, K362*DK362*100.0/(AV362*EE362), 0)</f>
        <v>0</v>
      </c>
      <c r="M362">
        <f>((S362-I362/2)*L362-K362)/(S362+I362/2)</f>
        <v>0</v>
      </c>
      <c r="N362">
        <f>M362*(DX362+DY362)/1000.0</f>
        <v>0</v>
      </c>
      <c r="O362">
        <f>(DQ362 - IF(AT362&gt;1, K362*DK362*100.0/(AV362*EE362), 0))*(DX362+DY362)/1000.0</f>
        <v>0</v>
      </c>
      <c r="P362">
        <f>2.0/((1/R362-1/Q362)+SIGN(R362)*SQRT((1/R362-1/Q362)*(1/R362-1/Q362) + 4*DL362/((DL362+1)*(DL362+1))*(2*1/R362*1/Q362-1/Q362*1/Q362)))</f>
        <v>0</v>
      </c>
      <c r="Q362">
        <f>IF(LEFT(DM362,1)&lt;&gt;"0",IF(LEFT(DM362,1)="1",3.0,DN362),$D$5+$E$5*(EE362*DX362/($K$5*1000))+$F$5*(EE362*DX362/($K$5*1000))*MAX(MIN(DK362,$J$5),$I$5)*MAX(MIN(DK362,$J$5),$I$5)+$G$5*MAX(MIN(DK362,$J$5),$I$5)*(EE362*DX362/($K$5*1000))+$H$5*(EE362*DX362/($K$5*1000))*(EE362*DX362/($K$5*1000)))</f>
        <v>0</v>
      </c>
      <c r="R362">
        <f>I362*(1000-(1000*0.61365*exp(17.502*V362/(240.97+V362))/(DX362+DY362)+DS362)/2)/(1000*0.61365*exp(17.502*V362/(240.97+V362))/(DX362+DY362)-DS362)</f>
        <v>0</v>
      </c>
      <c r="S362">
        <f>1/((DL362+1)/(P362/1.6)+1/(Q362/1.37)) + DL362/((DL362+1)/(P362/1.6) + DL362/(Q362/1.37))</f>
        <v>0</v>
      </c>
      <c r="T362">
        <f>(DG362*DJ362)</f>
        <v>0</v>
      </c>
      <c r="U362">
        <f>(DZ362+(T362+2*0.95*5.67E-8*(((DZ362+$B$9)+273)^4-(DZ362+273)^4)-44100*I362)/(1.84*29.3*Q362+8*0.95*5.67E-8*(DZ362+273)^3))</f>
        <v>0</v>
      </c>
      <c r="V362">
        <f>($C$9*EA362+$D$9*EB362+$E$9*U362)</f>
        <v>0</v>
      </c>
      <c r="W362">
        <f>0.61365*exp(17.502*V362/(240.97+V362))</f>
        <v>0</v>
      </c>
      <c r="X362">
        <f>(Y362/Z362*100)</f>
        <v>0</v>
      </c>
      <c r="Y362">
        <f>DS362*(DX362+DY362)/1000</f>
        <v>0</v>
      </c>
      <c r="Z362">
        <f>0.61365*exp(17.502*DZ362/(240.97+DZ362))</f>
        <v>0</v>
      </c>
      <c r="AA362">
        <f>(W362-DS362*(DX362+DY362)/1000)</f>
        <v>0</v>
      </c>
      <c r="AB362">
        <f>(-I362*44100)</f>
        <v>0</v>
      </c>
      <c r="AC362">
        <f>2*29.3*Q362*0.92*(DZ362-V362)</f>
        <v>0</v>
      </c>
      <c r="AD362">
        <f>2*0.95*5.67E-8*(((DZ362+$B$9)+273)^4-(V362+273)^4)</f>
        <v>0</v>
      </c>
      <c r="AE362">
        <f>T362+AD362+AB362+AC362</f>
        <v>0</v>
      </c>
      <c r="AF362">
        <f>DW362*AT362*(DR362-DQ362*(1000-AT362*DT362)/(1000-AT362*DS362))/(100*DK362)</f>
        <v>0</v>
      </c>
      <c r="AG362">
        <f>1000*DW362*AT362*(DS362-DT362)/(100*DK362*(1000-AT362*DS362))</f>
        <v>0</v>
      </c>
      <c r="AH362">
        <f>(AI362 - AJ362 - DX362*1E3/(8.314*(DZ362+273.15)) * AL362/DW362 * AK362) * DW362/(100*DK362) * (1000 - DT362)/1000</f>
        <v>0</v>
      </c>
      <c r="AI362">
        <v>887.5657750451437</v>
      </c>
      <c r="AJ362">
        <v>849.0900303030299</v>
      </c>
      <c r="AK362">
        <v>3.406685752296155</v>
      </c>
      <c r="AL362">
        <v>66.82168237322618</v>
      </c>
      <c r="AM362">
        <f>(AO362 - AN362 + DX362*1E3/(8.314*(DZ362+273.15)) * AQ362/DW362 * AP362) * DW362/(100*DK362) * 1000/(1000 - AO362)</f>
        <v>0</v>
      </c>
      <c r="AN362">
        <v>15.77640919681021</v>
      </c>
      <c r="AO362">
        <v>17.9305555882353</v>
      </c>
      <c r="AP362">
        <v>-0.005563015102662902</v>
      </c>
      <c r="AQ362">
        <v>105.1701195824836</v>
      </c>
      <c r="AR362">
        <v>0</v>
      </c>
      <c r="AS362">
        <v>0</v>
      </c>
      <c r="AT362">
        <f>IF(AR362*$H$15&gt;=AV362,1.0,(AV362/(AV362-AR362*$H$15)))</f>
        <v>0</v>
      </c>
      <c r="AU362">
        <f>(AT362-1)*100</f>
        <v>0</v>
      </c>
      <c r="AV362">
        <f>MAX(0,($B$15+$C$15*EE362)/(1+$D$15*EE362)*DX362/(DZ362+273)*$E$15)</f>
        <v>0</v>
      </c>
      <c r="AW362" t="s">
        <v>429</v>
      </c>
      <c r="AX362" t="s">
        <v>429</v>
      </c>
      <c r="AY362">
        <v>0</v>
      </c>
      <c r="AZ362">
        <v>0</v>
      </c>
      <c r="BA362">
        <f>1-AY362/AZ362</f>
        <v>0</v>
      </c>
      <c r="BB362">
        <v>0</v>
      </c>
      <c r="BC362" t="s">
        <v>429</v>
      </c>
      <c r="BD362" t="s">
        <v>429</v>
      </c>
      <c r="BE362">
        <v>0</v>
      </c>
      <c r="BF362">
        <v>0</v>
      </c>
      <c r="BG362">
        <f>1-BE362/BF362</f>
        <v>0</v>
      </c>
      <c r="BH362">
        <v>0.5</v>
      </c>
      <c r="BI362">
        <f>DH362</f>
        <v>0</v>
      </c>
      <c r="BJ362">
        <f>K362</f>
        <v>0</v>
      </c>
      <c r="BK362">
        <f>BG362*BH362*BI362</f>
        <v>0</v>
      </c>
      <c r="BL362">
        <f>(BJ362-BB362)/BI362</f>
        <v>0</v>
      </c>
      <c r="BM362">
        <f>(AZ362-BF362)/BF362</f>
        <v>0</v>
      </c>
      <c r="BN362">
        <f>AY362/(BA362+AY362/BF362)</f>
        <v>0</v>
      </c>
      <c r="BO362" t="s">
        <v>429</v>
      </c>
      <c r="BP362">
        <v>0</v>
      </c>
      <c r="BQ362">
        <f>IF(BP362&lt;&gt;0, BP362, BN362)</f>
        <v>0</v>
      </c>
      <c r="BR362">
        <f>1-BQ362/BF362</f>
        <v>0</v>
      </c>
      <c r="BS362">
        <f>(BF362-BE362)/(BF362-BQ362)</f>
        <v>0</v>
      </c>
      <c r="BT362">
        <f>(AZ362-BF362)/(AZ362-BQ362)</f>
        <v>0</v>
      </c>
      <c r="BU362">
        <f>(BF362-BE362)/(BF362-AY362)</f>
        <v>0</v>
      </c>
      <c r="BV362">
        <f>(AZ362-BF362)/(AZ362-AY362)</f>
        <v>0</v>
      </c>
      <c r="BW362">
        <f>(BS362*BQ362/BE362)</f>
        <v>0</v>
      </c>
      <c r="BX362">
        <f>(1-BW362)</f>
        <v>0</v>
      </c>
      <c r="DG362">
        <f>$B$13*EF362+$C$13*EG362+$F$13*ER362*(1-EU362)</f>
        <v>0</v>
      </c>
      <c r="DH362">
        <f>DG362*DI362</f>
        <v>0</v>
      </c>
      <c r="DI362">
        <f>($B$13*$D$11+$C$13*$D$11+$F$13*((FE362+EW362)/MAX(FE362+EW362+FF362, 0.1)*$I$11+FF362/MAX(FE362+EW362+FF362, 0.1)*$J$11))/($B$13+$C$13+$F$13)</f>
        <v>0</v>
      </c>
      <c r="DJ362">
        <f>($B$13*$K$11+$C$13*$K$11+$F$13*((FE362+EW362)/MAX(FE362+EW362+FF362, 0.1)*$P$11+FF362/MAX(FE362+EW362+FF362, 0.1)*$Q$11))/($B$13+$C$13+$F$13)</f>
        <v>0</v>
      </c>
      <c r="DK362">
        <v>4.16</v>
      </c>
      <c r="DL362">
        <v>0.5</v>
      </c>
      <c r="DM362" t="s">
        <v>430</v>
      </c>
      <c r="DN362">
        <v>2</v>
      </c>
      <c r="DO362" t="b">
        <v>1</v>
      </c>
      <c r="DP362">
        <v>1685036519.1</v>
      </c>
      <c r="DQ362">
        <v>810.4122962962962</v>
      </c>
      <c r="DR362">
        <v>859.8267777777778</v>
      </c>
      <c r="DS362">
        <v>17.97038888888889</v>
      </c>
      <c r="DT362">
        <v>15.77465185185185</v>
      </c>
      <c r="DU362">
        <v>810.5921111111112</v>
      </c>
      <c r="DV362">
        <v>18.08171481481482</v>
      </c>
      <c r="DW362">
        <v>500.0062962962963</v>
      </c>
      <c r="DX362">
        <v>99.51166296296297</v>
      </c>
      <c r="DY362">
        <v>0.09998203703703704</v>
      </c>
      <c r="DZ362">
        <v>27.00576666666667</v>
      </c>
      <c r="EA362">
        <v>27.88901111111112</v>
      </c>
      <c r="EB362">
        <v>999.9000000000001</v>
      </c>
      <c r="EC362">
        <v>0</v>
      </c>
      <c r="ED362">
        <v>0</v>
      </c>
      <c r="EE362">
        <v>10002.98481481481</v>
      </c>
      <c r="EF362">
        <v>0</v>
      </c>
      <c r="EG362">
        <v>98.73969999999998</v>
      </c>
      <c r="EH362">
        <v>-49.41433703703705</v>
      </c>
      <c r="EI362">
        <v>825.2419629629628</v>
      </c>
      <c r="EJ362">
        <v>873.6075555555555</v>
      </c>
      <c r="EK362">
        <v>2.195738148148148</v>
      </c>
      <c r="EL362">
        <v>859.8267777777778</v>
      </c>
      <c r="EM362">
        <v>15.77465185185185</v>
      </c>
      <c r="EN362">
        <v>1.788262962962963</v>
      </c>
      <c r="EO362">
        <v>1.569761111111111</v>
      </c>
      <c r="EP362">
        <v>15.68456296296296</v>
      </c>
      <c r="EQ362">
        <v>13.66512592592593</v>
      </c>
      <c r="ER362">
        <v>2000.018888888889</v>
      </c>
      <c r="ES362">
        <v>0.9800048888888888</v>
      </c>
      <c r="ET362">
        <v>0.01999520740740741</v>
      </c>
      <c r="EU362">
        <v>0</v>
      </c>
      <c r="EV362">
        <v>518.6824074074074</v>
      </c>
      <c r="EW362">
        <v>5.00078</v>
      </c>
      <c r="EX362">
        <v>15034.31481481482</v>
      </c>
      <c r="EY362">
        <v>16379.81481481482</v>
      </c>
      <c r="EZ362">
        <v>46.02992592592592</v>
      </c>
      <c r="FA362">
        <v>47.52755555555556</v>
      </c>
      <c r="FB362">
        <v>46.39329629629628</v>
      </c>
      <c r="FC362">
        <v>47.37011111111111</v>
      </c>
      <c r="FD362">
        <v>46.6827037037037</v>
      </c>
      <c r="FE362">
        <v>1955.128888888889</v>
      </c>
      <c r="FF362">
        <v>39.89000000000001</v>
      </c>
      <c r="FG362">
        <v>0</v>
      </c>
      <c r="FH362">
        <v>1685036526.1</v>
      </c>
      <c r="FI362">
        <v>0</v>
      </c>
      <c r="FJ362">
        <v>518.69728</v>
      </c>
      <c r="FK362">
        <v>0.2165384645179132</v>
      </c>
      <c r="FL362">
        <v>2595.269235035872</v>
      </c>
      <c r="FM362">
        <v>15053.256</v>
      </c>
      <c r="FN362">
        <v>15</v>
      </c>
      <c r="FO362">
        <v>1685034582.6</v>
      </c>
      <c r="FP362" t="s">
        <v>1018</v>
      </c>
      <c r="FQ362">
        <v>1685034575.6</v>
      </c>
      <c r="FR362">
        <v>1685034582.6</v>
      </c>
      <c r="FS362">
        <v>5</v>
      </c>
      <c r="FT362">
        <v>-0.444</v>
      </c>
      <c r="FU362">
        <v>-0.083</v>
      </c>
      <c r="FV362">
        <v>-0.171</v>
      </c>
      <c r="FW362">
        <v>-0.067</v>
      </c>
      <c r="FX362">
        <v>408</v>
      </c>
      <c r="FY362">
        <v>21</v>
      </c>
      <c r="FZ362">
        <v>0.12</v>
      </c>
      <c r="GA362">
        <v>0.04</v>
      </c>
      <c r="GB362">
        <v>-49.414555</v>
      </c>
      <c r="GC362">
        <v>-0.0705028142587653</v>
      </c>
      <c r="GD362">
        <v>0.09086582677222535</v>
      </c>
      <c r="GE362">
        <v>1</v>
      </c>
      <c r="GF362">
        <v>2.21188225</v>
      </c>
      <c r="GG362">
        <v>-0.3485492307692379</v>
      </c>
      <c r="GH362">
        <v>0.03355029429733069</v>
      </c>
      <c r="GI362">
        <v>1</v>
      </c>
      <c r="GJ362">
        <v>2</v>
      </c>
      <c r="GK362">
        <v>2</v>
      </c>
      <c r="GL362" t="s">
        <v>1125</v>
      </c>
      <c r="GM362">
        <v>3.09901</v>
      </c>
      <c r="GN362">
        <v>2.75801</v>
      </c>
      <c r="GO362">
        <v>0.154139</v>
      </c>
      <c r="GP362">
        <v>0.160157</v>
      </c>
      <c r="GQ362">
        <v>0.09564309999999999</v>
      </c>
      <c r="GR362">
        <v>0.0873198</v>
      </c>
      <c r="GS362">
        <v>21424.4</v>
      </c>
      <c r="GT362">
        <v>21042.5</v>
      </c>
      <c r="GU362">
        <v>25894.8</v>
      </c>
      <c r="GV362">
        <v>25424.3</v>
      </c>
      <c r="GW362">
        <v>37608</v>
      </c>
      <c r="GX362">
        <v>35367.7</v>
      </c>
      <c r="GY362">
        <v>45291</v>
      </c>
      <c r="GZ362">
        <v>41916.9</v>
      </c>
      <c r="HA362">
        <v>1.80175</v>
      </c>
      <c r="HB362">
        <v>1.75715</v>
      </c>
      <c r="HC362">
        <v>-0.106893</v>
      </c>
      <c r="HD362">
        <v>0</v>
      </c>
      <c r="HE362">
        <v>29.6311</v>
      </c>
      <c r="HF362">
        <v>999.9</v>
      </c>
      <c r="HG362">
        <v>46.2</v>
      </c>
      <c r="HH362">
        <v>46.1</v>
      </c>
      <c r="HI362">
        <v>47.3531</v>
      </c>
      <c r="HJ362">
        <v>62.883</v>
      </c>
      <c r="HK362">
        <v>23.0529</v>
      </c>
      <c r="HL362">
        <v>1</v>
      </c>
      <c r="HM362">
        <v>0.811827</v>
      </c>
      <c r="HN362">
        <v>6.60295</v>
      </c>
      <c r="HO362">
        <v>20.1749</v>
      </c>
      <c r="HP362">
        <v>5.21025</v>
      </c>
      <c r="HQ362">
        <v>11.986</v>
      </c>
      <c r="HR362">
        <v>4.9629</v>
      </c>
      <c r="HS362">
        <v>3.27445</v>
      </c>
      <c r="HT362">
        <v>9999</v>
      </c>
      <c r="HU362">
        <v>9999</v>
      </c>
      <c r="HV362">
        <v>9999</v>
      </c>
      <c r="HW362">
        <v>32.7</v>
      </c>
      <c r="HX362">
        <v>1.86401</v>
      </c>
      <c r="HY362">
        <v>1.86035</v>
      </c>
      <c r="HZ362">
        <v>1.85867</v>
      </c>
      <c r="IA362">
        <v>1.86005</v>
      </c>
      <c r="IB362">
        <v>1.85989</v>
      </c>
      <c r="IC362">
        <v>1.85855</v>
      </c>
      <c r="ID362">
        <v>1.85768</v>
      </c>
      <c r="IE362">
        <v>1.85245</v>
      </c>
      <c r="IF362">
        <v>0</v>
      </c>
      <c r="IG362">
        <v>0</v>
      </c>
      <c r="IH362">
        <v>0</v>
      </c>
      <c r="II362">
        <v>0</v>
      </c>
      <c r="IJ362" t="s">
        <v>433</v>
      </c>
      <c r="IK362" t="s">
        <v>434</v>
      </c>
      <c r="IL362" t="s">
        <v>435</v>
      </c>
      <c r="IM362" t="s">
        <v>435</v>
      </c>
      <c r="IN362" t="s">
        <v>435</v>
      </c>
      <c r="IO362" t="s">
        <v>435</v>
      </c>
      <c r="IP362">
        <v>0</v>
      </c>
      <c r="IQ362">
        <v>100</v>
      </c>
      <c r="IR362">
        <v>100</v>
      </c>
      <c r="IS362">
        <v>-0.184</v>
      </c>
      <c r="IT362">
        <v>-0.112</v>
      </c>
      <c r="IU362">
        <v>-0.2503851249591045</v>
      </c>
      <c r="IV362">
        <v>0.0002756662941723101</v>
      </c>
      <c r="IW362">
        <v>-1.706736700235475E-07</v>
      </c>
      <c r="IX362">
        <v>-7.648352192670159E-11</v>
      </c>
      <c r="IY362">
        <v>-0.272498028503149</v>
      </c>
      <c r="IZ362">
        <v>0.001712106514585134</v>
      </c>
      <c r="JA362">
        <v>0.0004201690128959496</v>
      </c>
      <c r="JB362">
        <v>-1.212774764375344E-06</v>
      </c>
      <c r="JC362">
        <v>3</v>
      </c>
      <c r="JD362">
        <v>1949</v>
      </c>
      <c r="JE362">
        <v>1</v>
      </c>
      <c r="JF362">
        <v>28</v>
      </c>
      <c r="JG362">
        <v>32.5</v>
      </c>
      <c r="JH362">
        <v>32.4</v>
      </c>
      <c r="JI362">
        <v>2.09106</v>
      </c>
      <c r="JJ362">
        <v>2.67822</v>
      </c>
      <c r="JK362">
        <v>1.49658</v>
      </c>
      <c r="JL362">
        <v>2.34253</v>
      </c>
      <c r="JM362">
        <v>1.54785</v>
      </c>
      <c r="JN362">
        <v>2.48779</v>
      </c>
      <c r="JO362">
        <v>49.421</v>
      </c>
      <c r="JP362">
        <v>14.6311</v>
      </c>
      <c r="JQ362">
        <v>18</v>
      </c>
      <c r="JR362">
        <v>495.2</v>
      </c>
      <c r="JS362">
        <v>478.833</v>
      </c>
      <c r="JT362">
        <v>21.6819</v>
      </c>
      <c r="JU362">
        <v>36.9145</v>
      </c>
      <c r="JV362">
        <v>29.9988</v>
      </c>
      <c r="JW362">
        <v>36.5995</v>
      </c>
      <c r="JX362">
        <v>36.4326</v>
      </c>
      <c r="JY362">
        <v>41.9634</v>
      </c>
      <c r="JZ362">
        <v>61.756</v>
      </c>
      <c r="KA362">
        <v>0</v>
      </c>
      <c r="KB362">
        <v>21.7111</v>
      </c>
      <c r="KC362">
        <v>908.386</v>
      </c>
      <c r="KD362">
        <v>15.8491</v>
      </c>
      <c r="KE362">
        <v>98.967</v>
      </c>
      <c r="KF362">
        <v>99.5068</v>
      </c>
    </row>
    <row r="363" spans="1:292">
      <c r="A363">
        <v>343</v>
      </c>
      <c r="B363">
        <v>1685036531.6</v>
      </c>
      <c r="C363">
        <v>9932.5</v>
      </c>
      <c r="D363" t="s">
        <v>1126</v>
      </c>
      <c r="E363" t="s">
        <v>1127</v>
      </c>
      <c r="F363">
        <v>5</v>
      </c>
      <c r="G363" t="s">
        <v>1017</v>
      </c>
      <c r="H363">
        <v>1685036523.814285</v>
      </c>
      <c r="I363">
        <f>(J363)/1000</f>
        <v>0</v>
      </c>
      <c r="J363">
        <f>IF(DO363, AM363, AG363)</f>
        <v>0</v>
      </c>
      <c r="K363">
        <f>IF(DO363, AH363, AF363)</f>
        <v>0</v>
      </c>
      <c r="L363">
        <f>DQ363 - IF(AT363&gt;1, K363*DK363*100.0/(AV363*EE363), 0)</f>
        <v>0</v>
      </c>
      <c r="M363">
        <f>((S363-I363/2)*L363-K363)/(S363+I363/2)</f>
        <v>0</v>
      </c>
      <c r="N363">
        <f>M363*(DX363+DY363)/1000.0</f>
        <v>0</v>
      </c>
      <c r="O363">
        <f>(DQ363 - IF(AT363&gt;1, K363*DK363*100.0/(AV363*EE363), 0))*(DX363+DY363)/1000.0</f>
        <v>0</v>
      </c>
      <c r="P363">
        <f>2.0/((1/R363-1/Q363)+SIGN(R363)*SQRT((1/R363-1/Q363)*(1/R363-1/Q363) + 4*DL363/((DL363+1)*(DL363+1))*(2*1/R363*1/Q363-1/Q363*1/Q363)))</f>
        <v>0</v>
      </c>
      <c r="Q363">
        <f>IF(LEFT(DM363,1)&lt;&gt;"0",IF(LEFT(DM363,1)="1",3.0,DN363),$D$5+$E$5*(EE363*DX363/($K$5*1000))+$F$5*(EE363*DX363/($K$5*1000))*MAX(MIN(DK363,$J$5),$I$5)*MAX(MIN(DK363,$J$5),$I$5)+$G$5*MAX(MIN(DK363,$J$5),$I$5)*(EE363*DX363/($K$5*1000))+$H$5*(EE363*DX363/($K$5*1000))*(EE363*DX363/($K$5*1000)))</f>
        <v>0</v>
      </c>
      <c r="R363">
        <f>I363*(1000-(1000*0.61365*exp(17.502*V363/(240.97+V363))/(DX363+DY363)+DS363)/2)/(1000*0.61365*exp(17.502*V363/(240.97+V363))/(DX363+DY363)-DS363)</f>
        <v>0</v>
      </c>
      <c r="S363">
        <f>1/((DL363+1)/(P363/1.6)+1/(Q363/1.37)) + DL363/((DL363+1)/(P363/1.6) + DL363/(Q363/1.37))</f>
        <v>0</v>
      </c>
      <c r="T363">
        <f>(DG363*DJ363)</f>
        <v>0</v>
      </c>
      <c r="U363">
        <f>(DZ363+(T363+2*0.95*5.67E-8*(((DZ363+$B$9)+273)^4-(DZ363+273)^4)-44100*I363)/(1.84*29.3*Q363+8*0.95*5.67E-8*(DZ363+273)^3))</f>
        <v>0</v>
      </c>
      <c r="V363">
        <f>($C$9*EA363+$D$9*EB363+$E$9*U363)</f>
        <v>0</v>
      </c>
      <c r="W363">
        <f>0.61365*exp(17.502*V363/(240.97+V363))</f>
        <v>0</v>
      </c>
      <c r="X363">
        <f>(Y363/Z363*100)</f>
        <v>0</v>
      </c>
      <c r="Y363">
        <f>DS363*(DX363+DY363)/1000</f>
        <v>0</v>
      </c>
      <c r="Z363">
        <f>0.61365*exp(17.502*DZ363/(240.97+DZ363))</f>
        <v>0</v>
      </c>
      <c r="AA363">
        <f>(W363-DS363*(DX363+DY363)/1000)</f>
        <v>0</v>
      </c>
      <c r="AB363">
        <f>(-I363*44100)</f>
        <v>0</v>
      </c>
      <c r="AC363">
        <f>2*29.3*Q363*0.92*(DZ363-V363)</f>
        <v>0</v>
      </c>
      <c r="AD363">
        <f>2*0.95*5.67E-8*(((DZ363+$B$9)+273)^4-(V363+273)^4)</f>
        <v>0</v>
      </c>
      <c r="AE363">
        <f>T363+AD363+AB363+AC363</f>
        <v>0</v>
      </c>
      <c r="AF363">
        <f>DW363*AT363*(DR363-DQ363*(1000-AT363*DT363)/(1000-AT363*DS363))/(100*DK363)</f>
        <v>0</v>
      </c>
      <c r="AG363">
        <f>1000*DW363*AT363*(DS363-DT363)/(100*DK363*(1000-AT363*DS363))</f>
        <v>0</v>
      </c>
      <c r="AH363">
        <f>(AI363 - AJ363 - DX363*1E3/(8.314*(DZ363+273.15)) * AL363/DW363 * AK363) * DW363/(100*DK363) * (1000 - DT363)/1000</f>
        <v>0</v>
      </c>
      <c r="AI363">
        <v>904.5524425147032</v>
      </c>
      <c r="AJ363">
        <v>865.9362363636361</v>
      </c>
      <c r="AK363">
        <v>3.377900763850474</v>
      </c>
      <c r="AL363">
        <v>66.82168237322618</v>
      </c>
      <c r="AM363">
        <f>(AO363 - AN363 + DX363*1E3/(8.314*(DZ363+273.15)) * AQ363/DW363 * AP363) * DW363/(100*DK363) * 1000/(1000 - AO363)</f>
        <v>0</v>
      </c>
      <c r="AN363">
        <v>15.7730255624551</v>
      </c>
      <c r="AO363">
        <v>17.90473411764706</v>
      </c>
      <c r="AP363">
        <v>-0.005633346222020653</v>
      </c>
      <c r="AQ363">
        <v>105.1701195824836</v>
      </c>
      <c r="AR363">
        <v>0</v>
      </c>
      <c r="AS363">
        <v>0</v>
      </c>
      <c r="AT363">
        <f>IF(AR363*$H$15&gt;=AV363,1.0,(AV363/(AV363-AR363*$H$15)))</f>
        <v>0</v>
      </c>
      <c r="AU363">
        <f>(AT363-1)*100</f>
        <v>0</v>
      </c>
      <c r="AV363">
        <f>MAX(0,($B$15+$C$15*EE363)/(1+$D$15*EE363)*DX363/(DZ363+273)*$E$15)</f>
        <v>0</v>
      </c>
      <c r="AW363" t="s">
        <v>429</v>
      </c>
      <c r="AX363" t="s">
        <v>429</v>
      </c>
      <c r="AY363">
        <v>0</v>
      </c>
      <c r="AZ363">
        <v>0</v>
      </c>
      <c r="BA363">
        <f>1-AY363/AZ363</f>
        <v>0</v>
      </c>
      <c r="BB363">
        <v>0</v>
      </c>
      <c r="BC363" t="s">
        <v>429</v>
      </c>
      <c r="BD363" t="s">
        <v>429</v>
      </c>
      <c r="BE363">
        <v>0</v>
      </c>
      <c r="BF363">
        <v>0</v>
      </c>
      <c r="BG363">
        <f>1-BE363/BF363</f>
        <v>0</v>
      </c>
      <c r="BH363">
        <v>0.5</v>
      </c>
      <c r="BI363">
        <f>DH363</f>
        <v>0</v>
      </c>
      <c r="BJ363">
        <f>K363</f>
        <v>0</v>
      </c>
      <c r="BK363">
        <f>BG363*BH363*BI363</f>
        <v>0</v>
      </c>
      <c r="BL363">
        <f>(BJ363-BB363)/BI363</f>
        <v>0</v>
      </c>
      <c r="BM363">
        <f>(AZ363-BF363)/BF363</f>
        <v>0</v>
      </c>
      <c r="BN363">
        <f>AY363/(BA363+AY363/BF363)</f>
        <v>0</v>
      </c>
      <c r="BO363" t="s">
        <v>429</v>
      </c>
      <c r="BP363">
        <v>0</v>
      </c>
      <c r="BQ363">
        <f>IF(BP363&lt;&gt;0, BP363, BN363)</f>
        <v>0</v>
      </c>
      <c r="BR363">
        <f>1-BQ363/BF363</f>
        <v>0</v>
      </c>
      <c r="BS363">
        <f>(BF363-BE363)/(BF363-BQ363)</f>
        <v>0</v>
      </c>
      <c r="BT363">
        <f>(AZ363-BF363)/(AZ363-BQ363)</f>
        <v>0</v>
      </c>
      <c r="BU363">
        <f>(BF363-BE363)/(BF363-AY363)</f>
        <v>0</v>
      </c>
      <c r="BV363">
        <f>(AZ363-BF363)/(AZ363-AY363)</f>
        <v>0</v>
      </c>
      <c r="BW363">
        <f>(BS363*BQ363/BE363)</f>
        <v>0</v>
      </c>
      <c r="BX363">
        <f>(1-BW363)</f>
        <v>0</v>
      </c>
      <c r="DG363">
        <f>$B$13*EF363+$C$13*EG363+$F$13*ER363*(1-EU363)</f>
        <v>0</v>
      </c>
      <c r="DH363">
        <f>DG363*DI363</f>
        <v>0</v>
      </c>
      <c r="DI363">
        <f>($B$13*$D$11+$C$13*$D$11+$F$13*((FE363+EW363)/MAX(FE363+EW363+FF363, 0.1)*$I$11+FF363/MAX(FE363+EW363+FF363, 0.1)*$J$11))/($B$13+$C$13+$F$13)</f>
        <v>0</v>
      </c>
      <c r="DJ363">
        <f>($B$13*$K$11+$C$13*$K$11+$F$13*((FE363+EW363)/MAX(FE363+EW363+FF363, 0.1)*$P$11+FF363/MAX(FE363+EW363+FF363, 0.1)*$Q$11))/($B$13+$C$13+$F$13)</f>
        <v>0</v>
      </c>
      <c r="DK363">
        <v>4.16</v>
      </c>
      <c r="DL363">
        <v>0.5</v>
      </c>
      <c r="DM363" t="s">
        <v>430</v>
      </c>
      <c r="DN363">
        <v>2</v>
      </c>
      <c r="DO363" t="b">
        <v>1</v>
      </c>
      <c r="DP363">
        <v>1685036523.814285</v>
      </c>
      <c r="DQ363">
        <v>826.1614642857145</v>
      </c>
      <c r="DR363">
        <v>875.60375</v>
      </c>
      <c r="DS363">
        <v>17.94402142857143</v>
      </c>
      <c r="DT363">
        <v>15.77409285714286</v>
      </c>
      <c r="DU363">
        <v>826.3439285714285</v>
      </c>
      <c r="DV363">
        <v>18.05576071428571</v>
      </c>
      <c r="DW363">
        <v>500.0188214285715</v>
      </c>
      <c r="DX363">
        <v>99.51195714285716</v>
      </c>
      <c r="DY363">
        <v>0.1000087107142857</v>
      </c>
      <c r="DZ363">
        <v>27.00567142857142</v>
      </c>
      <c r="EA363">
        <v>27.88880357142857</v>
      </c>
      <c r="EB363">
        <v>999.9000000000002</v>
      </c>
      <c r="EC363">
        <v>0</v>
      </c>
      <c r="ED363">
        <v>0</v>
      </c>
      <c r="EE363">
        <v>9998.218214285715</v>
      </c>
      <c r="EF363">
        <v>0</v>
      </c>
      <c r="EG363">
        <v>99.276025</v>
      </c>
      <c r="EH363">
        <v>-49.44210357142856</v>
      </c>
      <c r="EI363">
        <v>841.2568571428571</v>
      </c>
      <c r="EJ363">
        <v>889.6369999999999</v>
      </c>
      <c r="EK363">
        <v>2.169931785714286</v>
      </c>
      <c r="EL363">
        <v>875.60375</v>
      </c>
      <c r="EM363">
        <v>15.77409285714286</v>
      </c>
      <c r="EN363">
        <v>1.785645</v>
      </c>
      <c r="EO363">
        <v>1.569710714285714</v>
      </c>
      <c r="EP363">
        <v>15.66167857142857</v>
      </c>
      <c r="EQ363">
        <v>13.66462857142857</v>
      </c>
      <c r="ER363">
        <v>2000.035357142857</v>
      </c>
      <c r="ES363">
        <v>0.9800046071428571</v>
      </c>
      <c r="ET363">
        <v>0.01999548928571429</v>
      </c>
      <c r="EU363">
        <v>0</v>
      </c>
      <c r="EV363">
        <v>518.7169285714284</v>
      </c>
      <c r="EW363">
        <v>5.00078</v>
      </c>
      <c r="EX363">
        <v>15211.83214285715</v>
      </c>
      <c r="EY363">
        <v>16379.95</v>
      </c>
      <c r="EZ363">
        <v>46.01985714285713</v>
      </c>
      <c r="FA363">
        <v>47.51771428571429</v>
      </c>
      <c r="FB363">
        <v>46.40603571428571</v>
      </c>
      <c r="FC363">
        <v>47.34796428571428</v>
      </c>
      <c r="FD363">
        <v>46.68278571428571</v>
      </c>
      <c r="FE363">
        <v>1955.145357142857</v>
      </c>
      <c r="FF363">
        <v>39.89000000000001</v>
      </c>
      <c r="FG363">
        <v>0</v>
      </c>
      <c r="FH363">
        <v>1685036530.9</v>
      </c>
      <c r="FI363">
        <v>0</v>
      </c>
      <c r="FJ363">
        <v>518.73212</v>
      </c>
      <c r="FK363">
        <v>0.487307704501775</v>
      </c>
      <c r="FL363">
        <v>2995.44614682369</v>
      </c>
      <c r="FM363">
        <v>15230.684</v>
      </c>
      <c r="FN363">
        <v>15</v>
      </c>
      <c r="FO363">
        <v>1685034582.6</v>
      </c>
      <c r="FP363" t="s">
        <v>1018</v>
      </c>
      <c r="FQ363">
        <v>1685034575.6</v>
      </c>
      <c r="FR363">
        <v>1685034582.6</v>
      </c>
      <c r="FS363">
        <v>5</v>
      </c>
      <c r="FT363">
        <v>-0.444</v>
      </c>
      <c r="FU363">
        <v>-0.083</v>
      </c>
      <c r="FV363">
        <v>-0.171</v>
      </c>
      <c r="FW363">
        <v>-0.067</v>
      </c>
      <c r="FX363">
        <v>408</v>
      </c>
      <c r="FY363">
        <v>21</v>
      </c>
      <c r="FZ363">
        <v>0.12</v>
      </c>
      <c r="GA363">
        <v>0.04</v>
      </c>
      <c r="GB363">
        <v>-49.41624</v>
      </c>
      <c r="GC363">
        <v>-0.09193621013125031</v>
      </c>
      <c r="GD363">
        <v>0.08862643454410223</v>
      </c>
      <c r="GE363">
        <v>1</v>
      </c>
      <c r="GF363">
        <v>2.189284</v>
      </c>
      <c r="GG363">
        <v>-0.3348342213883696</v>
      </c>
      <c r="GH363">
        <v>0.03224393770928109</v>
      </c>
      <c r="GI363">
        <v>1</v>
      </c>
      <c r="GJ363">
        <v>2</v>
      </c>
      <c r="GK363">
        <v>2</v>
      </c>
      <c r="GL363" t="s">
        <v>1125</v>
      </c>
      <c r="GM363">
        <v>3.09897</v>
      </c>
      <c r="GN363">
        <v>2.75809</v>
      </c>
      <c r="GO363">
        <v>0.156156</v>
      </c>
      <c r="GP363">
        <v>0.162119</v>
      </c>
      <c r="GQ363">
        <v>0.0955503</v>
      </c>
      <c r="GR363">
        <v>0.0873235</v>
      </c>
      <c r="GS363">
        <v>21373.5</v>
      </c>
      <c r="GT363">
        <v>20993.3</v>
      </c>
      <c r="GU363">
        <v>25895.1</v>
      </c>
      <c r="GV363">
        <v>25424.3</v>
      </c>
      <c r="GW363">
        <v>37612.8</v>
      </c>
      <c r="GX363">
        <v>35368.1</v>
      </c>
      <c r="GY363">
        <v>45291.8</v>
      </c>
      <c r="GZ363">
        <v>41917.2</v>
      </c>
      <c r="HA363">
        <v>1.80205</v>
      </c>
      <c r="HB363">
        <v>1.75718</v>
      </c>
      <c r="HC363">
        <v>-0.103734</v>
      </c>
      <c r="HD363">
        <v>0</v>
      </c>
      <c r="HE363">
        <v>29.5893</v>
      </c>
      <c r="HF363">
        <v>999.9</v>
      </c>
      <c r="HG363">
        <v>46.2</v>
      </c>
      <c r="HH363">
        <v>46.1</v>
      </c>
      <c r="HI363">
        <v>47.3466</v>
      </c>
      <c r="HJ363">
        <v>62.923</v>
      </c>
      <c r="HK363">
        <v>22.8686</v>
      </c>
      <c r="HL363">
        <v>1</v>
      </c>
      <c r="HM363">
        <v>0.810152</v>
      </c>
      <c r="HN363">
        <v>6.47062</v>
      </c>
      <c r="HO363">
        <v>20.1799</v>
      </c>
      <c r="HP363">
        <v>5.21085</v>
      </c>
      <c r="HQ363">
        <v>11.986</v>
      </c>
      <c r="HR363">
        <v>4.963</v>
      </c>
      <c r="HS363">
        <v>3.2746</v>
      </c>
      <c r="HT363">
        <v>9999</v>
      </c>
      <c r="HU363">
        <v>9999</v>
      </c>
      <c r="HV363">
        <v>9999</v>
      </c>
      <c r="HW363">
        <v>32.8</v>
      </c>
      <c r="HX363">
        <v>1.86402</v>
      </c>
      <c r="HY363">
        <v>1.86035</v>
      </c>
      <c r="HZ363">
        <v>1.85869</v>
      </c>
      <c r="IA363">
        <v>1.86005</v>
      </c>
      <c r="IB363">
        <v>1.85989</v>
      </c>
      <c r="IC363">
        <v>1.85854</v>
      </c>
      <c r="ID363">
        <v>1.85771</v>
      </c>
      <c r="IE363">
        <v>1.85247</v>
      </c>
      <c r="IF363">
        <v>0</v>
      </c>
      <c r="IG363">
        <v>0</v>
      </c>
      <c r="IH363">
        <v>0</v>
      </c>
      <c r="II363">
        <v>0</v>
      </c>
      <c r="IJ363" t="s">
        <v>433</v>
      </c>
      <c r="IK363" t="s">
        <v>434</v>
      </c>
      <c r="IL363" t="s">
        <v>435</v>
      </c>
      <c r="IM363" t="s">
        <v>435</v>
      </c>
      <c r="IN363" t="s">
        <v>435</v>
      </c>
      <c r="IO363" t="s">
        <v>435</v>
      </c>
      <c r="IP363">
        <v>0</v>
      </c>
      <c r="IQ363">
        <v>100</v>
      </c>
      <c r="IR363">
        <v>100</v>
      </c>
      <c r="IS363">
        <v>-0.187</v>
      </c>
      <c r="IT363">
        <v>-0.1124</v>
      </c>
      <c r="IU363">
        <v>-0.2503851249591045</v>
      </c>
      <c r="IV363">
        <v>0.0002756662941723101</v>
      </c>
      <c r="IW363">
        <v>-1.706736700235475E-07</v>
      </c>
      <c r="IX363">
        <v>-7.648352192670159E-11</v>
      </c>
      <c r="IY363">
        <v>-0.272498028503149</v>
      </c>
      <c r="IZ363">
        <v>0.001712106514585134</v>
      </c>
      <c r="JA363">
        <v>0.0004201690128959496</v>
      </c>
      <c r="JB363">
        <v>-1.212774764375344E-06</v>
      </c>
      <c r="JC363">
        <v>3</v>
      </c>
      <c r="JD363">
        <v>1949</v>
      </c>
      <c r="JE363">
        <v>1</v>
      </c>
      <c r="JF363">
        <v>28</v>
      </c>
      <c r="JG363">
        <v>32.6</v>
      </c>
      <c r="JH363">
        <v>32.5</v>
      </c>
      <c r="JI363">
        <v>2.12158</v>
      </c>
      <c r="JJ363">
        <v>2.68677</v>
      </c>
      <c r="JK363">
        <v>1.49658</v>
      </c>
      <c r="JL363">
        <v>2.34375</v>
      </c>
      <c r="JM363">
        <v>1.54785</v>
      </c>
      <c r="JN363">
        <v>2.40601</v>
      </c>
      <c r="JO363">
        <v>49.421</v>
      </c>
      <c r="JP363">
        <v>14.6311</v>
      </c>
      <c r="JQ363">
        <v>18</v>
      </c>
      <c r="JR363">
        <v>495.357</v>
      </c>
      <c r="JS363">
        <v>478.823</v>
      </c>
      <c r="JT363">
        <v>21.763</v>
      </c>
      <c r="JU363">
        <v>36.9052</v>
      </c>
      <c r="JV363">
        <v>29.9986</v>
      </c>
      <c r="JW363">
        <v>36.5952</v>
      </c>
      <c r="JX363">
        <v>36.4288</v>
      </c>
      <c r="JY363">
        <v>42.579</v>
      </c>
      <c r="JZ363">
        <v>61.756</v>
      </c>
      <c r="KA363">
        <v>0</v>
      </c>
      <c r="KB363">
        <v>21.7902</v>
      </c>
      <c r="KC363">
        <v>921.7430000000001</v>
      </c>
      <c r="KD363">
        <v>15.9007</v>
      </c>
      <c r="KE363">
        <v>98.9686</v>
      </c>
      <c r="KF363">
        <v>99.50709999999999</v>
      </c>
    </row>
    <row r="364" spans="1:292">
      <c r="A364">
        <v>344</v>
      </c>
      <c r="B364">
        <v>1685036536.1</v>
      </c>
      <c r="C364">
        <v>9937</v>
      </c>
      <c r="D364" t="s">
        <v>1128</v>
      </c>
      <c r="E364" t="s">
        <v>1129</v>
      </c>
      <c r="F364">
        <v>5</v>
      </c>
      <c r="G364" t="s">
        <v>1017</v>
      </c>
      <c r="H364">
        <v>1685036528.260714</v>
      </c>
      <c r="I364">
        <f>(J364)/1000</f>
        <v>0</v>
      </c>
      <c r="J364">
        <f>IF(DO364, AM364, AG364)</f>
        <v>0</v>
      </c>
      <c r="K364">
        <f>IF(DO364, AH364, AF364)</f>
        <v>0</v>
      </c>
      <c r="L364">
        <f>DQ364 - IF(AT364&gt;1, K364*DK364*100.0/(AV364*EE364), 0)</f>
        <v>0</v>
      </c>
      <c r="M364">
        <f>((S364-I364/2)*L364-K364)/(S364+I364/2)</f>
        <v>0</v>
      </c>
      <c r="N364">
        <f>M364*(DX364+DY364)/1000.0</f>
        <v>0</v>
      </c>
      <c r="O364">
        <f>(DQ364 - IF(AT364&gt;1, K364*DK364*100.0/(AV364*EE364), 0))*(DX364+DY364)/1000.0</f>
        <v>0</v>
      </c>
      <c r="P364">
        <f>2.0/((1/R364-1/Q364)+SIGN(R364)*SQRT((1/R364-1/Q364)*(1/R364-1/Q364) + 4*DL364/((DL364+1)*(DL364+1))*(2*1/R364*1/Q364-1/Q364*1/Q364)))</f>
        <v>0</v>
      </c>
      <c r="Q364">
        <f>IF(LEFT(DM364,1)&lt;&gt;"0",IF(LEFT(DM364,1)="1",3.0,DN364),$D$5+$E$5*(EE364*DX364/($K$5*1000))+$F$5*(EE364*DX364/($K$5*1000))*MAX(MIN(DK364,$J$5),$I$5)*MAX(MIN(DK364,$J$5),$I$5)+$G$5*MAX(MIN(DK364,$J$5),$I$5)*(EE364*DX364/($K$5*1000))+$H$5*(EE364*DX364/($K$5*1000))*(EE364*DX364/($K$5*1000)))</f>
        <v>0</v>
      </c>
      <c r="R364">
        <f>I364*(1000-(1000*0.61365*exp(17.502*V364/(240.97+V364))/(DX364+DY364)+DS364)/2)/(1000*0.61365*exp(17.502*V364/(240.97+V364))/(DX364+DY364)-DS364)</f>
        <v>0</v>
      </c>
      <c r="S364">
        <f>1/((DL364+1)/(P364/1.6)+1/(Q364/1.37)) + DL364/((DL364+1)/(P364/1.6) + DL364/(Q364/1.37))</f>
        <v>0</v>
      </c>
      <c r="T364">
        <f>(DG364*DJ364)</f>
        <v>0</v>
      </c>
      <c r="U364">
        <f>(DZ364+(T364+2*0.95*5.67E-8*(((DZ364+$B$9)+273)^4-(DZ364+273)^4)-44100*I364)/(1.84*29.3*Q364+8*0.95*5.67E-8*(DZ364+273)^3))</f>
        <v>0</v>
      </c>
      <c r="V364">
        <f>($C$9*EA364+$D$9*EB364+$E$9*U364)</f>
        <v>0</v>
      </c>
      <c r="W364">
        <f>0.61365*exp(17.502*V364/(240.97+V364))</f>
        <v>0</v>
      </c>
      <c r="X364">
        <f>(Y364/Z364*100)</f>
        <v>0</v>
      </c>
      <c r="Y364">
        <f>DS364*(DX364+DY364)/1000</f>
        <v>0</v>
      </c>
      <c r="Z364">
        <f>0.61365*exp(17.502*DZ364/(240.97+DZ364))</f>
        <v>0</v>
      </c>
      <c r="AA364">
        <f>(W364-DS364*(DX364+DY364)/1000)</f>
        <v>0</v>
      </c>
      <c r="AB364">
        <f>(-I364*44100)</f>
        <v>0</v>
      </c>
      <c r="AC364">
        <f>2*29.3*Q364*0.92*(DZ364-V364)</f>
        <v>0</v>
      </c>
      <c r="AD364">
        <f>2*0.95*5.67E-8*(((DZ364+$B$9)+273)^4-(V364+273)^4)</f>
        <v>0</v>
      </c>
      <c r="AE364">
        <f>T364+AD364+AB364+AC364</f>
        <v>0</v>
      </c>
      <c r="AF364">
        <f>DW364*AT364*(DR364-DQ364*(1000-AT364*DT364)/(1000-AT364*DS364))/(100*DK364)</f>
        <v>0</v>
      </c>
      <c r="AG364">
        <f>1000*DW364*AT364*(DS364-DT364)/(100*DK364*(1000-AT364*DS364))</f>
        <v>0</v>
      </c>
      <c r="AH364">
        <f>(AI364 - AJ364 - DX364*1E3/(8.314*(DZ364+273.15)) * AL364/DW364 * AK364) * DW364/(100*DK364) * (1000 - DT364)/1000</f>
        <v>0</v>
      </c>
      <c r="AI364">
        <v>919.8214449980406</v>
      </c>
      <c r="AJ364">
        <v>881.2758242424235</v>
      </c>
      <c r="AK364">
        <v>3.412059583427176</v>
      </c>
      <c r="AL364">
        <v>66.82168237322618</v>
      </c>
      <c r="AM364">
        <f>(AO364 - AN364 + DX364*1E3/(8.314*(DZ364+273.15)) * AQ364/DW364 * AP364) * DW364/(100*DK364) * 1000/(1000 - AO364)</f>
        <v>0</v>
      </c>
      <c r="AN364">
        <v>15.77301210045609</v>
      </c>
      <c r="AO364">
        <v>17.88491705882353</v>
      </c>
      <c r="AP364">
        <v>-0.0030735631080479</v>
      </c>
      <c r="AQ364">
        <v>105.1701195824836</v>
      </c>
      <c r="AR364">
        <v>0</v>
      </c>
      <c r="AS364">
        <v>0</v>
      </c>
      <c r="AT364">
        <f>IF(AR364*$H$15&gt;=AV364,1.0,(AV364/(AV364-AR364*$H$15)))</f>
        <v>0</v>
      </c>
      <c r="AU364">
        <f>(AT364-1)*100</f>
        <v>0</v>
      </c>
      <c r="AV364">
        <f>MAX(0,($B$15+$C$15*EE364)/(1+$D$15*EE364)*DX364/(DZ364+273)*$E$15)</f>
        <v>0</v>
      </c>
      <c r="AW364" t="s">
        <v>429</v>
      </c>
      <c r="AX364" t="s">
        <v>429</v>
      </c>
      <c r="AY364">
        <v>0</v>
      </c>
      <c r="AZ364">
        <v>0</v>
      </c>
      <c r="BA364">
        <f>1-AY364/AZ364</f>
        <v>0</v>
      </c>
      <c r="BB364">
        <v>0</v>
      </c>
      <c r="BC364" t="s">
        <v>429</v>
      </c>
      <c r="BD364" t="s">
        <v>429</v>
      </c>
      <c r="BE364">
        <v>0</v>
      </c>
      <c r="BF364">
        <v>0</v>
      </c>
      <c r="BG364">
        <f>1-BE364/BF364</f>
        <v>0</v>
      </c>
      <c r="BH364">
        <v>0.5</v>
      </c>
      <c r="BI364">
        <f>DH364</f>
        <v>0</v>
      </c>
      <c r="BJ364">
        <f>K364</f>
        <v>0</v>
      </c>
      <c r="BK364">
        <f>BG364*BH364*BI364</f>
        <v>0</v>
      </c>
      <c r="BL364">
        <f>(BJ364-BB364)/BI364</f>
        <v>0</v>
      </c>
      <c r="BM364">
        <f>(AZ364-BF364)/BF364</f>
        <v>0</v>
      </c>
      <c r="BN364">
        <f>AY364/(BA364+AY364/BF364)</f>
        <v>0</v>
      </c>
      <c r="BO364" t="s">
        <v>429</v>
      </c>
      <c r="BP364">
        <v>0</v>
      </c>
      <c r="BQ364">
        <f>IF(BP364&lt;&gt;0, BP364, BN364)</f>
        <v>0</v>
      </c>
      <c r="BR364">
        <f>1-BQ364/BF364</f>
        <v>0</v>
      </c>
      <c r="BS364">
        <f>(BF364-BE364)/(BF364-BQ364)</f>
        <v>0</v>
      </c>
      <c r="BT364">
        <f>(AZ364-BF364)/(AZ364-BQ364)</f>
        <v>0</v>
      </c>
      <c r="BU364">
        <f>(BF364-BE364)/(BF364-AY364)</f>
        <v>0</v>
      </c>
      <c r="BV364">
        <f>(AZ364-BF364)/(AZ364-AY364)</f>
        <v>0</v>
      </c>
      <c r="BW364">
        <f>(BS364*BQ364/BE364)</f>
        <v>0</v>
      </c>
      <c r="BX364">
        <f>(1-BW364)</f>
        <v>0</v>
      </c>
      <c r="DG364">
        <f>$B$13*EF364+$C$13*EG364+$F$13*ER364*(1-EU364)</f>
        <v>0</v>
      </c>
      <c r="DH364">
        <f>DG364*DI364</f>
        <v>0</v>
      </c>
      <c r="DI364">
        <f>($B$13*$D$11+$C$13*$D$11+$F$13*((FE364+EW364)/MAX(FE364+EW364+FF364, 0.1)*$I$11+FF364/MAX(FE364+EW364+FF364, 0.1)*$J$11))/($B$13+$C$13+$F$13)</f>
        <v>0</v>
      </c>
      <c r="DJ364">
        <f>($B$13*$K$11+$C$13*$K$11+$F$13*((FE364+EW364)/MAX(FE364+EW364+FF364, 0.1)*$P$11+FF364/MAX(FE364+EW364+FF364, 0.1)*$Q$11))/($B$13+$C$13+$F$13)</f>
        <v>0</v>
      </c>
      <c r="DK364">
        <v>4.16</v>
      </c>
      <c r="DL364">
        <v>0.5</v>
      </c>
      <c r="DM364" t="s">
        <v>430</v>
      </c>
      <c r="DN364">
        <v>2</v>
      </c>
      <c r="DO364" t="b">
        <v>1</v>
      </c>
      <c r="DP364">
        <v>1685036528.260714</v>
      </c>
      <c r="DQ364">
        <v>841.0027142857142</v>
      </c>
      <c r="DR364">
        <v>890.4519285714284</v>
      </c>
      <c r="DS364">
        <v>17.92068571428571</v>
      </c>
      <c r="DT364">
        <v>15.77393571428571</v>
      </c>
      <c r="DU364">
        <v>841.1876071428572</v>
      </c>
      <c r="DV364">
        <v>18.03278214285714</v>
      </c>
      <c r="DW364">
        <v>500.0203214285715</v>
      </c>
      <c r="DX364">
        <v>99.51187857142858</v>
      </c>
      <c r="DY364">
        <v>0.1000032</v>
      </c>
      <c r="DZ364">
        <v>27.00780714285715</v>
      </c>
      <c r="EA364">
        <v>27.89263571428571</v>
      </c>
      <c r="EB364">
        <v>999.9000000000002</v>
      </c>
      <c r="EC364">
        <v>0</v>
      </c>
      <c r="ED364">
        <v>0</v>
      </c>
      <c r="EE364">
        <v>9992.946428571429</v>
      </c>
      <c r="EF364">
        <v>0</v>
      </c>
      <c r="EG364">
        <v>99.62165000000002</v>
      </c>
      <c r="EH364">
        <v>-49.44917857142857</v>
      </c>
      <c r="EI364">
        <v>856.3488214285715</v>
      </c>
      <c r="EJ364">
        <v>904.7230714285714</v>
      </c>
      <c r="EK364">
        <v>2.146748571428571</v>
      </c>
      <c r="EL364">
        <v>890.4519285714284</v>
      </c>
      <c r="EM364">
        <v>15.77393571428571</v>
      </c>
      <c r="EN364">
        <v>1.783321428571428</v>
      </c>
      <c r="EO364">
        <v>1.569694642857143</v>
      </c>
      <c r="EP364">
        <v>15.64133928571428</v>
      </c>
      <c r="EQ364">
        <v>13.66446428571429</v>
      </c>
      <c r="ER364">
        <v>2000.036785714286</v>
      </c>
      <c r="ES364">
        <v>0.9800043928571428</v>
      </c>
      <c r="ET364">
        <v>0.0199957</v>
      </c>
      <c r="EU364">
        <v>0</v>
      </c>
      <c r="EV364">
        <v>518.7748571428572</v>
      </c>
      <c r="EW364">
        <v>5.00078</v>
      </c>
      <c r="EX364">
        <v>15286.84285714285</v>
      </c>
      <c r="EY364">
        <v>16379.95714285714</v>
      </c>
      <c r="EZ364">
        <v>46.00635714285714</v>
      </c>
      <c r="FA364">
        <v>47.50657142857142</v>
      </c>
      <c r="FB364">
        <v>46.46857142857142</v>
      </c>
      <c r="FC364">
        <v>47.33467857142858</v>
      </c>
      <c r="FD364">
        <v>46.67828571428571</v>
      </c>
      <c r="FE364">
        <v>1955.146785714285</v>
      </c>
      <c r="FF364">
        <v>39.89000000000001</v>
      </c>
      <c r="FG364">
        <v>0</v>
      </c>
      <c r="FH364">
        <v>1685036535.7</v>
      </c>
      <c r="FI364">
        <v>0</v>
      </c>
      <c r="FJ364">
        <v>518.7596</v>
      </c>
      <c r="FK364">
        <v>0.4687692257994051</v>
      </c>
      <c r="FL364">
        <v>-460.5846151907958</v>
      </c>
      <c r="FM364">
        <v>15308.932</v>
      </c>
      <c r="FN364">
        <v>15</v>
      </c>
      <c r="FO364">
        <v>1685034582.6</v>
      </c>
      <c r="FP364" t="s">
        <v>1018</v>
      </c>
      <c r="FQ364">
        <v>1685034575.6</v>
      </c>
      <c r="FR364">
        <v>1685034582.6</v>
      </c>
      <c r="FS364">
        <v>5</v>
      </c>
      <c r="FT364">
        <v>-0.444</v>
      </c>
      <c r="FU364">
        <v>-0.083</v>
      </c>
      <c r="FV364">
        <v>-0.171</v>
      </c>
      <c r="FW364">
        <v>-0.067</v>
      </c>
      <c r="FX364">
        <v>408</v>
      </c>
      <c r="FY364">
        <v>21</v>
      </c>
      <c r="FZ364">
        <v>0.12</v>
      </c>
      <c r="GA364">
        <v>0.04</v>
      </c>
      <c r="GB364">
        <v>-49.4718</v>
      </c>
      <c r="GC364">
        <v>-0.04810034843204487</v>
      </c>
      <c r="GD364">
        <v>0.08499579616577302</v>
      </c>
      <c r="GE364">
        <v>1</v>
      </c>
      <c r="GF364">
        <v>2.160995365853659</v>
      </c>
      <c r="GG364">
        <v>-0.3130463414634153</v>
      </c>
      <c r="GH364">
        <v>0.03090118066238836</v>
      </c>
      <c r="GI364">
        <v>1</v>
      </c>
      <c r="GJ364">
        <v>2</v>
      </c>
      <c r="GK364">
        <v>2</v>
      </c>
      <c r="GL364" t="s">
        <v>1125</v>
      </c>
      <c r="GM364">
        <v>3.09895</v>
      </c>
      <c r="GN364">
        <v>2.75789</v>
      </c>
      <c r="GO364">
        <v>0.15798</v>
      </c>
      <c r="GP364">
        <v>0.163892</v>
      </c>
      <c r="GQ364">
        <v>0.0954668</v>
      </c>
      <c r="GR364">
        <v>0.087335</v>
      </c>
      <c r="GS364">
        <v>21327.6</v>
      </c>
      <c r="GT364">
        <v>20948.8</v>
      </c>
      <c r="GU364">
        <v>25895.5</v>
      </c>
      <c r="GV364">
        <v>25424.3</v>
      </c>
      <c r="GW364">
        <v>37616.9</v>
      </c>
      <c r="GX364">
        <v>35368.6</v>
      </c>
      <c r="GY364">
        <v>45292.3</v>
      </c>
      <c r="GZ364">
        <v>41918.1</v>
      </c>
      <c r="HA364">
        <v>1.8019</v>
      </c>
      <c r="HB364">
        <v>1.75715</v>
      </c>
      <c r="HC364">
        <v>-0.101317</v>
      </c>
      <c r="HD364">
        <v>0</v>
      </c>
      <c r="HE364">
        <v>29.5556</v>
      </c>
      <c r="HF364">
        <v>999.9</v>
      </c>
      <c r="HG364">
        <v>46.1</v>
      </c>
      <c r="HH364">
        <v>46.1</v>
      </c>
      <c r="HI364">
        <v>47.2452</v>
      </c>
      <c r="HJ364">
        <v>62.873</v>
      </c>
      <c r="HK364">
        <v>23.2292</v>
      </c>
      <c r="HL364">
        <v>1</v>
      </c>
      <c r="HM364">
        <v>0.808925</v>
      </c>
      <c r="HN364">
        <v>6.382</v>
      </c>
      <c r="HO364">
        <v>20.1832</v>
      </c>
      <c r="HP364">
        <v>5.21055</v>
      </c>
      <c r="HQ364">
        <v>11.986</v>
      </c>
      <c r="HR364">
        <v>4.96295</v>
      </c>
      <c r="HS364">
        <v>3.27455</v>
      </c>
      <c r="HT364">
        <v>9999</v>
      </c>
      <c r="HU364">
        <v>9999</v>
      </c>
      <c r="HV364">
        <v>9999</v>
      </c>
      <c r="HW364">
        <v>32.8</v>
      </c>
      <c r="HX364">
        <v>1.86402</v>
      </c>
      <c r="HY364">
        <v>1.86035</v>
      </c>
      <c r="HZ364">
        <v>1.85868</v>
      </c>
      <c r="IA364">
        <v>1.86005</v>
      </c>
      <c r="IB364">
        <v>1.85989</v>
      </c>
      <c r="IC364">
        <v>1.85854</v>
      </c>
      <c r="ID364">
        <v>1.85767</v>
      </c>
      <c r="IE364">
        <v>1.85251</v>
      </c>
      <c r="IF364">
        <v>0</v>
      </c>
      <c r="IG364">
        <v>0</v>
      </c>
      <c r="IH364">
        <v>0</v>
      </c>
      <c r="II364">
        <v>0</v>
      </c>
      <c r="IJ364" t="s">
        <v>433</v>
      </c>
      <c r="IK364" t="s">
        <v>434</v>
      </c>
      <c r="IL364" t="s">
        <v>435</v>
      </c>
      <c r="IM364" t="s">
        <v>435</v>
      </c>
      <c r="IN364" t="s">
        <v>435</v>
      </c>
      <c r="IO364" t="s">
        <v>435</v>
      </c>
      <c r="IP364">
        <v>0</v>
      </c>
      <c r="IQ364">
        <v>100</v>
      </c>
      <c r="IR364">
        <v>100</v>
      </c>
      <c r="IS364">
        <v>-0.189</v>
      </c>
      <c r="IT364">
        <v>-0.1128</v>
      </c>
      <c r="IU364">
        <v>-0.2503851249591045</v>
      </c>
      <c r="IV364">
        <v>0.0002756662941723101</v>
      </c>
      <c r="IW364">
        <v>-1.706736700235475E-07</v>
      </c>
      <c r="IX364">
        <v>-7.648352192670159E-11</v>
      </c>
      <c r="IY364">
        <v>-0.272498028503149</v>
      </c>
      <c r="IZ364">
        <v>0.001712106514585134</v>
      </c>
      <c r="JA364">
        <v>0.0004201690128959496</v>
      </c>
      <c r="JB364">
        <v>-1.212774764375344E-06</v>
      </c>
      <c r="JC364">
        <v>3</v>
      </c>
      <c r="JD364">
        <v>1949</v>
      </c>
      <c r="JE364">
        <v>1</v>
      </c>
      <c r="JF364">
        <v>28</v>
      </c>
      <c r="JG364">
        <v>32.7</v>
      </c>
      <c r="JH364">
        <v>32.6</v>
      </c>
      <c r="JI364">
        <v>2.14844</v>
      </c>
      <c r="JJ364">
        <v>2.69409</v>
      </c>
      <c r="JK364">
        <v>1.49658</v>
      </c>
      <c r="JL364">
        <v>2.34375</v>
      </c>
      <c r="JM364">
        <v>1.54785</v>
      </c>
      <c r="JN364">
        <v>2.37183</v>
      </c>
      <c r="JO364">
        <v>49.4526</v>
      </c>
      <c r="JP364">
        <v>14.6224</v>
      </c>
      <c r="JQ364">
        <v>18</v>
      </c>
      <c r="JR364">
        <v>495.233</v>
      </c>
      <c r="JS364">
        <v>478.775</v>
      </c>
      <c r="JT364">
        <v>21.833</v>
      </c>
      <c r="JU364">
        <v>36.8964</v>
      </c>
      <c r="JV364">
        <v>29.9987</v>
      </c>
      <c r="JW364">
        <v>36.5906</v>
      </c>
      <c r="JX364">
        <v>36.4242</v>
      </c>
      <c r="JY364">
        <v>43.1332</v>
      </c>
      <c r="JZ364">
        <v>61.4788</v>
      </c>
      <c r="KA364">
        <v>0</v>
      </c>
      <c r="KB364">
        <v>21.8643</v>
      </c>
      <c r="KC364">
        <v>941.779</v>
      </c>
      <c r="KD364">
        <v>15.9559</v>
      </c>
      <c r="KE364">
        <v>98.9699</v>
      </c>
      <c r="KF364">
        <v>99.5086</v>
      </c>
    </row>
    <row r="365" spans="1:292">
      <c r="A365">
        <v>345</v>
      </c>
      <c r="B365">
        <v>1685036541.6</v>
      </c>
      <c r="C365">
        <v>9942.5</v>
      </c>
      <c r="D365" t="s">
        <v>1130</v>
      </c>
      <c r="E365" t="s">
        <v>1131</v>
      </c>
      <c r="F365">
        <v>5</v>
      </c>
      <c r="G365" t="s">
        <v>1017</v>
      </c>
      <c r="H365">
        <v>1685036533.832142</v>
      </c>
      <c r="I365">
        <f>(J365)/1000</f>
        <v>0</v>
      </c>
      <c r="J365">
        <f>IF(DO365, AM365, AG365)</f>
        <v>0</v>
      </c>
      <c r="K365">
        <f>IF(DO365, AH365, AF365)</f>
        <v>0</v>
      </c>
      <c r="L365">
        <f>DQ365 - IF(AT365&gt;1, K365*DK365*100.0/(AV365*EE365), 0)</f>
        <v>0</v>
      </c>
      <c r="M365">
        <f>((S365-I365/2)*L365-K365)/(S365+I365/2)</f>
        <v>0</v>
      </c>
      <c r="N365">
        <f>M365*(DX365+DY365)/1000.0</f>
        <v>0</v>
      </c>
      <c r="O365">
        <f>(DQ365 - IF(AT365&gt;1, K365*DK365*100.0/(AV365*EE365), 0))*(DX365+DY365)/1000.0</f>
        <v>0</v>
      </c>
      <c r="P365">
        <f>2.0/((1/R365-1/Q365)+SIGN(R365)*SQRT((1/R365-1/Q365)*(1/R365-1/Q365) + 4*DL365/((DL365+1)*(DL365+1))*(2*1/R365*1/Q365-1/Q365*1/Q365)))</f>
        <v>0</v>
      </c>
      <c r="Q365">
        <f>IF(LEFT(DM365,1)&lt;&gt;"0",IF(LEFT(DM365,1)="1",3.0,DN365),$D$5+$E$5*(EE365*DX365/($K$5*1000))+$F$5*(EE365*DX365/($K$5*1000))*MAX(MIN(DK365,$J$5),$I$5)*MAX(MIN(DK365,$J$5),$I$5)+$G$5*MAX(MIN(DK365,$J$5),$I$5)*(EE365*DX365/($K$5*1000))+$H$5*(EE365*DX365/($K$5*1000))*(EE365*DX365/($K$5*1000)))</f>
        <v>0</v>
      </c>
      <c r="R365">
        <f>I365*(1000-(1000*0.61365*exp(17.502*V365/(240.97+V365))/(DX365+DY365)+DS365)/2)/(1000*0.61365*exp(17.502*V365/(240.97+V365))/(DX365+DY365)-DS365)</f>
        <v>0</v>
      </c>
      <c r="S365">
        <f>1/((DL365+1)/(P365/1.6)+1/(Q365/1.37)) + DL365/((DL365+1)/(P365/1.6) + DL365/(Q365/1.37))</f>
        <v>0</v>
      </c>
      <c r="T365">
        <f>(DG365*DJ365)</f>
        <v>0</v>
      </c>
      <c r="U365">
        <f>(DZ365+(T365+2*0.95*5.67E-8*(((DZ365+$B$9)+273)^4-(DZ365+273)^4)-44100*I365)/(1.84*29.3*Q365+8*0.95*5.67E-8*(DZ365+273)^3))</f>
        <v>0</v>
      </c>
      <c r="V365">
        <f>($C$9*EA365+$D$9*EB365+$E$9*U365)</f>
        <v>0</v>
      </c>
      <c r="W365">
        <f>0.61365*exp(17.502*V365/(240.97+V365))</f>
        <v>0</v>
      </c>
      <c r="X365">
        <f>(Y365/Z365*100)</f>
        <v>0</v>
      </c>
      <c r="Y365">
        <f>DS365*(DX365+DY365)/1000</f>
        <v>0</v>
      </c>
      <c r="Z365">
        <f>0.61365*exp(17.502*DZ365/(240.97+DZ365))</f>
        <v>0</v>
      </c>
      <c r="AA365">
        <f>(W365-DS365*(DX365+DY365)/1000)</f>
        <v>0</v>
      </c>
      <c r="AB365">
        <f>(-I365*44100)</f>
        <v>0</v>
      </c>
      <c r="AC365">
        <f>2*29.3*Q365*0.92*(DZ365-V365)</f>
        <v>0</v>
      </c>
      <c r="AD365">
        <f>2*0.95*5.67E-8*(((DZ365+$B$9)+273)^4-(V365+273)^4)</f>
        <v>0</v>
      </c>
      <c r="AE365">
        <f>T365+AD365+AB365+AC365</f>
        <v>0</v>
      </c>
      <c r="AF365">
        <f>DW365*AT365*(DR365-DQ365*(1000-AT365*DT365)/(1000-AT365*DS365))/(100*DK365)</f>
        <v>0</v>
      </c>
      <c r="AG365">
        <f>1000*DW365*AT365*(DS365-DT365)/(100*DK365*(1000-AT365*DS365))</f>
        <v>0</v>
      </c>
      <c r="AH365">
        <f>(AI365 - AJ365 - DX365*1E3/(8.314*(DZ365+273.15)) * AL365/DW365 * AK365) * DW365/(100*DK365) * (1000 - DT365)/1000</f>
        <v>0</v>
      </c>
      <c r="AI365">
        <v>938.567184070653</v>
      </c>
      <c r="AJ365">
        <v>899.8800060606059</v>
      </c>
      <c r="AK365">
        <v>3.362410775440899</v>
      </c>
      <c r="AL365">
        <v>66.82168237322618</v>
      </c>
      <c r="AM365">
        <f>(AO365 - AN365 + DX365*1E3/(8.314*(DZ365+273.15)) * AQ365/DW365 * AP365) * DW365/(100*DK365) * 1000/(1000 - AO365)</f>
        <v>0</v>
      </c>
      <c r="AN365">
        <v>15.77945200972849</v>
      </c>
      <c r="AO365">
        <v>17.85466647058823</v>
      </c>
      <c r="AP365">
        <v>-0.007549852439904695</v>
      </c>
      <c r="AQ365">
        <v>105.1701195824836</v>
      </c>
      <c r="AR365">
        <v>0</v>
      </c>
      <c r="AS365">
        <v>0</v>
      </c>
      <c r="AT365">
        <f>IF(AR365*$H$15&gt;=AV365,1.0,(AV365/(AV365-AR365*$H$15)))</f>
        <v>0</v>
      </c>
      <c r="AU365">
        <f>(AT365-1)*100</f>
        <v>0</v>
      </c>
      <c r="AV365">
        <f>MAX(0,($B$15+$C$15*EE365)/(1+$D$15*EE365)*DX365/(DZ365+273)*$E$15)</f>
        <v>0</v>
      </c>
      <c r="AW365" t="s">
        <v>429</v>
      </c>
      <c r="AX365" t="s">
        <v>429</v>
      </c>
      <c r="AY365">
        <v>0</v>
      </c>
      <c r="AZ365">
        <v>0</v>
      </c>
      <c r="BA365">
        <f>1-AY365/AZ365</f>
        <v>0</v>
      </c>
      <c r="BB365">
        <v>0</v>
      </c>
      <c r="BC365" t="s">
        <v>429</v>
      </c>
      <c r="BD365" t="s">
        <v>429</v>
      </c>
      <c r="BE365">
        <v>0</v>
      </c>
      <c r="BF365">
        <v>0</v>
      </c>
      <c r="BG365">
        <f>1-BE365/BF365</f>
        <v>0</v>
      </c>
      <c r="BH365">
        <v>0.5</v>
      </c>
      <c r="BI365">
        <f>DH365</f>
        <v>0</v>
      </c>
      <c r="BJ365">
        <f>K365</f>
        <v>0</v>
      </c>
      <c r="BK365">
        <f>BG365*BH365*BI365</f>
        <v>0</v>
      </c>
      <c r="BL365">
        <f>(BJ365-BB365)/BI365</f>
        <v>0</v>
      </c>
      <c r="BM365">
        <f>(AZ365-BF365)/BF365</f>
        <v>0</v>
      </c>
      <c r="BN365">
        <f>AY365/(BA365+AY365/BF365)</f>
        <v>0</v>
      </c>
      <c r="BO365" t="s">
        <v>429</v>
      </c>
      <c r="BP365">
        <v>0</v>
      </c>
      <c r="BQ365">
        <f>IF(BP365&lt;&gt;0, BP365, BN365)</f>
        <v>0</v>
      </c>
      <c r="BR365">
        <f>1-BQ365/BF365</f>
        <v>0</v>
      </c>
      <c r="BS365">
        <f>(BF365-BE365)/(BF365-BQ365)</f>
        <v>0</v>
      </c>
      <c r="BT365">
        <f>(AZ365-BF365)/(AZ365-BQ365)</f>
        <v>0</v>
      </c>
      <c r="BU365">
        <f>(BF365-BE365)/(BF365-AY365)</f>
        <v>0</v>
      </c>
      <c r="BV365">
        <f>(AZ365-BF365)/(AZ365-AY365)</f>
        <v>0</v>
      </c>
      <c r="BW365">
        <f>(BS365*BQ365/BE365)</f>
        <v>0</v>
      </c>
      <c r="BX365">
        <f>(1-BW365)</f>
        <v>0</v>
      </c>
      <c r="DG365">
        <f>$B$13*EF365+$C$13*EG365+$F$13*ER365*(1-EU365)</f>
        <v>0</v>
      </c>
      <c r="DH365">
        <f>DG365*DI365</f>
        <v>0</v>
      </c>
      <c r="DI365">
        <f>($B$13*$D$11+$C$13*$D$11+$F$13*((FE365+EW365)/MAX(FE365+EW365+FF365, 0.1)*$I$11+FF365/MAX(FE365+EW365+FF365, 0.1)*$J$11))/($B$13+$C$13+$F$13)</f>
        <v>0</v>
      </c>
      <c r="DJ365">
        <f>($B$13*$K$11+$C$13*$K$11+$F$13*((FE365+EW365)/MAX(FE365+EW365+FF365, 0.1)*$P$11+FF365/MAX(FE365+EW365+FF365, 0.1)*$Q$11))/($B$13+$C$13+$F$13)</f>
        <v>0</v>
      </c>
      <c r="DK365">
        <v>4.16</v>
      </c>
      <c r="DL365">
        <v>0.5</v>
      </c>
      <c r="DM365" t="s">
        <v>430</v>
      </c>
      <c r="DN365">
        <v>2</v>
      </c>
      <c r="DO365" t="b">
        <v>1</v>
      </c>
      <c r="DP365">
        <v>1685036533.832142</v>
      </c>
      <c r="DQ365">
        <v>859.59475</v>
      </c>
      <c r="DR365">
        <v>909.0991785714285</v>
      </c>
      <c r="DS365">
        <v>17.89100714285714</v>
      </c>
      <c r="DT365">
        <v>15.782775</v>
      </c>
      <c r="DU365">
        <v>859.7830714285714</v>
      </c>
      <c r="DV365">
        <v>18.00356428571428</v>
      </c>
      <c r="DW365">
        <v>500.0160357142857</v>
      </c>
      <c r="DX365">
        <v>99.51230714285714</v>
      </c>
      <c r="DY365">
        <v>0.1000198821428571</v>
      </c>
      <c r="DZ365">
        <v>27.01690714285714</v>
      </c>
      <c r="EA365">
        <v>27.90071785714286</v>
      </c>
      <c r="EB365">
        <v>999.9000000000002</v>
      </c>
      <c r="EC365">
        <v>0</v>
      </c>
      <c r="ED365">
        <v>0</v>
      </c>
      <c r="EE365">
        <v>9986.563214285716</v>
      </c>
      <c r="EF365">
        <v>0</v>
      </c>
      <c r="EG365">
        <v>99.86668571428571</v>
      </c>
      <c r="EH365">
        <v>-49.50438571428571</v>
      </c>
      <c r="EI365">
        <v>875.2536428571428</v>
      </c>
      <c r="EJ365">
        <v>923.6776428571428</v>
      </c>
      <c r="EK365">
        <v>2.108234642857143</v>
      </c>
      <c r="EL365">
        <v>909.0991785714285</v>
      </c>
      <c r="EM365">
        <v>15.782775</v>
      </c>
      <c r="EN365">
        <v>1.780375</v>
      </c>
      <c r="EO365">
        <v>1.570580714285715</v>
      </c>
      <c r="EP365">
        <v>15.61553214285715</v>
      </c>
      <c r="EQ365">
        <v>13.67313928571429</v>
      </c>
      <c r="ER365">
        <v>2000.026071428571</v>
      </c>
      <c r="ES365">
        <v>0.9800039642857143</v>
      </c>
      <c r="ET365">
        <v>0.01999613214285714</v>
      </c>
      <c r="EU365">
        <v>0</v>
      </c>
      <c r="EV365">
        <v>518.85025</v>
      </c>
      <c r="EW365">
        <v>5.00078</v>
      </c>
      <c r="EX365">
        <v>15377.12142857143</v>
      </c>
      <c r="EY365">
        <v>16379.86785714286</v>
      </c>
      <c r="EZ365">
        <v>45.99296428571428</v>
      </c>
      <c r="FA365">
        <v>47.48424999999999</v>
      </c>
      <c r="FB365">
        <v>46.44632142857142</v>
      </c>
      <c r="FC365">
        <v>47.31235714285714</v>
      </c>
      <c r="FD365">
        <v>46.68939285714284</v>
      </c>
      <c r="FE365">
        <v>1955.135714285714</v>
      </c>
      <c r="FF365">
        <v>39.89000000000001</v>
      </c>
      <c r="FG365">
        <v>0</v>
      </c>
      <c r="FH365">
        <v>1685036541.1</v>
      </c>
      <c r="FI365">
        <v>0</v>
      </c>
      <c r="FJ365">
        <v>518.8545000000001</v>
      </c>
      <c r="FK365">
        <v>0.9707692277265318</v>
      </c>
      <c r="FL365">
        <v>458.5675166058854</v>
      </c>
      <c r="FM365">
        <v>15393.97307692308</v>
      </c>
      <c r="FN365">
        <v>15</v>
      </c>
      <c r="FO365">
        <v>1685034582.6</v>
      </c>
      <c r="FP365" t="s">
        <v>1018</v>
      </c>
      <c r="FQ365">
        <v>1685034575.6</v>
      </c>
      <c r="FR365">
        <v>1685034582.6</v>
      </c>
      <c r="FS365">
        <v>5</v>
      </c>
      <c r="FT365">
        <v>-0.444</v>
      </c>
      <c r="FU365">
        <v>-0.083</v>
      </c>
      <c r="FV365">
        <v>-0.171</v>
      </c>
      <c r="FW365">
        <v>-0.067</v>
      </c>
      <c r="FX365">
        <v>408</v>
      </c>
      <c r="FY365">
        <v>21</v>
      </c>
      <c r="FZ365">
        <v>0.12</v>
      </c>
      <c r="GA365">
        <v>0.04</v>
      </c>
      <c r="GB365">
        <v>-49.46675365853658</v>
      </c>
      <c r="GC365">
        <v>-0.5698348432055657</v>
      </c>
      <c r="GD365">
        <v>0.09227683718971424</v>
      </c>
      <c r="GE365">
        <v>0</v>
      </c>
      <c r="GF365">
        <v>2.128999024390243</v>
      </c>
      <c r="GG365">
        <v>-0.3893780487804906</v>
      </c>
      <c r="GH365">
        <v>0.03959998773126677</v>
      </c>
      <c r="GI365">
        <v>1</v>
      </c>
      <c r="GJ365">
        <v>1</v>
      </c>
      <c r="GK365">
        <v>2</v>
      </c>
      <c r="GL365" t="s">
        <v>432</v>
      </c>
      <c r="GM365">
        <v>3.09882</v>
      </c>
      <c r="GN365">
        <v>2.75809</v>
      </c>
      <c r="GO365">
        <v>0.160156</v>
      </c>
      <c r="GP365">
        <v>0.166035</v>
      </c>
      <c r="GQ365">
        <v>0.0953671</v>
      </c>
      <c r="GR365">
        <v>0.0875533</v>
      </c>
      <c r="GS365">
        <v>21272.8</v>
      </c>
      <c r="GT365">
        <v>20895.8</v>
      </c>
      <c r="GU365">
        <v>25896</v>
      </c>
      <c r="GV365">
        <v>25425.2</v>
      </c>
      <c r="GW365">
        <v>37621.9</v>
      </c>
      <c r="GX365">
        <v>35360.7</v>
      </c>
      <c r="GY365">
        <v>45293.1</v>
      </c>
      <c r="GZ365">
        <v>41918.4</v>
      </c>
      <c r="HA365">
        <v>1.80212</v>
      </c>
      <c r="HB365">
        <v>1.75782</v>
      </c>
      <c r="HC365">
        <v>-0.0980273</v>
      </c>
      <c r="HD365">
        <v>0</v>
      </c>
      <c r="HE365">
        <v>29.5173</v>
      </c>
      <c r="HF365">
        <v>999.9</v>
      </c>
      <c r="HG365">
        <v>46.1</v>
      </c>
      <c r="HH365">
        <v>46.1</v>
      </c>
      <c r="HI365">
        <v>47.2487</v>
      </c>
      <c r="HJ365">
        <v>63.123</v>
      </c>
      <c r="HK365">
        <v>23.2372</v>
      </c>
      <c r="HL365">
        <v>1</v>
      </c>
      <c r="HM365">
        <v>0.807429</v>
      </c>
      <c r="HN365">
        <v>6.33139</v>
      </c>
      <c r="HO365">
        <v>20.1851</v>
      </c>
      <c r="HP365">
        <v>5.21085</v>
      </c>
      <c r="HQ365">
        <v>11.986</v>
      </c>
      <c r="HR365">
        <v>4.96285</v>
      </c>
      <c r="HS365">
        <v>3.27433</v>
      </c>
      <c r="HT365">
        <v>9999</v>
      </c>
      <c r="HU365">
        <v>9999</v>
      </c>
      <c r="HV365">
        <v>9999</v>
      </c>
      <c r="HW365">
        <v>32.8</v>
      </c>
      <c r="HX365">
        <v>1.86403</v>
      </c>
      <c r="HY365">
        <v>1.86035</v>
      </c>
      <c r="HZ365">
        <v>1.85868</v>
      </c>
      <c r="IA365">
        <v>1.86005</v>
      </c>
      <c r="IB365">
        <v>1.8599</v>
      </c>
      <c r="IC365">
        <v>1.85856</v>
      </c>
      <c r="ID365">
        <v>1.85771</v>
      </c>
      <c r="IE365">
        <v>1.85249</v>
      </c>
      <c r="IF365">
        <v>0</v>
      </c>
      <c r="IG365">
        <v>0</v>
      </c>
      <c r="IH365">
        <v>0</v>
      </c>
      <c r="II365">
        <v>0</v>
      </c>
      <c r="IJ365" t="s">
        <v>433</v>
      </c>
      <c r="IK365" t="s">
        <v>434</v>
      </c>
      <c r="IL365" t="s">
        <v>435</v>
      </c>
      <c r="IM365" t="s">
        <v>435</v>
      </c>
      <c r="IN365" t="s">
        <v>435</v>
      </c>
      <c r="IO365" t="s">
        <v>435</v>
      </c>
      <c r="IP365">
        <v>0</v>
      </c>
      <c r="IQ365">
        <v>100</v>
      </c>
      <c r="IR365">
        <v>100</v>
      </c>
      <c r="IS365">
        <v>-0.193</v>
      </c>
      <c r="IT365">
        <v>-0.1131</v>
      </c>
      <c r="IU365">
        <v>-0.2503851249591045</v>
      </c>
      <c r="IV365">
        <v>0.0002756662941723101</v>
      </c>
      <c r="IW365">
        <v>-1.706736700235475E-07</v>
      </c>
      <c r="IX365">
        <v>-7.648352192670159E-11</v>
      </c>
      <c r="IY365">
        <v>-0.272498028503149</v>
      </c>
      <c r="IZ365">
        <v>0.001712106514585134</v>
      </c>
      <c r="JA365">
        <v>0.0004201690128959496</v>
      </c>
      <c r="JB365">
        <v>-1.212774764375344E-06</v>
      </c>
      <c r="JC365">
        <v>3</v>
      </c>
      <c r="JD365">
        <v>1949</v>
      </c>
      <c r="JE365">
        <v>1</v>
      </c>
      <c r="JF365">
        <v>28</v>
      </c>
      <c r="JG365">
        <v>32.8</v>
      </c>
      <c r="JH365">
        <v>32.6</v>
      </c>
      <c r="JI365">
        <v>2.18506</v>
      </c>
      <c r="JJ365">
        <v>2.68677</v>
      </c>
      <c r="JK365">
        <v>1.49658</v>
      </c>
      <c r="JL365">
        <v>2.34375</v>
      </c>
      <c r="JM365">
        <v>1.54785</v>
      </c>
      <c r="JN365">
        <v>2.45361</v>
      </c>
      <c r="JO365">
        <v>49.4526</v>
      </c>
      <c r="JP365">
        <v>14.6399</v>
      </c>
      <c r="JQ365">
        <v>18</v>
      </c>
      <c r="JR365">
        <v>495.34</v>
      </c>
      <c r="JS365">
        <v>479.201</v>
      </c>
      <c r="JT365">
        <v>21.9164</v>
      </c>
      <c r="JU365">
        <v>36.885</v>
      </c>
      <c r="JV365">
        <v>29.9987</v>
      </c>
      <c r="JW365">
        <v>36.5858</v>
      </c>
      <c r="JX365">
        <v>36.4203</v>
      </c>
      <c r="JY365">
        <v>43.8601</v>
      </c>
      <c r="JZ365">
        <v>61.2076</v>
      </c>
      <c r="KA365">
        <v>0</v>
      </c>
      <c r="KB365">
        <v>21.9323</v>
      </c>
      <c r="KC365">
        <v>955.1369999999999</v>
      </c>
      <c r="KD365">
        <v>16.023</v>
      </c>
      <c r="KE365">
        <v>98.9716</v>
      </c>
      <c r="KF365">
        <v>99.5103</v>
      </c>
    </row>
    <row r="366" spans="1:292">
      <c r="A366">
        <v>346</v>
      </c>
      <c r="B366">
        <v>1685036546.1</v>
      </c>
      <c r="C366">
        <v>9947</v>
      </c>
      <c r="D366" t="s">
        <v>1132</v>
      </c>
      <c r="E366" t="s">
        <v>1133</v>
      </c>
      <c r="F366">
        <v>5</v>
      </c>
      <c r="G366" t="s">
        <v>1017</v>
      </c>
      <c r="H366">
        <v>1685036538.278571</v>
      </c>
      <c r="I366">
        <f>(J366)/1000</f>
        <v>0</v>
      </c>
      <c r="J366">
        <f>IF(DO366, AM366, AG366)</f>
        <v>0</v>
      </c>
      <c r="K366">
        <f>IF(DO366, AH366, AF366)</f>
        <v>0</v>
      </c>
      <c r="L366">
        <f>DQ366 - IF(AT366&gt;1, K366*DK366*100.0/(AV366*EE366), 0)</f>
        <v>0</v>
      </c>
      <c r="M366">
        <f>((S366-I366/2)*L366-K366)/(S366+I366/2)</f>
        <v>0</v>
      </c>
      <c r="N366">
        <f>M366*(DX366+DY366)/1000.0</f>
        <v>0</v>
      </c>
      <c r="O366">
        <f>(DQ366 - IF(AT366&gt;1, K366*DK366*100.0/(AV366*EE366), 0))*(DX366+DY366)/1000.0</f>
        <v>0</v>
      </c>
      <c r="P366">
        <f>2.0/((1/R366-1/Q366)+SIGN(R366)*SQRT((1/R366-1/Q366)*(1/R366-1/Q366) + 4*DL366/((DL366+1)*(DL366+1))*(2*1/R366*1/Q366-1/Q366*1/Q366)))</f>
        <v>0</v>
      </c>
      <c r="Q366">
        <f>IF(LEFT(DM366,1)&lt;&gt;"0",IF(LEFT(DM366,1)="1",3.0,DN366),$D$5+$E$5*(EE366*DX366/($K$5*1000))+$F$5*(EE366*DX366/($K$5*1000))*MAX(MIN(DK366,$J$5),$I$5)*MAX(MIN(DK366,$J$5),$I$5)+$G$5*MAX(MIN(DK366,$J$5),$I$5)*(EE366*DX366/($K$5*1000))+$H$5*(EE366*DX366/($K$5*1000))*(EE366*DX366/($K$5*1000)))</f>
        <v>0</v>
      </c>
      <c r="R366">
        <f>I366*(1000-(1000*0.61365*exp(17.502*V366/(240.97+V366))/(DX366+DY366)+DS366)/2)/(1000*0.61365*exp(17.502*V366/(240.97+V366))/(DX366+DY366)-DS366)</f>
        <v>0</v>
      </c>
      <c r="S366">
        <f>1/((DL366+1)/(P366/1.6)+1/(Q366/1.37)) + DL366/((DL366+1)/(P366/1.6) + DL366/(Q366/1.37))</f>
        <v>0</v>
      </c>
      <c r="T366">
        <f>(DG366*DJ366)</f>
        <v>0</v>
      </c>
      <c r="U366">
        <f>(DZ366+(T366+2*0.95*5.67E-8*(((DZ366+$B$9)+273)^4-(DZ366+273)^4)-44100*I366)/(1.84*29.3*Q366+8*0.95*5.67E-8*(DZ366+273)^3))</f>
        <v>0</v>
      </c>
      <c r="V366">
        <f>($C$9*EA366+$D$9*EB366+$E$9*U366)</f>
        <v>0</v>
      </c>
      <c r="W366">
        <f>0.61365*exp(17.502*V366/(240.97+V366))</f>
        <v>0</v>
      </c>
      <c r="X366">
        <f>(Y366/Z366*100)</f>
        <v>0</v>
      </c>
      <c r="Y366">
        <f>DS366*(DX366+DY366)/1000</f>
        <v>0</v>
      </c>
      <c r="Z366">
        <f>0.61365*exp(17.502*DZ366/(240.97+DZ366))</f>
        <v>0</v>
      </c>
      <c r="AA366">
        <f>(W366-DS366*(DX366+DY366)/1000)</f>
        <v>0</v>
      </c>
      <c r="AB366">
        <f>(-I366*44100)</f>
        <v>0</v>
      </c>
      <c r="AC366">
        <f>2*29.3*Q366*0.92*(DZ366-V366)</f>
        <v>0</v>
      </c>
      <c r="AD366">
        <f>2*0.95*5.67E-8*(((DZ366+$B$9)+273)^4-(V366+273)^4)</f>
        <v>0</v>
      </c>
      <c r="AE366">
        <f>T366+AD366+AB366+AC366</f>
        <v>0</v>
      </c>
      <c r="AF366">
        <f>DW366*AT366*(DR366-DQ366*(1000-AT366*DT366)/(1000-AT366*DS366))/(100*DK366)</f>
        <v>0</v>
      </c>
      <c r="AG366">
        <f>1000*DW366*AT366*(DS366-DT366)/(100*DK366*(1000-AT366*DS366))</f>
        <v>0</v>
      </c>
      <c r="AH366">
        <f>(AI366 - AJ366 - DX366*1E3/(8.314*(DZ366+273.15)) * AL366/DW366 * AK366) * DW366/(100*DK366) * (1000 - DT366)/1000</f>
        <v>0</v>
      </c>
      <c r="AI366">
        <v>953.9280500193141</v>
      </c>
      <c r="AJ366">
        <v>915.1997393939388</v>
      </c>
      <c r="AK366">
        <v>3.405243993076531</v>
      </c>
      <c r="AL366">
        <v>66.82168237322618</v>
      </c>
      <c r="AM366">
        <f>(AO366 - AN366 + DX366*1E3/(8.314*(DZ366+273.15)) * AQ366/DW366 * AP366) * DW366/(100*DK366) * 1000/(1000 - AO366)</f>
        <v>0</v>
      </c>
      <c r="AN366">
        <v>15.82764873485406</v>
      </c>
      <c r="AO366">
        <v>17.85126176470588</v>
      </c>
      <c r="AP366">
        <v>-0.002033533375934356</v>
      </c>
      <c r="AQ366">
        <v>105.1701195824836</v>
      </c>
      <c r="AR366">
        <v>0</v>
      </c>
      <c r="AS366">
        <v>0</v>
      </c>
      <c r="AT366">
        <f>IF(AR366*$H$15&gt;=AV366,1.0,(AV366/(AV366-AR366*$H$15)))</f>
        <v>0</v>
      </c>
      <c r="AU366">
        <f>(AT366-1)*100</f>
        <v>0</v>
      </c>
      <c r="AV366">
        <f>MAX(0,($B$15+$C$15*EE366)/(1+$D$15*EE366)*DX366/(DZ366+273)*$E$15)</f>
        <v>0</v>
      </c>
      <c r="AW366" t="s">
        <v>429</v>
      </c>
      <c r="AX366" t="s">
        <v>429</v>
      </c>
      <c r="AY366">
        <v>0</v>
      </c>
      <c r="AZ366">
        <v>0</v>
      </c>
      <c r="BA366">
        <f>1-AY366/AZ366</f>
        <v>0</v>
      </c>
      <c r="BB366">
        <v>0</v>
      </c>
      <c r="BC366" t="s">
        <v>429</v>
      </c>
      <c r="BD366" t="s">
        <v>429</v>
      </c>
      <c r="BE366">
        <v>0</v>
      </c>
      <c r="BF366">
        <v>0</v>
      </c>
      <c r="BG366">
        <f>1-BE366/BF366</f>
        <v>0</v>
      </c>
      <c r="BH366">
        <v>0.5</v>
      </c>
      <c r="BI366">
        <f>DH366</f>
        <v>0</v>
      </c>
      <c r="BJ366">
        <f>K366</f>
        <v>0</v>
      </c>
      <c r="BK366">
        <f>BG366*BH366*BI366</f>
        <v>0</v>
      </c>
      <c r="BL366">
        <f>(BJ366-BB366)/BI366</f>
        <v>0</v>
      </c>
      <c r="BM366">
        <f>(AZ366-BF366)/BF366</f>
        <v>0</v>
      </c>
      <c r="BN366">
        <f>AY366/(BA366+AY366/BF366)</f>
        <v>0</v>
      </c>
      <c r="BO366" t="s">
        <v>429</v>
      </c>
      <c r="BP366">
        <v>0</v>
      </c>
      <c r="BQ366">
        <f>IF(BP366&lt;&gt;0, BP366, BN366)</f>
        <v>0</v>
      </c>
      <c r="BR366">
        <f>1-BQ366/BF366</f>
        <v>0</v>
      </c>
      <c r="BS366">
        <f>(BF366-BE366)/(BF366-BQ366)</f>
        <v>0</v>
      </c>
      <c r="BT366">
        <f>(AZ366-BF366)/(AZ366-BQ366)</f>
        <v>0</v>
      </c>
      <c r="BU366">
        <f>(BF366-BE366)/(BF366-AY366)</f>
        <v>0</v>
      </c>
      <c r="BV366">
        <f>(AZ366-BF366)/(AZ366-AY366)</f>
        <v>0</v>
      </c>
      <c r="BW366">
        <f>(BS366*BQ366/BE366)</f>
        <v>0</v>
      </c>
      <c r="BX366">
        <f>(1-BW366)</f>
        <v>0</v>
      </c>
      <c r="DG366">
        <f>$B$13*EF366+$C$13*EG366+$F$13*ER366*(1-EU366)</f>
        <v>0</v>
      </c>
      <c r="DH366">
        <f>DG366*DI366</f>
        <v>0</v>
      </c>
      <c r="DI366">
        <f>($B$13*$D$11+$C$13*$D$11+$F$13*((FE366+EW366)/MAX(FE366+EW366+FF366, 0.1)*$I$11+FF366/MAX(FE366+EW366+FF366, 0.1)*$J$11))/($B$13+$C$13+$F$13)</f>
        <v>0</v>
      </c>
      <c r="DJ366">
        <f>($B$13*$K$11+$C$13*$K$11+$F$13*((FE366+EW366)/MAX(FE366+EW366+FF366, 0.1)*$P$11+FF366/MAX(FE366+EW366+FF366, 0.1)*$Q$11))/($B$13+$C$13+$F$13)</f>
        <v>0</v>
      </c>
      <c r="DK366">
        <v>4.16</v>
      </c>
      <c r="DL366">
        <v>0.5</v>
      </c>
      <c r="DM366" t="s">
        <v>430</v>
      </c>
      <c r="DN366">
        <v>2</v>
      </c>
      <c r="DO366" t="b">
        <v>1</v>
      </c>
      <c r="DP366">
        <v>1685036538.278571</v>
      </c>
      <c r="DQ366">
        <v>874.4144642857144</v>
      </c>
      <c r="DR366">
        <v>923.9645357142856</v>
      </c>
      <c r="DS366">
        <v>17.8717</v>
      </c>
      <c r="DT366">
        <v>15.80943928571429</v>
      </c>
      <c r="DU366">
        <v>874.6055714285714</v>
      </c>
      <c r="DV366">
        <v>17.98456071428571</v>
      </c>
      <c r="DW366">
        <v>499.9920714285714</v>
      </c>
      <c r="DX366">
        <v>99.51189642857142</v>
      </c>
      <c r="DY366">
        <v>0.09997322499999999</v>
      </c>
      <c r="DZ366">
        <v>27.02440714285715</v>
      </c>
      <c r="EA366">
        <v>27.91235357142856</v>
      </c>
      <c r="EB366">
        <v>999.9000000000002</v>
      </c>
      <c r="EC366">
        <v>0</v>
      </c>
      <c r="ED366">
        <v>0</v>
      </c>
      <c r="EE366">
        <v>9992.452857142856</v>
      </c>
      <c r="EF366">
        <v>0</v>
      </c>
      <c r="EG366">
        <v>100.4330607142857</v>
      </c>
      <c r="EH366">
        <v>-49.55006071428571</v>
      </c>
      <c r="EI366">
        <v>890.32575</v>
      </c>
      <c r="EJ366">
        <v>938.8071428571427</v>
      </c>
      <c r="EK366">
        <v>2.062266428571429</v>
      </c>
      <c r="EL366">
        <v>923.9645357142856</v>
      </c>
      <c r="EM366">
        <v>15.80943928571429</v>
      </c>
      <c r="EN366">
        <v>1.778446428571429</v>
      </c>
      <c r="EO366">
        <v>1.5732275</v>
      </c>
      <c r="EP366">
        <v>15.59861785714286</v>
      </c>
      <c r="EQ366">
        <v>13.69899642857143</v>
      </c>
      <c r="ER366">
        <v>2000.031785714286</v>
      </c>
      <c r="ES366">
        <v>0.9800034285714284</v>
      </c>
      <c r="ET366">
        <v>0.01999666785714286</v>
      </c>
      <c r="EU366">
        <v>0</v>
      </c>
      <c r="EV366">
        <v>518.909</v>
      </c>
      <c r="EW366">
        <v>5.00078</v>
      </c>
      <c r="EX366">
        <v>15685.24285714286</v>
      </c>
      <c r="EY366">
        <v>16379.91071428571</v>
      </c>
      <c r="EZ366">
        <v>45.97517857142856</v>
      </c>
      <c r="FA366">
        <v>47.47075</v>
      </c>
      <c r="FB366">
        <v>46.50653571428571</v>
      </c>
      <c r="FC366">
        <v>47.29007142857143</v>
      </c>
      <c r="FD366">
        <v>46.65810714285713</v>
      </c>
      <c r="FE366">
        <v>1955.138571428572</v>
      </c>
      <c r="FF366">
        <v>39.89285714285715</v>
      </c>
      <c r="FG366">
        <v>0</v>
      </c>
      <c r="FH366">
        <v>1685036545.9</v>
      </c>
      <c r="FI366">
        <v>0</v>
      </c>
      <c r="FJ366">
        <v>518.9227692307693</v>
      </c>
      <c r="FK366">
        <v>0.3019487145074843</v>
      </c>
      <c r="FL366">
        <v>9060.099151728187</v>
      </c>
      <c r="FM366">
        <v>15800.55</v>
      </c>
      <c r="FN366">
        <v>15</v>
      </c>
      <c r="FO366">
        <v>1685034582.6</v>
      </c>
      <c r="FP366" t="s">
        <v>1018</v>
      </c>
      <c r="FQ366">
        <v>1685034575.6</v>
      </c>
      <c r="FR366">
        <v>1685034582.6</v>
      </c>
      <c r="FS366">
        <v>5</v>
      </c>
      <c r="FT366">
        <v>-0.444</v>
      </c>
      <c r="FU366">
        <v>-0.083</v>
      </c>
      <c r="FV366">
        <v>-0.171</v>
      </c>
      <c r="FW366">
        <v>-0.067</v>
      </c>
      <c r="FX366">
        <v>408</v>
      </c>
      <c r="FY366">
        <v>21</v>
      </c>
      <c r="FZ366">
        <v>0.12</v>
      </c>
      <c r="GA366">
        <v>0.04</v>
      </c>
      <c r="GB366">
        <v>-49.51615609756097</v>
      </c>
      <c r="GC366">
        <v>-0.6195114982578787</v>
      </c>
      <c r="GD366">
        <v>0.1001674842543436</v>
      </c>
      <c r="GE366">
        <v>0</v>
      </c>
      <c r="GF366">
        <v>2.085074390243903</v>
      </c>
      <c r="GG366">
        <v>-0.5994767247386773</v>
      </c>
      <c r="GH366">
        <v>0.0612971088344097</v>
      </c>
      <c r="GI366">
        <v>0</v>
      </c>
      <c r="GJ366">
        <v>0</v>
      </c>
      <c r="GK366">
        <v>2</v>
      </c>
      <c r="GL366" t="s">
        <v>485</v>
      </c>
      <c r="GM366">
        <v>3.09891</v>
      </c>
      <c r="GN366">
        <v>2.7581</v>
      </c>
      <c r="GO366">
        <v>0.161934</v>
      </c>
      <c r="GP366">
        <v>0.167747</v>
      </c>
      <c r="GQ366">
        <v>0.0953624</v>
      </c>
      <c r="GR366">
        <v>0.08785129999999999</v>
      </c>
      <c r="GS366">
        <v>21228.1</v>
      </c>
      <c r="GT366">
        <v>20853.2</v>
      </c>
      <c r="GU366">
        <v>25896.4</v>
      </c>
      <c r="GV366">
        <v>25425.5</v>
      </c>
      <c r="GW366">
        <v>37622.8</v>
      </c>
      <c r="GX366">
        <v>35349.9</v>
      </c>
      <c r="GY366">
        <v>45293.7</v>
      </c>
      <c r="GZ366">
        <v>41919.1</v>
      </c>
      <c r="HA366">
        <v>1.80203</v>
      </c>
      <c r="HB366">
        <v>1.75793</v>
      </c>
      <c r="HC366">
        <v>-0.09503590000000001</v>
      </c>
      <c r="HD366">
        <v>0</v>
      </c>
      <c r="HE366">
        <v>29.4893</v>
      </c>
      <c r="HF366">
        <v>999.9</v>
      </c>
      <c r="HG366">
        <v>46.1</v>
      </c>
      <c r="HH366">
        <v>46.1</v>
      </c>
      <c r="HI366">
        <v>47.2535</v>
      </c>
      <c r="HJ366">
        <v>63.133</v>
      </c>
      <c r="HK366">
        <v>23.2692</v>
      </c>
      <c r="HL366">
        <v>1</v>
      </c>
      <c r="HM366">
        <v>0.806494</v>
      </c>
      <c r="HN366">
        <v>6.26063</v>
      </c>
      <c r="HO366">
        <v>20.1876</v>
      </c>
      <c r="HP366">
        <v>5.2107</v>
      </c>
      <c r="HQ366">
        <v>11.986</v>
      </c>
      <c r="HR366">
        <v>4.96265</v>
      </c>
      <c r="HS366">
        <v>3.2744</v>
      </c>
      <c r="HT366">
        <v>9999</v>
      </c>
      <c r="HU366">
        <v>9999</v>
      </c>
      <c r="HV366">
        <v>9999</v>
      </c>
      <c r="HW366">
        <v>32.8</v>
      </c>
      <c r="HX366">
        <v>1.86403</v>
      </c>
      <c r="HY366">
        <v>1.86035</v>
      </c>
      <c r="HZ366">
        <v>1.85868</v>
      </c>
      <c r="IA366">
        <v>1.86005</v>
      </c>
      <c r="IB366">
        <v>1.85991</v>
      </c>
      <c r="IC366">
        <v>1.85855</v>
      </c>
      <c r="ID366">
        <v>1.85768</v>
      </c>
      <c r="IE366">
        <v>1.85248</v>
      </c>
      <c r="IF366">
        <v>0</v>
      </c>
      <c r="IG366">
        <v>0</v>
      </c>
      <c r="IH366">
        <v>0</v>
      </c>
      <c r="II366">
        <v>0</v>
      </c>
      <c r="IJ366" t="s">
        <v>433</v>
      </c>
      <c r="IK366" t="s">
        <v>434</v>
      </c>
      <c r="IL366" t="s">
        <v>435</v>
      </c>
      <c r="IM366" t="s">
        <v>435</v>
      </c>
      <c r="IN366" t="s">
        <v>435</v>
      </c>
      <c r="IO366" t="s">
        <v>435</v>
      </c>
      <c r="IP366">
        <v>0</v>
      </c>
      <c r="IQ366">
        <v>100</v>
      </c>
      <c r="IR366">
        <v>100</v>
      </c>
      <c r="IS366">
        <v>-0.196</v>
      </c>
      <c r="IT366">
        <v>-0.1132</v>
      </c>
      <c r="IU366">
        <v>-0.2503851249591045</v>
      </c>
      <c r="IV366">
        <v>0.0002756662941723101</v>
      </c>
      <c r="IW366">
        <v>-1.706736700235475E-07</v>
      </c>
      <c r="IX366">
        <v>-7.648352192670159E-11</v>
      </c>
      <c r="IY366">
        <v>-0.272498028503149</v>
      </c>
      <c r="IZ366">
        <v>0.001712106514585134</v>
      </c>
      <c r="JA366">
        <v>0.0004201690128959496</v>
      </c>
      <c r="JB366">
        <v>-1.212774764375344E-06</v>
      </c>
      <c r="JC366">
        <v>3</v>
      </c>
      <c r="JD366">
        <v>1949</v>
      </c>
      <c r="JE366">
        <v>1</v>
      </c>
      <c r="JF366">
        <v>28</v>
      </c>
      <c r="JG366">
        <v>32.8</v>
      </c>
      <c r="JH366">
        <v>32.7</v>
      </c>
      <c r="JI366">
        <v>2.21313</v>
      </c>
      <c r="JJ366">
        <v>2.67944</v>
      </c>
      <c r="JK366">
        <v>1.49658</v>
      </c>
      <c r="JL366">
        <v>2.34375</v>
      </c>
      <c r="JM366">
        <v>1.54785</v>
      </c>
      <c r="JN366">
        <v>2.49634</v>
      </c>
      <c r="JO366">
        <v>49.4526</v>
      </c>
      <c r="JP366">
        <v>14.6486</v>
      </c>
      <c r="JQ366">
        <v>18</v>
      </c>
      <c r="JR366">
        <v>495.247</v>
      </c>
      <c r="JS366">
        <v>479.248</v>
      </c>
      <c r="JT366">
        <v>21.9708</v>
      </c>
      <c r="JU366">
        <v>36.8756</v>
      </c>
      <c r="JV366">
        <v>29.9989</v>
      </c>
      <c r="JW366">
        <v>36.5812</v>
      </c>
      <c r="JX366">
        <v>36.4175</v>
      </c>
      <c r="JY366">
        <v>44.4207</v>
      </c>
      <c r="JZ366">
        <v>60.9345</v>
      </c>
      <c r="KA366">
        <v>0</v>
      </c>
      <c r="KB366">
        <v>21.9943</v>
      </c>
      <c r="KC366">
        <v>975.174</v>
      </c>
      <c r="KD366">
        <v>16.0646</v>
      </c>
      <c r="KE366">
        <v>98.9731</v>
      </c>
      <c r="KF366">
        <v>99.5119</v>
      </c>
    </row>
    <row r="367" spans="1:292">
      <c r="A367">
        <v>347</v>
      </c>
      <c r="B367">
        <v>1685036551.6</v>
      </c>
      <c r="C367">
        <v>9952.5</v>
      </c>
      <c r="D367" t="s">
        <v>1134</v>
      </c>
      <c r="E367" t="s">
        <v>1135</v>
      </c>
      <c r="F367">
        <v>5</v>
      </c>
      <c r="G367" t="s">
        <v>1017</v>
      </c>
      <c r="H367">
        <v>1685036543.85</v>
      </c>
      <c r="I367">
        <f>(J367)/1000</f>
        <v>0</v>
      </c>
      <c r="J367">
        <f>IF(DO367, AM367, AG367)</f>
        <v>0</v>
      </c>
      <c r="K367">
        <f>IF(DO367, AH367, AF367)</f>
        <v>0</v>
      </c>
      <c r="L367">
        <f>DQ367 - IF(AT367&gt;1, K367*DK367*100.0/(AV367*EE367), 0)</f>
        <v>0</v>
      </c>
      <c r="M367">
        <f>((S367-I367/2)*L367-K367)/(S367+I367/2)</f>
        <v>0</v>
      </c>
      <c r="N367">
        <f>M367*(DX367+DY367)/1000.0</f>
        <v>0</v>
      </c>
      <c r="O367">
        <f>(DQ367 - IF(AT367&gt;1, K367*DK367*100.0/(AV367*EE367), 0))*(DX367+DY367)/1000.0</f>
        <v>0</v>
      </c>
      <c r="P367">
        <f>2.0/((1/R367-1/Q367)+SIGN(R367)*SQRT((1/R367-1/Q367)*(1/R367-1/Q367) + 4*DL367/((DL367+1)*(DL367+1))*(2*1/R367*1/Q367-1/Q367*1/Q367)))</f>
        <v>0</v>
      </c>
      <c r="Q367">
        <f>IF(LEFT(DM367,1)&lt;&gt;"0",IF(LEFT(DM367,1)="1",3.0,DN367),$D$5+$E$5*(EE367*DX367/($K$5*1000))+$F$5*(EE367*DX367/($K$5*1000))*MAX(MIN(DK367,$J$5),$I$5)*MAX(MIN(DK367,$J$5),$I$5)+$G$5*MAX(MIN(DK367,$J$5),$I$5)*(EE367*DX367/($K$5*1000))+$H$5*(EE367*DX367/($K$5*1000))*(EE367*DX367/($K$5*1000)))</f>
        <v>0</v>
      </c>
      <c r="R367">
        <f>I367*(1000-(1000*0.61365*exp(17.502*V367/(240.97+V367))/(DX367+DY367)+DS367)/2)/(1000*0.61365*exp(17.502*V367/(240.97+V367))/(DX367+DY367)-DS367)</f>
        <v>0</v>
      </c>
      <c r="S367">
        <f>1/((DL367+1)/(P367/1.6)+1/(Q367/1.37)) + DL367/((DL367+1)/(P367/1.6) + DL367/(Q367/1.37))</f>
        <v>0</v>
      </c>
      <c r="T367">
        <f>(DG367*DJ367)</f>
        <v>0</v>
      </c>
      <c r="U367">
        <f>(DZ367+(T367+2*0.95*5.67E-8*(((DZ367+$B$9)+273)^4-(DZ367+273)^4)-44100*I367)/(1.84*29.3*Q367+8*0.95*5.67E-8*(DZ367+273)^3))</f>
        <v>0</v>
      </c>
      <c r="V367">
        <f>($C$9*EA367+$D$9*EB367+$E$9*U367)</f>
        <v>0</v>
      </c>
      <c r="W367">
        <f>0.61365*exp(17.502*V367/(240.97+V367))</f>
        <v>0</v>
      </c>
      <c r="X367">
        <f>(Y367/Z367*100)</f>
        <v>0</v>
      </c>
      <c r="Y367">
        <f>DS367*(DX367+DY367)/1000</f>
        <v>0</v>
      </c>
      <c r="Z367">
        <f>0.61365*exp(17.502*DZ367/(240.97+DZ367))</f>
        <v>0</v>
      </c>
      <c r="AA367">
        <f>(W367-DS367*(DX367+DY367)/1000)</f>
        <v>0</v>
      </c>
      <c r="AB367">
        <f>(-I367*44100)</f>
        <v>0</v>
      </c>
      <c r="AC367">
        <f>2*29.3*Q367*0.92*(DZ367-V367)</f>
        <v>0</v>
      </c>
      <c r="AD367">
        <f>2*0.95*5.67E-8*(((DZ367+$B$9)+273)^4-(V367+273)^4)</f>
        <v>0</v>
      </c>
      <c r="AE367">
        <f>T367+AD367+AB367+AC367</f>
        <v>0</v>
      </c>
      <c r="AF367">
        <f>DW367*AT367*(DR367-DQ367*(1000-AT367*DT367)/(1000-AT367*DS367))/(100*DK367)</f>
        <v>0</v>
      </c>
      <c r="AG367">
        <f>1000*DW367*AT367*(DS367-DT367)/(100*DK367*(1000-AT367*DS367))</f>
        <v>0</v>
      </c>
      <c r="AH367">
        <f>(AI367 - AJ367 - DX367*1E3/(8.314*(DZ367+273.15)) * AL367/DW367 * AK367) * DW367/(100*DK367) * (1000 - DT367)/1000</f>
        <v>0</v>
      </c>
      <c r="AI367">
        <v>972.6235965406523</v>
      </c>
      <c r="AJ367">
        <v>933.8906666666658</v>
      </c>
      <c r="AK367">
        <v>3.392909311316799</v>
      </c>
      <c r="AL367">
        <v>66.82168237322618</v>
      </c>
      <c r="AM367">
        <f>(AO367 - AN367 + DX367*1E3/(8.314*(DZ367+273.15)) * AQ367/DW367 * AP367) * DW367/(100*DK367) * 1000/(1000 - AO367)</f>
        <v>0</v>
      </c>
      <c r="AN367">
        <v>15.90747536539356</v>
      </c>
      <c r="AO367">
        <v>17.86753941176471</v>
      </c>
      <c r="AP367">
        <v>0.0002357111175265051</v>
      </c>
      <c r="AQ367">
        <v>105.1701195824836</v>
      </c>
      <c r="AR367">
        <v>0</v>
      </c>
      <c r="AS367">
        <v>0</v>
      </c>
      <c r="AT367">
        <f>IF(AR367*$H$15&gt;=AV367,1.0,(AV367/(AV367-AR367*$H$15)))</f>
        <v>0</v>
      </c>
      <c r="AU367">
        <f>(AT367-1)*100</f>
        <v>0</v>
      </c>
      <c r="AV367">
        <f>MAX(0,($B$15+$C$15*EE367)/(1+$D$15*EE367)*DX367/(DZ367+273)*$E$15)</f>
        <v>0</v>
      </c>
      <c r="AW367" t="s">
        <v>429</v>
      </c>
      <c r="AX367" t="s">
        <v>429</v>
      </c>
      <c r="AY367">
        <v>0</v>
      </c>
      <c r="AZ367">
        <v>0</v>
      </c>
      <c r="BA367">
        <f>1-AY367/AZ367</f>
        <v>0</v>
      </c>
      <c r="BB367">
        <v>0</v>
      </c>
      <c r="BC367" t="s">
        <v>429</v>
      </c>
      <c r="BD367" t="s">
        <v>429</v>
      </c>
      <c r="BE367">
        <v>0</v>
      </c>
      <c r="BF367">
        <v>0</v>
      </c>
      <c r="BG367">
        <f>1-BE367/BF367</f>
        <v>0</v>
      </c>
      <c r="BH367">
        <v>0.5</v>
      </c>
      <c r="BI367">
        <f>DH367</f>
        <v>0</v>
      </c>
      <c r="BJ367">
        <f>K367</f>
        <v>0</v>
      </c>
      <c r="BK367">
        <f>BG367*BH367*BI367</f>
        <v>0</v>
      </c>
      <c r="BL367">
        <f>(BJ367-BB367)/BI367</f>
        <v>0</v>
      </c>
      <c r="BM367">
        <f>(AZ367-BF367)/BF367</f>
        <v>0</v>
      </c>
      <c r="BN367">
        <f>AY367/(BA367+AY367/BF367)</f>
        <v>0</v>
      </c>
      <c r="BO367" t="s">
        <v>429</v>
      </c>
      <c r="BP367">
        <v>0</v>
      </c>
      <c r="BQ367">
        <f>IF(BP367&lt;&gt;0, BP367, BN367)</f>
        <v>0</v>
      </c>
      <c r="BR367">
        <f>1-BQ367/BF367</f>
        <v>0</v>
      </c>
      <c r="BS367">
        <f>(BF367-BE367)/(BF367-BQ367)</f>
        <v>0</v>
      </c>
      <c r="BT367">
        <f>(AZ367-BF367)/(AZ367-BQ367)</f>
        <v>0</v>
      </c>
      <c r="BU367">
        <f>(BF367-BE367)/(BF367-AY367)</f>
        <v>0</v>
      </c>
      <c r="BV367">
        <f>(AZ367-BF367)/(AZ367-AY367)</f>
        <v>0</v>
      </c>
      <c r="BW367">
        <f>(BS367*BQ367/BE367)</f>
        <v>0</v>
      </c>
      <c r="BX367">
        <f>(1-BW367)</f>
        <v>0</v>
      </c>
      <c r="DG367">
        <f>$B$13*EF367+$C$13*EG367+$F$13*ER367*(1-EU367)</f>
        <v>0</v>
      </c>
      <c r="DH367">
        <f>DG367*DI367</f>
        <v>0</v>
      </c>
      <c r="DI367">
        <f>($B$13*$D$11+$C$13*$D$11+$F$13*((FE367+EW367)/MAX(FE367+EW367+FF367, 0.1)*$I$11+FF367/MAX(FE367+EW367+FF367, 0.1)*$J$11))/($B$13+$C$13+$F$13)</f>
        <v>0</v>
      </c>
      <c r="DJ367">
        <f>($B$13*$K$11+$C$13*$K$11+$F$13*((FE367+EW367)/MAX(FE367+EW367+FF367, 0.1)*$P$11+FF367/MAX(FE367+EW367+FF367, 0.1)*$Q$11))/($B$13+$C$13+$F$13)</f>
        <v>0</v>
      </c>
      <c r="DK367">
        <v>4.16</v>
      </c>
      <c r="DL367">
        <v>0.5</v>
      </c>
      <c r="DM367" t="s">
        <v>430</v>
      </c>
      <c r="DN367">
        <v>2</v>
      </c>
      <c r="DO367" t="b">
        <v>1</v>
      </c>
      <c r="DP367">
        <v>1685036543.85</v>
      </c>
      <c r="DQ367">
        <v>893.0390357142858</v>
      </c>
      <c r="DR367">
        <v>942.5949642857144</v>
      </c>
      <c r="DS367">
        <v>17.85895</v>
      </c>
      <c r="DT367">
        <v>15.87419285714286</v>
      </c>
      <c r="DU367">
        <v>893.234</v>
      </c>
      <c r="DV367">
        <v>17.97201785714286</v>
      </c>
      <c r="DW367">
        <v>499.9907499999999</v>
      </c>
      <c r="DX367">
        <v>99.51139999999998</v>
      </c>
      <c r="DY367">
        <v>0.0999690357142857</v>
      </c>
      <c r="DZ367">
        <v>27.03645714285715</v>
      </c>
      <c r="EA367">
        <v>27.92875357142858</v>
      </c>
      <c r="EB367">
        <v>999.9000000000002</v>
      </c>
      <c r="EC367">
        <v>0</v>
      </c>
      <c r="ED367">
        <v>0</v>
      </c>
      <c r="EE367">
        <v>10002.04928571429</v>
      </c>
      <c r="EF367">
        <v>0</v>
      </c>
      <c r="EG367">
        <v>103.9665357142857</v>
      </c>
      <c r="EH367">
        <v>-49.5559</v>
      </c>
      <c r="EI367">
        <v>909.2777142857143</v>
      </c>
      <c r="EJ367">
        <v>957.8002857142856</v>
      </c>
      <c r="EK367">
        <v>1.984767142857143</v>
      </c>
      <c r="EL367">
        <v>942.5949642857144</v>
      </c>
      <c r="EM367">
        <v>15.87419285714286</v>
      </c>
      <c r="EN367">
        <v>1.777168928571428</v>
      </c>
      <c r="EO367">
        <v>1.579662857142857</v>
      </c>
      <c r="EP367">
        <v>15.58741428571429</v>
      </c>
      <c r="EQ367">
        <v>13.76169642857143</v>
      </c>
      <c r="ER367">
        <v>2000.050357142857</v>
      </c>
      <c r="ES367">
        <v>0.9800017142857144</v>
      </c>
      <c r="ET367">
        <v>0.01999838571428571</v>
      </c>
      <c r="EU367">
        <v>0</v>
      </c>
      <c r="EV367">
        <v>518.9232500000001</v>
      </c>
      <c r="EW367">
        <v>5.00078</v>
      </c>
      <c r="EX367">
        <v>16743.21428571428</v>
      </c>
      <c r="EY367">
        <v>16380.06428571428</v>
      </c>
      <c r="EZ367">
        <v>45.95964285714285</v>
      </c>
      <c r="FA367">
        <v>47.4527857142857</v>
      </c>
      <c r="FB367">
        <v>46.62021428571427</v>
      </c>
      <c r="FC367">
        <v>47.26757142857142</v>
      </c>
      <c r="FD367">
        <v>46.64471428571427</v>
      </c>
      <c r="FE367">
        <v>1955.152857142857</v>
      </c>
      <c r="FF367">
        <v>39.89642857142858</v>
      </c>
      <c r="FG367">
        <v>0</v>
      </c>
      <c r="FH367">
        <v>1685036550.7</v>
      </c>
      <c r="FI367">
        <v>0</v>
      </c>
      <c r="FJ367">
        <v>518.9431153846153</v>
      </c>
      <c r="FK367">
        <v>0.04837607913673211</v>
      </c>
      <c r="FL367">
        <v>16184.39317539313</v>
      </c>
      <c r="FM367">
        <v>16762.88846153846</v>
      </c>
      <c r="FN367">
        <v>15</v>
      </c>
      <c r="FO367">
        <v>1685034582.6</v>
      </c>
      <c r="FP367" t="s">
        <v>1018</v>
      </c>
      <c r="FQ367">
        <v>1685034575.6</v>
      </c>
      <c r="FR367">
        <v>1685034582.6</v>
      </c>
      <c r="FS367">
        <v>5</v>
      </c>
      <c r="FT367">
        <v>-0.444</v>
      </c>
      <c r="FU367">
        <v>-0.083</v>
      </c>
      <c r="FV367">
        <v>-0.171</v>
      </c>
      <c r="FW367">
        <v>-0.067</v>
      </c>
      <c r="FX367">
        <v>408</v>
      </c>
      <c r="FY367">
        <v>21</v>
      </c>
      <c r="FZ367">
        <v>0.12</v>
      </c>
      <c r="GA367">
        <v>0.04</v>
      </c>
      <c r="GB367">
        <v>-49.558635</v>
      </c>
      <c r="GC367">
        <v>-0.1430296435272146</v>
      </c>
      <c r="GD367">
        <v>0.07963767183312193</v>
      </c>
      <c r="GE367">
        <v>0</v>
      </c>
      <c r="GF367">
        <v>2.0184175</v>
      </c>
      <c r="GG367">
        <v>-0.8708087054409072</v>
      </c>
      <c r="GH367">
        <v>0.0847741052665848</v>
      </c>
      <c r="GI367">
        <v>0</v>
      </c>
      <c r="GJ367">
        <v>0</v>
      </c>
      <c r="GK367">
        <v>2</v>
      </c>
      <c r="GL367" t="s">
        <v>485</v>
      </c>
      <c r="GM367">
        <v>3.09905</v>
      </c>
      <c r="GN367">
        <v>2.75837</v>
      </c>
      <c r="GO367">
        <v>0.164082</v>
      </c>
      <c r="GP367">
        <v>0.169856</v>
      </c>
      <c r="GQ367">
        <v>0.0954383</v>
      </c>
      <c r="GR367">
        <v>0.0884099</v>
      </c>
      <c r="GS367">
        <v>21174</v>
      </c>
      <c r="GT367">
        <v>20800.5</v>
      </c>
      <c r="GU367">
        <v>25896.9</v>
      </c>
      <c r="GV367">
        <v>25425.8</v>
      </c>
      <c r="GW367">
        <v>37620.3</v>
      </c>
      <c r="GX367">
        <v>35328.7</v>
      </c>
      <c r="GY367">
        <v>45294.2</v>
      </c>
      <c r="GZ367">
        <v>41919.3</v>
      </c>
      <c r="HA367">
        <v>1.80215</v>
      </c>
      <c r="HB367">
        <v>1.75795</v>
      </c>
      <c r="HC367">
        <v>-0.09138880000000001</v>
      </c>
      <c r="HD367">
        <v>0</v>
      </c>
      <c r="HE367">
        <v>29.4554</v>
      </c>
      <c r="HF367">
        <v>999.9</v>
      </c>
      <c r="HG367">
        <v>46.1</v>
      </c>
      <c r="HH367">
        <v>46.1</v>
      </c>
      <c r="HI367">
        <v>47.2454</v>
      </c>
      <c r="HJ367">
        <v>63.113</v>
      </c>
      <c r="HK367">
        <v>23.133</v>
      </c>
      <c r="HL367">
        <v>1</v>
      </c>
      <c r="HM367">
        <v>0.8053630000000001</v>
      </c>
      <c r="HN367">
        <v>6.27896</v>
      </c>
      <c r="HO367">
        <v>20.1864</v>
      </c>
      <c r="HP367">
        <v>5.2098</v>
      </c>
      <c r="HQ367">
        <v>11.986</v>
      </c>
      <c r="HR367">
        <v>4.96275</v>
      </c>
      <c r="HS367">
        <v>3.27445</v>
      </c>
      <c r="HT367">
        <v>9999</v>
      </c>
      <c r="HU367">
        <v>9999</v>
      </c>
      <c r="HV367">
        <v>9999</v>
      </c>
      <c r="HW367">
        <v>32.8</v>
      </c>
      <c r="HX367">
        <v>1.86403</v>
      </c>
      <c r="HY367">
        <v>1.86035</v>
      </c>
      <c r="HZ367">
        <v>1.85867</v>
      </c>
      <c r="IA367">
        <v>1.86005</v>
      </c>
      <c r="IB367">
        <v>1.85989</v>
      </c>
      <c r="IC367">
        <v>1.85854</v>
      </c>
      <c r="ID367">
        <v>1.8577</v>
      </c>
      <c r="IE367">
        <v>1.85249</v>
      </c>
      <c r="IF367">
        <v>0</v>
      </c>
      <c r="IG367">
        <v>0</v>
      </c>
      <c r="IH367">
        <v>0</v>
      </c>
      <c r="II367">
        <v>0</v>
      </c>
      <c r="IJ367" t="s">
        <v>433</v>
      </c>
      <c r="IK367" t="s">
        <v>434</v>
      </c>
      <c r="IL367" t="s">
        <v>435</v>
      </c>
      <c r="IM367" t="s">
        <v>435</v>
      </c>
      <c r="IN367" t="s">
        <v>435</v>
      </c>
      <c r="IO367" t="s">
        <v>435</v>
      </c>
      <c r="IP367">
        <v>0</v>
      </c>
      <c r="IQ367">
        <v>100</v>
      </c>
      <c r="IR367">
        <v>100</v>
      </c>
      <c r="IS367">
        <v>-0.201</v>
      </c>
      <c r="IT367">
        <v>-0.1129</v>
      </c>
      <c r="IU367">
        <v>-0.2503851249591045</v>
      </c>
      <c r="IV367">
        <v>0.0002756662941723101</v>
      </c>
      <c r="IW367">
        <v>-1.706736700235475E-07</v>
      </c>
      <c r="IX367">
        <v>-7.648352192670159E-11</v>
      </c>
      <c r="IY367">
        <v>-0.272498028503149</v>
      </c>
      <c r="IZ367">
        <v>0.001712106514585134</v>
      </c>
      <c r="JA367">
        <v>0.0004201690128959496</v>
      </c>
      <c r="JB367">
        <v>-1.212774764375344E-06</v>
      </c>
      <c r="JC367">
        <v>3</v>
      </c>
      <c r="JD367">
        <v>1949</v>
      </c>
      <c r="JE367">
        <v>1</v>
      </c>
      <c r="JF367">
        <v>28</v>
      </c>
      <c r="JG367">
        <v>32.9</v>
      </c>
      <c r="JH367">
        <v>32.8</v>
      </c>
      <c r="JI367">
        <v>2.24731</v>
      </c>
      <c r="JJ367">
        <v>2.677</v>
      </c>
      <c r="JK367">
        <v>1.49658</v>
      </c>
      <c r="JL367">
        <v>2.34375</v>
      </c>
      <c r="JM367">
        <v>1.54785</v>
      </c>
      <c r="JN367">
        <v>2.5</v>
      </c>
      <c r="JO367">
        <v>49.4526</v>
      </c>
      <c r="JP367">
        <v>14.6486</v>
      </c>
      <c r="JQ367">
        <v>18</v>
      </c>
      <c r="JR367">
        <v>495.289</v>
      </c>
      <c r="JS367">
        <v>479.229</v>
      </c>
      <c r="JT367">
        <v>22.0351</v>
      </c>
      <c r="JU367">
        <v>36.8636</v>
      </c>
      <c r="JV367">
        <v>29.999</v>
      </c>
      <c r="JW367">
        <v>36.5759</v>
      </c>
      <c r="JX367">
        <v>36.4124</v>
      </c>
      <c r="JY367">
        <v>45.1448</v>
      </c>
      <c r="JZ367">
        <v>60.9345</v>
      </c>
      <c r="KA367">
        <v>0</v>
      </c>
      <c r="KB367">
        <v>22.0396</v>
      </c>
      <c r="KC367">
        <v>988.549</v>
      </c>
      <c r="KD367">
        <v>16.0953</v>
      </c>
      <c r="KE367">
        <v>98.9744</v>
      </c>
      <c r="KF367">
        <v>99.5125</v>
      </c>
    </row>
    <row r="368" spans="1:292">
      <c r="A368">
        <v>348</v>
      </c>
      <c r="B368">
        <v>1685036556.1</v>
      </c>
      <c r="C368">
        <v>9957</v>
      </c>
      <c r="D368" t="s">
        <v>1136</v>
      </c>
      <c r="E368" t="s">
        <v>1137</v>
      </c>
      <c r="F368">
        <v>5</v>
      </c>
      <c r="G368" t="s">
        <v>1017</v>
      </c>
      <c r="H368">
        <v>1685036548.278571</v>
      </c>
      <c r="I368">
        <f>(J368)/1000</f>
        <v>0</v>
      </c>
      <c r="J368">
        <f>IF(DO368, AM368, AG368)</f>
        <v>0</v>
      </c>
      <c r="K368">
        <f>IF(DO368, AH368, AF368)</f>
        <v>0</v>
      </c>
      <c r="L368">
        <f>DQ368 - IF(AT368&gt;1, K368*DK368*100.0/(AV368*EE368), 0)</f>
        <v>0</v>
      </c>
      <c r="M368">
        <f>((S368-I368/2)*L368-K368)/(S368+I368/2)</f>
        <v>0</v>
      </c>
      <c r="N368">
        <f>M368*(DX368+DY368)/1000.0</f>
        <v>0</v>
      </c>
      <c r="O368">
        <f>(DQ368 - IF(AT368&gt;1, K368*DK368*100.0/(AV368*EE368), 0))*(DX368+DY368)/1000.0</f>
        <v>0</v>
      </c>
      <c r="P368">
        <f>2.0/((1/R368-1/Q368)+SIGN(R368)*SQRT((1/R368-1/Q368)*(1/R368-1/Q368) + 4*DL368/((DL368+1)*(DL368+1))*(2*1/R368*1/Q368-1/Q368*1/Q368)))</f>
        <v>0</v>
      </c>
      <c r="Q368">
        <f>IF(LEFT(DM368,1)&lt;&gt;"0",IF(LEFT(DM368,1)="1",3.0,DN368),$D$5+$E$5*(EE368*DX368/($K$5*1000))+$F$5*(EE368*DX368/($K$5*1000))*MAX(MIN(DK368,$J$5),$I$5)*MAX(MIN(DK368,$J$5),$I$5)+$G$5*MAX(MIN(DK368,$J$5),$I$5)*(EE368*DX368/($K$5*1000))+$H$5*(EE368*DX368/($K$5*1000))*(EE368*DX368/($K$5*1000)))</f>
        <v>0</v>
      </c>
      <c r="R368">
        <f>I368*(1000-(1000*0.61365*exp(17.502*V368/(240.97+V368))/(DX368+DY368)+DS368)/2)/(1000*0.61365*exp(17.502*V368/(240.97+V368))/(DX368+DY368)-DS368)</f>
        <v>0</v>
      </c>
      <c r="S368">
        <f>1/((DL368+1)/(P368/1.6)+1/(Q368/1.37)) + DL368/((DL368+1)/(P368/1.6) + DL368/(Q368/1.37))</f>
        <v>0</v>
      </c>
      <c r="T368">
        <f>(DG368*DJ368)</f>
        <v>0</v>
      </c>
      <c r="U368">
        <f>(DZ368+(T368+2*0.95*5.67E-8*(((DZ368+$B$9)+273)^4-(DZ368+273)^4)-44100*I368)/(1.84*29.3*Q368+8*0.95*5.67E-8*(DZ368+273)^3))</f>
        <v>0</v>
      </c>
      <c r="V368">
        <f>($C$9*EA368+$D$9*EB368+$E$9*U368)</f>
        <v>0</v>
      </c>
      <c r="W368">
        <f>0.61365*exp(17.502*V368/(240.97+V368))</f>
        <v>0</v>
      </c>
      <c r="X368">
        <f>(Y368/Z368*100)</f>
        <v>0</v>
      </c>
      <c r="Y368">
        <f>DS368*(DX368+DY368)/1000</f>
        <v>0</v>
      </c>
      <c r="Z368">
        <f>0.61365*exp(17.502*DZ368/(240.97+DZ368))</f>
        <v>0</v>
      </c>
      <c r="AA368">
        <f>(W368-DS368*(DX368+DY368)/1000)</f>
        <v>0</v>
      </c>
      <c r="AB368">
        <f>(-I368*44100)</f>
        <v>0</v>
      </c>
      <c r="AC368">
        <f>2*29.3*Q368*0.92*(DZ368-V368)</f>
        <v>0</v>
      </c>
      <c r="AD368">
        <f>2*0.95*5.67E-8*(((DZ368+$B$9)+273)^4-(V368+273)^4)</f>
        <v>0</v>
      </c>
      <c r="AE368">
        <f>T368+AD368+AB368+AC368</f>
        <v>0</v>
      </c>
      <c r="AF368">
        <f>DW368*AT368*(DR368-DQ368*(1000-AT368*DT368)/(1000-AT368*DS368))/(100*DK368)</f>
        <v>0</v>
      </c>
      <c r="AG368">
        <f>1000*DW368*AT368*(DS368-DT368)/(100*DK368*(1000-AT368*DS368))</f>
        <v>0</v>
      </c>
      <c r="AH368">
        <f>(AI368 - AJ368 - DX368*1E3/(8.314*(DZ368+273.15)) * AL368/DW368 * AK368) * DW368/(100*DK368) * (1000 - DT368)/1000</f>
        <v>0</v>
      </c>
      <c r="AI368">
        <v>988.1947124254422</v>
      </c>
      <c r="AJ368">
        <v>949.2619696969691</v>
      </c>
      <c r="AK368">
        <v>3.414071938689441</v>
      </c>
      <c r="AL368">
        <v>66.82168237322618</v>
      </c>
      <c r="AM368">
        <f>(AO368 - AN368 + DX368*1E3/(8.314*(DZ368+273.15)) * AQ368/DW368 * AP368) * DW368/(100*DK368) * 1000/(1000 - AO368)</f>
        <v>0</v>
      </c>
      <c r="AN368">
        <v>16.03254411315571</v>
      </c>
      <c r="AO368">
        <v>17.91015294117647</v>
      </c>
      <c r="AP368">
        <v>0.0007116396854019817</v>
      </c>
      <c r="AQ368">
        <v>105.1701195824836</v>
      </c>
      <c r="AR368">
        <v>0</v>
      </c>
      <c r="AS368">
        <v>0</v>
      </c>
      <c r="AT368">
        <f>IF(AR368*$H$15&gt;=AV368,1.0,(AV368/(AV368-AR368*$H$15)))</f>
        <v>0</v>
      </c>
      <c r="AU368">
        <f>(AT368-1)*100</f>
        <v>0</v>
      </c>
      <c r="AV368">
        <f>MAX(0,($B$15+$C$15*EE368)/(1+$D$15*EE368)*DX368/(DZ368+273)*$E$15)</f>
        <v>0</v>
      </c>
      <c r="AW368" t="s">
        <v>429</v>
      </c>
      <c r="AX368" t="s">
        <v>429</v>
      </c>
      <c r="AY368">
        <v>0</v>
      </c>
      <c r="AZ368">
        <v>0</v>
      </c>
      <c r="BA368">
        <f>1-AY368/AZ368</f>
        <v>0</v>
      </c>
      <c r="BB368">
        <v>0</v>
      </c>
      <c r="BC368" t="s">
        <v>429</v>
      </c>
      <c r="BD368" t="s">
        <v>429</v>
      </c>
      <c r="BE368">
        <v>0</v>
      </c>
      <c r="BF368">
        <v>0</v>
      </c>
      <c r="BG368">
        <f>1-BE368/BF368</f>
        <v>0</v>
      </c>
      <c r="BH368">
        <v>0.5</v>
      </c>
      <c r="BI368">
        <f>DH368</f>
        <v>0</v>
      </c>
      <c r="BJ368">
        <f>K368</f>
        <v>0</v>
      </c>
      <c r="BK368">
        <f>BG368*BH368*BI368</f>
        <v>0</v>
      </c>
      <c r="BL368">
        <f>(BJ368-BB368)/BI368</f>
        <v>0</v>
      </c>
      <c r="BM368">
        <f>(AZ368-BF368)/BF368</f>
        <v>0</v>
      </c>
      <c r="BN368">
        <f>AY368/(BA368+AY368/BF368)</f>
        <v>0</v>
      </c>
      <c r="BO368" t="s">
        <v>429</v>
      </c>
      <c r="BP368">
        <v>0</v>
      </c>
      <c r="BQ368">
        <f>IF(BP368&lt;&gt;0, BP368, BN368)</f>
        <v>0</v>
      </c>
      <c r="BR368">
        <f>1-BQ368/BF368</f>
        <v>0</v>
      </c>
      <c r="BS368">
        <f>(BF368-BE368)/(BF368-BQ368)</f>
        <v>0</v>
      </c>
      <c r="BT368">
        <f>(AZ368-BF368)/(AZ368-BQ368)</f>
        <v>0</v>
      </c>
      <c r="BU368">
        <f>(BF368-BE368)/(BF368-AY368)</f>
        <v>0</v>
      </c>
      <c r="BV368">
        <f>(AZ368-BF368)/(AZ368-AY368)</f>
        <v>0</v>
      </c>
      <c r="BW368">
        <f>(BS368*BQ368/BE368)</f>
        <v>0</v>
      </c>
      <c r="BX368">
        <f>(1-BW368)</f>
        <v>0</v>
      </c>
      <c r="DG368">
        <f>$B$13*EF368+$C$13*EG368+$F$13*ER368*(1-EU368)</f>
        <v>0</v>
      </c>
      <c r="DH368">
        <f>DG368*DI368</f>
        <v>0</v>
      </c>
      <c r="DI368">
        <f>($B$13*$D$11+$C$13*$D$11+$F$13*((FE368+EW368)/MAX(FE368+EW368+FF368, 0.1)*$I$11+FF368/MAX(FE368+EW368+FF368, 0.1)*$J$11))/($B$13+$C$13+$F$13)</f>
        <v>0</v>
      </c>
      <c r="DJ368">
        <f>($B$13*$K$11+$C$13*$K$11+$F$13*((FE368+EW368)/MAX(FE368+EW368+FF368, 0.1)*$P$11+FF368/MAX(FE368+EW368+FF368, 0.1)*$Q$11))/($B$13+$C$13+$F$13)</f>
        <v>0</v>
      </c>
      <c r="DK368">
        <v>4.16</v>
      </c>
      <c r="DL368">
        <v>0.5</v>
      </c>
      <c r="DM368" t="s">
        <v>430</v>
      </c>
      <c r="DN368">
        <v>2</v>
      </c>
      <c r="DO368" t="b">
        <v>1</v>
      </c>
      <c r="DP368">
        <v>1685036548.278571</v>
      </c>
      <c r="DQ368">
        <v>907.7973214285713</v>
      </c>
      <c r="DR368">
        <v>957.4143214285714</v>
      </c>
      <c r="DS368">
        <v>17.86668214285714</v>
      </c>
      <c r="DT368">
        <v>15.95078571428571</v>
      </c>
      <c r="DU368">
        <v>907.9954642857141</v>
      </c>
      <c r="DV368">
        <v>17.979625</v>
      </c>
      <c r="DW368">
        <v>500.0039642857142</v>
      </c>
      <c r="DX368">
        <v>99.51079999999999</v>
      </c>
      <c r="DY368">
        <v>0.09997322142857143</v>
      </c>
      <c r="DZ368">
        <v>27.05082142857143</v>
      </c>
      <c r="EA368">
        <v>27.94852857142857</v>
      </c>
      <c r="EB368">
        <v>999.9000000000002</v>
      </c>
      <c r="EC368">
        <v>0</v>
      </c>
      <c r="ED368">
        <v>0</v>
      </c>
      <c r="EE368">
        <v>10009.34714285714</v>
      </c>
      <c r="EF368">
        <v>0</v>
      </c>
      <c r="EG368">
        <v>109.2051464285714</v>
      </c>
      <c r="EH368">
        <v>-49.61700714285715</v>
      </c>
      <c r="EI368">
        <v>924.3119285714286</v>
      </c>
      <c r="EJ368">
        <v>972.9347142857142</v>
      </c>
      <c r="EK368">
        <v>1.915903571428571</v>
      </c>
      <c r="EL368">
        <v>957.4143214285714</v>
      </c>
      <c r="EM368">
        <v>15.95078571428571</v>
      </c>
      <c r="EN368">
        <v>1.777928214285714</v>
      </c>
      <c r="EO368">
        <v>1.587275</v>
      </c>
      <c r="EP368">
        <v>15.59406428571428</v>
      </c>
      <c r="EQ368">
        <v>13.83561428571428</v>
      </c>
      <c r="ER368">
        <v>2000.082857142857</v>
      </c>
      <c r="ES368">
        <v>0.979999892857143</v>
      </c>
      <c r="ET368">
        <v>0.02000020714285715</v>
      </c>
      <c r="EU368">
        <v>0</v>
      </c>
      <c r="EV368">
        <v>518.9110714285714</v>
      </c>
      <c r="EW368">
        <v>5.00078</v>
      </c>
      <c r="EX368">
        <v>18074.4</v>
      </c>
      <c r="EY368">
        <v>16380.325</v>
      </c>
      <c r="EZ368">
        <v>45.96185714285713</v>
      </c>
      <c r="FA368">
        <v>47.4437857142857</v>
      </c>
      <c r="FB368">
        <v>46.64246428571427</v>
      </c>
      <c r="FC368">
        <v>47.24303571428571</v>
      </c>
      <c r="FD368">
        <v>46.62696428571429</v>
      </c>
      <c r="FE368">
        <v>1955.179642857143</v>
      </c>
      <c r="FF368">
        <v>39.90214285714286</v>
      </c>
      <c r="FG368">
        <v>0</v>
      </c>
      <c r="FH368">
        <v>1685036555.5</v>
      </c>
      <c r="FI368">
        <v>0</v>
      </c>
      <c r="FJ368">
        <v>518.9526538461539</v>
      </c>
      <c r="FK368">
        <v>0.003179491966101633</v>
      </c>
      <c r="FL368">
        <v>21557.41877890201</v>
      </c>
      <c r="FM368">
        <v>18247.40384615385</v>
      </c>
      <c r="FN368">
        <v>15</v>
      </c>
      <c r="FO368">
        <v>1685034582.6</v>
      </c>
      <c r="FP368" t="s">
        <v>1018</v>
      </c>
      <c r="FQ368">
        <v>1685034575.6</v>
      </c>
      <c r="FR368">
        <v>1685034582.6</v>
      </c>
      <c r="FS368">
        <v>5</v>
      </c>
      <c r="FT368">
        <v>-0.444</v>
      </c>
      <c r="FU368">
        <v>-0.083</v>
      </c>
      <c r="FV368">
        <v>-0.171</v>
      </c>
      <c r="FW368">
        <v>-0.067</v>
      </c>
      <c r="FX368">
        <v>408</v>
      </c>
      <c r="FY368">
        <v>21</v>
      </c>
      <c r="FZ368">
        <v>0.12</v>
      </c>
      <c r="GA368">
        <v>0.04</v>
      </c>
      <c r="GB368">
        <v>-49.59081</v>
      </c>
      <c r="GC368">
        <v>-0.6219106941839226</v>
      </c>
      <c r="GD368">
        <v>0.1024310836611623</v>
      </c>
      <c r="GE368">
        <v>0</v>
      </c>
      <c r="GF368">
        <v>1.95994175</v>
      </c>
      <c r="GG368">
        <v>-0.9635726454033826</v>
      </c>
      <c r="GH368">
        <v>0.09352832378182289</v>
      </c>
      <c r="GI368">
        <v>0</v>
      </c>
      <c r="GJ368">
        <v>0</v>
      </c>
      <c r="GK368">
        <v>2</v>
      </c>
      <c r="GL368" t="s">
        <v>485</v>
      </c>
      <c r="GM368">
        <v>3.09891</v>
      </c>
      <c r="GN368">
        <v>2.75799</v>
      </c>
      <c r="GO368">
        <v>0.165826</v>
      </c>
      <c r="GP368">
        <v>0.171545</v>
      </c>
      <c r="GQ368">
        <v>0.09558700000000001</v>
      </c>
      <c r="GR368">
        <v>0.088516</v>
      </c>
      <c r="GS368">
        <v>21130.2</v>
      </c>
      <c r="GT368">
        <v>20758.1</v>
      </c>
      <c r="GU368">
        <v>25897.4</v>
      </c>
      <c r="GV368">
        <v>25425.7</v>
      </c>
      <c r="GW368">
        <v>37615.1</v>
      </c>
      <c r="GX368">
        <v>35324.9</v>
      </c>
      <c r="GY368">
        <v>45295.1</v>
      </c>
      <c r="GZ368">
        <v>41919.4</v>
      </c>
      <c r="HA368">
        <v>1.80217</v>
      </c>
      <c r="HB368">
        <v>1.75837</v>
      </c>
      <c r="HC368">
        <v>-0.08849799999999999</v>
      </c>
      <c r="HD368">
        <v>0</v>
      </c>
      <c r="HE368">
        <v>29.4335</v>
      </c>
      <c r="HF368">
        <v>999.9</v>
      </c>
      <c r="HG368">
        <v>46.1</v>
      </c>
      <c r="HH368">
        <v>46.2</v>
      </c>
      <c r="HI368">
        <v>47.4947</v>
      </c>
      <c r="HJ368">
        <v>62.943</v>
      </c>
      <c r="HK368">
        <v>23.0809</v>
      </c>
      <c r="HL368">
        <v>1</v>
      </c>
      <c r="HM368">
        <v>0.80484</v>
      </c>
      <c r="HN368">
        <v>6.29595</v>
      </c>
      <c r="HO368">
        <v>20.1857</v>
      </c>
      <c r="HP368">
        <v>5.20965</v>
      </c>
      <c r="HQ368">
        <v>11.986</v>
      </c>
      <c r="HR368">
        <v>4.96235</v>
      </c>
      <c r="HS368">
        <v>3.27425</v>
      </c>
      <c r="HT368">
        <v>9999</v>
      </c>
      <c r="HU368">
        <v>9999</v>
      </c>
      <c r="HV368">
        <v>9999</v>
      </c>
      <c r="HW368">
        <v>32.8</v>
      </c>
      <c r="HX368">
        <v>1.86403</v>
      </c>
      <c r="HY368">
        <v>1.86035</v>
      </c>
      <c r="HZ368">
        <v>1.85867</v>
      </c>
      <c r="IA368">
        <v>1.86005</v>
      </c>
      <c r="IB368">
        <v>1.85989</v>
      </c>
      <c r="IC368">
        <v>1.85856</v>
      </c>
      <c r="ID368">
        <v>1.85769</v>
      </c>
      <c r="IE368">
        <v>1.8525</v>
      </c>
      <c r="IF368">
        <v>0</v>
      </c>
      <c r="IG368">
        <v>0</v>
      </c>
      <c r="IH368">
        <v>0</v>
      </c>
      <c r="II368">
        <v>0</v>
      </c>
      <c r="IJ368" t="s">
        <v>433</v>
      </c>
      <c r="IK368" t="s">
        <v>434</v>
      </c>
      <c r="IL368" t="s">
        <v>435</v>
      </c>
      <c r="IM368" t="s">
        <v>435</v>
      </c>
      <c r="IN368" t="s">
        <v>435</v>
      </c>
      <c r="IO368" t="s">
        <v>435</v>
      </c>
      <c r="IP368">
        <v>0</v>
      </c>
      <c r="IQ368">
        <v>100</v>
      </c>
      <c r="IR368">
        <v>100</v>
      </c>
      <c r="IS368">
        <v>-0.204</v>
      </c>
      <c r="IT368">
        <v>-0.1123</v>
      </c>
      <c r="IU368">
        <v>-0.2503851249591045</v>
      </c>
      <c r="IV368">
        <v>0.0002756662941723101</v>
      </c>
      <c r="IW368">
        <v>-1.706736700235475E-07</v>
      </c>
      <c r="IX368">
        <v>-7.648352192670159E-11</v>
      </c>
      <c r="IY368">
        <v>-0.272498028503149</v>
      </c>
      <c r="IZ368">
        <v>0.001712106514585134</v>
      </c>
      <c r="JA368">
        <v>0.0004201690128959496</v>
      </c>
      <c r="JB368">
        <v>-1.212774764375344E-06</v>
      </c>
      <c r="JC368">
        <v>3</v>
      </c>
      <c r="JD368">
        <v>1949</v>
      </c>
      <c r="JE368">
        <v>1</v>
      </c>
      <c r="JF368">
        <v>28</v>
      </c>
      <c r="JG368">
        <v>33</v>
      </c>
      <c r="JH368">
        <v>32.9</v>
      </c>
      <c r="JI368">
        <v>2.27661</v>
      </c>
      <c r="JJ368">
        <v>2.67822</v>
      </c>
      <c r="JK368">
        <v>1.49658</v>
      </c>
      <c r="JL368">
        <v>2.34375</v>
      </c>
      <c r="JM368">
        <v>1.54785</v>
      </c>
      <c r="JN368">
        <v>2.48657</v>
      </c>
      <c r="JO368">
        <v>49.4526</v>
      </c>
      <c r="JP368">
        <v>14.6399</v>
      </c>
      <c r="JQ368">
        <v>18</v>
      </c>
      <c r="JR368">
        <v>495.27</v>
      </c>
      <c r="JS368">
        <v>479.485</v>
      </c>
      <c r="JT368">
        <v>22.0694</v>
      </c>
      <c r="JU368">
        <v>36.8537</v>
      </c>
      <c r="JV368">
        <v>29.9994</v>
      </c>
      <c r="JW368">
        <v>36.5709</v>
      </c>
      <c r="JX368">
        <v>36.4081</v>
      </c>
      <c r="JY368">
        <v>45.6985</v>
      </c>
      <c r="JZ368">
        <v>60.9345</v>
      </c>
      <c r="KA368">
        <v>0</v>
      </c>
      <c r="KB368">
        <v>22.0731</v>
      </c>
      <c r="KC368">
        <v>1008.59</v>
      </c>
      <c r="KD368">
        <v>16.0994</v>
      </c>
      <c r="KE368">
        <v>98.9764</v>
      </c>
      <c r="KF368">
        <v>99.5125</v>
      </c>
    </row>
    <row r="369" spans="1:292">
      <c r="A369">
        <v>349</v>
      </c>
      <c r="B369">
        <v>1685036561.6</v>
      </c>
      <c r="C369">
        <v>9962.5</v>
      </c>
      <c r="D369" t="s">
        <v>1138</v>
      </c>
      <c r="E369" t="s">
        <v>1139</v>
      </c>
      <c r="F369">
        <v>5</v>
      </c>
      <c r="G369" t="s">
        <v>1017</v>
      </c>
      <c r="H369">
        <v>1685036553.85</v>
      </c>
      <c r="I369">
        <f>(J369)/1000</f>
        <v>0</v>
      </c>
      <c r="J369">
        <f>IF(DO369, AM369, AG369)</f>
        <v>0</v>
      </c>
      <c r="K369">
        <f>IF(DO369, AH369, AF369)</f>
        <v>0</v>
      </c>
      <c r="L369">
        <f>DQ369 - IF(AT369&gt;1, K369*DK369*100.0/(AV369*EE369), 0)</f>
        <v>0</v>
      </c>
      <c r="M369">
        <f>((S369-I369/2)*L369-K369)/(S369+I369/2)</f>
        <v>0</v>
      </c>
      <c r="N369">
        <f>M369*(DX369+DY369)/1000.0</f>
        <v>0</v>
      </c>
      <c r="O369">
        <f>(DQ369 - IF(AT369&gt;1, K369*DK369*100.0/(AV369*EE369), 0))*(DX369+DY369)/1000.0</f>
        <v>0</v>
      </c>
      <c r="P369">
        <f>2.0/((1/R369-1/Q369)+SIGN(R369)*SQRT((1/R369-1/Q369)*(1/R369-1/Q369) + 4*DL369/((DL369+1)*(DL369+1))*(2*1/R369*1/Q369-1/Q369*1/Q369)))</f>
        <v>0</v>
      </c>
      <c r="Q369">
        <f>IF(LEFT(DM369,1)&lt;&gt;"0",IF(LEFT(DM369,1)="1",3.0,DN369),$D$5+$E$5*(EE369*DX369/($K$5*1000))+$F$5*(EE369*DX369/($K$5*1000))*MAX(MIN(DK369,$J$5),$I$5)*MAX(MIN(DK369,$J$5),$I$5)+$G$5*MAX(MIN(DK369,$J$5),$I$5)*(EE369*DX369/($K$5*1000))+$H$5*(EE369*DX369/($K$5*1000))*(EE369*DX369/($K$5*1000)))</f>
        <v>0</v>
      </c>
      <c r="R369">
        <f>I369*(1000-(1000*0.61365*exp(17.502*V369/(240.97+V369))/(DX369+DY369)+DS369)/2)/(1000*0.61365*exp(17.502*V369/(240.97+V369))/(DX369+DY369)-DS369)</f>
        <v>0</v>
      </c>
      <c r="S369">
        <f>1/((DL369+1)/(P369/1.6)+1/(Q369/1.37)) + DL369/((DL369+1)/(P369/1.6) + DL369/(Q369/1.37))</f>
        <v>0</v>
      </c>
      <c r="T369">
        <f>(DG369*DJ369)</f>
        <v>0</v>
      </c>
      <c r="U369">
        <f>(DZ369+(T369+2*0.95*5.67E-8*(((DZ369+$B$9)+273)^4-(DZ369+273)^4)-44100*I369)/(1.84*29.3*Q369+8*0.95*5.67E-8*(DZ369+273)^3))</f>
        <v>0</v>
      </c>
      <c r="V369">
        <f>($C$9*EA369+$D$9*EB369+$E$9*U369)</f>
        <v>0</v>
      </c>
      <c r="W369">
        <f>0.61365*exp(17.502*V369/(240.97+V369))</f>
        <v>0</v>
      </c>
      <c r="X369">
        <f>(Y369/Z369*100)</f>
        <v>0</v>
      </c>
      <c r="Y369">
        <f>DS369*(DX369+DY369)/1000</f>
        <v>0</v>
      </c>
      <c r="Z369">
        <f>0.61365*exp(17.502*DZ369/(240.97+DZ369))</f>
        <v>0</v>
      </c>
      <c r="AA369">
        <f>(W369-DS369*(DX369+DY369)/1000)</f>
        <v>0</v>
      </c>
      <c r="AB369">
        <f>(-I369*44100)</f>
        <v>0</v>
      </c>
      <c r="AC369">
        <f>2*29.3*Q369*0.92*(DZ369-V369)</f>
        <v>0</v>
      </c>
      <c r="AD369">
        <f>2*0.95*5.67E-8*(((DZ369+$B$9)+273)^4-(V369+273)^4)</f>
        <v>0</v>
      </c>
      <c r="AE369">
        <f>T369+AD369+AB369+AC369</f>
        <v>0</v>
      </c>
      <c r="AF369">
        <f>DW369*AT369*(DR369-DQ369*(1000-AT369*DT369)/(1000-AT369*DS369))/(100*DK369)</f>
        <v>0</v>
      </c>
      <c r="AG369">
        <f>1000*DW369*AT369*(DS369-DT369)/(100*DK369*(1000-AT369*DS369))</f>
        <v>0</v>
      </c>
      <c r="AH369">
        <f>(AI369 - AJ369 - DX369*1E3/(8.314*(DZ369+273.15)) * AL369/DW369 * AK369) * DW369/(100*DK369) * (1000 - DT369)/1000</f>
        <v>0</v>
      </c>
      <c r="AI369">
        <v>1006.985656130466</v>
      </c>
      <c r="AJ369">
        <v>968.0942303030301</v>
      </c>
      <c r="AK369">
        <v>3.422603200203952</v>
      </c>
      <c r="AL369">
        <v>66.82168237322618</v>
      </c>
      <c r="AM369">
        <f>(AO369 - AN369 + DX369*1E3/(8.314*(DZ369+273.15)) * AQ369/DW369 * AP369) * DW369/(100*DK369) * 1000/(1000 - AO369)</f>
        <v>0</v>
      </c>
      <c r="AN369">
        <v>16.06988875963878</v>
      </c>
      <c r="AO369">
        <v>17.92926529411765</v>
      </c>
      <c r="AP369">
        <v>0.007872845695158075</v>
      </c>
      <c r="AQ369">
        <v>105.1701195824836</v>
      </c>
      <c r="AR369">
        <v>0</v>
      </c>
      <c r="AS369">
        <v>0</v>
      </c>
      <c r="AT369">
        <f>IF(AR369*$H$15&gt;=AV369,1.0,(AV369/(AV369-AR369*$H$15)))</f>
        <v>0</v>
      </c>
      <c r="AU369">
        <f>(AT369-1)*100</f>
        <v>0</v>
      </c>
      <c r="AV369">
        <f>MAX(0,($B$15+$C$15*EE369)/(1+$D$15*EE369)*DX369/(DZ369+273)*$E$15)</f>
        <v>0</v>
      </c>
      <c r="AW369" t="s">
        <v>429</v>
      </c>
      <c r="AX369" t="s">
        <v>429</v>
      </c>
      <c r="AY369">
        <v>0</v>
      </c>
      <c r="AZ369">
        <v>0</v>
      </c>
      <c r="BA369">
        <f>1-AY369/AZ369</f>
        <v>0</v>
      </c>
      <c r="BB369">
        <v>0</v>
      </c>
      <c r="BC369" t="s">
        <v>429</v>
      </c>
      <c r="BD369" t="s">
        <v>429</v>
      </c>
      <c r="BE369">
        <v>0</v>
      </c>
      <c r="BF369">
        <v>0</v>
      </c>
      <c r="BG369">
        <f>1-BE369/BF369</f>
        <v>0</v>
      </c>
      <c r="BH369">
        <v>0.5</v>
      </c>
      <c r="BI369">
        <f>DH369</f>
        <v>0</v>
      </c>
      <c r="BJ369">
        <f>K369</f>
        <v>0</v>
      </c>
      <c r="BK369">
        <f>BG369*BH369*BI369</f>
        <v>0</v>
      </c>
      <c r="BL369">
        <f>(BJ369-BB369)/BI369</f>
        <v>0</v>
      </c>
      <c r="BM369">
        <f>(AZ369-BF369)/BF369</f>
        <v>0</v>
      </c>
      <c r="BN369">
        <f>AY369/(BA369+AY369/BF369)</f>
        <v>0</v>
      </c>
      <c r="BO369" t="s">
        <v>429</v>
      </c>
      <c r="BP369">
        <v>0</v>
      </c>
      <c r="BQ369">
        <f>IF(BP369&lt;&gt;0, BP369, BN369)</f>
        <v>0</v>
      </c>
      <c r="BR369">
        <f>1-BQ369/BF369</f>
        <v>0</v>
      </c>
      <c r="BS369">
        <f>(BF369-BE369)/(BF369-BQ369)</f>
        <v>0</v>
      </c>
      <c r="BT369">
        <f>(AZ369-BF369)/(AZ369-BQ369)</f>
        <v>0</v>
      </c>
      <c r="BU369">
        <f>(BF369-BE369)/(BF369-AY369)</f>
        <v>0</v>
      </c>
      <c r="BV369">
        <f>(AZ369-BF369)/(AZ369-AY369)</f>
        <v>0</v>
      </c>
      <c r="BW369">
        <f>(BS369*BQ369/BE369)</f>
        <v>0</v>
      </c>
      <c r="BX369">
        <f>(1-BW369)</f>
        <v>0</v>
      </c>
      <c r="DG369">
        <f>$B$13*EF369+$C$13*EG369+$F$13*ER369*(1-EU369)</f>
        <v>0</v>
      </c>
      <c r="DH369">
        <f>DG369*DI369</f>
        <v>0</v>
      </c>
      <c r="DI369">
        <f>($B$13*$D$11+$C$13*$D$11+$F$13*((FE369+EW369)/MAX(FE369+EW369+FF369, 0.1)*$I$11+FF369/MAX(FE369+EW369+FF369, 0.1)*$J$11))/($B$13+$C$13+$F$13)</f>
        <v>0</v>
      </c>
      <c r="DJ369">
        <f>($B$13*$K$11+$C$13*$K$11+$F$13*((FE369+EW369)/MAX(FE369+EW369+FF369, 0.1)*$P$11+FF369/MAX(FE369+EW369+FF369, 0.1)*$Q$11))/($B$13+$C$13+$F$13)</f>
        <v>0</v>
      </c>
      <c r="DK369">
        <v>4.16</v>
      </c>
      <c r="DL369">
        <v>0.5</v>
      </c>
      <c r="DM369" t="s">
        <v>430</v>
      </c>
      <c r="DN369">
        <v>2</v>
      </c>
      <c r="DO369" t="b">
        <v>1</v>
      </c>
      <c r="DP369">
        <v>1685036553.85</v>
      </c>
      <c r="DQ369">
        <v>926.4410357142857</v>
      </c>
      <c r="DR369">
        <v>976.1054642857143</v>
      </c>
      <c r="DS369">
        <v>17.89210357142857</v>
      </c>
      <c r="DT369">
        <v>16.02756785714286</v>
      </c>
      <c r="DU369">
        <v>926.6435000000001</v>
      </c>
      <c r="DV369">
        <v>18.00465</v>
      </c>
      <c r="DW369">
        <v>500.02025</v>
      </c>
      <c r="DX369">
        <v>99.51039285714286</v>
      </c>
      <c r="DY369">
        <v>0.09999459285714285</v>
      </c>
      <c r="DZ369">
        <v>27.07794285714286</v>
      </c>
      <c r="EA369">
        <v>27.97742857142857</v>
      </c>
      <c r="EB369">
        <v>999.9000000000002</v>
      </c>
      <c r="EC369">
        <v>0</v>
      </c>
      <c r="ED369">
        <v>0</v>
      </c>
      <c r="EE369">
        <v>10007.61142857143</v>
      </c>
      <c r="EF369">
        <v>0</v>
      </c>
      <c r="EG369">
        <v>117.4540714285714</v>
      </c>
      <c r="EH369">
        <v>-49.66453214285715</v>
      </c>
      <c r="EI369">
        <v>943.3193928571429</v>
      </c>
      <c r="EJ369">
        <v>992.0055357142857</v>
      </c>
      <c r="EK369">
        <v>1.864538214285714</v>
      </c>
      <c r="EL369">
        <v>976.1054642857143</v>
      </c>
      <c r="EM369">
        <v>16.02756785714286</v>
      </c>
      <c r="EN369">
        <v>1.780450357142857</v>
      </c>
      <c r="EO369">
        <v>1.594909642857143</v>
      </c>
      <c r="EP369">
        <v>15.61618571428571</v>
      </c>
      <c r="EQ369">
        <v>13.90960357142857</v>
      </c>
      <c r="ER369">
        <v>2000.0425</v>
      </c>
      <c r="ES369">
        <v>0.9799975357142857</v>
      </c>
      <c r="ET369">
        <v>0.02000258571428572</v>
      </c>
      <c r="EU369">
        <v>0</v>
      </c>
      <c r="EV369">
        <v>518.9531785714286</v>
      </c>
      <c r="EW369">
        <v>5.00078</v>
      </c>
      <c r="EX369">
        <v>19263.17142857143</v>
      </c>
      <c r="EY369">
        <v>16379.975</v>
      </c>
      <c r="EZ369">
        <v>45.95296428571429</v>
      </c>
      <c r="FA369">
        <v>47.43039285714284</v>
      </c>
      <c r="FB369">
        <v>46.72510714285714</v>
      </c>
      <c r="FC369">
        <v>47.21628571428572</v>
      </c>
      <c r="FD369">
        <v>46.60689285714285</v>
      </c>
      <c r="FE369">
        <v>1955.136785714286</v>
      </c>
      <c r="FF369">
        <v>39.90500000000001</v>
      </c>
      <c r="FG369">
        <v>0</v>
      </c>
      <c r="FH369">
        <v>1685036560.9</v>
      </c>
      <c r="FI369">
        <v>0</v>
      </c>
      <c r="FJ369">
        <v>518.98328</v>
      </c>
      <c r="FK369">
        <v>0.6325384629139336</v>
      </c>
      <c r="FL369">
        <v>4625.076905417828</v>
      </c>
      <c r="FM369">
        <v>19308.656</v>
      </c>
      <c r="FN369">
        <v>15</v>
      </c>
      <c r="FO369">
        <v>1685034582.6</v>
      </c>
      <c r="FP369" t="s">
        <v>1018</v>
      </c>
      <c r="FQ369">
        <v>1685034575.6</v>
      </c>
      <c r="FR369">
        <v>1685034582.6</v>
      </c>
      <c r="FS369">
        <v>5</v>
      </c>
      <c r="FT369">
        <v>-0.444</v>
      </c>
      <c r="FU369">
        <v>-0.083</v>
      </c>
      <c r="FV369">
        <v>-0.171</v>
      </c>
      <c r="FW369">
        <v>-0.067</v>
      </c>
      <c r="FX369">
        <v>408</v>
      </c>
      <c r="FY369">
        <v>21</v>
      </c>
      <c r="FZ369">
        <v>0.12</v>
      </c>
      <c r="GA369">
        <v>0.04</v>
      </c>
      <c r="GB369">
        <v>-49.64450000000001</v>
      </c>
      <c r="GC369">
        <v>-0.5125080675421191</v>
      </c>
      <c r="GD369">
        <v>0.09296710439720028</v>
      </c>
      <c r="GE369">
        <v>0</v>
      </c>
      <c r="GF369">
        <v>1.9023495</v>
      </c>
      <c r="GG369">
        <v>-0.6541123452157649</v>
      </c>
      <c r="GH369">
        <v>0.06991441281845968</v>
      </c>
      <c r="GI369">
        <v>0</v>
      </c>
      <c r="GJ369">
        <v>0</v>
      </c>
      <c r="GK369">
        <v>2</v>
      </c>
      <c r="GL369" t="s">
        <v>485</v>
      </c>
      <c r="GM369">
        <v>3.09908</v>
      </c>
      <c r="GN369">
        <v>2.7581</v>
      </c>
      <c r="GO369">
        <v>0.167949</v>
      </c>
      <c r="GP369">
        <v>0.173612</v>
      </c>
      <c r="GQ369">
        <v>0.09565709999999999</v>
      </c>
      <c r="GR369">
        <v>0.0885452</v>
      </c>
      <c r="GS369">
        <v>21076.6</v>
      </c>
      <c r="GT369">
        <v>20706.6</v>
      </c>
      <c r="GU369">
        <v>25897.7</v>
      </c>
      <c r="GV369">
        <v>25426.1</v>
      </c>
      <c r="GW369">
        <v>37612.8</v>
      </c>
      <c r="GX369">
        <v>35324.3</v>
      </c>
      <c r="GY369">
        <v>45295.5</v>
      </c>
      <c r="GZ369">
        <v>41919.8</v>
      </c>
      <c r="HA369">
        <v>1.80215</v>
      </c>
      <c r="HB369">
        <v>1.75828</v>
      </c>
      <c r="HC369">
        <v>-0.0851378</v>
      </c>
      <c r="HD369">
        <v>0</v>
      </c>
      <c r="HE369">
        <v>29.4122</v>
      </c>
      <c r="HF369">
        <v>999.9</v>
      </c>
      <c r="HG369">
        <v>46</v>
      </c>
      <c r="HH369">
        <v>46.2</v>
      </c>
      <c r="HI369">
        <v>47.3873</v>
      </c>
      <c r="HJ369">
        <v>63.103</v>
      </c>
      <c r="HK369">
        <v>22.8886</v>
      </c>
      <c r="HL369">
        <v>1</v>
      </c>
      <c r="HM369">
        <v>0.804301</v>
      </c>
      <c r="HN369">
        <v>6.39247</v>
      </c>
      <c r="HO369">
        <v>20.1818</v>
      </c>
      <c r="HP369">
        <v>5.2104</v>
      </c>
      <c r="HQ369">
        <v>11.986</v>
      </c>
      <c r="HR369">
        <v>4.9631</v>
      </c>
      <c r="HS369">
        <v>3.27438</v>
      </c>
      <c r="HT369">
        <v>9999</v>
      </c>
      <c r="HU369">
        <v>9999</v>
      </c>
      <c r="HV369">
        <v>9999</v>
      </c>
      <c r="HW369">
        <v>32.8</v>
      </c>
      <c r="HX369">
        <v>1.86402</v>
      </c>
      <c r="HY369">
        <v>1.86035</v>
      </c>
      <c r="HZ369">
        <v>1.85867</v>
      </c>
      <c r="IA369">
        <v>1.86005</v>
      </c>
      <c r="IB369">
        <v>1.85989</v>
      </c>
      <c r="IC369">
        <v>1.85855</v>
      </c>
      <c r="ID369">
        <v>1.85767</v>
      </c>
      <c r="IE369">
        <v>1.85249</v>
      </c>
      <c r="IF369">
        <v>0</v>
      </c>
      <c r="IG369">
        <v>0</v>
      </c>
      <c r="IH369">
        <v>0</v>
      </c>
      <c r="II369">
        <v>0</v>
      </c>
      <c r="IJ369" t="s">
        <v>433</v>
      </c>
      <c r="IK369" t="s">
        <v>434</v>
      </c>
      <c r="IL369" t="s">
        <v>435</v>
      </c>
      <c r="IM369" t="s">
        <v>435</v>
      </c>
      <c r="IN369" t="s">
        <v>435</v>
      </c>
      <c r="IO369" t="s">
        <v>435</v>
      </c>
      <c r="IP369">
        <v>0</v>
      </c>
      <c r="IQ369">
        <v>100</v>
      </c>
      <c r="IR369">
        <v>100</v>
      </c>
      <c r="IS369">
        <v>-0.209</v>
      </c>
      <c r="IT369">
        <v>-0.1119</v>
      </c>
      <c r="IU369">
        <v>-0.2503851249591045</v>
      </c>
      <c r="IV369">
        <v>0.0002756662941723101</v>
      </c>
      <c r="IW369">
        <v>-1.706736700235475E-07</v>
      </c>
      <c r="IX369">
        <v>-7.648352192670159E-11</v>
      </c>
      <c r="IY369">
        <v>-0.272498028503149</v>
      </c>
      <c r="IZ369">
        <v>0.001712106514585134</v>
      </c>
      <c r="JA369">
        <v>0.0004201690128959496</v>
      </c>
      <c r="JB369">
        <v>-1.212774764375344E-06</v>
      </c>
      <c r="JC369">
        <v>3</v>
      </c>
      <c r="JD369">
        <v>1949</v>
      </c>
      <c r="JE369">
        <v>1</v>
      </c>
      <c r="JF369">
        <v>28</v>
      </c>
      <c r="JG369">
        <v>33.1</v>
      </c>
      <c r="JH369">
        <v>33</v>
      </c>
      <c r="JI369">
        <v>2.31323</v>
      </c>
      <c r="JJ369">
        <v>2.67944</v>
      </c>
      <c r="JK369">
        <v>1.49658</v>
      </c>
      <c r="JL369">
        <v>2.34375</v>
      </c>
      <c r="JM369">
        <v>1.54785</v>
      </c>
      <c r="JN369">
        <v>2.44751</v>
      </c>
      <c r="JO369">
        <v>49.4526</v>
      </c>
      <c r="JP369">
        <v>14.6311</v>
      </c>
      <c r="JQ369">
        <v>18</v>
      </c>
      <c r="JR369">
        <v>495.205</v>
      </c>
      <c r="JS369">
        <v>479.376</v>
      </c>
      <c r="JT369">
        <v>22.0964</v>
      </c>
      <c r="JU369">
        <v>36.8409</v>
      </c>
      <c r="JV369">
        <v>29.9995</v>
      </c>
      <c r="JW369">
        <v>36.5637</v>
      </c>
      <c r="JX369">
        <v>36.4023</v>
      </c>
      <c r="JY369">
        <v>46.4142</v>
      </c>
      <c r="JZ369">
        <v>60.9345</v>
      </c>
      <c r="KA369">
        <v>0</v>
      </c>
      <c r="KB369">
        <v>22.0852</v>
      </c>
      <c r="KC369">
        <v>1021.97</v>
      </c>
      <c r="KD369">
        <v>16.1194</v>
      </c>
      <c r="KE369">
        <v>98.9773</v>
      </c>
      <c r="KF369">
        <v>99.5138</v>
      </c>
    </row>
    <row r="370" spans="1:292">
      <c r="A370">
        <v>350</v>
      </c>
      <c r="B370">
        <v>1685036566.6</v>
      </c>
      <c r="C370">
        <v>9967.5</v>
      </c>
      <c r="D370" t="s">
        <v>1140</v>
      </c>
      <c r="E370" t="s">
        <v>1141</v>
      </c>
      <c r="F370">
        <v>5</v>
      </c>
      <c r="G370" t="s">
        <v>1017</v>
      </c>
      <c r="H370">
        <v>1685036559.118518</v>
      </c>
      <c r="I370">
        <f>(J370)/1000</f>
        <v>0</v>
      </c>
      <c r="J370">
        <f>IF(DO370, AM370, AG370)</f>
        <v>0</v>
      </c>
      <c r="K370">
        <f>IF(DO370, AH370, AF370)</f>
        <v>0</v>
      </c>
      <c r="L370">
        <f>DQ370 - IF(AT370&gt;1, K370*DK370*100.0/(AV370*EE370), 0)</f>
        <v>0</v>
      </c>
      <c r="M370">
        <f>((S370-I370/2)*L370-K370)/(S370+I370/2)</f>
        <v>0</v>
      </c>
      <c r="N370">
        <f>M370*(DX370+DY370)/1000.0</f>
        <v>0</v>
      </c>
      <c r="O370">
        <f>(DQ370 - IF(AT370&gt;1, K370*DK370*100.0/(AV370*EE370), 0))*(DX370+DY370)/1000.0</f>
        <v>0</v>
      </c>
      <c r="P370">
        <f>2.0/((1/R370-1/Q370)+SIGN(R370)*SQRT((1/R370-1/Q370)*(1/R370-1/Q370) + 4*DL370/((DL370+1)*(DL370+1))*(2*1/R370*1/Q370-1/Q370*1/Q370)))</f>
        <v>0</v>
      </c>
      <c r="Q370">
        <f>IF(LEFT(DM370,1)&lt;&gt;"0",IF(LEFT(DM370,1)="1",3.0,DN370),$D$5+$E$5*(EE370*DX370/($K$5*1000))+$F$5*(EE370*DX370/($K$5*1000))*MAX(MIN(DK370,$J$5),$I$5)*MAX(MIN(DK370,$J$5),$I$5)+$G$5*MAX(MIN(DK370,$J$5),$I$5)*(EE370*DX370/($K$5*1000))+$H$5*(EE370*DX370/($K$5*1000))*(EE370*DX370/($K$5*1000)))</f>
        <v>0</v>
      </c>
      <c r="R370">
        <f>I370*(1000-(1000*0.61365*exp(17.502*V370/(240.97+V370))/(DX370+DY370)+DS370)/2)/(1000*0.61365*exp(17.502*V370/(240.97+V370))/(DX370+DY370)-DS370)</f>
        <v>0</v>
      </c>
      <c r="S370">
        <f>1/((DL370+1)/(P370/1.6)+1/(Q370/1.37)) + DL370/((DL370+1)/(P370/1.6) + DL370/(Q370/1.37))</f>
        <v>0</v>
      </c>
      <c r="T370">
        <f>(DG370*DJ370)</f>
        <v>0</v>
      </c>
      <c r="U370">
        <f>(DZ370+(T370+2*0.95*5.67E-8*(((DZ370+$B$9)+273)^4-(DZ370+273)^4)-44100*I370)/(1.84*29.3*Q370+8*0.95*5.67E-8*(DZ370+273)^3))</f>
        <v>0</v>
      </c>
      <c r="V370">
        <f>($C$9*EA370+$D$9*EB370+$E$9*U370)</f>
        <v>0</v>
      </c>
      <c r="W370">
        <f>0.61365*exp(17.502*V370/(240.97+V370))</f>
        <v>0</v>
      </c>
      <c r="X370">
        <f>(Y370/Z370*100)</f>
        <v>0</v>
      </c>
      <c r="Y370">
        <f>DS370*(DX370+DY370)/1000</f>
        <v>0</v>
      </c>
      <c r="Z370">
        <f>0.61365*exp(17.502*DZ370/(240.97+DZ370))</f>
        <v>0</v>
      </c>
      <c r="AA370">
        <f>(W370-DS370*(DX370+DY370)/1000)</f>
        <v>0</v>
      </c>
      <c r="AB370">
        <f>(-I370*44100)</f>
        <v>0</v>
      </c>
      <c r="AC370">
        <f>2*29.3*Q370*0.92*(DZ370-V370)</f>
        <v>0</v>
      </c>
      <c r="AD370">
        <f>2*0.95*5.67E-8*(((DZ370+$B$9)+273)^4-(V370+273)^4)</f>
        <v>0</v>
      </c>
      <c r="AE370">
        <f>T370+AD370+AB370+AC370</f>
        <v>0</v>
      </c>
      <c r="AF370">
        <f>DW370*AT370*(DR370-DQ370*(1000-AT370*DT370)/(1000-AT370*DS370))/(100*DK370)</f>
        <v>0</v>
      </c>
      <c r="AG370">
        <f>1000*DW370*AT370*(DS370-DT370)/(100*DK370*(1000-AT370*DS370))</f>
        <v>0</v>
      </c>
      <c r="AH370">
        <f>(AI370 - AJ370 - DX370*1E3/(8.314*(DZ370+273.15)) * AL370/DW370 * AK370) * DW370/(100*DK370) * (1000 - DT370)/1000</f>
        <v>0</v>
      </c>
      <c r="AI370">
        <v>1023.886964666467</v>
      </c>
      <c r="AJ370">
        <v>985.0088666666669</v>
      </c>
      <c r="AK370">
        <v>3.372686400449247</v>
      </c>
      <c r="AL370">
        <v>66.82168237322618</v>
      </c>
      <c r="AM370">
        <f>(AO370 - AN370 + DX370*1E3/(8.314*(DZ370+273.15)) * AQ370/DW370 * AP370) * DW370/(100*DK370) * 1000/(1000 - AO370)</f>
        <v>0</v>
      </c>
      <c r="AN370">
        <v>16.07546202411536</v>
      </c>
      <c r="AO370">
        <v>17.92330794117646</v>
      </c>
      <c r="AP370">
        <v>0.0007574067621287349</v>
      </c>
      <c r="AQ370">
        <v>105.1701195824836</v>
      </c>
      <c r="AR370">
        <v>0</v>
      </c>
      <c r="AS370">
        <v>0</v>
      </c>
      <c r="AT370">
        <f>IF(AR370*$H$15&gt;=AV370,1.0,(AV370/(AV370-AR370*$H$15)))</f>
        <v>0</v>
      </c>
      <c r="AU370">
        <f>(AT370-1)*100</f>
        <v>0</v>
      </c>
      <c r="AV370">
        <f>MAX(0,($B$15+$C$15*EE370)/(1+$D$15*EE370)*DX370/(DZ370+273)*$E$15)</f>
        <v>0</v>
      </c>
      <c r="AW370" t="s">
        <v>429</v>
      </c>
      <c r="AX370" t="s">
        <v>429</v>
      </c>
      <c r="AY370">
        <v>0</v>
      </c>
      <c r="AZ370">
        <v>0</v>
      </c>
      <c r="BA370">
        <f>1-AY370/AZ370</f>
        <v>0</v>
      </c>
      <c r="BB370">
        <v>0</v>
      </c>
      <c r="BC370" t="s">
        <v>429</v>
      </c>
      <c r="BD370" t="s">
        <v>429</v>
      </c>
      <c r="BE370">
        <v>0</v>
      </c>
      <c r="BF370">
        <v>0</v>
      </c>
      <c r="BG370">
        <f>1-BE370/BF370</f>
        <v>0</v>
      </c>
      <c r="BH370">
        <v>0.5</v>
      </c>
      <c r="BI370">
        <f>DH370</f>
        <v>0</v>
      </c>
      <c r="BJ370">
        <f>K370</f>
        <v>0</v>
      </c>
      <c r="BK370">
        <f>BG370*BH370*BI370</f>
        <v>0</v>
      </c>
      <c r="BL370">
        <f>(BJ370-BB370)/BI370</f>
        <v>0</v>
      </c>
      <c r="BM370">
        <f>(AZ370-BF370)/BF370</f>
        <v>0</v>
      </c>
      <c r="BN370">
        <f>AY370/(BA370+AY370/BF370)</f>
        <v>0</v>
      </c>
      <c r="BO370" t="s">
        <v>429</v>
      </c>
      <c r="BP370">
        <v>0</v>
      </c>
      <c r="BQ370">
        <f>IF(BP370&lt;&gt;0, BP370, BN370)</f>
        <v>0</v>
      </c>
      <c r="BR370">
        <f>1-BQ370/BF370</f>
        <v>0</v>
      </c>
      <c r="BS370">
        <f>(BF370-BE370)/(BF370-BQ370)</f>
        <v>0</v>
      </c>
      <c r="BT370">
        <f>(AZ370-BF370)/(AZ370-BQ370)</f>
        <v>0</v>
      </c>
      <c r="BU370">
        <f>(BF370-BE370)/(BF370-AY370)</f>
        <v>0</v>
      </c>
      <c r="BV370">
        <f>(AZ370-BF370)/(AZ370-AY370)</f>
        <v>0</v>
      </c>
      <c r="BW370">
        <f>(BS370*BQ370/BE370)</f>
        <v>0</v>
      </c>
      <c r="BX370">
        <f>(1-BW370)</f>
        <v>0</v>
      </c>
      <c r="DG370">
        <f>$B$13*EF370+$C$13*EG370+$F$13*ER370*(1-EU370)</f>
        <v>0</v>
      </c>
      <c r="DH370">
        <f>DG370*DI370</f>
        <v>0</v>
      </c>
      <c r="DI370">
        <f>($B$13*$D$11+$C$13*$D$11+$F$13*((FE370+EW370)/MAX(FE370+EW370+FF370, 0.1)*$I$11+FF370/MAX(FE370+EW370+FF370, 0.1)*$J$11))/($B$13+$C$13+$F$13)</f>
        <v>0</v>
      </c>
      <c r="DJ370">
        <f>($B$13*$K$11+$C$13*$K$11+$F$13*((FE370+EW370)/MAX(FE370+EW370+FF370, 0.1)*$P$11+FF370/MAX(FE370+EW370+FF370, 0.1)*$Q$11))/($B$13+$C$13+$F$13)</f>
        <v>0</v>
      </c>
      <c r="DK370">
        <v>4.16</v>
      </c>
      <c r="DL370">
        <v>0.5</v>
      </c>
      <c r="DM370" t="s">
        <v>430</v>
      </c>
      <c r="DN370">
        <v>2</v>
      </c>
      <c r="DO370" t="b">
        <v>1</v>
      </c>
      <c r="DP370">
        <v>1685036559.118518</v>
      </c>
      <c r="DQ370">
        <v>944.0615185185185</v>
      </c>
      <c r="DR370">
        <v>993.7743703703703</v>
      </c>
      <c r="DS370">
        <v>17.91585555555556</v>
      </c>
      <c r="DT370">
        <v>16.07132962962963</v>
      </c>
      <c r="DU370">
        <v>944.2681851851853</v>
      </c>
      <c r="DV370">
        <v>18.02803333333333</v>
      </c>
      <c r="DW370">
        <v>500.0374444444445</v>
      </c>
      <c r="DX370">
        <v>99.50982962962962</v>
      </c>
      <c r="DY370">
        <v>0.1000144555555556</v>
      </c>
      <c r="DZ370">
        <v>27.11</v>
      </c>
      <c r="EA370">
        <v>28.00768148148148</v>
      </c>
      <c r="EB370">
        <v>999.9000000000001</v>
      </c>
      <c r="EC370">
        <v>0</v>
      </c>
      <c r="ED370">
        <v>0</v>
      </c>
      <c r="EE370">
        <v>10003.77666666666</v>
      </c>
      <c r="EF370">
        <v>0</v>
      </c>
      <c r="EG370">
        <v>118.2457037037037</v>
      </c>
      <c r="EH370">
        <v>-49.71329259259259</v>
      </c>
      <c r="EI370">
        <v>961.283851851852</v>
      </c>
      <c r="EJ370">
        <v>1010.00637037037</v>
      </c>
      <c r="EK370">
        <v>1.844538518518519</v>
      </c>
      <c r="EL370">
        <v>993.7743703703703</v>
      </c>
      <c r="EM370">
        <v>16.07132962962963</v>
      </c>
      <c r="EN370">
        <v>1.782804444444444</v>
      </c>
      <c r="EO370">
        <v>1.599255185185185</v>
      </c>
      <c r="EP370">
        <v>15.63682592592592</v>
      </c>
      <c r="EQ370">
        <v>13.95161851851852</v>
      </c>
      <c r="ER370">
        <v>2000.027777777778</v>
      </c>
      <c r="ES370">
        <v>0.9799971111111112</v>
      </c>
      <c r="ET370">
        <v>0.02000301111111111</v>
      </c>
      <c r="EU370">
        <v>0</v>
      </c>
      <c r="EV370">
        <v>518.9749999999999</v>
      </c>
      <c r="EW370">
        <v>5.00078</v>
      </c>
      <c r="EX370">
        <v>19456.11481481481</v>
      </c>
      <c r="EY370">
        <v>16379.84814814815</v>
      </c>
      <c r="EZ370">
        <v>45.93725925925925</v>
      </c>
      <c r="FA370">
        <v>47.42322222222222</v>
      </c>
      <c r="FB370">
        <v>46.71496296296295</v>
      </c>
      <c r="FC370">
        <v>47.19203703703703</v>
      </c>
      <c r="FD370">
        <v>46.58774074074073</v>
      </c>
      <c r="FE370">
        <v>1955.121111111111</v>
      </c>
      <c r="FF370">
        <v>39.90666666666667</v>
      </c>
      <c r="FG370">
        <v>0</v>
      </c>
      <c r="FH370">
        <v>1685036565.7</v>
      </c>
      <c r="FI370">
        <v>0</v>
      </c>
      <c r="FJ370">
        <v>519.0061999999999</v>
      </c>
      <c r="FK370">
        <v>0.275076928200257</v>
      </c>
      <c r="FL370">
        <v>-7159.200000879056</v>
      </c>
      <c r="FM370">
        <v>19475.888</v>
      </c>
      <c r="FN370">
        <v>15</v>
      </c>
      <c r="FO370">
        <v>1685034582.6</v>
      </c>
      <c r="FP370" t="s">
        <v>1018</v>
      </c>
      <c r="FQ370">
        <v>1685034575.6</v>
      </c>
      <c r="FR370">
        <v>1685034582.6</v>
      </c>
      <c r="FS370">
        <v>5</v>
      </c>
      <c r="FT370">
        <v>-0.444</v>
      </c>
      <c r="FU370">
        <v>-0.083</v>
      </c>
      <c r="FV370">
        <v>-0.171</v>
      </c>
      <c r="FW370">
        <v>-0.067</v>
      </c>
      <c r="FX370">
        <v>408</v>
      </c>
      <c r="FY370">
        <v>21</v>
      </c>
      <c r="FZ370">
        <v>0.12</v>
      </c>
      <c r="GA370">
        <v>0.04</v>
      </c>
      <c r="GB370">
        <v>-49.6714875</v>
      </c>
      <c r="GC370">
        <v>-0.5255245778610748</v>
      </c>
      <c r="GD370">
        <v>0.08721219578562345</v>
      </c>
      <c r="GE370">
        <v>0</v>
      </c>
      <c r="GF370">
        <v>1.85951325</v>
      </c>
      <c r="GG370">
        <v>-0.1849718949343341</v>
      </c>
      <c r="GH370">
        <v>0.03321270046138224</v>
      </c>
      <c r="GI370">
        <v>1</v>
      </c>
      <c r="GJ370">
        <v>1</v>
      </c>
      <c r="GK370">
        <v>2</v>
      </c>
      <c r="GL370" t="s">
        <v>432</v>
      </c>
      <c r="GM370">
        <v>3.09891</v>
      </c>
      <c r="GN370">
        <v>2.75806</v>
      </c>
      <c r="GO370">
        <v>0.16984</v>
      </c>
      <c r="GP370">
        <v>0.175478</v>
      </c>
      <c r="GQ370">
        <v>0.09562950000000001</v>
      </c>
      <c r="GR370">
        <v>0.08857619999999999</v>
      </c>
      <c r="GS370">
        <v>21028.8</v>
      </c>
      <c r="GT370">
        <v>20659.8</v>
      </c>
      <c r="GU370">
        <v>25897.9</v>
      </c>
      <c r="GV370">
        <v>25426.1</v>
      </c>
      <c r="GW370">
        <v>37614.3</v>
      </c>
      <c r="GX370">
        <v>35323.7</v>
      </c>
      <c r="GY370">
        <v>45295.8</v>
      </c>
      <c r="GZ370">
        <v>41920.3</v>
      </c>
      <c r="HA370">
        <v>1.80203</v>
      </c>
      <c r="HB370">
        <v>1.759</v>
      </c>
      <c r="HC370">
        <v>-0.0832193</v>
      </c>
      <c r="HD370">
        <v>0</v>
      </c>
      <c r="HE370">
        <v>29.4002</v>
      </c>
      <c r="HF370">
        <v>999.9</v>
      </c>
      <c r="HG370">
        <v>46</v>
      </c>
      <c r="HH370">
        <v>46.2</v>
      </c>
      <c r="HI370">
        <v>47.3878</v>
      </c>
      <c r="HJ370">
        <v>63.083</v>
      </c>
      <c r="HK370">
        <v>22.9127</v>
      </c>
      <c r="HL370">
        <v>1</v>
      </c>
      <c r="HM370">
        <v>0.812508</v>
      </c>
      <c r="HN370">
        <v>8.890319999999999</v>
      </c>
      <c r="HO370">
        <v>20.0633</v>
      </c>
      <c r="HP370">
        <v>5.2125</v>
      </c>
      <c r="HQ370">
        <v>11.986</v>
      </c>
      <c r="HR370">
        <v>4.96345</v>
      </c>
      <c r="HS370">
        <v>3.27438</v>
      </c>
      <c r="HT370">
        <v>9999</v>
      </c>
      <c r="HU370">
        <v>9999</v>
      </c>
      <c r="HV370">
        <v>9999</v>
      </c>
      <c r="HW370">
        <v>32.8</v>
      </c>
      <c r="HX370">
        <v>1.86401</v>
      </c>
      <c r="HY370">
        <v>1.86032</v>
      </c>
      <c r="HZ370">
        <v>1.85867</v>
      </c>
      <c r="IA370">
        <v>1.86002</v>
      </c>
      <c r="IB370">
        <v>1.85989</v>
      </c>
      <c r="IC370">
        <v>1.85852</v>
      </c>
      <c r="ID370">
        <v>1.8576</v>
      </c>
      <c r="IE370">
        <v>1.85242</v>
      </c>
      <c r="IF370">
        <v>0</v>
      </c>
      <c r="IG370">
        <v>0</v>
      </c>
      <c r="IH370">
        <v>0</v>
      </c>
      <c r="II370">
        <v>0</v>
      </c>
      <c r="IJ370" t="s">
        <v>433</v>
      </c>
      <c r="IK370" t="s">
        <v>434</v>
      </c>
      <c r="IL370" t="s">
        <v>435</v>
      </c>
      <c r="IM370" t="s">
        <v>435</v>
      </c>
      <c r="IN370" t="s">
        <v>435</v>
      </c>
      <c r="IO370" t="s">
        <v>435</v>
      </c>
      <c r="IP370">
        <v>0</v>
      </c>
      <c r="IQ370">
        <v>100</v>
      </c>
      <c r="IR370">
        <v>100</v>
      </c>
      <c r="IS370">
        <v>-0.214</v>
      </c>
      <c r="IT370">
        <v>-0.112</v>
      </c>
      <c r="IU370">
        <v>-0.2503851249591045</v>
      </c>
      <c r="IV370">
        <v>0.0002756662941723101</v>
      </c>
      <c r="IW370">
        <v>-1.706736700235475E-07</v>
      </c>
      <c r="IX370">
        <v>-7.648352192670159E-11</v>
      </c>
      <c r="IY370">
        <v>-0.272498028503149</v>
      </c>
      <c r="IZ370">
        <v>0.001712106514585134</v>
      </c>
      <c r="JA370">
        <v>0.0004201690128959496</v>
      </c>
      <c r="JB370">
        <v>-1.212774764375344E-06</v>
      </c>
      <c r="JC370">
        <v>3</v>
      </c>
      <c r="JD370">
        <v>1949</v>
      </c>
      <c r="JE370">
        <v>1</v>
      </c>
      <c r="JF370">
        <v>28</v>
      </c>
      <c r="JG370">
        <v>33.2</v>
      </c>
      <c r="JH370">
        <v>33.1</v>
      </c>
      <c r="JI370">
        <v>2.34009</v>
      </c>
      <c r="JJ370">
        <v>2.68921</v>
      </c>
      <c r="JK370">
        <v>1.49658</v>
      </c>
      <c r="JL370">
        <v>2.34375</v>
      </c>
      <c r="JM370">
        <v>1.54785</v>
      </c>
      <c r="JN370">
        <v>2.38525</v>
      </c>
      <c r="JO370">
        <v>49.4526</v>
      </c>
      <c r="JP370">
        <v>14.4735</v>
      </c>
      <c r="JQ370">
        <v>18</v>
      </c>
      <c r="JR370">
        <v>495.087</v>
      </c>
      <c r="JS370">
        <v>479.831</v>
      </c>
      <c r="JT370">
        <v>21.8738</v>
      </c>
      <c r="JU370">
        <v>36.8282</v>
      </c>
      <c r="JV370">
        <v>30.0058</v>
      </c>
      <c r="JW370">
        <v>36.5578</v>
      </c>
      <c r="JX370">
        <v>36.3976</v>
      </c>
      <c r="JY370">
        <v>47.0739</v>
      </c>
      <c r="JZ370">
        <v>60.9345</v>
      </c>
      <c r="KA370">
        <v>0</v>
      </c>
      <c r="KB370">
        <v>21.5552</v>
      </c>
      <c r="KC370">
        <v>1042</v>
      </c>
      <c r="KD370">
        <v>16.1598</v>
      </c>
      <c r="KE370">
        <v>98.97790000000001</v>
      </c>
      <c r="KF370">
        <v>99.51439999999999</v>
      </c>
    </row>
    <row r="371" spans="1:292">
      <c r="A371">
        <v>351</v>
      </c>
      <c r="B371">
        <v>1685036571.6</v>
      </c>
      <c r="C371">
        <v>9972.5</v>
      </c>
      <c r="D371" t="s">
        <v>1142</v>
      </c>
      <c r="E371" t="s">
        <v>1143</v>
      </c>
      <c r="F371">
        <v>5</v>
      </c>
      <c r="G371" t="s">
        <v>1017</v>
      </c>
      <c r="H371">
        <v>1685036563.832142</v>
      </c>
      <c r="I371">
        <f>(J371)/1000</f>
        <v>0</v>
      </c>
      <c r="J371">
        <f>IF(DO371, AM371, AG371)</f>
        <v>0</v>
      </c>
      <c r="K371">
        <f>IF(DO371, AH371, AF371)</f>
        <v>0</v>
      </c>
      <c r="L371">
        <f>DQ371 - IF(AT371&gt;1, K371*DK371*100.0/(AV371*EE371), 0)</f>
        <v>0</v>
      </c>
      <c r="M371">
        <f>((S371-I371/2)*L371-K371)/(S371+I371/2)</f>
        <v>0</v>
      </c>
      <c r="N371">
        <f>M371*(DX371+DY371)/1000.0</f>
        <v>0</v>
      </c>
      <c r="O371">
        <f>(DQ371 - IF(AT371&gt;1, K371*DK371*100.0/(AV371*EE371), 0))*(DX371+DY371)/1000.0</f>
        <v>0</v>
      </c>
      <c r="P371">
        <f>2.0/((1/R371-1/Q371)+SIGN(R371)*SQRT((1/R371-1/Q371)*(1/R371-1/Q371) + 4*DL371/((DL371+1)*(DL371+1))*(2*1/R371*1/Q371-1/Q371*1/Q371)))</f>
        <v>0</v>
      </c>
      <c r="Q371">
        <f>IF(LEFT(DM371,1)&lt;&gt;"0",IF(LEFT(DM371,1)="1",3.0,DN371),$D$5+$E$5*(EE371*DX371/($K$5*1000))+$F$5*(EE371*DX371/($K$5*1000))*MAX(MIN(DK371,$J$5),$I$5)*MAX(MIN(DK371,$J$5),$I$5)+$G$5*MAX(MIN(DK371,$J$5),$I$5)*(EE371*DX371/($K$5*1000))+$H$5*(EE371*DX371/($K$5*1000))*(EE371*DX371/($K$5*1000)))</f>
        <v>0</v>
      </c>
      <c r="R371">
        <f>I371*(1000-(1000*0.61365*exp(17.502*V371/(240.97+V371))/(DX371+DY371)+DS371)/2)/(1000*0.61365*exp(17.502*V371/(240.97+V371))/(DX371+DY371)-DS371)</f>
        <v>0</v>
      </c>
      <c r="S371">
        <f>1/((DL371+1)/(P371/1.6)+1/(Q371/1.37)) + DL371/((DL371+1)/(P371/1.6) + DL371/(Q371/1.37))</f>
        <v>0</v>
      </c>
      <c r="T371">
        <f>(DG371*DJ371)</f>
        <v>0</v>
      </c>
      <c r="U371">
        <f>(DZ371+(T371+2*0.95*5.67E-8*(((DZ371+$B$9)+273)^4-(DZ371+273)^4)-44100*I371)/(1.84*29.3*Q371+8*0.95*5.67E-8*(DZ371+273)^3))</f>
        <v>0</v>
      </c>
      <c r="V371">
        <f>($C$9*EA371+$D$9*EB371+$E$9*U371)</f>
        <v>0</v>
      </c>
      <c r="W371">
        <f>0.61365*exp(17.502*V371/(240.97+V371))</f>
        <v>0</v>
      </c>
      <c r="X371">
        <f>(Y371/Z371*100)</f>
        <v>0</v>
      </c>
      <c r="Y371">
        <f>DS371*(DX371+DY371)/1000</f>
        <v>0</v>
      </c>
      <c r="Z371">
        <f>0.61365*exp(17.502*DZ371/(240.97+DZ371))</f>
        <v>0</v>
      </c>
      <c r="AA371">
        <f>(W371-DS371*(DX371+DY371)/1000)</f>
        <v>0</v>
      </c>
      <c r="AB371">
        <f>(-I371*44100)</f>
        <v>0</v>
      </c>
      <c r="AC371">
        <f>2*29.3*Q371*0.92*(DZ371-V371)</f>
        <v>0</v>
      </c>
      <c r="AD371">
        <f>2*0.95*5.67E-8*(((DZ371+$B$9)+273)^4-(V371+273)^4)</f>
        <v>0</v>
      </c>
      <c r="AE371">
        <f>T371+AD371+AB371+AC371</f>
        <v>0</v>
      </c>
      <c r="AF371">
        <f>DW371*AT371*(DR371-DQ371*(1000-AT371*DT371)/(1000-AT371*DS371))/(100*DK371)</f>
        <v>0</v>
      </c>
      <c r="AG371">
        <f>1000*DW371*AT371*(DS371-DT371)/(100*DK371*(1000-AT371*DS371))</f>
        <v>0</v>
      </c>
      <c r="AH371">
        <f>(AI371 - AJ371 - DX371*1E3/(8.314*(DZ371+273.15)) * AL371/DW371 * AK371) * DW371/(100*DK371) * (1000 - DT371)/1000</f>
        <v>0</v>
      </c>
      <c r="AI371">
        <v>1041.026511660626</v>
      </c>
      <c r="AJ371">
        <v>1002.143090909091</v>
      </c>
      <c r="AK371">
        <v>3.431205856496018</v>
      </c>
      <c r="AL371">
        <v>66.82168237322618</v>
      </c>
      <c r="AM371">
        <f>(AO371 - AN371 + DX371*1E3/(8.314*(DZ371+273.15)) * AQ371/DW371 * AP371) * DW371/(100*DK371) * 1000/(1000 - AO371)</f>
        <v>0</v>
      </c>
      <c r="AN371">
        <v>16.08341383566117</v>
      </c>
      <c r="AO371">
        <v>17.89335470588235</v>
      </c>
      <c r="AP371">
        <v>-0.000449509534199692</v>
      </c>
      <c r="AQ371">
        <v>105.1701195824836</v>
      </c>
      <c r="AR371">
        <v>0</v>
      </c>
      <c r="AS371">
        <v>0</v>
      </c>
      <c r="AT371">
        <f>IF(AR371*$H$15&gt;=AV371,1.0,(AV371/(AV371-AR371*$H$15)))</f>
        <v>0</v>
      </c>
      <c r="AU371">
        <f>(AT371-1)*100</f>
        <v>0</v>
      </c>
      <c r="AV371">
        <f>MAX(0,($B$15+$C$15*EE371)/(1+$D$15*EE371)*DX371/(DZ371+273)*$E$15)</f>
        <v>0</v>
      </c>
      <c r="AW371" t="s">
        <v>429</v>
      </c>
      <c r="AX371" t="s">
        <v>429</v>
      </c>
      <c r="AY371">
        <v>0</v>
      </c>
      <c r="AZ371">
        <v>0</v>
      </c>
      <c r="BA371">
        <f>1-AY371/AZ371</f>
        <v>0</v>
      </c>
      <c r="BB371">
        <v>0</v>
      </c>
      <c r="BC371" t="s">
        <v>429</v>
      </c>
      <c r="BD371" t="s">
        <v>429</v>
      </c>
      <c r="BE371">
        <v>0</v>
      </c>
      <c r="BF371">
        <v>0</v>
      </c>
      <c r="BG371">
        <f>1-BE371/BF371</f>
        <v>0</v>
      </c>
      <c r="BH371">
        <v>0.5</v>
      </c>
      <c r="BI371">
        <f>DH371</f>
        <v>0</v>
      </c>
      <c r="BJ371">
        <f>K371</f>
        <v>0</v>
      </c>
      <c r="BK371">
        <f>BG371*BH371*BI371</f>
        <v>0</v>
      </c>
      <c r="BL371">
        <f>(BJ371-BB371)/BI371</f>
        <v>0</v>
      </c>
      <c r="BM371">
        <f>(AZ371-BF371)/BF371</f>
        <v>0</v>
      </c>
      <c r="BN371">
        <f>AY371/(BA371+AY371/BF371)</f>
        <v>0</v>
      </c>
      <c r="BO371" t="s">
        <v>429</v>
      </c>
      <c r="BP371">
        <v>0</v>
      </c>
      <c r="BQ371">
        <f>IF(BP371&lt;&gt;0, BP371, BN371)</f>
        <v>0</v>
      </c>
      <c r="BR371">
        <f>1-BQ371/BF371</f>
        <v>0</v>
      </c>
      <c r="BS371">
        <f>(BF371-BE371)/(BF371-BQ371)</f>
        <v>0</v>
      </c>
      <c r="BT371">
        <f>(AZ371-BF371)/(AZ371-BQ371)</f>
        <v>0</v>
      </c>
      <c r="BU371">
        <f>(BF371-BE371)/(BF371-AY371)</f>
        <v>0</v>
      </c>
      <c r="BV371">
        <f>(AZ371-BF371)/(AZ371-AY371)</f>
        <v>0</v>
      </c>
      <c r="BW371">
        <f>(BS371*BQ371/BE371)</f>
        <v>0</v>
      </c>
      <c r="BX371">
        <f>(1-BW371)</f>
        <v>0</v>
      </c>
      <c r="DG371">
        <f>$B$13*EF371+$C$13*EG371+$F$13*ER371*(1-EU371)</f>
        <v>0</v>
      </c>
      <c r="DH371">
        <f>DG371*DI371</f>
        <v>0</v>
      </c>
      <c r="DI371">
        <f>($B$13*$D$11+$C$13*$D$11+$F$13*((FE371+EW371)/MAX(FE371+EW371+FF371, 0.1)*$I$11+FF371/MAX(FE371+EW371+FF371, 0.1)*$J$11))/($B$13+$C$13+$F$13)</f>
        <v>0</v>
      </c>
      <c r="DJ371">
        <f>($B$13*$K$11+$C$13*$K$11+$F$13*((FE371+EW371)/MAX(FE371+EW371+FF371, 0.1)*$P$11+FF371/MAX(FE371+EW371+FF371, 0.1)*$Q$11))/($B$13+$C$13+$F$13)</f>
        <v>0</v>
      </c>
      <c r="DK371">
        <v>4.16</v>
      </c>
      <c r="DL371">
        <v>0.5</v>
      </c>
      <c r="DM371" t="s">
        <v>430</v>
      </c>
      <c r="DN371">
        <v>2</v>
      </c>
      <c r="DO371" t="b">
        <v>1</v>
      </c>
      <c r="DP371">
        <v>1685036563.832142</v>
      </c>
      <c r="DQ371">
        <v>959.8426785714286</v>
      </c>
      <c r="DR371">
        <v>1009.573571428572</v>
      </c>
      <c r="DS371">
        <v>17.9198</v>
      </c>
      <c r="DT371">
        <v>16.07823928571428</v>
      </c>
      <c r="DU371">
        <v>960.0534285714286</v>
      </c>
      <c r="DV371">
        <v>18.03192142857143</v>
      </c>
      <c r="DW371">
        <v>499.9957142857143</v>
      </c>
      <c r="DX371">
        <v>99.50942142857143</v>
      </c>
      <c r="DY371">
        <v>0.09994370357142858</v>
      </c>
      <c r="DZ371">
        <v>27.13269285714286</v>
      </c>
      <c r="EA371">
        <v>28.03273214285714</v>
      </c>
      <c r="EB371">
        <v>999.9000000000002</v>
      </c>
      <c r="EC371">
        <v>0</v>
      </c>
      <c r="ED371">
        <v>0</v>
      </c>
      <c r="EE371">
        <v>10005.14321428571</v>
      </c>
      <c r="EF371">
        <v>0</v>
      </c>
      <c r="EG371">
        <v>120.4249285714286</v>
      </c>
      <c r="EH371">
        <v>-49.73102142857143</v>
      </c>
      <c r="EI371">
        <v>977.3562857142858</v>
      </c>
      <c r="EJ371">
        <v>1026.070357142857</v>
      </c>
      <c r="EK371">
        <v>1.841570357142857</v>
      </c>
      <c r="EL371">
        <v>1009.573571428572</v>
      </c>
      <c r="EM371">
        <v>16.07823928571428</v>
      </c>
      <c r="EN371">
        <v>1.783188571428571</v>
      </c>
      <c r="EO371">
        <v>1.599936428571429</v>
      </c>
      <c r="EP371">
        <v>15.64020714285714</v>
      </c>
      <c r="EQ371">
        <v>13.95818571428572</v>
      </c>
      <c r="ER371">
        <v>2000.043928571429</v>
      </c>
      <c r="ES371">
        <v>0.9799971785714288</v>
      </c>
      <c r="ET371">
        <v>0.02000292857142857</v>
      </c>
      <c r="EU371">
        <v>0</v>
      </c>
      <c r="EV371">
        <v>519.0266071428571</v>
      </c>
      <c r="EW371">
        <v>5.00078</v>
      </c>
      <c r="EX371">
        <v>20194.03928571428</v>
      </c>
      <c r="EY371">
        <v>16379.98214285714</v>
      </c>
      <c r="EZ371">
        <v>45.9105</v>
      </c>
      <c r="FA371">
        <v>47.41039285714284</v>
      </c>
      <c r="FB371">
        <v>46.77871428571428</v>
      </c>
      <c r="FC371">
        <v>47.17171428571428</v>
      </c>
      <c r="FD371">
        <v>46.53985714285712</v>
      </c>
      <c r="FE371">
        <v>1955.137142857142</v>
      </c>
      <c r="FF371">
        <v>39.90678571428572</v>
      </c>
      <c r="FG371">
        <v>0</v>
      </c>
      <c r="FH371">
        <v>1685036571.1</v>
      </c>
      <c r="FI371">
        <v>0</v>
      </c>
      <c r="FJ371">
        <v>519.0461153846154</v>
      </c>
      <c r="FK371">
        <v>0.299658128265666</v>
      </c>
      <c r="FL371">
        <v>15904.26663909454</v>
      </c>
      <c r="FM371">
        <v>20249.82307692308</v>
      </c>
      <c r="FN371">
        <v>15</v>
      </c>
      <c r="FO371">
        <v>1685034582.6</v>
      </c>
      <c r="FP371" t="s">
        <v>1018</v>
      </c>
      <c r="FQ371">
        <v>1685034575.6</v>
      </c>
      <c r="FR371">
        <v>1685034582.6</v>
      </c>
      <c r="FS371">
        <v>5</v>
      </c>
      <c r="FT371">
        <v>-0.444</v>
      </c>
      <c r="FU371">
        <v>-0.083</v>
      </c>
      <c r="FV371">
        <v>-0.171</v>
      </c>
      <c r="FW371">
        <v>-0.067</v>
      </c>
      <c r="FX371">
        <v>408</v>
      </c>
      <c r="FY371">
        <v>21</v>
      </c>
      <c r="FZ371">
        <v>0.12</v>
      </c>
      <c r="GA371">
        <v>0.04</v>
      </c>
      <c r="GB371">
        <v>-49.72453</v>
      </c>
      <c r="GC371">
        <v>-0.1751819887428638</v>
      </c>
      <c r="GD371">
        <v>0.077044098411234</v>
      </c>
      <c r="GE371">
        <v>0</v>
      </c>
      <c r="GF371">
        <v>1.83946725</v>
      </c>
      <c r="GG371">
        <v>-0.02892821763602422</v>
      </c>
      <c r="GH371">
        <v>0.01287432677608815</v>
      </c>
      <c r="GI371">
        <v>1</v>
      </c>
      <c r="GJ371">
        <v>1</v>
      </c>
      <c r="GK371">
        <v>2</v>
      </c>
      <c r="GL371" t="s">
        <v>432</v>
      </c>
      <c r="GM371">
        <v>3.09897</v>
      </c>
      <c r="GN371">
        <v>2.75805</v>
      </c>
      <c r="GO371">
        <v>0.171736</v>
      </c>
      <c r="GP371">
        <v>0.177293</v>
      </c>
      <c r="GQ371">
        <v>0.095511</v>
      </c>
      <c r="GR371">
        <v>0.0885885</v>
      </c>
      <c r="GS371">
        <v>20980.5</v>
      </c>
      <c r="GT371">
        <v>20614.1</v>
      </c>
      <c r="GU371">
        <v>25897.6</v>
      </c>
      <c r="GV371">
        <v>25425.9</v>
      </c>
      <c r="GW371">
        <v>37619</v>
      </c>
      <c r="GX371">
        <v>35322.8</v>
      </c>
      <c r="GY371">
        <v>45295.3</v>
      </c>
      <c r="GZ371">
        <v>41919.5</v>
      </c>
      <c r="HA371">
        <v>1.80205</v>
      </c>
      <c r="HB371">
        <v>1.75893</v>
      </c>
      <c r="HC371">
        <v>-0.0811033</v>
      </c>
      <c r="HD371">
        <v>0</v>
      </c>
      <c r="HE371">
        <v>29.3901</v>
      </c>
      <c r="HF371">
        <v>999.9</v>
      </c>
      <c r="HG371">
        <v>46</v>
      </c>
      <c r="HH371">
        <v>46.2</v>
      </c>
      <c r="HI371">
        <v>47.3926</v>
      </c>
      <c r="HJ371">
        <v>62.943</v>
      </c>
      <c r="HK371">
        <v>23.0008</v>
      </c>
      <c r="HL371">
        <v>1</v>
      </c>
      <c r="HM371">
        <v>0.8172430000000001</v>
      </c>
      <c r="HN371">
        <v>8.37468</v>
      </c>
      <c r="HO371">
        <v>20.0912</v>
      </c>
      <c r="HP371">
        <v>5.2095</v>
      </c>
      <c r="HQ371">
        <v>11.986</v>
      </c>
      <c r="HR371">
        <v>4.9631</v>
      </c>
      <c r="HS371">
        <v>3.2741</v>
      </c>
      <c r="HT371">
        <v>9999</v>
      </c>
      <c r="HU371">
        <v>9999</v>
      </c>
      <c r="HV371">
        <v>9999</v>
      </c>
      <c r="HW371">
        <v>32.8</v>
      </c>
      <c r="HX371">
        <v>1.86401</v>
      </c>
      <c r="HY371">
        <v>1.8603</v>
      </c>
      <c r="HZ371">
        <v>1.85867</v>
      </c>
      <c r="IA371">
        <v>1.86002</v>
      </c>
      <c r="IB371">
        <v>1.85989</v>
      </c>
      <c r="IC371">
        <v>1.85852</v>
      </c>
      <c r="ID371">
        <v>1.8576</v>
      </c>
      <c r="IE371">
        <v>1.85243</v>
      </c>
      <c r="IF371">
        <v>0</v>
      </c>
      <c r="IG371">
        <v>0</v>
      </c>
      <c r="IH371">
        <v>0</v>
      </c>
      <c r="II371">
        <v>0</v>
      </c>
      <c r="IJ371" t="s">
        <v>433</v>
      </c>
      <c r="IK371" t="s">
        <v>434</v>
      </c>
      <c r="IL371" t="s">
        <v>435</v>
      </c>
      <c r="IM371" t="s">
        <v>435</v>
      </c>
      <c r="IN371" t="s">
        <v>435</v>
      </c>
      <c r="IO371" t="s">
        <v>435</v>
      </c>
      <c r="IP371">
        <v>0</v>
      </c>
      <c r="IQ371">
        <v>100</v>
      </c>
      <c r="IR371">
        <v>100</v>
      </c>
      <c r="IS371">
        <v>-0.218</v>
      </c>
      <c r="IT371">
        <v>-0.1126</v>
      </c>
      <c r="IU371">
        <v>-0.2503851249591045</v>
      </c>
      <c r="IV371">
        <v>0.0002756662941723101</v>
      </c>
      <c r="IW371">
        <v>-1.706736700235475E-07</v>
      </c>
      <c r="IX371">
        <v>-7.648352192670159E-11</v>
      </c>
      <c r="IY371">
        <v>-0.272498028503149</v>
      </c>
      <c r="IZ371">
        <v>0.001712106514585134</v>
      </c>
      <c r="JA371">
        <v>0.0004201690128959496</v>
      </c>
      <c r="JB371">
        <v>-1.212774764375344E-06</v>
      </c>
      <c r="JC371">
        <v>3</v>
      </c>
      <c r="JD371">
        <v>1949</v>
      </c>
      <c r="JE371">
        <v>1</v>
      </c>
      <c r="JF371">
        <v>28</v>
      </c>
      <c r="JG371">
        <v>33.3</v>
      </c>
      <c r="JH371">
        <v>33.1</v>
      </c>
      <c r="JI371">
        <v>2.37549</v>
      </c>
      <c r="JJ371">
        <v>2.68799</v>
      </c>
      <c r="JK371">
        <v>1.49658</v>
      </c>
      <c r="JL371">
        <v>2.34375</v>
      </c>
      <c r="JM371">
        <v>1.54785</v>
      </c>
      <c r="JN371">
        <v>2.38525</v>
      </c>
      <c r="JO371">
        <v>49.4526</v>
      </c>
      <c r="JP371">
        <v>14.4998</v>
      </c>
      <c r="JQ371">
        <v>18</v>
      </c>
      <c r="JR371">
        <v>495.059</v>
      </c>
      <c r="JS371">
        <v>479.748</v>
      </c>
      <c r="JT371">
        <v>21.5708</v>
      </c>
      <c r="JU371">
        <v>36.8168</v>
      </c>
      <c r="JV371">
        <v>30.0042</v>
      </c>
      <c r="JW371">
        <v>36.5512</v>
      </c>
      <c r="JX371">
        <v>36.393</v>
      </c>
      <c r="JY371">
        <v>47.6797</v>
      </c>
      <c r="JZ371">
        <v>60.6489</v>
      </c>
      <c r="KA371">
        <v>0</v>
      </c>
      <c r="KB371">
        <v>21.5184</v>
      </c>
      <c r="KC371">
        <v>1055.36</v>
      </c>
      <c r="KD371">
        <v>16.3092</v>
      </c>
      <c r="KE371">
        <v>98.9769</v>
      </c>
      <c r="KF371">
        <v>99.51300000000001</v>
      </c>
    </row>
    <row r="372" spans="1:292">
      <c r="A372">
        <v>352</v>
      </c>
      <c r="B372">
        <v>1685036576.6</v>
      </c>
      <c r="C372">
        <v>9977.5</v>
      </c>
      <c r="D372" t="s">
        <v>1144</v>
      </c>
      <c r="E372" t="s">
        <v>1145</v>
      </c>
      <c r="F372">
        <v>5</v>
      </c>
      <c r="G372" t="s">
        <v>1017</v>
      </c>
      <c r="H372">
        <v>1685036569.1</v>
      </c>
      <c r="I372">
        <f>(J372)/1000</f>
        <v>0</v>
      </c>
      <c r="J372">
        <f>IF(DO372, AM372, AG372)</f>
        <v>0</v>
      </c>
      <c r="K372">
        <f>IF(DO372, AH372, AF372)</f>
        <v>0</v>
      </c>
      <c r="L372">
        <f>DQ372 - IF(AT372&gt;1, K372*DK372*100.0/(AV372*EE372), 0)</f>
        <v>0</v>
      </c>
      <c r="M372">
        <f>((S372-I372/2)*L372-K372)/(S372+I372/2)</f>
        <v>0</v>
      </c>
      <c r="N372">
        <f>M372*(DX372+DY372)/1000.0</f>
        <v>0</v>
      </c>
      <c r="O372">
        <f>(DQ372 - IF(AT372&gt;1, K372*DK372*100.0/(AV372*EE372), 0))*(DX372+DY372)/1000.0</f>
        <v>0</v>
      </c>
      <c r="P372">
        <f>2.0/((1/R372-1/Q372)+SIGN(R372)*SQRT((1/R372-1/Q372)*(1/R372-1/Q372) + 4*DL372/((DL372+1)*(DL372+1))*(2*1/R372*1/Q372-1/Q372*1/Q372)))</f>
        <v>0</v>
      </c>
      <c r="Q372">
        <f>IF(LEFT(DM372,1)&lt;&gt;"0",IF(LEFT(DM372,1)="1",3.0,DN372),$D$5+$E$5*(EE372*DX372/($K$5*1000))+$F$5*(EE372*DX372/($K$5*1000))*MAX(MIN(DK372,$J$5),$I$5)*MAX(MIN(DK372,$J$5),$I$5)+$G$5*MAX(MIN(DK372,$J$5),$I$5)*(EE372*DX372/($K$5*1000))+$H$5*(EE372*DX372/($K$5*1000))*(EE372*DX372/($K$5*1000)))</f>
        <v>0</v>
      </c>
      <c r="R372">
        <f>I372*(1000-(1000*0.61365*exp(17.502*V372/(240.97+V372))/(DX372+DY372)+DS372)/2)/(1000*0.61365*exp(17.502*V372/(240.97+V372))/(DX372+DY372)-DS372)</f>
        <v>0</v>
      </c>
      <c r="S372">
        <f>1/((DL372+1)/(P372/1.6)+1/(Q372/1.37)) + DL372/((DL372+1)/(P372/1.6) + DL372/(Q372/1.37))</f>
        <v>0</v>
      </c>
      <c r="T372">
        <f>(DG372*DJ372)</f>
        <v>0</v>
      </c>
      <c r="U372">
        <f>(DZ372+(T372+2*0.95*5.67E-8*(((DZ372+$B$9)+273)^4-(DZ372+273)^4)-44100*I372)/(1.84*29.3*Q372+8*0.95*5.67E-8*(DZ372+273)^3))</f>
        <v>0</v>
      </c>
      <c r="V372">
        <f>($C$9*EA372+$D$9*EB372+$E$9*U372)</f>
        <v>0</v>
      </c>
      <c r="W372">
        <f>0.61365*exp(17.502*V372/(240.97+V372))</f>
        <v>0</v>
      </c>
      <c r="X372">
        <f>(Y372/Z372*100)</f>
        <v>0</v>
      </c>
      <c r="Y372">
        <f>DS372*(DX372+DY372)/1000</f>
        <v>0</v>
      </c>
      <c r="Z372">
        <f>0.61365*exp(17.502*DZ372/(240.97+DZ372))</f>
        <v>0</v>
      </c>
      <c r="AA372">
        <f>(W372-DS372*(DX372+DY372)/1000)</f>
        <v>0</v>
      </c>
      <c r="AB372">
        <f>(-I372*44100)</f>
        <v>0</v>
      </c>
      <c r="AC372">
        <f>2*29.3*Q372*0.92*(DZ372-V372)</f>
        <v>0</v>
      </c>
      <c r="AD372">
        <f>2*0.95*5.67E-8*(((DZ372+$B$9)+273)^4-(V372+273)^4)</f>
        <v>0</v>
      </c>
      <c r="AE372">
        <f>T372+AD372+AB372+AC372</f>
        <v>0</v>
      </c>
      <c r="AF372">
        <f>DW372*AT372*(DR372-DQ372*(1000-AT372*DT372)/(1000-AT372*DS372))/(100*DK372)</f>
        <v>0</v>
      </c>
      <c r="AG372">
        <f>1000*DW372*AT372*(DS372-DT372)/(100*DK372*(1000-AT372*DS372))</f>
        <v>0</v>
      </c>
      <c r="AH372">
        <f>(AI372 - AJ372 - DX372*1E3/(8.314*(DZ372+273.15)) * AL372/DW372 * AK372) * DW372/(100*DK372) * (1000 - DT372)/1000</f>
        <v>0</v>
      </c>
      <c r="AI372">
        <v>1058.071651403165</v>
      </c>
      <c r="AJ372">
        <v>1019.21096969697</v>
      </c>
      <c r="AK372">
        <v>3.400787268540512</v>
      </c>
      <c r="AL372">
        <v>66.82168237322618</v>
      </c>
      <c r="AM372">
        <f>(AO372 - AN372 + DX372*1E3/(8.314*(DZ372+273.15)) * AQ372/DW372 * AP372) * DW372/(100*DK372) * 1000/(1000 - AO372)</f>
        <v>0</v>
      </c>
      <c r="AN372">
        <v>16.09128620036024</v>
      </c>
      <c r="AO372">
        <v>17.87373441176469</v>
      </c>
      <c r="AP372">
        <v>-0.007861191088654396</v>
      </c>
      <c r="AQ372">
        <v>105.1701195824836</v>
      </c>
      <c r="AR372">
        <v>0</v>
      </c>
      <c r="AS372">
        <v>0</v>
      </c>
      <c r="AT372">
        <f>IF(AR372*$H$15&gt;=AV372,1.0,(AV372/(AV372-AR372*$H$15)))</f>
        <v>0</v>
      </c>
      <c r="AU372">
        <f>(AT372-1)*100</f>
        <v>0</v>
      </c>
      <c r="AV372">
        <f>MAX(0,($B$15+$C$15*EE372)/(1+$D$15*EE372)*DX372/(DZ372+273)*$E$15)</f>
        <v>0</v>
      </c>
      <c r="AW372" t="s">
        <v>429</v>
      </c>
      <c r="AX372" t="s">
        <v>429</v>
      </c>
      <c r="AY372">
        <v>0</v>
      </c>
      <c r="AZ372">
        <v>0</v>
      </c>
      <c r="BA372">
        <f>1-AY372/AZ372</f>
        <v>0</v>
      </c>
      <c r="BB372">
        <v>0</v>
      </c>
      <c r="BC372" t="s">
        <v>429</v>
      </c>
      <c r="BD372" t="s">
        <v>429</v>
      </c>
      <c r="BE372">
        <v>0</v>
      </c>
      <c r="BF372">
        <v>0</v>
      </c>
      <c r="BG372">
        <f>1-BE372/BF372</f>
        <v>0</v>
      </c>
      <c r="BH372">
        <v>0.5</v>
      </c>
      <c r="BI372">
        <f>DH372</f>
        <v>0</v>
      </c>
      <c r="BJ372">
        <f>K372</f>
        <v>0</v>
      </c>
      <c r="BK372">
        <f>BG372*BH372*BI372</f>
        <v>0</v>
      </c>
      <c r="BL372">
        <f>(BJ372-BB372)/BI372</f>
        <v>0</v>
      </c>
      <c r="BM372">
        <f>(AZ372-BF372)/BF372</f>
        <v>0</v>
      </c>
      <c r="BN372">
        <f>AY372/(BA372+AY372/BF372)</f>
        <v>0</v>
      </c>
      <c r="BO372" t="s">
        <v>429</v>
      </c>
      <c r="BP372">
        <v>0</v>
      </c>
      <c r="BQ372">
        <f>IF(BP372&lt;&gt;0, BP372, BN372)</f>
        <v>0</v>
      </c>
      <c r="BR372">
        <f>1-BQ372/BF372</f>
        <v>0</v>
      </c>
      <c r="BS372">
        <f>(BF372-BE372)/(BF372-BQ372)</f>
        <v>0</v>
      </c>
      <c r="BT372">
        <f>(AZ372-BF372)/(AZ372-BQ372)</f>
        <v>0</v>
      </c>
      <c r="BU372">
        <f>(BF372-BE372)/(BF372-AY372)</f>
        <v>0</v>
      </c>
      <c r="BV372">
        <f>(AZ372-BF372)/(AZ372-AY372)</f>
        <v>0</v>
      </c>
      <c r="BW372">
        <f>(BS372*BQ372/BE372)</f>
        <v>0</v>
      </c>
      <c r="BX372">
        <f>(1-BW372)</f>
        <v>0</v>
      </c>
      <c r="DG372">
        <f>$B$13*EF372+$C$13*EG372+$F$13*ER372*(1-EU372)</f>
        <v>0</v>
      </c>
      <c r="DH372">
        <f>DG372*DI372</f>
        <v>0</v>
      </c>
      <c r="DI372">
        <f>($B$13*$D$11+$C$13*$D$11+$F$13*((FE372+EW372)/MAX(FE372+EW372+FF372, 0.1)*$I$11+FF372/MAX(FE372+EW372+FF372, 0.1)*$J$11))/($B$13+$C$13+$F$13)</f>
        <v>0</v>
      </c>
      <c r="DJ372">
        <f>($B$13*$K$11+$C$13*$K$11+$F$13*((FE372+EW372)/MAX(FE372+EW372+FF372, 0.1)*$P$11+FF372/MAX(FE372+EW372+FF372, 0.1)*$Q$11))/($B$13+$C$13+$F$13)</f>
        <v>0</v>
      </c>
      <c r="DK372">
        <v>4.16</v>
      </c>
      <c r="DL372">
        <v>0.5</v>
      </c>
      <c r="DM372" t="s">
        <v>430</v>
      </c>
      <c r="DN372">
        <v>2</v>
      </c>
      <c r="DO372" t="b">
        <v>1</v>
      </c>
      <c r="DP372">
        <v>1685036569.1</v>
      </c>
      <c r="DQ372">
        <v>977.4928888888888</v>
      </c>
      <c r="DR372">
        <v>1027.222592592592</v>
      </c>
      <c r="DS372">
        <v>17.90476296296296</v>
      </c>
      <c r="DT372">
        <v>16.09874444444444</v>
      </c>
      <c r="DU372">
        <v>977.7083333333334</v>
      </c>
      <c r="DV372">
        <v>18.01711851851852</v>
      </c>
      <c r="DW372">
        <v>500.0048888888889</v>
      </c>
      <c r="DX372">
        <v>99.50884444444445</v>
      </c>
      <c r="DY372">
        <v>0.09999678148148149</v>
      </c>
      <c r="DZ372">
        <v>27.14742962962963</v>
      </c>
      <c r="EA372">
        <v>28.05316296296296</v>
      </c>
      <c r="EB372">
        <v>999.9000000000001</v>
      </c>
      <c r="EC372">
        <v>0</v>
      </c>
      <c r="ED372">
        <v>0</v>
      </c>
      <c r="EE372">
        <v>10002.66814814815</v>
      </c>
      <c r="EF372">
        <v>0</v>
      </c>
      <c r="EG372">
        <v>122.6457037037037</v>
      </c>
      <c r="EH372">
        <v>-49.72943703703704</v>
      </c>
      <c r="EI372">
        <v>995.3127037037038</v>
      </c>
      <c r="EJ372">
        <v>1044.030370370371</v>
      </c>
      <c r="EK372">
        <v>1.806026666666667</v>
      </c>
      <c r="EL372">
        <v>1027.222592592592</v>
      </c>
      <c r="EM372">
        <v>16.09874444444444</v>
      </c>
      <c r="EN372">
        <v>1.781682592592593</v>
      </c>
      <c r="EO372">
        <v>1.601967777777778</v>
      </c>
      <c r="EP372">
        <v>15.62701111111111</v>
      </c>
      <c r="EQ372">
        <v>13.97772222222222</v>
      </c>
      <c r="ER372">
        <v>2000.04037037037</v>
      </c>
      <c r="ES372">
        <v>0.9799991481481484</v>
      </c>
      <c r="ET372">
        <v>0.02000085925925926</v>
      </c>
      <c r="EU372">
        <v>0</v>
      </c>
      <c r="EV372">
        <v>519.0556296296296</v>
      </c>
      <c r="EW372">
        <v>5.00078</v>
      </c>
      <c r="EX372">
        <v>20798.79259259259</v>
      </c>
      <c r="EY372">
        <v>16379.97407407407</v>
      </c>
      <c r="EZ372">
        <v>45.89781481481481</v>
      </c>
      <c r="FA372">
        <v>47.39555555555555</v>
      </c>
      <c r="FB372">
        <v>46.80755555555555</v>
      </c>
      <c r="FC372">
        <v>47.15948148148146</v>
      </c>
      <c r="FD372">
        <v>46.51366666666667</v>
      </c>
      <c r="FE372">
        <v>1955.136666666667</v>
      </c>
      <c r="FF372">
        <v>39.90296296296297</v>
      </c>
      <c r="FG372">
        <v>0</v>
      </c>
      <c r="FH372">
        <v>1685036575.9</v>
      </c>
      <c r="FI372">
        <v>0</v>
      </c>
      <c r="FJ372">
        <v>519.0839999999999</v>
      </c>
      <c r="FK372">
        <v>0.9487863388506809</v>
      </c>
      <c r="FL372">
        <v>13378.58457818178</v>
      </c>
      <c r="FM372">
        <v>20650.37692307692</v>
      </c>
      <c r="FN372">
        <v>15</v>
      </c>
      <c r="FO372">
        <v>1685034582.6</v>
      </c>
      <c r="FP372" t="s">
        <v>1018</v>
      </c>
      <c r="FQ372">
        <v>1685034575.6</v>
      </c>
      <c r="FR372">
        <v>1685034582.6</v>
      </c>
      <c r="FS372">
        <v>5</v>
      </c>
      <c r="FT372">
        <v>-0.444</v>
      </c>
      <c r="FU372">
        <v>-0.083</v>
      </c>
      <c r="FV372">
        <v>-0.171</v>
      </c>
      <c r="FW372">
        <v>-0.067</v>
      </c>
      <c r="FX372">
        <v>408</v>
      </c>
      <c r="FY372">
        <v>21</v>
      </c>
      <c r="FZ372">
        <v>0.12</v>
      </c>
      <c r="GA372">
        <v>0.04</v>
      </c>
      <c r="GB372">
        <v>-49.71832</v>
      </c>
      <c r="GC372">
        <v>-0.1158326454032349</v>
      </c>
      <c r="GD372">
        <v>0.08669932295006647</v>
      </c>
      <c r="GE372">
        <v>0</v>
      </c>
      <c r="GF372">
        <v>1.8261265</v>
      </c>
      <c r="GG372">
        <v>-0.305141088180117</v>
      </c>
      <c r="GH372">
        <v>0.03605429215433305</v>
      </c>
      <c r="GI372">
        <v>1</v>
      </c>
      <c r="GJ372">
        <v>1</v>
      </c>
      <c r="GK372">
        <v>2</v>
      </c>
      <c r="GL372" t="s">
        <v>432</v>
      </c>
      <c r="GM372">
        <v>3.09909</v>
      </c>
      <c r="GN372">
        <v>2.75819</v>
      </c>
      <c r="GO372">
        <v>0.173607</v>
      </c>
      <c r="GP372">
        <v>0.179132</v>
      </c>
      <c r="GQ372">
        <v>0.095453</v>
      </c>
      <c r="GR372">
        <v>0.0889731</v>
      </c>
      <c r="GS372">
        <v>20932.9</v>
      </c>
      <c r="GT372">
        <v>20567.7</v>
      </c>
      <c r="GU372">
        <v>25897.4</v>
      </c>
      <c r="GV372">
        <v>25425.6</v>
      </c>
      <c r="GW372">
        <v>37621.4</v>
      </c>
      <c r="GX372">
        <v>35307.8</v>
      </c>
      <c r="GY372">
        <v>45295.1</v>
      </c>
      <c r="GZ372">
        <v>41919.1</v>
      </c>
      <c r="HA372">
        <v>1.80245</v>
      </c>
      <c r="HB372">
        <v>1.75905</v>
      </c>
      <c r="HC372">
        <v>-0.080958</v>
      </c>
      <c r="HD372">
        <v>0</v>
      </c>
      <c r="HE372">
        <v>29.3784</v>
      </c>
      <c r="HF372">
        <v>999.9</v>
      </c>
      <c r="HG372">
        <v>46</v>
      </c>
      <c r="HH372">
        <v>46.2</v>
      </c>
      <c r="HI372">
        <v>47.3885</v>
      </c>
      <c r="HJ372">
        <v>63.043</v>
      </c>
      <c r="HK372">
        <v>23.0409</v>
      </c>
      <c r="HL372">
        <v>1</v>
      </c>
      <c r="HM372">
        <v>0.815729</v>
      </c>
      <c r="HN372">
        <v>8.07361</v>
      </c>
      <c r="HO372">
        <v>20.1077</v>
      </c>
      <c r="HP372">
        <v>5.21115</v>
      </c>
      <c r="HQ372">
        <v>11.986</v>
      </c>
      <c r="HR372">
        <v>4.96315</v>
      </c>
      <c r="HS372">
        <v>3.27455</v>
      </c>
      <c r="HT372">
        <v>9999</v>
      </c>
      <c r="HU372">
        <v>9999</v>
      </c>
      <c r="HV372">
        <v>9999</v>
      </c>
      <c r="HW372">
        <v>32.8</v>
      </c>
      <c r="HX372">
        <v>1.86401</v>
      </c>
      <c r="HY372">
        <v>1.86033</v>
      </c>
      <c r="HZ372">
        <v>1.85867</v>
      </c>
      <c r="IA372">
        <v>1.86003</v>
      </c>
      <c r="IB372">
        <v>1.85989</v>
      </c>
      <c r="IC372">
        <v>1.85852</v>
      </c>
      <c r="ID372">
        <v>1.85762</v>
      </c>
      <c r="IE372">
        <v>1.85242</v>
      </c>
      <c r="IF372">
        <v>0</v>
      </c>
      <c r="IG372">
        <v>0</v>
      </c>
      <c r="IH372">
        <v>0</v>
      </c>
      <c r="II372">
        <v>0</v>
      </c>
      <c r="IJ372" t="s">
        <v>433</v>
      </c>
      <c r="IK372" t="s">
        <v>434</v>
      </c>
      <c r="IL372" t="s">
        <v>435</v>
      </c>
      <c r="IM372" t="s">
        <v>435</v>
      </c>
      <c r="IN372" t="s">
        <v>435</v>
      </c>
      <c r="IO372" t="s">
        <v>435</v>
      </c>
      <c r="IP372">
        <v>0</v>
      </c>
      <c r="IQ372">
        <v>100</v>
      </c>
      <c r="IR372">
        <v>100</v>
      </c>
      <c r="IS372">
        <v>-0.22</v>
      </c>
      <c r="IT372">
        <v>-0.1128</v>
      </c>
      <c r="IU372">
        <v>-0.2503851249591045</v>
      </c>
      <c r="IV372">
        <v>0.0002756662941723101</v>
      </c>
      <c r="IW372">
        <v>-1.706736700235475E-07</v>
      </c>
      <c r="IX372">
        <v>-7.648352192670159E-11</v>
      </c>
      <c r="IY372">
        <v>-0.272498028503149</v>
      </c>
      <c r="IZ372">
        <v>0.001712106514585134</v>
      </c>
      <c r="JA372">
        <v>0.0004201690128959496</v>
      </c>
      <c r="JB372">
        <v>-1.212774764375344E-06</v>
      </c>
      <c r="JC372">
        <v>3</v>
      </c>
      <c r="JD372">
        <v>1949</v>
      </c>
      <c r="JE372">
        <v>1</v>
      </c>
      <c r="JF372">
        <v>28</v>
      </c>
      <c r="JG372">
        <v>33.4</v>
      </c>
      <c r="JH372">
        <v>33.2</v>
      </c>
      <c r="JI372">
        <v>2.40845</v>
      </c>
      <c r="JJ372">
        <v>2.68677</v>
      </c>
      <c r="JK372">
        <v>1.49658</v>
      </c>
      <c r="JL372">
        <v>2.34375</v>
      </c>
      <c r="JM372">
        <v>1.54785</v>
      </c>
      <c r="JN372">
        <v>2.40356</v>
      </c>
      <c r="JO372">
        <v>49.4842</v>
      </c>
      <c r="JP372">
        <v>14.5085</v>
      </c>
      <c r="JQ372">
        <v>18</v>
      </c>
      <c r="JR372">
        <v>495.259</v>
      </c>
      <c r="JS372">
        <v>479.779</v>
      </c>
      <c r="JT372">
        <v>21.4369</v>
      </c>
      <c r="JU372">
        <v>36.8032</v>
      </c>
      <c r="JV372">
        <v>30.0006</v>
      </c>
      <c r="JW372">
        <v>36.5442</v>
      </c>
      <c r="JX372">
        <v>36.3855</v>
      </c>
      <c r="JY372">
        <v>48.3371</v>
      </c>
      <c r="JZ372">
        <v>60.378</v>
      </c>
      <c r="KA372">
        <v>0</v>
      </c>
      <c r="KB372">
        <v>21.4578</v>
      </c>
      <c r="KC372">
        <v>1075.41</v>
      </c>
      <c r="KD372">
        <v>16.3852</v>
      </c>
      <c r="KE372">
        <v>98.97629999999999</v>
      </c>
      <c r="KF372">
        <v>99.51179999999999</v>
      </c>
    </row>
    <row r="373" spans="1:292">
      <c r="A373">
        <v>353</v>
      </c>
      <c r="B373">
        <v>1685036581.6</v>
      </c>
      <c r="C373">
        <v>9982.5</v>
      </c>
      <c r="D373" t="s">
        <v>1146</v>
      </c>
      <c r="E373" t="s">
        <v>1147</v>
      </c>
      <c r="F373">
        <v>5</v>
      </c>
      <c r="G373" t="s">
        <v>1017</v>
      </c>
      <c r="H373">
        <v>1685036573.814285</v>
      </c>
      <c r="I373">
        <f>(J373)/1000</f>
        <v>0</v>
      </c>
      <c r="J373">
        <f>IF(DO373, AM373, AG373)</f>
        <v>0</v>
      </c>
      <c r="K373">
        <f>IF(DO373, AH373, AF373)</f>
        <v>0</v>
      </c>
      <c r="L373">
        <f>DQ373 - IF(AT373&gt;1, K373*DK373*100.0/(AV373*EE373), 0)</f>
        <v>0</v>
      </c>
      <c r="M373">
        <f>((S373-I373/2)*L373-K373)/(S373+I373/2)</f>
        <v>0</v>
      </c>
      <c r="N373">
        <f>M373*(DX373+DY373)/1000.0</f>
        <v>0</v>
      </c>
      <c r="O373">
        <f>(DQ373 - IF(AT373&gt;1, K373*DK373*100.0/(AV373*EE373), 0))*(DX373+DY373)/1000.0</f>
        <v>0</v>
      </c>
      <c r="P373">
        <f>2.0/((1/R373-1/Q373)+SIGN(R373)*SQRT((1/R373-1/Q373)*(1/R373-1/Q373) + 4*DL373/((DL373+1)*(DL373+1))*(2*1/R373*1/Q373-1/Q373*1/Q373)))</f>
        <v>0</v>
      </c>
      <c r="Q373">
        <f>IF(LEFT(DM373,1)&lt;&gt;"0",IF(LEFT(DM373,1)="1",3.0,DN373),$D$5+$E$5*(EE373*DX373/($K$5*1000))+$F$5*(EE373*DX373/($K$5*1000))*MAX(MIN(DK373,$J$5),$I$5)*MAX(MIN(DK373,$J$5),$I$5)+$G$5*MAX(MIN(DK373,$J$5),$I$5)*(EE373*DX373/($K$5*1000))+$H$5*(EE373*DX373/($K$5*1000))*(EE373*DX373/($K$5*1000)))</f>
        <v>0</v>
      </c>
      <c r="R373">
        <f>I373*(1000-(1000*0.61365*exp(17.502*V373/(240.97+V373))/(DX373+DY373)+DS373)/2)/(1000*0.61365*exp(17.502*V373/(240.97+V373))/(DX373+DY373)-DS373)</f>
        <v>0</v>
      </c>
      <c r="S373">
        <f>1/((DL373+1)/(P373/1.6)+1/(Q373/1.37)) + DL373/((DL373+1)/(P373/1.6) + DL373/(Q373/1.37))</f>
        <v>0</v>
      </c>
      <c r="T373">
        <f>(DG373*DJ373)</f>
        <v>0</v>
      </c>
      <c r="U373">
        <f>(DZ373+(T373+2*0.95*5.67E-8*(((DZ373+$B$9)+273)^4-(DZ373+273)^4)-44100*I373)/(1.84*29.3*Q373+8*0.95*5.67E-8*(DZ373+273)^3))</f>
        <v>0</v>
      </c>
      <c r="V373">
        <f>($C$9*EA373+$D$9*EB373+$E$9*U373)</f>
        <v>0</v>
      </c>
      <c r="W373">
        <f>0.61365*exp(17.502*V373/(240.97+V373))</f>
        <v>0</v>
      </c>
      <c r="X373">
        <f>(Y373/Z373*100)</f>
        <v>0</v>
      </c>
      <c r="Y373">
        <f>DS373*(DX373+DY373)/1000</f>
        <v>0</v>
      </c>
      <c r="Z373">
        <f>0.61365*exp(17.502*DZ373/(240.97+DZ373))</f>
        <v>0</v>
      </c>
      <c r="AA373">
        <f>(W373-DS373*(DX373+DY373)/1000)</f>
        <v>0</v>
      </c>
      <c r="AB373">
        <f>(-I373*44100)</f>
        <v>0</v>
      </c>
      <c r="AC373">
        <f>2*29.3*Q373*0.92*(DZ373-V373)</f>
        <v>0</v>
      </c>
      <c r="AD373">
        <f>2*0.95*5.67E-8*(((DZ373+$B$9)+273)^4-(V373+273)^4)</f>
        <v>0</v>
      </c>
      <c r="AE373">
        <f>T373+AD373+AB373+AC373</f>
        <v>0</v>
      </c>
      <c r="AF373">
        <f>DW373*AT373*(DR373-DQ373*(1000-AT373*DT373)/(1000-AT373*DS373))/(100*DK373)</f>
        <v>0</v>
      </c>
      <c r="AG373">
        <f>1000*DW373*AT373*(DS373-DT373)/(100*DK373*(1000-AT373*DS373))</f>
        <v>0</v>
      </c>
      <c r="AH373">
        <f>(AI373 - AJ373 - DX373*1E3/(8.314*(DZ373+273.15)) * AL373/DW373 * AK373) * DW373/(100*DK373) * (1000 - DT373)/1000</f>
        <v>0</v>
      </c>
      <c r="AI373">
        <v>1075.128527403391</v>
      </c>
      <c r="AJ373">
        <v>1036.38503030303</v>
      </c>
      <c r="AK373">
        <v>3.434902256873155</v>
      </c>
      <c r="AL373">
        <v>66.82168237322618</v>
      </c>
      <c r="AM373">
        <f>(AO373 - AN373 + DX373*1E3/(8.314*(DZ373+273.15)) * AQ373/DW373 * AP373) * DW373/(100*DK373) * 1000/(1000 - AO373)</f>
        <v>0</v>
      </c>
      <c r="AN373">
        <v>16.18680822234206</v>
      </c>
      <c r="AO373">
        <v>17.88821558823529</v>
      </c>
      <c r="AP373">
        <v>-0.0003348290678033677</v>
      </c>
      <c r="AQ373">
        <v>105.1701195824836</v>
      </c>
      <c r="AR373">
        <v>0</v>
      </c>
      <c r="AS373">
        <v>0</v>
      </c>
      <c r="AT373">
        <f>IF(AR373*$H$15&gt;=AV373,1.0,(AV373/(AV373-AR373*$H$15)))</f>
        <v>0</v>
      </c>
      <c r="AU373">
        <f>(AT373-1)*100</f>
        <v>0</v>
      </c>
      <c r="AV373">
        <f>MAX(0,($B$15+$C$15*EE373)/(1+$D$15*EE373)*DX373/(DZ373+273)*$E$15)</f>
        <v>0</v>
      </c>
      <c r="AW373" t="s">
        <v>429</v>
      </c>
      <c r="AX373" t="s">
        <v>429</v>
      </c>
      <c r="AY373">
        <v>0</v>
      </c>
      <c r="AZ373">
        <v>0</v>
      </c>
      <c r="BA373">
        <f>1-AY373/AZ373</f>
        <v>0</v>
      </c>
      <c r="BB373">
        <v>0</v>
      </c>
      <c r="BC373" t="s">
        <v>429</v>
      </c>
      <c r="BD373" t="s">
        <v>429</v>
      </c>
      <c r="BE373">
        <v>0</v>
      </c>
      <c r="BF373">
        <v>0</v>
      </c>
      <c r="BG373">
        <f>1-BE373/BF373</f>
        <v>0</v>
      </c>
      <c r="BH373">
        <v>0.5</v>
      </c>
      <c r="BI373">
        <f>DH373</f>
        <v>0</v>
      </c>
      <c r="BJ373">
        <f>K373</f>
        <v>0</v>
      </c>
      <c r="BK373">
        <f>BG373*BH373*BI373</f>
        <v>0</v>
      </c>
      <c r="BL373">
        <f>(BJ373-BB373)/BI373</f>
        <v>0</v>
      </c>
      <c r="BM373">
        <f>(AZ373-BF373)/BF373</f>
        <v>0</v>
      </c>
      <c r="BN373">
        <f>AY373/(BA373+AY373/BF373)</f>
        <v>0</v>
      </c>
      <c r="BO373" t="s">
        <v>429</v>
      </c>
      <c r="BP373">
        <v>0</v>
      </c>
      <c r="BQ373">
        <f>IF(BP373&lt;&gt;0, BP373, BN373)</f>
        <v>0</v>
      </c>
      <c r="BR373">
        <f>1-BQ373/BF373</f>
        <v>0</v>
      </c>
      <c r="BS373">
        <f>(BF373-BE373)/(BF373-BQ373)</f>
        <v>0</v>
      </c>
      <c r="BT373">
        <f>(AZ373-BF373)/(AZ373-BQ373)</f>
        <v>0</v>
      </c>
      <c r="BU373">
        <f>(BF373-BE373)/(BF373-AY373)</f>
        <v>0</v>
      </c>
      <c r="BV373">
        <f>(AZ373-BF373)/(AZ373-AY373)</f>
        <v>0</v>
      </c>
      <c r="BW373">
        <f>(BS373*BQ373/BE373)</f>
        <v>0</v>
      </c>
      <c r="BX373">
        <f>(1-BW373)</f>
        <v>0</v>
      </c>
      <c r="DG373">
        <f>$B$13*EF373+$C$13*EG373+$F$13*ER373*(1-EU373)</f>
        <v>0</v>
      </c>
      <c r="DH373">
        <f>DG373*DI373</f>
        <v>0</v>
      </c>
      <c r="DI373">
        <f>($B$13*$D$11+$C$13*$D$11+$F$13*((FE373+EW373)/MAX(FE373+EW373+FF373, 0.1)*$I$11+FF373/MAX(FE373+EW373+FF373, 0.1)*$J$11))/($B$13+$C$13+$F$13)</f>
        <v>0</v>
      </c>
      <c r="DJ373">
        <f>($B$13*$K$11+$C$13*$K$11+$F$13*((FE373+EW373)/MAX(FE373+EW373+FF373, 0.1)*$P$11+FF373/MAX(FE373+EW373+FF373, 0.1)*$Q$11))/($B$13+$C$13+$F$13)</f>
        <v>0</v>
      </c>
      <c r="DK373">
        <v>4.16</v>
      </c>
      <c r="DL373">
        <v>0.5</v>
      </c>
      <c r="DM373" t="s">
        <v>430</v>
      </c>
      <c r="DN373">
        <v>2</v>
      </c>
      <c r="DO373" t="b">
        <v>1</v>
      </c>
      <c r="DP373">
        <v>1685036573.814285</v>
      </c>
      <c r="DQ373">
        <v>993.3370357142857</v>
      </c>
      <c r="DR373">
        <v>1043.014285714286</v>
      </c>
      <c r="DS373">
        <v>17.89054285714286</v>
      </c>
      <c r="DT373">
        <v>16.14605714285714</v>
      </c>
      <c r="DU373">
        <v>993.5564285714287</v>
      </c>
      <c r="DV373">
        <v>18.00311428571429</v>
      </c>
      <c r="DW373">
        <v>499.9858928571429</v>
      </c>
      <c r="DX373">
        <v>99.50837142857144</v>
      </c>
      <c r="DY373">
        <v>0.09993568571428572</v>
      </c>
      <c r="DZ373">
        <v>27.15405357142857</v>
      </c>
      <c r="EA373">
        <v>28.05960357142857</v>
      </c>
      <c r="EB373">
        <v>999.9000000000002</v>
      </c>
      <c r="EC373">
        <v>0</v>
      </c>
      <c r="ED373">
        <v>0</v>
      </c>
      <c r="EE373">
        <v>10001.92178571429</v>
      </c>
      <c r="EF373">
        <v>0</v>
      </c>
      <c r="EG373">
        <v>121.8687857142857</v>
      </c>
      <c r="EH373">
        <v>-49.67678214285713</v>
      </c>
      <c r="EI373">
        <v>1011.431285714286</v>
      </c>
      <c r="EJ373">
        <v>1060.132142857143</v>
      </c>
      <c r="EK373">
        <v>1.744477857142858</v>
      </c>
      <c r="EL373">
        <v>1043.014285714286</v>
      </c>
      <c r="EM373">
        <v>16.14605714285714</v>
      </c>
      <c r="EN373">
        <v>1.780259285714286</v>
      </c>
      <c r="EO373">
        <v>1.606669285714286</v>
      </c>
      <c r="EP373">
        <v>15.61453214285714</v>
      </c>
      <c r="EQ373">
        <v>14.02281428571428</v>
      </c>
      <c r="ER373">
        <v>1999.976428571428</v>
      </c>
      <c r="ES373">
        <v>0.9799993928571429</v>
      </c>
      <c r="ET373">
        <v>0.02000062142857142</v>
      </c>
      <c r="EU373">
        <v>0</v>
      </c>
      <c r="EV373">
        <v>519.1651785714286</v>
      </c>
      <c r="EW373">
        <v>5.00078</v>
      </c>
      <c r="EX373">
        <v>20243.06785714286</v>
      </c>
      <c r="EY373">
        <v>16379.45</v>
      </c>
      <c r="EZ373">
        <v>45.89474999999999</v>
      </c>
      <c r="FA373">
        <v>47.3747857142857</v>
      </c>
      <c r="FB373">
        <v>46.7697857142857</v>
      </c>
      <c r="FC373">
        <v>47.14032142857142</v>
      </c>
      <c r="FD373">
        <v>46.48642857142857</v>
      </c>
      <c r="FE373">
        <v>1955.073928571428</v>
      </c>
      <c r="FF373">
        <v>39.90178571428572</v>
      </c>
      <c r="FG373">
        <v>0</v>
      </c>
      <c r="FH373">
        <v>1685036580.7</v>
      </c>
      <c r="FI373">
        <v>0</v>
      </c>
      <c r="FJ373">
        <v>519.2043461538461</v>
      </c>
      <c r="FK373">
        <v>1.361196591026961</v>
      </c>
      <c r="FL373">
        <v>-26094.29063163849</v>
      </c>
      <c r="FM373">
        <v>20229.86923076923</v>
      </c>
      <c r="FN373">
        <v>15</v>
      </c>
      <c r="FO373">
        <v>1685034582.6</v>
      </c>
      <c r="FP373" t="s">
        <v>1018</v>
      </c>
      <c r="FQ373">
        <v>1685034575.6</v>
      </c>
      <c r="FR373">
        <v>1685034582.6</v>
      </c>
      <c r="FS373">
        <v>5</v>
      </c>
      <c r="FT373">
        <v>-0.444</v>
      </c>
      <c r="FU373">
        <v>-0.083</v>
      </c>
      <c r="FV373">
        <v>-0.171</v>
      </c>
      <c r="FW373">
        <v>-0.067</v>
      </c>
      <c r="FX373">
        <v>408</v>
      </c>
      <c r="FY373">
        <v>21</v>
      </c>
      <c r="FZ373">
        <v>0.12</v>
      </c>
      <c r="GA373">
        <v>0.04</v>
      </c>
      <c r="GB373">
        <v>-49.67843000000001</v>
      </c>
      <c r="GC373">
        <v>0.5931129455912185</v>
      </c>
      <c r="GD373">
        <v>0.1224356835240446</v>
      </c>
      <c r="GE373">
        <v>0</v>
      </c>
      <c r="GF373">
        <v>1.771024</v>
      </c>
      <c r="GG373">
        <v>-0.7754350469043185</v>
      </c>
      <c r="GH373">
        <v>0.07752342638841501</v>
      </c>
      <c r="GI373">
        <v>0</v>
      </c>
      <c r="GJ373">
        <v>0</v>
      </c>
      <c r="GK373">
        <v>2</v>
      </c>
      <c r="GL373" t="s">
        <v>485</v>
      </c>
      <c r="GM373">
        <v>3.09888</v>
      </c>
      <c r="GN373">
        <v>2.75795</v>
      </c>
      <c r="GO373">
        <v>0.175468</v>
      </c>
      <c r="GP373">
        <v>0.180929</v>
      </c>
      <c r="GQ373">
        <v>0.09551080000000001</v>
      </c>
      <c r="GR373">
        <v>0.08930059999999999</v>
      </c>
      <c r="GS373">
        <v>20886.1</v>
      </c>
      <c r="GT373">
        <v>20523.1</v>
      </c>
      <c r="GU373">
        <v>25897.8</v>
      </c>
      <c r="GV373">
        <v>25426.1</v>
      </c>
      <c r="GW373">
        <v>37619.7</v>
      </c>
      <c r="GX373">
        <v>35296.1</v>
      </c>
      <c r="GY373">
        <v>45295.6</v>
      </c>
      <c r="GZ373">
        <v>41920</v>
      </c>
      <c r="HA373">
        <v>1.80177</v>
      </c>
      <c r="HB373">
        <v>1.75955</v>
      </c>
      <c r="HC373">
        <v>-0.0806302</v>
      </c>
      <c r="HD373">
        <v>0</v>
      </c>
      <c r="HE373">
        <v>29.3702</v>
      </c>
      <c r="HF373">
        <v>999.9</v>
      </c>
      <c r="HG373">
        <v>45.9</v>
      </c>
      <c r="HH373">
        <v>46.2</v>
      </c>
      <c r="HI373">
        <v>47.288</v>
      </c>
      <c r="HJ373">
        <v>63.143</v>
      </c>
      <c r="HK373">
        <v>23.1931</v>
      </c>
      <c r="HL373">
        <v>1</v>
      </c>
      <c r="HM373">
        <v>0.812917</v>
      </c>
      <c r="HN373">
        <v>7.91686</v>
      </c>
      <c r="HO373">
        <v>20.1149</v>
      </c>
      <c r="HP373">
        <v>5.2101</v>
      </c>
      <c r="HQ373">
        <v>11.986</v>
      </c>
      <c r="HR373">
        <v>4.9625</v>
      </c>
      <c r="HS373">
        <v>3.27433</v>
      </c>
      <c r="HT373">
        <v>9999</v>
      </c>
      <c r="HU373">
        <v>9999</v>
      </c>
      <c r="HV373">
        <v>9999</v>
      </c>
      <c r="HW373">
        <v>32.8</v>
      </c>
      <c r="HX373">
        <v>1.86401</v>
      </c>
      <c r="HY373">
        <v>1.86033</v>
      </c>
      <c r="HZ373">
        <v>1.85867</v>
      </c>
      <c r="IA373">
        <v>1.86001</v>
      </c>
      <c r="IB373">
        <v>1.85989</v>
      </c>
      <c r="IC373">
        <v>1.85852</v>
      </c>
      <c r="ID373">
        <v>1.85762</v>
      </c>
      <c r="IE373">
        <v>1.85242</v>
      </c>
      <c r="IF373">
        <v>0</v>
      </c>
      <c r="IG373">
        <v>0</v>
      </c>
      <c r="IH373">
        <v>0</v>
      </c>
      <c r="II373">
        <v>0</v>
      </c>
      <c r="IJ373" t="s">
        <v>433</v>
      </c>
      <c r="IK373" t="s">
        <v>434</v>
      </c>
      <c r="IL373" t="s">
        <v>435</v>
      </c>
      <c r="IM373" t="s">
        <v>435</v>
      </c>
      <c r="IN373" t="s">
        <v>435</v>
      </c>
      <c r="IO373" t="s">
        <v>435</v>
      </c>
      <c r="IP373">
        <v>0</v>
      </c>
      <c r="IQ373">
        <v>100</v>
      </c>
      <c r="IR373">
        <v>100</v>
      </c>
      <c r="IS373">
        <v>-0.23</v>
      </c>
      <c r="IT373">
        <v>-0.1126</v>
      </c>
      <c r="IU373">
        <v>-0.2503851249591045</v>
      </c>
      <c r="IV373">
        <v>0.0002756662941723101</v>
      </c>
      <c r="IW373">
        <v>-1.706736700235475E-07</v>
      </c>
      <c r="IX373">
        <v>-7.648352192670159E-11</v>
      </c>
      <c r="IY373">
        <v>-0.272498028503149</v>
      </c>
      <c r="IZ373">
        <v>0.001712106514585134</v>
      </c>
      <c r="JA373">
        <v>0.0004201690128959496</v>
      </c>
      <c r="JB373">
        <v>-1.212774764375344E-06</v>
      </c>
      <c r="JC373">
        <v>3</v>
      </c>
      <c r="JD373">
        <v>1949</v>
      </c>
      <c r="JE373">
        <v>1</v>
      </c>
      <c r="JF373">
        <v>28</v>
      </c>
      <c r="JG373">
        <v>33.4</v>
      </c>
      <c r="JH373">
        <v>33.3</v>
      </c>
      <c r="JI373">
        <v>2.43652</v>
      </c>
      <c r="JJ373">
        <v>2.68555</v>
      </c>
      <c r="JK373">
        <v>1.49658</v>
      </c>
      <c r="JL373">
        <v>2.34375</v>
      </c>
      <c r="JM373">
        <v>1.54907</v>
      </c>
      <c r="JN373">
        <v>2.41577</v>
      </c>
      <c r="JO373">
        <v>49.4842</v>
      </c>
      <c r="JP373">
        <v>14.5173</v>
      </c>
      <c r="JQ373">
        <v>18</v>
      </c>
      <c r="JR373">
        <v>494.784</v>
      </c>
      <c r="JS373">
        <v>480.073</v>
      </c>
      <c r="JT373">
        <v>21.3643</v>
      </c>
      <c r="JU373">
        <v>36.7911</v>
      </c>
      <c r="JV373">
        <v>29.9987</v>
      </c>
      <c r="JW373">
        <v>36.536</v>
      </c>
      <c r="JX373">
        <v>36.3796</v>
      </c>
      <c r="JY373">
        <v>48.9345</v>
      </c>
      <c r="JZ373">
        <v>60.0964</v>
      </c>
      <c r="KA373">
        <v>0</v>
      </c>
      <c r="KB373">
        <v>21.3919</v>
      </c>
      <c r="KC373">
        <v>1088.88</v>
      </c>
      <c r="KD373">
        <v>16.4475</v>
      </c>
      <c r="KE373">
        <v>98.9776</v>
      </c>
      <c r="KF373">
        <v>99.5141</v>
      </c>
    </row>
    <row r="374" spans="1:292">
      <c r="A374">
        <v>354</v>
      </c>
      <c r="B374">
        <v>1685036586.6</v>
      </c>
      <c r="C374">
        <v>9987.5</v>
      </c>
      <c r="D374" t="s">
        <v>1148</v>
      </c>
      <c r="E374" t="s">
        <v>1149</v>
      </c>
      <c r="F374">
        <v>5</v>
      </c>
      <c r="G374" t="s">
        <v>1017</v>
      </c>
      <c r="H374">
        <v>1685036579.1</v>
      </c>
      <c r="I374">
        <f>(J374)/1000</f>
        <v>0</v>
      </c>
      <c r="J374">
        <f>IF(DO374, AM374, AG374)</f>
        <v>0</v>
      </c>
      <c r="K374">
        <f>IF(DO374, AH374, AF374)</f>
        <v>0</v>
      </c>
      <c r="L374">
        <f>DQ374 - IF(AT374&gt;1, K374*DK374*100.0/(AV374*EE374), 0)</f>
        <v>0</v>
      </c>
      <c r="M374">
        <f>((S374-I374/2)*L374-K374)/(S374+I374/2)</f>
        <v>0</v>
      </c>
      <c r="N374">
        <f>M374*(DX374+DY374)/1000.0</f>
        <v>0</v>
      </c>
      <c r="O374">
        <f>(DQ374 - IF(AT374&gt;1, K374*DK374*100.0/(AV374*EE374), 0))*(DX374+DY374)/1000.0</f>
        <v>0</v>
      </c>
      <c r="P374">
        <f>2.0/((1/R374-1/Q374)+SIGN(R374)*SQRT((1/R374-1/Q374)*(1/R374-1/Q374) + 4*DL374/((DL374+1)*(DL374+1))*(2*1/R374*1/Q374-1/Q374*1/Q374)))</f>
        <v>0</v>
      </c>
      <c r="Q374">
        <f>IF(LEFT(DM374,1)&lt;&gt;"0",IF(LEFT(DM374,1)="1",3.0,DN374),$D$5+$E$5*(EE374*DX374/($K$5*1000))+$F$5*(EE374*DX374/($K$5*1000))*MAX(MIN(DK374,$J$5),$I$5)*MAX(MIN(DK374,$J$5),$I$5)+$G$5*MAX(MIN(DK374,$J$5),$I$5)*(EE374*DX374/($K$5*1000))+$H$5*(EE374*DX374/($K$5*1000))*(EE374*DX374/($K$5*1000)))</f>
        <v>0</v>
      </c>
      <c r="R374">
        <f>I374*(1000-(1000*0.61365*exp(17.502*V374/(240.97+V374))/(DX374+DY374)+DS374)/2)/(1000*0.61365*exp(17.502*V374/(240.97+V374))/(DX374+DY374)-DS374)</f>
        <v>0</v>
      </c>
      <c r="S374">
        <f>1/((DL374+1)/(P374/1.6)+1/(Q374/1.37)) + DL374/((DL374+1)/(P374/1.6) + DL374/(Q374/1.37))</f>
        <v>0</v>
      </c>
      <c r="T374">
        <f>(DG374*DJ374)</f>
        <v>0</v>
      </c>
      <c r="U374">
        <f>(DZ374+(T374+2*0.95*5.67E-8*(((DZ374+$B$9)+273)^4-(DZ374+273)^4)-44100*I374)/(1.84*29.3*Q374+8*0.95*5.67E-8*(DZ374+273)^3))</f>
        <v>0</v>
      </c>
      <c r="V374">
        <f>($C$9*EA374+$D$9*EB374+$E$9*U374)</f>
        <v>0</v>
      </c>
      <c r="W374">
        <f>0.61365*exp(17.502*V374/(240.97+V374))</f>
        <v>0</v>
      </c>
      <c r="X374">
        <f>(Y374/Z374*100)</f>
        <v>0</v>
      </c>
      <c r="Y374">
        <f>DS374*(DX374+DY374)/1000</f>
        <v>0</v>
      </c>
      <c r="Z374">
        <f>0.61365*exp(17.502*DZ374/(240.97+DZ374))</f>
        <v>0</v>
      </c>
      <c r="AA374">
        <f>(W374-DS374*(DX374+DY374)/1000)</f>
        <v>0</v>
      </c>
      <c r="AB374">
        <f>(-I374*44100)</f>
        <v>0</v>
      </c>
      <c r="AC374">
        <f>2*29.3*Q374*0.92*(DZ374-V374)</f>
        <v>0</v>
      </c>
      <c r="AD374">
        <f>2*0.95*5.67E-8*(((DZ374+$B$9)+273)^4-(V374+273)^4)</f>
        <v>0</v>
      </c>
      <c r="AE374">
        <f>T374+AD374+AB374+AC374</f>
        <v>0</v>
      </c>
      <c r="AF374">
        <f>DW374*AT374*(DR374-DQ374*(1000-AT374*DT374)/(1000-AT374*DS374))/(100*DK374)</f>
        <v>0</v>
      </c>
      <c r="AG374">
        <f>1000*DW374*AT374*(DS374-DT374)/(100*DK374*(1000-AT374*DS374))</f>
        <v>0</v>
      </c>
      <c r="AH374">
        <f>(AI374 - AJ374 - DX374*1E3/(8.314*(DZ374+273.15)) * AL374/DW374 * AK374) * DW374/(100*DK374) * (1000 - DT374)/1000</f>
        <v>0</v>
      </c>
      <c r="AI374">
        <v>1092.233856212737</v>
      </c>
      <c r="AJ374">
        <v>1053.532909090909</v>
      </c>
      <c r="AK374">
        <v>3.436555787087895</v>
      </c>
      <c r="AL374">
        <v>66.82168237322618</v>
      </c>
      <c r="AM374">
        <f>(AO374 - AN374 + DX374*1E3/(8.314*(DZ374+273.15)) * AQ374/DW374 * AP374) * DW374/(100*DK374) * 1000/(1000 - AO374)</f>
        <v>0</v>
      </c>
      <c r="AN374">
        <v>16.2708018611783</v>
      </c>
      <c r="AO374">
        <v>17.91854617647059</v>
      </c>
      <c r="AP374">
        <v>0.0006707913248244105</v>
      </c>
      <c r="AQ374">
        <v>105.1701195824836</v>
      </c>
      <c r="AR374">
        <v>0</v>
      </c>
      <c r="AS374">
        <v>0</v>
      </c>
      <c r="AT374">
        <f>IF(AR374*$H$15&gt;=AV374,1.0,(AV374/(AV374-AR374*$H$15)))</f>
        <v>0</v>
      </c>
      <c r="AU374">
        <f>(AT374-1)*100</f>
        <v>0</v>
      </c>
      <c r="AV374">
        <f>MAX(0,($B$15+$C$15*EE374)/(1+$D$15*EE374)*DX374/(DZ374+273)*$E$15)</f>
        <v>0</v>
      </c>
      <c r="AW374" t="s">
        <v>429</v>
      </c>
      <c r="AX374" t="s">
        <v>429</v>
      </c>
      <c r="AY374">
        <v>0</v>
      </c>
      <c r="AZ374">
        <v>0</v>
      </c>
      <c r="BA374">
        <f>1-AY374/AZ374</f>
        <v>0</v>
      </c>
      <c r="BB374">
        <v>0</v>
      </c>
      <c r="BC374" t="s">
        <v>429</v>
      </c>
      <c r="BD374" t="s">
        <v>429</v>
      </c>
      <c r="BE374">
        <v>0</v>
      </c>
      <c r="BF374">
        <v>0</v>
      </c>
      <c r="BG374">
        <f>1-BE374/BF374</f>
        <v>0</v>
      </c>
      <c r="BH374">
        <v>0.5</v>
      </c>
      <c r="BI374">
        <f>DH374</f>
        <v>0</v>
      </c>
      <c r="BJ374">
        <f>K374</f>
        <v>0</v>
      </c>
      <c r="BK374">
        <f>BG374*BH374*BI374</f>
        <v>0</v>
      </c>
      <c r="BL374">
        <f>(BJ374-BB374)/BI374</f>
        <v>0</v>
      </c>
      <c r="BM374">
        <f>(AZ374-BF374)/BF374</f>
        <v>0</v>
      </c>
      <c r="BN374">
        <f>AY374/(BA374+AY374/BF374)</f>
        <v>0</v>
      </c>
      <c r="BO374" t="s">
        <v>429</v>
      </c>
      <c r="BP374">
        <v>0</v>
      </c>
      <c r="BQ374">
        <f>IF(BP374&lt;&gt;0, BP374, BN374)</f>
        <v>0</v>
      </c>
      <c r="BR374">
        <f>1-BQ374/BF374</f>
        <v>0</v>
      </c>
      <c r="BS374">
        <f>(BF374-BE374)/(BF374-BQ374)</f>
        <v>0</v>
      </c>
      <c r="BT374">
        <f>(AZ374-BF374)/(AZ374-BQ374)</f>
        <v>0</v>
      </c>
      <c r="BU374">
        <f>(BF374-BE374)/(BF374-AY374)</f>
        <v>0</v>
      </c>
      <c r="BV374">
        <f>(AZ374-BF374)/(AZ374-AY374)</f>
        <v>0</v>
      </c>
      <c r="BW374">
        <f>(BS374*BQ374/BE374)</f>
        <v>0</v>
      </c>
      <c r="BX374">
        <f>(1-BW374)</f>
        <v>0</v>
      </c>
      <c r="DG374">
        <f>$B$13*EF374+$C$13*EG374+$F$13*ER374*(1-EU374)</f>
        <v>0</v>
      </c>
      <c r="DH374">
        <f>DG374*DI374</f>
        <v>0</v>
      </c>
      <c r="DI374">
        <f>($B$13*$D$11+$C$13*$D$11+$F$13*((FE374+EW374)/MAX(FE374+EW374+FF374, 0.1)*$I$11+FF374/MAX(FE374+EW374+FF374, 0.1)*$J$11))/($B$13+$C$13+$F$13)</f>
        <v>0</v>
      </c>
      <c r="DJ374">
        <f>($B$13*$K$11+$C$13*$K$11+$F$13*((FE374+EW374)/MAX(FE374+EW374+FF374, 0.1)*$P$11+FF374/MAX(FE374+EW374+FF374, 0.1)*$Q$11))/($B$13+$C$13+$F$13)</f>
        <v>0</v>
      </c>
      <c r="DK374">
        <v>4.16</v>
      </c>
      <c r="DL374">
        <v>0.5</v>
      </c>
      <c r="DM374" t="s">
        <v>430</v>
      </c>
      <c r="DN374">
        <v>2</v>
      </c>
      <c r="DO374" t="b">
        <v>1</v>
      </c>
      <c r="DP374">
        <v>1685036579.1</v>
      </c>
      <c r="DQ374">
        <v>1011.112111111111</v>
      </c>
      <c r="DR374">
        <v>1060.682962962963</v>
      </c>
      <c r="DS374">
        <v>17.88814444444445</v>
      </c>
      <c r="DT374">
        <v>16.23261481481481</v>
      </c>
      <c r="DU374">
        <v>1011.336592592593</v>
      </c>
      <c r="DV374">
        <v>18.00075185185185</v>
      </c>
      <c r="DW374">
        <v>499.9992222222223</v>
      </c>
      <c r="DX374">
        <v>99.50749259259257</v>
      </c>
      <c r="DY374">
        <v>0.09999027407407406</v>
      </c>
      <c r="DZ374">
        <v>27.15424814814814</v>
      </c>
      <c r="EA374">
        <v>28.05888518518519</v>
      </c>
      <c r="EB374">
        <v>999.9000000000001</v>
      </c>
      <c r="EC374">
        <v>0</v>
      </c>
      <c r="ED374">
        <v>0</v>
      </c>
      <c r="EE374">
        <v>10001.28777777778</v>
      </c>
      <c r="EF374">
        <v>0</v>
      </c>
      <c r="EG374">
        <v>116.6131851851852</v>
      </c>
      <c r="EH374">
        <v>-49.57070740740741</v>
      </c>
      <c r="EI374">
        <v>1029.527777777778</v>
      </c>
      <c r="EJ374">
        <v>1078.186666666666</v>
      </c>
      <c r="EK374">
        <v>1.655524814814815</v>
      </c>
      <c r="EL374">
        <v>1060.682962962963</v>
      </c>
      <c r="EM374">
        <v>16.23261481481481</v>
      </c>
      <c r="EN374">
        <v>1.780005555555555</v>
      </c>
      <c r="EO374">
        <v>1.615268148148148</v>
      </c>
      <c r="EP374">
        <v>15.6123</v>
      </c>
      <c r="EQ374">
        <v>14.10503703703704</v>
      </c>
      <c r="ER374">
        <v>1999.894444444444</v>
      </c>
      <c r="ES374">
        <v>0.9800000740740741</v>
      </c>
      <c r="ET374">
        <v>0.01999995185185185</v>
      </c>
      <c r="EU374">
        <v>0</v>
      </c>
      <c r="EV374">
        <v>519.2833333333333</v>
      </c>
      <c r="EW374">
        <v>5.00078</v>
      </c>
      <c r="EX374">
        <v>18783.45555555556</v>
      </c>
      <c r="EY374">
        <v>16378.77777777778</v>
      </c>
      <c r="EZ374">
        <v>45.8908148148148</v>
      </c>
      <c r="FA374">
        <v>47.35859259259259</v>
      </c>
      <c r="FB374">
        <v>46.81455555555555</v>
      </c>
      <c r="FC374">
        <v>47.13388888888888</v>
      </c>
      <c r="FD374">
        <v>46.48596296296296</v>
      </c>
      <c r="FE374">
        <v>1954.995555555556</v>
      </c>
      <c r="FF374">
        <v>39.89814814814816</v>
      </c>
      <c r="FG374">
        <v>0</v>
      </c>
      <c r="FH374">
        <v>1685036586.1</v>
      </c>
      <c r="FI374">
        <v>0</v>
      </c>
      <c r="FJ374">
        <v>519.32336</v>
      </c>
      <c r="FK374">
        <v>1.797153847226823</v>
      </c>
      <c r="FL374">
        <v>-19845.27694216538</v>
      </c>
      <c r="FM374">
        <v>18526.98</v>
      </c>
      <c r="FN374">
        <v>15</v>
      </c>
      <c r="FO374">
        <v>1685034582.6</v>
      </c>
      <c r="FP374" t="s">
        <v>1018</v>
      </c>
      <c r="FQ374">
        <v>1685034575.6</v>
      </c>
      <c r="FR374">
        <v>1685034582.6</v>
      </c>
      <c r="FS374">
        <v>5</v>
      </c>
      <c r="FT374">
        <v>-0.444</v>
      </c>
      <c r="FU374">
        <v>-0.083</v>
      </c>
      <c r="FV374">
        <v>-0.171</v>
      </c>
      <c r="FW374">
        <v>-0.067</v>
      </c>
      <c r="FX374">
        <v>408</v>
      </c>
      <c r="FY374">
        <v>21</v>
      </c>
      <c r="FZ374">
        <v>0.12</v>
      </c>
      <c r="GA374">
        <v>0.04</v>
      </c>
      <c r="GB374">
        <v>-49.63936097560975</v>
      </c>
      <c r="GC374">
        <v>1.261268989546942</v>
      </c>
      <c r="GD374">
        <v>0.1500368668158805</v>
      </c>
      <c r="GE374">
        <v>0</v>
      </c>
      <c r="GF374">
        <v>1.713055365853658</v>
      </c>
      <c r="GG374">
        <v>-0.9845820209059163</v>
      </c>
      <c r="GH374">
        <v>0.09805035301978865</v>
      </c>
      <c r="GI374">
        <v>0</v>
      </c>
      <c r="GJ374">
        <v>0</v>
      </c>
      <c r="GK374">
        <v>2</v>
      </c>
      <c r="GL374" t="s">
        <v>485</v>
      </c>
      <c r="GM374">
        <v>3.09911</v>
      </c>
      <c r="GN374">
        <v>2.75817</v>
      </c>
      <c r="GO374">
        <v>0.177313</v>
      </c>
      <c r="GP374">
        <v>0.182712</v>
      </c>
      <c r="GQ374">
        <v>0.09564110000000001</v>
      </c>
      <c r="GR374">
        <v>0.08985120000000001</v>
      </c>
      <c r="GS374">
        <v>20840.3</v>
      </c>
      <c r="GT374">
        <v>20478.8</v>
      </c>
      <c r="GU374">
        <v>25899</v>
      </c>
      <c r="GV374">
        <v>25426.6</v>
      </c>
      <c r="GW374">
        <v>37615.1</v>
      </c>
      <c r="GX374">
        <v>35275.6</v>
      </c>
      <c r="GY374">
        <v>45296.4</v>
      </c>
      <c r="GZ374">
        <v>41920.7</v>
      </c>
      <c r="HA374">
        <v>1.80235</v>
      </c>
      <c r="HB374">
        <v>1.75975</v>
      </c>
      <c r="HC374">
        <v>-0.0807345</v>
      </c>
      <c r="HD374">
        <v>0</v>
      </c>
      <c r="HE374">
        <v>29.3651</v>
      </c>
      <c r="HF374">
        <v>999.9</v>
      </c>
      <c r="HG374">
        <v>45.9</v>
      </c>
      <c r="HH374">
        <v>46.2</v>
      </c>
      <c r="HI374">
        <v>47.2865</v>
      </c>
      <c r="HJ374">
        <v>63.063</v>
      </c>
      <c r="HK374">
        <v>23.1971</v>
      </c>
      <c r="HL374">
        <v>1</v>
      </c>
      <c r="HM374">
        <v>0.810836</v>
      </c>
      <c r="HN374">
        <v>7.83449</v>
      </c>
      <c r="HO374">
        <v>20.1197</v>
      </c>
      <c r="HP374">
        <v>5.2101</v>
      </c>
      <c r="HQ374">
        <v>11.986</v>
      </c>
      <c r="HR374">
        <v>4.96325</v>
      </c>
      <c r="HS374">
        <v>3.27435</v>
      </c>
      <c r="HT374">
        <v>9999</v>
      </c>
      <c r="HU374">
        <v>9999</v>
      </c>
      <c r="HV374">
        <v>9999</v>
      </c>
      <c r="HW374">
        <v>32.8</v>
      </c>
      <c r="HX374">
        <v>1.86401</v>
      </c>
      <c r="HY374">
        <v>1.86032</v>
      </c>
      <c r="HZ374">
        <v>1.85867</v>
      </c>
      <c r="IA374">
        <v>1.86001</v>
      </c>
      <c r="IB374">
        <v>1.85989</v>
      </c>
      <c r="IC374">
        <v>1.85852</v>
      </c>
      <c r="ID374">
        <v>1.85762</v>
      </c>
      <c r="IE374">
        <v>1.85242</v>
      </c>
      <c r="IF374">
        <v>0</v>
      </c>
      <c r="IG374">
        <v>0</v>
      </c>
      <c r="IH374">
        <v>0</v>
      </c>
      <c r="II374">
        <v>0</v>
      </c>
      <c r="IJ374" t="s">
        <v>433</v>
      </c>
      <c r="IK374" t="s">
        <v>434</v>
      </c>
      <c r="IL374" t="s">
        <v>435</v>
      </c>
      <c r="IM374" t="s">
        <v>435</v>
      </c>
      <c r="IN374" t="s">
        <v>435</v>
      </c>
      <c r="IO374" t="s">
        <v>435</v>
      </c>
      <c r="IP374">
        <v>0</v>
      </c>
      <c r="IQ374">
        <v>100</v>
      </c>
      <c r="IR374">
        <v>100</v>
      </c>
      <c r="IS374">
        <v>-0.24</v>
      </c>
      <c r="IT374">
        <v>-0.1121</v>
      </c>
      <c r="IU374">
        <v>-0.2503851249591045</v>
      </c>
      <c r="IV374">
        <v>0.0002756662941723101</v>
      </c>
      <c r="IW374">
        <v>-1.706736700235475E-07</v>
      </c>
      <c r="IX374">
        <v>-7.648352192670159E-11</v>
      </c>
      <c r="IY374">
        <v>-0.272498028503149</v>
      </c>
      <c r="IZ374">
        <v>0.001712106514585134</v>
      </c>
      <c r="JA374">
        <v>0.0004201690128959496</v>
      </c>
      <c r="JB374">
        <v>-1.212774764375344E-06</v>
      </c>
      <c r="JC374">
        <v>3</v>
      </c>
      <c r="JD374">
        <v>1949</v>
      </c>
      <c r="JE374">
        <v>1</v>
      </c>
      <c r="JF374">
        <v>28</v>
      </c>
      <c r="JG374">
        <v>33.5</v>
      </c>
      <c r="JH374">
        <v>33.4</v>
      </c>
      <c r="JI374">
        <v>2.47192</v>
      </c>
      <c r="JJ374">
        <v>2.68311</v>
      </c>
      <c r="JK374">
        <v>1.49658</v>
      </c>
      <c r="JL374">
        <v>2.34375</v>
      </c>
      <c r="JM374">
        <v>1.54907</v>
      </c>
      <c r="JN374">
        <v>2.44263</v>
      </c>
      <c r="JO374">
        <v>49.4842</v>
      </c>
      <c r="JP374">
        <v>14.5261</v>
      </c>
      <c r="JQ374">
        <v>18</v>
      </c>
      <c r="JR374">
        <v>495.089</v>
      </c>
      <c r="JS374">
        <v>480.16</v>
      </c>
      <c r="JT374">
        <v>21.3165</v>
      </c>
      <c r="JU374">
        <v>36.7782</v>
      </c>
      <c r="JV374">
        <v>29.9983</v>
      </c>
      <c r="JW374">
        <v>36.5283</v>
      </c>
      <c r="JX374">
        <v>36.3729</v>
      </c>
      <c r="JY374">
        <v>49.6012</v>
      </c>
      <c r="JZ374">
        <v>60.0964</v>
      </c>
      <c r="KA374">
        <v>0</v>
      </c>
      <c r="KB374">
        <v>21.3366</v>
      </c>
      <c r="KC374">
        <v>1108.94</v>
      </c>
      <c r="KD374">
        <v>16.4758</v>
      </c>
      <c r="KE374">
        <v>98.9804</v>
      </c>
      <c r="KF374">
        <v>99.5158</v>
      </c>
    </row>
    <row r="375" spans="1:292">
      <c r="A375">
        <v>355</v>
      </c>
      <c r="B375">
        <v>1685036591.6</v>
      </c>
      <c r="C375">
        <v>9992.5</v>
      </c>
      <c r="D375" t="s">
        <v>1150</v>
      </c>
      <c r="E375" t="s">
        <v>1151</v>
      </c>
      <c r="F375">
        <v>5</v>
      </c>
      <c r="G375" t="s">
        <v>1017</v>
      </c>
      <c r="H375">
        <v>1685036583.814285</v>
      </c>
      <c r="I375">
        <f>(J375)/1000</f>
        <v>0</v>
      </c>
      <c r="J375">
        <f>IF(DO375, AM375, AG375)</f>
        <v>0</v>
      </c>
      <c r="K375">
        <f>IF(DO375, AH375, AF375)</f>
        <v>0</v>
      </c>
      <c r="L375">
        <f>DQ375 - IF(AT375&gt;1, K375*DK375*100.0/(AV375*EE375), 0)</f>
        <v>0</v>
      </c>
      <c r="M375">
        <f>((S375-I375/2)*L375-K375)/(S375+I375/2)</f>
        <v>0</v>
      </c>
      <c r="N375">
        <f>M375*(DX375+DY375)/1000.0</f>
        <v>0</v>
      </c>
      <c r="O375">
        <f>(DQ375 - IF(AT375&gt;1, K375*DK375*100.0/(AV375*EE375), 0))*(DX375+DY375)/1000.0</f>
        <v>0</v>
      </c>
      <c r="P375">
        <f>2.0/((1/R375-1/Q375)+SIGN(R375)*SQRT((1/R375-1/Q375)*(1/R375-1/Q375) + 4*DL375/((DL375+1)*(DL375+1))*(2*1/R375*1/Q375-1/Q375*1/Q375)))</f>
        <v>0</v>
      </c>
      <c r="Q375">
        <f>IF(LEFT(DM375,1)&lt;&gt;"0",IF(LEFT(DM375,1)="1",3.0,DN375),$D$5+$E$5*(EE375*DX375/($K$5*1000))+$F$5*(EE375*DX375/($K$5*1000))*MAX(MIN(DK375,$J$5),$I$5)*MAX(MIN(DK375,$J$5),$I$5)+$G$5*MAX(MIN(DK375,$J$5),$I$5)*(EE375*DX375/($K$5*1000))+$H$5*(EE375*DX375/($K$5*1000))*(EE375*DX375/($K$5*1000)))</f>
        <v>0</v>
      </c>
      <c r="R375">
        <f>I375*(1000-(1000*0.61365*exp(17.502*V375/(240.97+V375))/(DX375+DY375)+DS375)/2)/(1000*0.61365*exp(17.502*V375/(240.97+V375))/(DX375+DY375)-DS375)</f>
        <v>0</v>
      </c>
      <c r="S375">
        <f>1/((DL375+1)/(P375/1.6)+1/(Q375/1.37)) + DL375/((DL375+1)/(P375/1.6) + DL375/(Q375/1.37))</f>
        <v>0</v>
      </c>
      <c r="T375">
        <f>(DG375*DJ375)</f>
        <v>0</v>
      </c>
      <c r="U375">
        <f>(DZ375+(T375+2*0.95*5.67E-8*(((DZ375+$B$9)+273)^4-(DZ375+273)^4)-44100*I375)/(1.84*29.3*Q375+8*0.95*5.67E-8*(DZ375+273)^3))</f>
        <v>0</v>
      </c>
      <c r="V375">
        <f>($C$9*EA375+$D$9*EB375+$E$9*U375)</f>
        <v>0</v>
      </c>
      <c r="W375">
        <f>0.61365*exp(17.502*V375/(240.97+V375))</f>
        <v>0</v>
      </c>
      <c r="X375">
        <f>(Y375/Z375*100)</f>
        <v>0</v>
      </c>
      <c r="Y375">
        <f>DS375*(DX375+DY375)/1000</f>
        <v>0</v>
      </c>
      <c r="Z375">
        <f>0.61365*exp(17.502*DZ375/(240.97+DZ375))</f>
        <v>0</v>
      </c>
      <c r="AA375">
        <f>(W375-DS375*(DX375+DY375)/1000)</f>
        <v>0</v>
      </c>
      <c r="AB375">
        <f>(-I375*44100)</f>
        <v>0</v>
      </c>
      <c r="AC375">
        <f>2*29.3*Q375*0.92*(DZ375-V375)</f>
        <v>0</v>
      </c>
      <c r="AD375">
        <f>2*0.95*5.67E-8*(((DZ375+$B$9)+273)^4-(V375+273)^4)</f>
        <v>0</v>
      </c>
      <c r="AE375">
        <f>T375+AD375+AB375+AC375</f>
        <v>0</v>
      </c>
      <c r="AF375">
        <f>DW375*AT375*(DR375-DQ375*(1000-AT375*DT375)/(1000-AT375*DS375))/(100*DK375)</f>
        <v>0</v>
      </c>
      <c r="AG375">
        <f>1000*DW375*AT375*(DS375-DT375)/(100*DK375*(1000-AT375*DS375))</f>
        <v>0</v>
      </c>
      <c r="AH375">
        <f>(AI375 - AJ375 - DX375*1E3/(8.314*(DZ375+273.15)) * AL375/DW375 * AK375) * DW375/(100*DK375) * (1000 - DT375)/1000</f>
        <v>0</v>
      </c>
      <c r="AI375">
        <v>1109.489850453278</v>
      </c>
      <c r="AJ375">
        <v>1070.682424242424</v>
      </c>
      <c r="AK375">
        <v>3.421271412013701</v>
      </c>
      <c r="AL375">
        <v>66.82168237322618</v>
      </c>
      <c r="AM375">
        <f>(AO375 - AN375 + DX375*1E3/(8.314*(DZ375+273.15)) * AQ375/DW375 * AP375) * DW375/(100*DK375) * 1000/(1000 - AO375)</f>
        <v>0</v>
      </c>
      <c r="AN375">
        <v>16.40130899465012</v>
      </c>
      <c r="AO375">
        <v>17.95985676470588</v>
      </c>
      <c r="AP375">
        <v>0.01030404480307991</v>
      </c>
      <c r="AQ375">
        <v>105.1701195824836</v>
      </c>
      <c r="AR375">
        <v>0</v>
      </c>
      <c r="AS375">
        <v>0</v>
      </c>
      <c r="AT375">
        <f>IF(AR375*$H$15&gt;=AV375,1.0,(AV375/(AV375-AR375*$H$15)))</f>
        <v>0</v>
      </c>
      <c r="AU375">
        <f>(AT375-1)*100</f>
        <v>0</v>
      </c>
      <c r="AV375">
        <f>MAX(0,($B$15+$C$15*EE375)/(1+$D$15*EE375)*DX375/(DZ375+273)*$E$15)</f>
        <v>0</v>
      </c>
      <c r="AW375" t="s">
        <v>429</v>
      </c>
      <c r="AX375" t="s">
        <v>429</v>
      </c>
      <c r="AY375">
        <v>0</v>
      </c>
      <c r="AZ375">
        <v>0</v>
      </c>
      <c r="BA375">
        <f>1-AY375/AZ375</f>
        <v>0</v>
      </c>
      <c r="BB375">
        <v>0</v>
      </c>
      <c r="BC375" t="s">
        <v>429</v>
      </c>
      <c r="BD375" t="s">
        <v>429</v>
      </c>
      <c r="BE375">
        <v>0</v>
      </c>
      <c r="BF375">
        <v>0</v>
      </c>
      <c r="BG375">
        <f>1-BE375/BF375</f>
        <v>0</v>
      </c>
      <c r="BH375">
        <v>0.5</v>
      </c>
      <c r="BI375">
        <f>DH375</f>
        <v>0</v>
      </c>
      <c r="BJ375">
        <f>K375</f>
        <v>0</v>
      </c>
      <c r="BK375">
        <f>BG375*BH375*BI375</f>
        <v>0</v>
      </c>
      <c r="BL375">
        <f>(BJ375-BB375)/BI375</f>
        <v>0</v>
      </c>
      <c r="BM375">
        <f>(AZ375-BF375)/BF375</f>
        <v>0</v>
      </c>
      <c r="BN375">
        <f>AY375/(BA375+AY375/BF375)</f>
        <v>0</v>
      </c>
      <c r="BO375" t="s">
        <v>429</v>
      </c>
      <c r="BP375">
        <v>0</v>
      </c>
      <c r="BQ375">
        <f>IF(BP375&lt;&gt;0, BP375, BN375)</f>
        <v>0</v>
      </c>
      <c r="BR375">
        <f>1-BQ375/BF375</f>
        <v>0</v>
      </c>
      <c r="BS375">
        <f>(BF375-BE375)/(BF375-BQ375)</f>
        <v>0</v>
      </c>
      <c r="BT375">
        <f>(AZ375-BF375)/(AZ375-BQ375)</f>
        <v>0</v>
      </c>
      <c r="BU375">
        <f>(BF375-BE375)/(BF375-AY375)</f>
        <v>0</v>
      </c>
      <c r="BV375">
        <f>(AZ375-BF375)/(AZ375-AY375)</f>
        <v>0</v>
      </c>
      <c r="BW375">
        <f>(BS375*BQ375/BE375)</f>
        <v>0</v>
      </c>
      <c r="BX375">
        <f>(1-BW375)</f>
        <v>0</v>
      </c>
      <c r="DG375">
        <f>$B$13*EF375+$C$13*EG375+$F$13*ER375*(1-EU375)</f>
        <v>0</v>
      </c>
      <c r="DH375">
        <f>DG375*DI375</f>
        <v>0</v>
      </c>
      <c r="DI375">
        <f>($B$13*$D$11+$C$13*$D$11+$F$13*((FE375+EW375)/MAX(FE375+EW375+FF375, 0.1)*$I$11+FF375/MAX(FE375+EW375+FF375, 0.1)*$J$11))/($B$13+$C$13+$F$13)</f>
        <v>0</v>
      </c>
      <c r="DJ375">
        <f>($B$13*$K$11+$C$13*$K$11+$F$13*((FE375+EW375)/MAX(FE375+EW375+FF375, 0.1)*$P$11+FF375/MAX(FE375+EW375+FF375, 0.1)*$Q$11))/($B$13+$C$13+$F$13)</f>
        <v>0</v>
      </c>
      <c r="DK375">
        <v>4.16</v>
      </c>
      <c r="DL375">
        <v>0.5</v>
      </c>
      <c r="DM375" t="s">
        <v>430</v>
      </c>
      <c r="DN375">
        <v>2</v>
      </c>
      <c r="DO375" t="b">
        <v>1</v>
      </c>
      <c r="DP375">
        <v>1685036583.814285</v>
      </c>
      <c r="DQ375">
        <v>1026.973571428571</v>
      </c>
      <c r="DR375">
        <v>1076.481428571429</v>
      </c>
      <c r="DS375">
        <v>17.90929285714286</v>
      </c>
      <c r="DT375">
        <v>16.31856071428571</v>
      </c>
      <c r="DU375">
        <v>1027.203214285714</v>
      </c>
      <c r="DV375">
        <v>18.02156785714286</v>
      </c>
      <c r="DW375">
        <v>500.0001071428571</v>
      </c>
      <c r="DX375">
        <v>99.50684285714286</v>
      </c>
      <c r="DY375">
        <v>0.1000012285714286</v>
      </c>
      <c r="DZ375">
        <v>27.15228214285715</v>
      </c>
      <c r="EA375">
        <v>28.05306428571429</v>
      </c>
      <c r="EB375">
        <v>999.9000000000002</v>
      </c>
      <c r="EC375">
        <v>0</v>
      </c>
      <c r="ED375">
        <v>0</v>
      </c>
      <c r="EE375">
        <v>10000.54821428572</v>
      </c>
      <c r="EF375">
        <v>0</v>
      </c>
      <c r="EG375">
        <v>106.8703714285714</v>
      </c>
      <c r="EH375">
        <v>-49.50761428571429</v>
      </c>
      <c r="EI375">
        <v>1045.701071428572</v>
      </c>
      <c r="EJ375">
        <v>1094.340357142857</v>
      </c>
      <c r="EK375">
        <v>1.590724285714286</v>
      </c>
      <c r="EL375">
        <v>1076.481428571429</v>
      </c>
      <c r="EM375">
        <v>16.31856071428571</v>
      </c>
      <c r="EN375">
        <v>1.782097857142857</v>
      </c>
      <c r="EO375">
        <v>1.62381</v>
      </c>
      <c r="EP375">
        <v>15.630625</v>
      </c>
      <c r="EQ375">
        <v>14.18645357142857</v>
      </c>
      <c r="ER375">
        <v>1999.923571428571</v>
      </c>
      <c r="ES375">
        <v>0.980000107142857</v>
      </c>
      <c r="ET375">
        <v>0.02</v>
      </c>
      <c r="EU375">
        <v>0</v>
      </c>
      <c r="EV375">
        <v>519.4201428571429</v>
      </c>
      <c r="EW375">
        <v>5.00078</v>
      </c>
      <c r="EX375">
        <v>17141.83928571428</v>
      </c>
      <c r="EY375">
        <v>16379.01071428571</v>
      </c>
      <c r="EZ375">
        <v>45.87907142857141</v>
      </c>
      <c r="FA375">
        <v>47.348</v>
      </c>
      <c r="FB375">
        <v>46.82789285714286</v>
      </c>
      <c r="FC375">
        <v>47.11117857142855</v>
      </c>
      <c r="FD375">
        <v>46.47074999999999</v>
      </c>
      <c r="FE375">
        <v>1955.023214285715</v>
      </c>
      <c r="FF375">
        <v>39.9</v>
      </c>
      <c r="FG375">
        <v>0</v>
      </c>
      <c r="FH375">
        <v>1685036590.9</v>
      </c>
      <c r="FI375">
        <v>0</v>
      </c>
      <c r="FJ375">
        <v>519.4586399999999</v>
      </c>
      <c r="FK375">
        <v>1.472923066278762</v>
      </c>
      <c r="FL375">
        <v>-4641.461530495681</v>
      </c>
      <c r="FM375">
        <v>17049.012</v>
      </c>
      <c r="FN375">
        <v>15</v>
      </c>
      <c r="FO375">
        <v>1685034582.6</v>
      </c>
      <c r="FP375" t="s">
        <v>1018</v>
      </c>
      <c r="FQ375">
        <v>1685034575.6</v>
      </c>
      <c r="FR375">
        <v>1685034582.6</v>
      </c>
      <c r="FS375">
        <v>5</v>
      </c>
      <c r="FT375">
        <v>-0.444</v>
      </c>
      <c r="FU375">
        <v>-0.083</v>
      </c>
      <c r="FV375">
        <v>-0.171</v>
      </c>
      <c r="FW375">
        <v>-0.067</v>
      </c>
      <c r="FX375">
        <v>408</v>
      </c>
      <c r="FY375">
        <v>21</v>
      </c>
      <c r="FZ375">
        <v>0.12</v>
      </c>
      <c r="GA375">
        <v>0.04</v>
      </c>
      <c r="GB375">
        <v>-49.55709512195121</v>
      </c>
      <c r="GC375">
        <v>0.7940780487803937</v>
      </c>
      <c r="GD375">
        <v>0.1278503144424522</v>
      </c>
      <c r="GE375">
        <v>0</v>
      </c>
      <c r="GF375">
        <v>1.640853170731707</v>
      </c>
      <c r="GG375">
        <v>-0.9230993728222977</v>
      </c>
      <c r="GH375">
        <v>0.09355130788513664</v>
      </c>
      <c r="GI375">
        <v>0</v>
      </c>
      <c r="GJ375">
        <v>0</v>
      </c>
      <c r="GK375">
        <v>2</v>
      </c>
      <c r="GL375" t="s">
        <v>485</v>
      </c>
      <c r="GM375">
        <v>3.09903</v>
      </c>
      <c r="GN375">
        <v>2.75832</v>
      </c>
      <c r="GO375">
        <v>0.179139</v>
      </c>
      <c r="GP375">
        <v>0.184516</v>
      </c>
      <c r="GQ375">
        <v>0.0957828</v>
      </c>
      <c r="GR375">
        <v>0.0898999</v>
      </c>
      <c r="GS375">
        <v>20794.1</v>
      </c>
      <c r="GT375">
        <v>20434.2</v>
      </c>
      <c r="GU375">
        <v>25899.3</v>
      </c>
      <c r="GV375">
        <v>25427.4</v>
      </c>
      <c r="GW375">
        <v>37611.3</v>
      </c>
      <c r="GX375">
        <v>35274.6</v>
      </c>
      <c r="GY375">
        <v>45298.6</v>
      </c>
      <c r="GZ375">
        <v>41921.6</v>
      </c>
      <c r="HA375">
        <v>1.80245</v>
      </c>
      <c r="HB375">
        <v>1.7599</v>
      </c>
      <c r="HC375">
        <v>-0.08073080000000001</v>
      </c>
      <c r="HD375">
        <v>0</v>
      </c>
      <c r="HE375">
        <v>29.3588</v>
      </c>
      <c r="HF375">
        <v>999.9</v>
      </c>
      <c r="HG375">
        <v>45.9</v>
      </c>
      <c r="HH375">
        <v>46.2</v>
      </c>
      <c r="HI375">
        <v>47.2879</v>
      </c>
      <c r="HJ375">
        <v>62.923</v>
      </c>
      <c r="HK375">
        <v>23.2292</v>
      </c>
      <c r="HL375">
        <v>1</v>
      </c>
      <c r="HM375">
        <v>0.8089460000000001</v>
      </c>
      <c r="HN375">
        <v>7.83003</v>
      </c>
      <c r="HO375">
        <v>20.1202</v>
      </c>
      <c r="HP375">
        <v>5.21085</v>
      </c>
      <c r="HQ375">
        <v>11.986</v>
      </c>
      <c r="HR375">
        <v>4.9633</v>
      </c>
      <c r="HS375">
        <v>3.27445</v>
      </c>
      <c r="HT375">
        <v>9999</v>
      </c>
      <c r="HU375">
        <v>9999</v>
      </c>
      <c r="HV375">
        <v>9999</v>
      </c>
      <c r="HW375">
        <v>32.8</v>
      </c>
      <c r="HX375">
        <v>1.86401</v>
      </c>
      <c r="HY375">
        <v>1.86034</v>
      </c>
      <c r="HZ375">
        <v>1.85867</v>
      </c>
      <c r="IA375">
        <v>1.86003</v>
      </c>
      <c r="IB375">
        <v>1.85989</v>
      </c>
      <c r="IC375">
        <v>1.85852</v>
      </c>
      <c r="ID375">
        <v>1.85764</v>
      </c>
      <c r="IE375">
        <v>1.85244</v>
      </c>
      <c r="IF375">
        <v>0</v>
      </c>
      <c r="IG375">
        <v>0</v>
      </c>
      <c r="IH375">
        <v>0</v>
      </c>
      <c r="II375">
        <v>0</v>
      </c>
      <c r="IJ375" t="s">
        <v>433</v>
      </c>
      <c r="IK375" t="s">
        <v>434</v>
      </c>
      <c r="IL375" t="s">
        <v>435</v>
      </c>
      <c r="IM375" t="s">
        <v>435</v>
      </c>
      <c r="IN375" t="s">
        <v>435</v>
      </c>
      <c r="IO375" t="s">
        <v>435</v>
      </c>
      <c r="IP375">
        <v>0</v>
      </c>
      <c r="IQ375">
        <v>100</v>
      </c>
      <c r="IR375">
        <v>100</v>
      </c>
      <c r="IS375">
        <v>-0.24</v>
      </c>
      <c r="IT375">
        <v>-0.1115</v>
      </c>
      <c r="IU375">
        <v>-0.2503851249591045</v>
      </c>
      <c r="IV375">
        <v>0.0002756662941723101</v>
      </c>
      <c r="IW375">
        <v>-1.706736700235475E-07</v>
      </c>
      <c r="IX375">
        <v>-7.648352192670159E-11</v>
      </c>
      <c r="IY375">
        <v>-0.272498028503149</v>
      </c>
      <c r="IZ375">
        <v>0.001712106514585134</v>
      </c>
      <c r="JA375">
        <v>0.0004201690128959496</v>
      </c>
      <c r="JB375">
        <v>-1.212774764375344E-06</v>
      </c>
      <c r="JC375">
        <v>3</v>
      </c>
      <c r="JD375">
        <v>1949</v>
      </c>
      <c r="JE375">
        <v>1</v>
      </c>
      <c r="JF375">
        <v>28</v>
      </c>
      <c r="JG375">
        <v>33.6</v>
      </c>
      <c r="JH375">
        <v>33.5</v>
      </c>
      <c r="JI375">
        <v>2.50244</v>
      </c>
      <c r="JJ375">
        <v>2.67822</v>
      </c>
      <c r="JK375">
        <v>1.49658</v>
      </c>
      <c r="JL375">
        <v>2.34375</v>
      </c>
      <c r="JM375">
        <v>1.54785</v>
      </c>
      <c r="JN375">
        <v>2.47925</v>
      </c>
      <c r="JO375">
        <v>49.4842</v>
      </c>
      <c r="JP375">
        <v>14.5261</v>
      </c>
      <c r="JQ375">
        <v>18</v>
      </c>
      <c r="JR375">
        <v>495.099</v>
      </c>
      <c r="JS375">
        <v>480.208</v>
      </c>
      <c r="JT375">
        <v>21.2772</v>
      </c>
      <c r="JU375">
        <v>36.7661</v>
      </c>
      <c r="JV375">
        <v>29.9983</v>
      </c>
      <c r="JW375">
        <v>36.5207</v>
      </c>
      <c r="JX375">
        <v>36.3653</v>
      </c>
      <c r="JY375">
        <v>50.2038</v>
      </c>
      <c r="JZ375">
        <v>60.0964</v>
      </c>
      <c r="KA375">
        <v>0</v>
      </c>
      <c r="KB375">
        <v>21.2847</v>
      </c>
      <c r="KC375">
        <v>1122.49</v>
      </c>
      <c r="KD375">
        <v>16.5021</v>
      </c>
      <c r="KE375">
        <v>98.9838</v>
      </c>
      <c r="KF375">
        <v>99.51819999999999</v>
      </c>
    </row>
    <row r="376" spans="1:292">
      <c r="A376">
        <v>356</v>
      </c>
      <c r="B376">
        <v>1685036596.6</v>
      </c>
      <c r="C376">
        <v>9997.5</v>
      </c>
      <c r="D376" t="s">
        <v>1152</v>
      </c>
      <c r="E376" t="s">
        <v>1153</v>
      </c>
      <c r="F376">
        <v>5</v>
      </c>
      <c r="G376" t="s">
        <v>1017</v>
      </c>
      <c r="H376">
        <v>1685036589.1</v>
      </c>
      <c r="I376">
        <f>(J376)/1000</f>
        <v>0</v>
      </c>
      <c r="J376">
        <f>IF(DO376, AM376, AG376)</f>
        <v>0</v>
      </c>
      <c r="K376">
        <f>IF(DO376, AH376, AF376)</f>
        <v>0</v>
      </c>
      <c r="L376">
        <f>DQ376 - IF(AT376&gt;1, K376*DK376*100.0/(AV376*EE376), 0)</f>
        <v>0</v>
      </c>
      <c r="M376">
        <f>((S376-I376/2)*L376-K376)/(S376+I376/2)</f>
        <v>0</v>
      </c>
      <c r="N376">
        <f>M376*(DX376+DY376)/1000.0</f>
        <v>0</v>
      </c>
      <c r="O376">
        <f>(DQ376 - IF(AT376&gt;1, K376*DK376*100.0/(AV376*EE376), 0))*(DX376+DY376)/1000.0</f>
        <v>0</v>
      </c>
      <c r="P376">
        <f>2.0/((1/R376-1/Q376)+SIGN(R376)*SQRT((1/R376-1/Q376)*(1/R376-1/Q376) + 4*DL376/((DL376+1)*(DL376+1))*(2*1/R376*1/Q376-1/Q376*1/Q376)))</f>
        <v>0</v>
      </c>
      <c r="Q376">
        <f>IF(LEFT(DM376,1)&lt;&gt;"0",IF(LEFT(DM376,1)="1",3.0,DN376),$D$5+$E$5*(EE376*DX376/($K$5*1000))+$F$5*(EE376*DX376/($K$5*1000))*MAX(MIN(DK376,$J$5),$I$5)*MAX(MIN(DK376,$J$5),$I$5)+$G$5*MAX(MIN(DK376,$J$5),$I$5)*(EE376*DX376/($K$5*1000))+$H$5*(EE376*DX376/($K$5*1000))*(EE376*DX376/($K$5*1000)))</f>
        <v>0</v>
      </c>
      <c r="R376">
        <f>I376*(1000-(1000*0.61365*exp(17.502*V376/(240.97+V376))/(DX376+DY376)+DS376)/2)/(1000*0.61365*exp(17.502*V376/(240.97+V376))/(DX376+DY376)-DS376)</f>
        <v>0</v>
      </c>
      <c r="S376">
        <f>1/((DL376+1)/(P376/1.6)+1/(Q376/1.37)) + DL376/((DL376+1)/(P376/1.6) + DL376/(Q376/1.37))</f>
        <v>0</v>
      </c>
      <c r="T376">
        <f>(DG376*DJ376)</f>
        <v>0</v>
      </c>
      <c r="U376">
        <f>(DZ376+(T376+2*0.95*5.67E-8*(((DZ376+$B$9)+273)^4-(DZ376+273)^4)-44100*I376)/(1.84*29.3*Q376+8*0.95*5.67E-8*(DZ376+273)^3))</f>
        <v>0</v>
      </c>
      <c r="V376">
        <f>($C$9*EA376+$D$9*EB376+$E$9*U376)</f>
        <v>0</v>
      </c>
      <c r="W376">
        <f>0.61365*exp(17.502*V376/(240.97+V376))</f>
        <v>0</v>
      </c>
      <c r="X376">
        <f>(Y376/Z376*100)</f>
        <v>0</v>
      </c>
      <c r="Y376">
        <f>DS376*(DX376+DY376)/1000</f>
        <v>0</v>
      </c>
      <c r="Z376">
        <f>0.61365*exp(17.502*DZ376/(240.97+DZ376))</f>
        <v>0</v>
      </c>
      <c r="AA376">
        <f>(W376-DS376*(DX376+DY376)/1000)</f>
        <v>0</v>
      </c>
      <c r="AB376">
        <f>(-I376*44100)</f>
        <v>0</v>
      </c>
      <c r="AC376">
        <f>2*29.3*Q376*0.92*(DZ376-V376)</f>
        <v>0</v>
      </c>
      <c r="AD376">
        <f>2*0.95*5.67E-8*(((DZ376+$B$9)+273)^4-(V376+273)^4)</f>
        <v>0</v>
      </c>
      <c r="AE376">
        <f>T376+AD376+AB376+AC376</f>
        <v>0</v>
      </c>
      <c r="AF376">
        <f>DW376*AT376*(DR376-DQ376*(1000-AT376*DT376)/(1000-AT376*DS376))/(100*DK376)</f>
        <v>0</v>
      </c>
      <c r="AG376">
        <f>1000*DW376*AT376*(DS376-DT376)/(100*DK376*(1000-AT376*DS376))</f>
        <v>0</v>
      </c>
      <c r="AH376">
        <f>(AI376 - AJ376 - DX376*1E3/(8.314*(DZ376+273.15)) * AL376/DW376 * AK376) * DW376/(100*DK376) * (1000 - DT376)/1000</f>
        <v>0</v>
      </c>
      <c r="AI376">
        <v>1126.618588505069</v>
      </c>
      <c r="AJ376">
        <v>1087.901090909091</v>
      </c>
      <c r="AK376">
        <v>3.448721238467628</v>
      </c>
      <c r="AL376">
        <v>66.82168237322618</v>
      </c>
      <c r="AM376">
        <f>(AO376 - AN376 + DX376*1E3/(8.314*(DZ376+273.15)) * AQ376/DW376 * AP376) * DW376/(100*DK376) * 1000/(1000 - AO376)</f>
        <v>0</v>
      </c>
      <c r="AN376">
        <v>16.41286076476432</v>
      </c>
      <c r="AO376">
        <v>17.96998147058823</v>
      </c>
      <c r="AP376">
        <v>0.006161427123609159</v>
      </c>
      <c r="AQ376">
        <v>105.1701195824836</v>
      </c>
      <c r="AR376">
        <v>0</v>
      </c>
      <c r="AS376">
        <v>0</v>
      </c>
      <c r="AT376">
        <f>IF(AR376*$H$15&gt;=AV376,1.0,(AV376/(AV376-AR376*$H$15)))</f>
        <v>0</v>
      </c>
      <c r="AU376">
        <f>(AT376-1)*100</f>
        <v>0</v>
      </c>
      <c r="AV376">
        <f>MAX(0,($B$15+$C$15*EE376)/(1+$D$15*EE376)*DX376/(DZ376+273)*$E$15)</f>
        <v>0</v>
      </c>
      <c r="AW376" t="s">
        <v>429</v>
      </c>
      <c r="AX376" t="s">
        <v>429</v>
      </c>
      <c r="AY376">
        <v>0</v>
      </c>
      <c r="AZ376">
        <v>0</v>
      </c>
      <c r="BA376">
        <f>1-AY376/AZ376</f>
        <v>0</v>
      </c>
      <c r="BB376">
        <v>0</v>
      </c>
      <c r="BC376" t="s">
        <v>429</v>
      </c>
      <c r="BD376" t="s">
        <v>429</v>
      </c>
      <c r="BE376">
        <v>0</v>
      </c>
      <c r="BF376">
        <v>0</v>
      </c>
      <c r="BG376">
        <f>1-BE376/BF376</f>
        <v>0</v>
      </c>
      <c r="BH376">
        <v>0.5</v>
      </c>
      <c r="BI376">
        <f>DH376</f>
        <v>0</v>
      </c>
      <c r="BJ376">
        <f>K376</f>
        <v>0</v>
      </c>
      <c r="BK376">
        <f>BG376*BH376*BI376</f>
        <v>0</v>
      </c>
      <c r="BL376">
        <f>(BJ376-BB376)/BI376</f>
        <v>0</v>
      </c>
      <c r="BM376">
        <f>(AZ376-BF376)/BF376</f>
        <v>0</v>
      </c>
      <c r="BN376">
        <f>AY376/(BA376+AY376/BF376)</f>
        <v>0</v>
      </c>
      <c r="BO376" t="s">
        <v>429</v>
      </c>
      <c r="BP376">
        <v>0</v>
      </c>
      <c r="BQ376">
        <f>IF(BP376&lt;&gt;0, BP376, BN376)</f>
        <v>0</v>
      </c>
      <c r="BR376">
        <f>1-BQ376/BF376</f>
        <v>0</v>
      </c>
      <c r="BS376">
        <f>(BF376-BE376)/(BF376-BQ376)</f>
        <v>0</v>
      </c>
      <c r="BT376">
        <f>(AZ376-BF376)/(AZ376-BQ376)</f>
        <v>0</v>
      </c>
      <c r="BU376">
        <f>(BF376-BE376)/(BF376-AY376)</f>
        <v>0</v>
      </c>
      <c r="BV376">
        <f>(AZ376-BF376)/(AZ376-AY376)</f>
        <v>0</v>
      </c>
      <c r="BW376">
        <f>(BS376*BQ376/BE376)</f>
        <v>0</v>
      </c>
      <c r="BX376">
        <f>(1-BW376)</f>
        <v>0</v>
      </c>
      <c r="DG376">
        <f>$B$13*EF376+$C$13*EG376+$F$13*ER376*(1-EU376)</f>
        <v>0</v>
      </c>
      <c r="DH376">
        <f>DG376*DI376</f>
        <v>0</v>
      </c>
      <c r="DI376">
        <f>($B$13*$D$11+$C$13*$D$11+$F$13*((FE376+EW376)/MAX(FE376+EW376+FF376, 0.1)*$I$11+FF376/MAX(FE376+EW376+FF376, 0.1)*$J$11))/($B$13+$C$13+$F$13)</f>
        <v>0</v>
      </c>
      <c r="DJ376">
        <f>($B$13*$K$11+$C$13*$K$11+$F$13*((FE376+EW376)/MAX(FE376+EW376+FF376, 0.1)*$P$11+FF376/MAX(FE376+EW376+FF376, 0.1)*$Q$11))/($B$13+$C$13+$F$13)</f>
        <v>0</v>
      </c>
      <c r="DK376">
        <v>4.16</v>
      </c>
      <c r="DL376">
        <v>0.5</v>
      </c>
      <c r="DM376" t="s">
        <v>430</v>
      </c>
      <c r="DN376">
        <v>2</v>
      </c>
      <c r="DO376" t="b">
        <v>1</v>
      </c>
      <c r="DP376">
        <v>1685036589.1</v>
      </c>
      <c r="DQ376">
        <v>1044.735555555555</v>
      </c>
      <c r="DR376">
        <v>1094.261111111111</v>
      </c>
      <c r="DS376">
        <v>17.93956666666667</v>
      </c>
      <c r="DT376">
        <v>16.38653333333334</v>
      </c>
      <c r="DU376">
        <v>1044.971481481482</v>
      </c>
      <c r="DV376">
        <v>18.05137777777778</v>
      </c>
      <c r="DW376">
        <v>500.020111111111</v>
      </c>
      <c r="DX376">
        <v>99.50641111111111</v>
      </c>
      <c r="DY376">
        <v>0.1000715296296296</v>
      </c>
      <c r="DZ376">
        <v>27.14195925925926</v>
      </c>
      <c r="EA376">
        <v>28.04514074074073</v>
      </c>
      <c r="EB376">
        <v>999.9000000000001</v>
      </c>
      <c r="EC376">
        <v>0</v>
      </c>
      <c r="ED376">
        <v>0</v>
      </c>
      <c r="EE376">
        <v>10001.31037037037</v>
      </c>
      <c r="EF376">
        <v>0</v>
      </c>
      <c r="EG376">
        <v>101.5989037037037</v>
      </c>
      <c r="EH376">
        <v>-49.52581481481481</v>
      </c>
      <c r="EI376">
        <v>1063.818888888889</v>
      </c>
      <c r="EJ376">
        <v>1112.49037037037</v>
      </c>
      <c r="EK376">
        <v>1.553031481481481</v>
      </c>
      <c r="EL376">
        <v>1094.261111111111</v>
      </c>
      <c r="EM376">
        <v>16.38653333333334</v>
      </c>
      <c r="EN376">
        <v>1.785101851851852</v>
      </c>
      <c r="EO376">
        <v>1.630565185185185</v>
      </c>
      <c r="EP376">
        <v>15.65692592592593</v>
      </c>
      <c r="EQ376">
        <v>14.25068888888889</v>
      </c>
      <c r="ER376">
        <v>1999.982592592592</v>
      </c>
      <c r="ES376">
        <v>0.9800013333333333</v>
      </c>
      <c r="ET376">
        <v>0.01999876666666667</v>
      </c>
      <c r="EU376">
        <v>0</v>
      </c>
      <c r="EV376">
        <v>519.5155185185185</v>
      </c>
      <c r="EW376">
        <v>5.00078</v>
      </c>
      <c r="EX376">
        <v>16648.61481481482</v>
      </c>
      <c r="EY376">
        <v>16379.5</v>
      </c>
      <c r="EZ376">
        <v>45.87688888888887</v>
      </c>
      <c r="FA376">
        <v>47.34233333333333</v>
      </c>
      <c r="FB376">
        <v>46.85625925925925</v>
      </c>
      <c r="FC376">
        <v>47.10837037037037</v>
      </c>
      <c r="FD376">
        <v>46.47199999999999</v>
      </c>
      <c r="FE376">
        <v>1955.084444444444</v>
      </c>
      <c r="FF376">
        <v>39.89777777777778</v>
      </c>
      <c r="FG376">
        <v>0</v>
      </c>
      <c r="FH376">
        <v>1685036595.7</v>
      </c>
      <c r="FI376">
        <v>0</v>
      </c>
      <c r="FJ376">
        <v>519.54228</v>
      </c>
      <c r="FK376">
        <v>1.281230758672987</v>
      </c>
      <c r="FL376">
        <v>-13092.69230917475</v>
      </c>
      <c r="FM376">
        <v>16595.672</v>
      </c>
      <c r="FN376">
        <v>15</v>
      </c>
      <c r="FO376">
        <v>1685034582.6</v>
      </c>
      <c r="FP376" t="s">
        <v>1018</v>
      </c>
      <c r="FQ376">
        <v>1685034575.6</v>
      </c>
      <c r="FR376">
        <v>1685034582.6</v>
      </c>
      <c r="FS376">
        <v>5</v>
      </c>
      <c r="FT376">
        <v>-0.444</v>
      </c>
      <c r="FU376">
        <v>-0.083</v>
      </c>
      <c r="FV376">
        <v>-0.171</v>
      </c>
      <c r="FW376">
        <v>-0.067</v>
      </c>
      <c r="FX376">
        <v>408</v>
      </c>
      <c r="FY376">
        <v>21</v>
      </c>
      <c r="FZ376">
        <v>0.12</v>
      </c>
      <c r="GA376">
        <v>0.04</v>
      </c>
      <c r="GB376">
        <v>-49.524245</v>
      </c>
      <c r="GC376">
        <v>-0.2093515947465991</v>
      </c>
      <c r="GD376">
        <v>0.09237107758925436</v>
      </c>
      <c r="GE376">
        <v>0</v>
      </c>
      <c r="GF376">
        <v>1.5802625</v>
      </c>
      <c r="GG376">
        <v>-0.4261535459662322</v>
      </c>
      <c r="GH376">
        <v>0.05130113452692835</v>
      </c>
      <c r="GI376">
        <v>1</v>
      </c>
      <c r="GJ376">
        <v>1</v>
      </c>
      <c r="GK376">
        <v>2</v>
      </c>
      <c r="GL376" t="s">
        <v>432</v>
      </c>
      <c r="GM376">
        <v>3.09912</v>
      </c>
      <c r="GN376">
        <v>2.75813</v>
      </c>
      <c r="GO376">
        <v>0.180963</v>
      </c>
      <c r="GP376">
        <v>0.186302</v>
      </c>
      <c r="GQ376">
        <v>0.0958157</v>
      </c>
      <c r="GR376">
        <v>0.0899186</v>
      </c>
      <c r="GS376">
        <v>20748.7</v>
      </c>
      <c r="GT376">
        <v>20390.1</v>
      </c>
      <c r="GU376">
        <v>25900.2</v>
      </c>
      <c r="GV376">
        <v>25428.3</v>
      </c>
      <c r="GW376">
        <v>37611.4</v>
      </c>
      <c r="GX376">
        <v>35275.2</v>
      </c>
      <c r="GY376">
        <v>45300.1</v>
      </c>
      <c r="GZ376">
        <v>41922.9</v>
      </c>
      <c r="HA376">
        <v>1.80263</v>
      </c>
      <c r="HB376">
        <v>1.76012</v>
      </c>
      <c r="HC376">
        <v>-0.0813678</v>
      </c>
      <c r="HD376">
        <v>0</v>
      </c>
      <c r="HE376">
        <v>29.3515</v>
      </c>
      <c r="HF376">
        <v>999.9</v>
      </c>
      <c r="HG376">
        <v>45.9</v>
      </c>
      <c r="HH376">
        <v>46.2</v>
      </c>
      <c r="HI376">
        <v>47.2884</v>
      </c>
      <c r="HJ376">
        <v>63.113</v>
      </c>
      <c r="HK376">
        <v>23.1971</v>
      </c>
      <c r="HL376">
        <v>1</v>
      </c>
      <c r="HM376">
        <v>0.807396</v>
      </c>
      <c r="HN376">
        <v>7.87034</v>
      </c>
      <c r="HO376">
        <v>20.1189</v>
      </c>
      <c r="HP376">
        <v>5.211</v>
      </c>
      <c r="HQ376">
        <v>11.986</v>
      </c>
      <c r="HR376">
        <v>4.9633</v>
      </c>
      <c r="HS376">
        <v>3.27433</v>
      </c>
      <c r="HT376">
        <v>9999</v>
      </c>
      <c r="HU376">
        <v>9999</v>
      </c>
      <c r="HV376">
        <v>9999</v>
      </c>
      <c r="HW376">
        <v>32.8</v>
      </c>
      <c r="HX376">
        <v>1.86401</v>
      </c>
      <c r="HY376">
        <v>1.86034</v>
      </c>
      <c r="HZ376">
        <v>1.85867</v>
      </c>
      <c r="IA376">
        <v>1.86005</v>
      </c>
      <c r="IB376">
        <v>1.85989</v>
      </c>
      <c r="IC376">
        <v>1.85852</v>
      </c>
      <c r="ID376">
        <v>1.85765</v>
      </c>
      <c r="IE376">
        <v>1.85244</v>
      </c>
      <c r="IF376">
        <v>0</v>
      </c>
      <c r="IG376">
        <v>0</v>
      </c>
      <c r="IH376">
        <v>0</v>
      </c>
      <c r="II376">
        <v>0</v>
      </c>
      <c r="IJ376" t="s">
        <v>433</v>
      </c>
      <c r="IK376" t="s">
        <v>434</v>
      </c>
      <c r="IL376" t="s">
        <v>435</v>
      </c>
      <c r="IM376" t="s">
        <v>435</v>
      </c>
      <c r="IN376" t="s">
        <v>435</v>
      </c>
      <c r="IO376" t="s">
        <v>435</v>
      </c>
      <c r="IP376">
        <v>0</v>
      </c>
      <c r="IQ376">
        <v>100</v>
      </c>
      <c r="IR376">
        <v>100</v>
      </c>
      <c r="IS376">
        <v>-0.25</v>
      </c>
      <c r="IT376">
        <v>-0.1113</v>
      </c>
      <c r="IU376">
        <v>-0.2503851249591045</v>
      </c>
      <c r="IV376">
        <v>0.0002756662941723101</v>
      </c>
      <c r="IW376">
        <v>-1.706736700235475E-07</v>
      </c>
      <c r="IX376">
        <v>-7.648352192670159E-11</v>
      </c>
      <c r="IY376">
        <v>-0.272498028503149</v>
      </c>
      <c r="IZ376">
        <v>0.001712106514585134</v>
      </c>
      <c r="JA376">
        <v>0.0004201690128959496</v>
      </c>
      <c r="JB376">
        <v>-1.212774764375344E-06</v>
      </c>
      <c r="JC376">
        <v>3</v>
      </c>
      <c r="JD376">
        <v>1949</v>
      </c>
      <c r="JE376">
        <v>1</v>
      </c>
      <c r="JF376">
        <v>28</v>
      </c>
      <c r="JG376">
        <v>33.7</v>
      </c>
      <c r="JH376">
        <v>33.6</v>
      </c>
      <c r="JI376">
        <v>2.52808</v>
      </c>
      <c r="JJ376">
        <v>2.68311</v>
      </c>
      <c r="JK376">
        <v>1.49658</v>
      </c>
      <c r="JL376">
        <v>2.34497</v>
      </c>
      <c r="JM376">
        <v>1.54785</v>
      </c>
      <c r="JN376">
        <v>2.46826</v>
      </c>
      <c r="JO376">
        <v>49.4842</v>
      </c>
      <c r="JP376">
        <v>14.5173</v>
      </c>
      <c r="JQ376">
        <v>18</v>
      </c>
      <c r="JR376">
        <v>495.16</v>
      </c>
      <c r="JS376">
        <v>480.312</v>
      </c>
      <c r="JT376">
        <v>21.2391</v>
      </c>
      <c r="JU376">
        <v>36.754</v>
      </c>
      <c r="JV376">
        <v>29.9985</v>
      </c>
      <c r="JW376">
        <v>36.5137</v>
      </c>
      <c r="JX376">
        <v>36.3586</v>
      </c>
      <c r="JY376">
        <v>50.8538</v>
      </c>
      <c r="JZ376">
        <v>59.814</v>
      </c>
      <c r="KA376">
        <v>0</v>
      </c>
      <c r="KB376">
        <v>21.2365</v>
      </c>
      <c r="KC376">
        <v>1142.56</v>
      </c>
      <c r="KD376">
        <v>16.5457</v>
      </c>
      <c r="KE376">
        <v>98.9872</v>
      </c>
      <c r="KF376">
        <v>99.5215</v>
      </c>
    </row>
    <row r="377" spans="1:292">
      <c r="A377">
        <v>357</v>
      </c>
      <c r="B377">
        <v>1685036601.6</v>
      </c>
      <c r="C377">
        <v>10002.5</v>
      </c>
      <c r="D377" t="s">
        <v>1154</v>
      </c>
      <c r="E377" t="s">
        <v>1155</v>
      </c>
      <c r="F377">
        <v>5</v>
      </c>
      <c r="G377" t="s">
        <v>1017</v>
      </c>
      <c r="H377">
        <v>1685036593.814285</v>
      </c>
      <c r="I377">
        <f>(J377)/1000</f>
        <v>0</v>
      </c>
      <c r="J377">
        <f>IF(DO377, AM377, AG377)</f>
        <v>0</v>
      </c>
      <c r="K377">
        <f>IF(DO377, AH377, AF377)</f>
        <v>0</v>
      </c>
      <c r="L377">
        <f>DQ377 - IF(AT377&gt;1, K377*DK377*100.0/(AV377*EE377), 0)</f>
        <v>0</v>
      </c>
      <c r="M377">
        <f>((S377-I377/2)*L377-K377)/(S377+I377/2)</f>
        <v>0</v>
      </c>
      <c r="N377">
        <f>M377*(DX377+DY377)/1000.0</f>
        <v>0</v>
      </c>
      <c r="O377">
        <f>(DQ377 - IF(AT377&gt;1, K377*DK377*100.0/(AV377*EE377), 0))*(DX377+DY377)/1000.0</f>
        <v>0</v>
      </c>
      <c r="P377">
        <f>2.0/((1/R377-1/Q377)+SIGN(R377)*SQRT((1/R377-1/Q377)*(1/R377-1/Q377) + 4*DL377/((DL377+1)*(DL377+1))*(2*1/R377*1/Q377-1/Q377*1/Q377)))</f>
        <v>0</v>
      </c>
      <c r="Q377">
        <f>IF(LEFT(DM377,1)&lt;&gt;"0",IF(LEFT(DM377,1)="1",3.0,DN377),$D$5+$E$5*(EE377*DX377/($K$5*1000))+$F$5*(EE377*DX377/($K$5*1000))*MAX(MIN(DK377,$J$5),$I$5)*MAX(MIN(DK377,$J$5),$I$5)+$G$5*MAX(MIN(DK377,$J$5),$I$5)*(EE377*DX377/($K$5*1000))+$H$5*(EE377*DX377/($K$5*1000))*(EE377*DX377/($K$5*1000)))</f>
        <v>0</v>
      </c>
      <c r="R377">
        <f>I377*(1000-(1000*0.61365*exp(17.502*V377/(240.97+V377))/(DX377+DY377)+DS377)/2)/(1000*0.61365*exp(17.502*V377/(240.97+V377))/(DX377+DY377)-DS377)</f>
        <v>0</v>
      </c>
      <c r="S377">
        <f>1/((DL377+1)/(P377/1.6)+1/(Q377/1.37)) + DL377/((DL377+1)/(P377/1.6) + DL377/(Q377/1.37))</f>
        <v>0</v>
      </c>
      <c r="T377">
        <f>(DG377*DJ377)</f>
        <v>0</v>
      </c>
      <c r="U377">
        <f>(DZ377+(T377+2*0.95*5.67E-8*(((DZ377+$B$9)+273)^4-(DZ377+273)^4)-44100*I377)/(1.84*29.3*Q377+8*0.95*5.67E-8*(DZ377+273)^3))</f>
        <v>0</v>
      </c>
      <c r="V377">
        <f>($C$9*EA377+$D$9*EB377+$E$9*U377)</f>
        <v>0</v>
      </c>
      <c r="W377">
        <f>0.61365*exp(17.502*V377/(240.97+V377))</f>
        <v>0</v>
      </c>
      <c r="X377">
        <f>(Y377/Z377*100)</f>
        <v>0</v>
      </c>
      <c r="Y377">
        <f>DS377*(DX377+DY377)/1000</f>
        <v>0</v>
      </c>
      <c r="Z377">
        <f>0.61365*exp(17.502*DZ377/(240.97+DZ377))</f>
        <v>0</v>
      </c>
      <c r="AA377">
        <f>(W377-DS377*(DX377+DY377)/1000)</f>
        <v>0</v>
      </c>
      <c r="AB377">
        <f>(-I377*44100)</f>
        <v>0</v>
      </c>
      <c r="AC377">
        <f>2*29.3*Q377*0.92*(DZ377-V377)</f>
        <v>0</v>
      </c>
      <c r="AD377">
        <f>2*0.95*5.67E-8*(((DZ377+$B$9)+273)^4-(V377+273)^4)</f>
        <v>0</v>
      </c>
      <c r="AE377">
        <f>T377+AD377+AB377+AC377</f>
        <v>0</v>
      </c>
      <c r="AF377">
        <f>DW377*AT377*(DR377-DQ377*(1000-AT377*DT377)/(1000-AT377*DS377))/(100*DK377)</f>
        <v>0</v>
      </c>
      <c r="AG377">
        <f>1000*DW377*AT377*(DS377-DT377)/(100*DK377*(1000-AT377*DS377))</f>
        <v>0</v>
      </c>
      <c r="AH377">
        <f>(AI377 - AJ377 - DX377*1E3/(8.314*(DZ377+273.15)) * AL377/DW377 * AK377) * DW377/(100*DK377) * (1000 - DT377)/1000</f>
        <v>0</v>
      </c>
      <c r="AI377">
        <v>1143.729308834039</v>
      </c>
      <c r="AJ377">
        <v>1105.192242424242</v>
      </c>
      <c r="AK377">
        <v>3.455956018482767</v>
      </c>
      <c r="AL377">
        <v>66.82168237322618</v>
      </c>
      <c r="AM377">
        <f>(AO377 - AN377 + DX377*1E3/(8.314*(DZ377+273.15)) * AQ377/DW377 * AP377) * DW377/(100*DK377) * 1000/(1000 - AO377)</f>
        <v>0</v>
      </c>
      <c r="AN377">
        <v>16.41818213880727</v>
      </c>
      <c r="AO377">
        <v>17.96935117647058</v>
      </c>
      <c r="AP377">
        <v>0.0001130808414532634</v>
      </c>
      <c r="AQ377">
        <v>105.1701195824836</v>
      </c>
      <c r="AR377">
        <v>0</v>
      </c>
      <c r="AS377">
        <v>0</v>
      </c>
      <c r="AT377">
        <f>IF(AR377*$H$15&gt;=AV377,1.0,(AV377/(AV377-AR377*$H$15)))</f>
        <v>0</v>
      </c>
      <c r="AU377">
        <f>(AT377-1)*100</f>
        <v>0</v>
      </c>
      <c r="AV377">
        <f>MAX(0,($B$15+$C$15*EE377)/(1+$D$15*EE377)*DX377/(DZ377+273)*$E$15)</f>
        <v>0</v>
      </c>
      <c r="AW377" t="s">
        <v>429</v>
      </c>
      <c r="AX377" t="s">
        <v>429</v>
      </c>
      <c r="AY377">
        <v>0</v>
      </c>
      <c r="AZ377">
        <v>0</v>
      </c>
      <c r="BA377">
        <f>1-AY377/AZ377</f>
        <v>0</v>
      </c>
      <c r="BB377">
        <v>0</v>
      </c>
      <c r="BC377" t="s">
        <v>429</v>
      </c>
      <c r="BD377" t="s">
        <v>429</v>
      </c>
      <c r="BE377">
        <v>0</v>
      </c>
      <c r="BF377">
        <v>0</v>
      </c>
      <c r="BG377">
        <f>1-BE377/BF377</f>
        <v>0</v>
      </c>
      <c r="BH377">
        <v>0.5</v>
      </c>
      <c r="BI377">
        <f>DH377</f>
        <v>0</v>
      </c>
      <c r="BJ377">
        <f>K377</f>
        <v>0</v>
      </c>
      <c r="BK377">
        <f>BG377*BH377*BI377</f>
        <v>0</v>
      </c>
      <c r="BL377">
        <f>(BJ377-BB377)/BI377</f>
        <v>0</v>
      </c>
      <c r="BM377">
        <f>(AZ377-BF377)/BF377</f>
        <v>0</v>
      </c>
      <c r="BN377">
        <f>AY377/(BA377+AY377/BF377)</f>
        <v>0</v>
      </c>
      <c r="BO377" t="s">
        <v>429</v>
      </c>
      <c r="BP377">
        <v>0</v>
      </c>
      <c r="BQ377">
        <f>IF(BP377&lt;&gt;0, BP377, BN377)</f>
        <v>0</v>
      </c>
      <c r="BR377">
        <f>1-BQ377/BF377</f>
        <v>0</v>
      </c>
      <c r="BS377">
        <f>(BF377-BE377)/(BF377-BQ377)</f>
        <v>0</v>
      </c>
      <c r="BT377">
        <f>(AZ377-BF377)/(AZ377-BQ377)</f>
        <v>0</v>
      </c>
      <c r="BU377">
        <f>(BF377-BE377)/(BF377-AY377)</f>
        <v>0</v>
      </c>
      <c r="BV377">
        <f>(AZ377-BF377)/(AZ377-AY377)</f>
        <v>0</v>
      </c>
      <c r="BW377">
        <f>(BS377*BQ377/BE377)</f>
        <v>0</v>
      </c>
      <c r="BX377">
        <f>(1-BW377)</f>
        <v>0</v>
      </c>
      <c r="DG377">
        <f>$B$13*EF377+$C$13*EG377+$F$13*ER377*(1-EU377)</f>
        <v>0</v>
      </c>
      <c r="DH377">
        <f>DG377*DI377</f>
        <v>0</v>
      </c>
      <c r="DI377">
        <f>($B$13*$D$11+$C$13*$D$11+$F$13*((FE377+EW377)/MAX(FE377+EW377+FF377, 0.1)*$I$11+FF377/MAX(FE377+EW377+FF377, 0.1)*$J$11))/($B$13+$C$13+$F$13)</f>
        <v>0</v>
      </c>
      <c r="DJ377">
        <f>($B$13*$K$11+$C$13*$K$11+$F$13*((FE377+EW377)/MAX(FE377+EW377+FF377, 0.1)*$P$11+FF377/MAX(FE377+EW377+FF377, 0.1)*$Q$11))/($B$13+$C$13+$F$13)</f>
        <v>0</v>
      </c>
      <c r="DK377">
        <v>4.16</v>
      </c>
      <c r="DL377">
        <v>0.5</v>
      </c>
      <c r="DM377" t="s">
        <v>430</v>
      </c>
      <c r="DN377">
        <v>2</v>
      </c>
      <c r="DO377" t="b">
        <v>1</v>
      </c>
      <c r="DP377">
        <v>1685036593.814285</v>
      </c>
      <c r="DQ377">
        <v>1060.665714285714</v>
      </c>
      <c r="DR377">
        <v>1110.13</v>
      </c>
      <c r="DS377">
        <v>17.96000357142857</v>
      </c>
      <c r="DT377">
        <v>16.42249285714286</v>
      </c>
      <c r="DU377">
        <v>1060.906428571429</v>
      </c>
      <c r="DV377">
        <v>18.0715</v>
      </c>
      <c r="DW377">
        <v>500.0281428571428</v>
      </c>
      <c r="DX377">
        <v>99.50604642857141</v>
      </c>
      <c r="DY377">
        <v>0.1000395714285714</v>
      </c>
      <c r="DZ377">
        <v>27.13083214285714</v>
      </c>
      <c r="EA377">
        <v>28.03539285714285</v>
      </c>
      <c r="EB377">
        <v>999.9000000000002</v>
      </c>
      <c r="EC377">
        <v>0</v>
      </c>
      <c r="ED377">
        <v>0</v>
      </c>
      <c r="EE377">
        <v>10001.87071428571</v>
      </c>
      <c r="EF377">
        <v>0</v>
      </c>
      <c r="EG377">
        <v>96.68987500000001</v>
      </c>
      <c r="EH377">
        <v>-49.46470000000001</v>
      </c>
      <c r="EI377">
        <v>1080.0625</v>
      </c>
      <c r="EJ377">
        <v>1128.663928571429</v>
      </c>
      <c r="EK377">
        <v>1.537507857142857</v>
      </c>
      <c r="EL377">
        <v>1110.13</v>
      </c>
      <c r="EM377">
        <v>16.42249285714286</v>
      </c>
      <c r="EN377">
        <v>1.787129285714286</v>
      </c>
      <c r="EO377">
        <v>1.6341375</v>
      </c>
      <c r="EP377">
        <v>15.67466785714286</v>
      </c>
      <c r="EQ377">
        <v>14.28452142857143</v>
      </c>
      <c r="ER377">
        <v>1999.982142857143</v>
      </c>
      <c r="ES377">
        <v>0.9800027857142857</v>
      </c>
      <c r="ET377">
        <v>0.01999731071428571</v>
      </c>
      <c r="EU377">
        <v>0</v>
      </c>
      <c r="EV377">
        <v>519.6387142857143</v>
      </c>
      <c r="EW377">
        <v>5.00078</v>
      </c>
      <c r="EX377">
        <v>15738.15357142857</v>
      </c>
      <c r="EY377">
        <v>16379.5</v>
      </c>
      <c r="EZ377">
        <v>45.86785714285713</v>
      </c>
      <c r="FA377">
        <v>47.33682142857143</v>
      </c>
      <c r="FB377">
        <v>46.77874999999999</v>
      </c>
      <c r="FC377">
        <v>47.08228571428571</v>
      </c>
      <c r="FD377">
        <v>46.47964285714285</v>
      </c>
      <c r="FE377">
        <v>1955.087142857143</v>
      </c>
      <c r="FF377">
        <v>39.89464285714286</v>
      </c>
      <c r="FG377">
        <v>0</v>
      </c>
      <c r="FH377">
        <v>1685036601.1</v>
      </c>
      <c r="FI377">
        <v>0</v>
      </c>
      <c r="FJ377">
        <v>519.6864615384616</v>
      </c>
      <c r="FK377">
        <v>1.413333326196514</v>
      </c>
      <c r="FL377">
        <v>-7860.970942341138</v>
      </c>
      <c r="FM377">
        <v>15661.71538461539</v>
      </c>
      <c r="FN377">
        <v>15</v>
      </c>
      <c r="FO377">
        <v>1685034582.6</v>
      </c>
      <c r="FP377" t="s">
        <v>1018</v>
      </c>
      <c r="FQ377">
        <v>1685034575.6</v>
      </c>
      <c r="FR377">
        <v>1685034582.6</v>
      </c>
      <c r="FS377">
        <v>5</v>
      </c>
      <c r="FT377">
        <v>-0.444</v>
      </c>
      <c r="FU377">
        <v>-0.083</v>
      </c>
      <c r="FV377">
        <v>-0.171</v>
      </c>
      <c r="FW377">
        <v>-0.067</v>
      </c>
      <c r="FX377">
        <v>408</v>
      </c>
      <c r="FY377">
        <v>21</v>
      </c>
      <c r="FZ377">
        <v>0.12</v>
      </c>
      <c r="GA377">
        <v>0.04</v>
      </c>
      <c r="GB377">
        <v>-49.4905225</v>
      </c>
      <c r="GC377">
        <v>0.1744108818012908</v>
      </c>
      <c r="GD377">
        <v>0.1211297413674693</v>
      </c>
      <c r="GE377">
        <v>0</v>
      </c>
      <c r="GF377">
        <v>1.55418275</v>
      </c>
      <c r="GG377">
        <v>-0.1956561726078797</v>
      </c>
      <c r="GH377">
        <v>0.03087149680429346</v>
      </c>
      <c r="GI377">
        <v>1</v>
      </c>
      <c r="GJ377">
        <v>1</v>
      </c>
      <c r="GK377">
        <v>2</v>
      </c>
      <c r="GL377" t="s">
        <v>432</v>
      </c>
      <c r="GM377">
        <v>3.09903</v>
      </c>
      <c r="GN377">
        <v>2.75798</v>
      </c>
      <c r="GO377">
        <v>0.182775</v>
      </c>
      <c r="GP377">
        <v>0.18803</v>
      </c>
      <c r="GQ377">
        <v>0.0958175</v>
      </c>
      <c r="GR377">
        <v>0.0902124</v>
      </c>
      <c r="GS377">
        <v>20703.4</v>
      </c>
      <c r="GT377">
        <v>20347.1</v>
      </c>
      <c r="GU377">
        <v>25901.1</v>
      </c>
      <c r="GV377">
        <v>25428.8</v>
      </c>
      <c r="GW377">
        <v>37612.4</v>
      </c>
      <c r="GX377">
        <v>35264.6</v>
      </c>
      <c r="GY377">
        <v>45301.2</v>
      </c>
      <c r="GZ377">
        <v>41923.6</v>
      </c>
      <c r="HA377">
        <v>1.80222</v>
      </c>
      <c r="HB377">
        <v>1.76042</v>
      </c>
      <c r="HC377">
        <v>-0.0806302</v>
      </c>
      <c r="HD377">
        <v>0</v>
      </c>
      <c r="HE377">
        <v>29.3405</v>
      </c>
      <c r="HF377">
        <v>999.9</v>
      </c>
      <c r="HG377">
        <v>45.9</v>
      </c>
      <c r="HH377">
        <v>46.3</v>
      </c>
      <c r="HI377">
        <v>47.53</v>
      </c>
      <c r="HJ377">
        <v>63.003</v>
      </c>
      <c r="HK377">
        <v>23.2412</v>
      </c>
      <c r="HL377">
        <v>1</v>
      </c>
      <c r="HM377">
        <v>0.806207</v>
      </c>
      <c r="HN377">
        <v>7.84987</v>
      </c>
      <c r="HO377">
        <v>20.1202</v>
      </c>
      <c r="HP377">
        <v>5.2107</v>
      </c>
      <c r="HQ377">
        <v>11.986</v>
      </c>
      <c r="HR377">
        <v>4.96325</v>
      </c>
      <c r="HS377">
        <v>3.27428</v>
      </c>
      <c r="HT377">
        <v>9999</v>
      </c>
      <c r="HU377">
        <v>9999</v>
      </c>
      <c r="HV377">
        <v>9999</v>
      </c>
      <c r="HW377">
        <v>32.8</v>
      </c>
      <c r="HX377">
        <v>1.86401</v>
      </c>
      <c r="HY377">
        <v>1.86035</v>
      </c>
      <c r="HZ377">
        <v>1.85867</v>
      </c>
      <c r="IA377">
        <v>1.86004</v>
      </c>
      <c r="IB377">
        <v>1.85989</v>
      </c>
      <c r="IC377">
        <v>1.85852</v>
      </c>
      <c r="ID377">
        <v>1.85763</v>
      </c>
      <c r="IE377">
        <v>1.85243</v>
      </c>
      <c r="IF377">
        <v>0</v>
      </c>
      <c r="IG377">
        <v>0</v>
      </c>
      <c r="IH377">
        <v>0</v>
      </c>
      <c r="II377">
        <v>0</v>
      </c>
      <c r="IJ377" t="s">
        <v>433</v>
      </c>
      <c r="IK377" t="s">
        <v>434</v>
      </c>
      <c r="IL377" t="s">
        <v>435</v>
      </c>
      <c r="IM377" t="s">
        <v>435</v>
      </c>
      <c r="IN377" t="s">
        <v>435</v>
      </c>
      <c r="IO377" t="s">
        <v>435</v>
      </c>
      <c r="IP377">
        <v>0</v>
      </c>
      <c r="IQ377">
        <v>100</v>
      </c>
      <c r="IR377">
        <v>100</v>
      </c>
      <c r="IS377">
        <v>-0.26</v>
      </c>
      <c r="IT377">
        <v>-0.1114</v>
      </c>
      <c r="IU377">
        <v>-0.2503851249591045</v>
      </c>
      <c r="IV377">
        <v>0.0002756662941723101</v>
      </c>
      <c r="IW377">
        <v>-1.706736700235475E-07</v>
      </c>
      <c r="IX377">
        <v>-7.648352192670159E-11</v>
      </c>
      <c r="IY377">
        <v>-0.272498028503149</v>
      </c>
      <c r="IZ377">
        <v>0.001712106514585134</v>
      </c>
      <c r="JA377">
        <v>0.0004201690128959496</v>
      </c>
      <c r="JB377">
        <v>-1.212774764375344E-06</v>
      </c>
      <c r="JC377">
        <v>3</v>
      </c>
      <c r="JD377">
        <v>1949</v>
      </c>
      <c r="JE377">
        <v>1</v>
      </c>
      <c r="JF377">
        <v>28</v>
      </c>
      <c r="JG377">
        <v>33.8</v>
      </c>
      <c r="JH377">
        <v>33.6</v>
      </c>
      <c r="JI377">
        <v>2.56348</v>
      </c>
      <c r="JJ377">
        <v>2.67822</v>
      </c>
      <c r="JK377">
        <v>1.49658</v>
      </c>
      <c r="JL377">
        <v>2.34375</v>
      </c>
      <c r="JM377">
        <v>1.54785</v>
      </c>
      <c r="JN377">
        <v>2.49268</v>
      </c>
      <c r="JO377">
        <v>49.4842</v>
      </c>
      <c r="JP377">
        <v>14.5261</v>
      </c>
      <c r="JQ377">
        <v>18</v>
      </c>
      <c r="JR377">
        <v>494.856</v>
      </c>
      <c r="JS377">
        <v>480.475</v>
      </c>
      <c r="JT377">
        <v>21.205</v>
      </c>
      <c r="JU377">
        <v>36.742</v>
      </c>
      <c r="JV377">
        <v>29.9988</v>
      </c>
      <c r="JW377">
        <v>36.5054</v>
      </c>
      <c r="JX377">
        <v>36.3532</v>
      </c>
      <c r="JY377">
        <v>51.4512</v>
      </c>
      <c r="JZ377">
        <v>59.814</v>
      </c>
      <c r="KA377">
        <v>0</v>
      </c>
      <c r="KB377">
        <v>21.2065</v>
      </c>
      <c r="KC377">
        <v>1155.93</v>
      </c>
      <c r="KD377">
        <v>16.5857</v>
      </c>
      <c r="KE377">
        <v>98.98999999999999</v>
      </c>
      <c r="KF377">
        <v>99.5232</v>
      </c>
    </row>
    <row r="378" spans="1:292">
      <c r="A378">
        <v>358</v>
      </c>
      <c r="B378">
        <v>1685036606.6</v>
      </c>
      <c r="C378">
        <v>10007.5</v>
      </c>
      <c r="D378" t="s">
        <v>1156</v>
      </c>
      <c r="E378" t="s">
        <v>1157</v>
      </c>
      <c r="F378">
        <v>5</v>
      </c>
      <c r="G378" t="s">
        <v>1017</v>
      </c>
      <c r="H378">
        <v>1685036599.1</v>
      </c>
      <c r="I378">
        <f>(J378)/1000</f>
        <v>0</v>
      </c>
      <c r="J378">
        <f>IF(DO378, AM378, AG378)</f>
        <v>0</v>
      </c>
      <c r="K378">
        <f>IF(DO378, AH378, AF378)</f>
        <v>0</v>
      </c>
      <c r="L378">
        <f>DQ378 - IF(AT378&gt;1, K378*DK378*100.0/(AV378*EE378), 0)</f>
        <v>0</v>
      </c>
      <c r="M378">
        <f>((S378-I378/2)*L378-K378)/(S378+I378/2)</f>
        <v>0</v>
      </c>
      <c r="N378">
        <f>M378*(DX378+DY378)/1000.0</f>
        <v>0</v>
      </c>
      <c r="O378">
        <f>(DQ378 - IF(AT378&gt;1, K378*DK378*100.0/(AV378*EE378), 0))*(DX378+DY378)/1000.0</f>
        <v>0</v>
      </c>
      <c r="P378">
        <f>2.0/((1/R378-1/Q378)+SIGN(R378)*SQRT((1/R378-1/Q378)*(1/R378-1/Q378) + 4*DL378/((DL378+1)*(DL378+1))*(2*1/R378*1/Q378-1/Q378*1/Q378)))</f>
        <v>0</v>
      </c>
      <c r="Q378">
        <f>IF(LEFT(DM378,1)&lt;&gt;"0",IF(LEFT(DM378,1)="1",3.0,DN378),$D$5+$E$5*(EE378*DX378/($K$5*1000))+$F$5*(EE378*DX378/($K$5*1000))*MAX(MIN(DK378,$J$5),$I$5)*MAX(MIN(DK378,$J$5),$I$5)+$G$5*MAX(MIN(DK378,$J$5),$I$5)*(EE378*DX378/($K$5*1000))+$H$5*(EE378*DX378/($K$5*1000))*(EE378*DX378/($K$5*1000)))</f>
        <v>0</v>
      </c>
      <c r="R378">
        <f>I378*(1000-(1000*0.61365*exp(17.502*V378/(240.97+V378))/(DX378+DY378)+DS378)/2)/(1000*0.61365*exp(17.502*V378/(240.97+V378))/(DX378+DY378)-DS378)</f>
        <v>0</v>
      </c>
      <c r="S378">
        <f>1/((DL378+1)/(P378/1.6)+1/(Q378/1.37)) + DL378/((DL378+1)/(P378/1.6) + DL378/(Q378/1.37))</f>
        <v>0</v>
      </c>
      <c r="T378">
        <f>(DG378*DJ378)</f>
        <v>0</v>
      </c>
      <c r="U378">
        <f>(DZ378+(T378+2*0.95*5.67E-8*(((DZ378+$B$9)+273)^4-(DZ378+273)^4)-44100*I378)/(1.84*29.3*Q378+8*0.95*5.67E-8*(DZ378+273)^3))</f>
        <v>0</v>
      </c>
      <c r="V378">
        <f>($C$9*EA378+$D$9*EB378+$E$9*U378)</f>
        <v>0</v>
      </c>
      <c r="W378">
        <f>0.61365*exp(17.502*V378/(240.97+V378))</f>
        <v>0</v>
      </c>
      <c r="X378">
        <f>(Y378/Z378*100)</f>
        <v>0</v>
      </c>
      <c r="Y378">
        <f>DS378*(DX378+DY378)/1000</f>
        <v>0</v>
      </c>
      <c r="Z378">
        <f>0.61365*exp(17.502*DZ378/(240.97+DZ378))</f>
        <v>0</v>
      </c>
      <c r="AA378">
        <f>(W378-DS378*(DX378+DY378)/1000)</f>
        <v>0</v>
      </c>
      <c r="AB378">
        <f>(-I378*44100)</f>
        <v>0</v>
      </c>
      <c r="AC378">
        <f>2*29.3*Q378*0.92*(DZ378-V378)</f>
        <v>0</v>
      </c>
      <c r="AD378">
        <f>2*0.95*5.67E-8*(((DZ378+$B$9)+273)^4-(V378+273)^4)</f>
        <v>0</v>
      </c>
      <c r="AE378">
        <f>T378+AD378+AB378+AC378</f>
        <v>0</v>
      </c>
      <c r="AF378">
        <f>DW378*AT378*(DR378-DQ378*(1000-AT378*DT378)/(1000-AT378*DS378))/(100*DK378)</f>
        <v>0</v>
      </c>
      <c r="AG378">
        <f>1000*DW378*AT378*(DS378-DT378)/(100*DK378*(1000-AT378*DS378))</f>
        <v>0</v>
      </c>
      <c r="AH378">
        <f>(AI378 - AJ378 - DX378*1E3/(8.314*(DZ378+273.15)) * AL378/DW378 * AK378) * DW378/(100*DK378) * (1000 - DT378)/1000</f>
        <v>0</v>
      </c>
      <c r="AI378">
        <v>1160.893473953378</v>
      </c>
      <c r="AJ378">
        <v>1122.372848484848</v>
      </c>
      <c r="AK378">
        <v>3.428475925966017</v>
      </c>
      <c r="AL378">
        <v>66.82168237322618</v>
      </c>
      <c r="AM378">
        <f>(AO378 - AN378 + DX378*1E3/(8.314*(DZ378+273.15)) * AQ378/DW378 * AP378) * DW378/(100*DK378) * 1000/(1000 - AO378)</f>
        <v>0</v>
      </c>
      <c r="AN378">
        <v>16.49266711222152</v>
      </c>
      <c r="AO378">
        <v>17.97550382352941</v>
      </c>
      <c r="AP378">
        <v>0.0001344266370851268</v>
      </c>
      <c r="AQ378">
        <v>105.1701195824836</v>
      </c>
      <c r="AR378">
        <v>0</v>
      </c>
      <c r="AS378">
        <v>0</v>
      </c>
      <c r="AT378">
        <f>IF(AR378*$H$15&gt;=AV378,1.0,(AV378/(AV378-AR378*$H$15)))</f>
        <v>0</v>
      </c>
      <c r="AU378">
        <f>(AT378-1)*100</f>
        <v>0</v>
      </c>
      <c r="AV378">
        <f>MAX(0,($B$15+$C$15*EE378)/(1+$D$15*EE378)*DX378/(DZ378+273)*$E$15)</f>
        <v>0</v>
      </c>
      <c r="AW378" t="s">
        <v>429</v>
      </c>
      <c r="AX378" t="s">
        <v>429</v>
      </c>
      <c r="AY378">
        <v>0</v>
      </c>
      <c r="AZ378">
        <v>0</v>
      </c>
      <c r="BA378">
        <f>1-AY378/AZ378</f>
        <v>0</v>
      </c>
      <c r="BB378">
        <v>0</v>
      </c>
      <c r="BC378" t="s">
        <v>429</v>
      </c>
      <c r="BD378" t="s">
        <v>429</v>
      </c>
      <c r="BE378">
        <v>0</v>
      </c>
      <c r="BF378">
        <v>0</v>
      </c>
      <c r="BG378">
        <f>1-BE378/BF378</f>
        <v>0</v>
      </c>
      <c r="BH378">
        <v>0.5</v>
      </c>
      <c r="BI378">
        <f>DH378</f>
        <v>0</v>
      </c>
      <c r="BJ378">
        <f>K378</f>
        <v>0</v>
      </c>
      <c r="BK378">
        <f>BG378*BH378*BI378</f>
        <v>0</v>
      </c>
      <c r="BL378">
        <f>(BJ378-BB378)/BI378</f>
        <v>0</v>
      </c>
      <c r="BM378">
        <f>(AZ378-BF378)/BF378</f>
        <v>0</v>
      </c>
      <c r="BN378">
        <f>AY378/(BA378+AY378/BF378)</f>
        <v>0</v>
      </c>
      <c r="BO378" t="s">
        <v>429</v>
      </c>
      <c r="BP378">
        <v>0</v>
      </c>
      <c r="BQ378">
        <f>IF(BP378&lt;&gt;0, BP378, BN378)</f>
        <v>0</v>
      </c>
      <c r="BR378">
        <f>1-BQ378/BF378</f>
        <v>0</v>
      </c>
      <c r="BS378">
        <f>(BF378-BE378)/(BF378-BQ378)</f>
        <v>0</v>
      </c>
      <c r="BT378">
        <f>(AZ378-BF378)/(AZ378-BQ378)</f>
        <v>0</v>
      </c>
      <c r="BU378">
        <f>(BF378-BE378)/(BF378-AY378)</f>
        <v>0</v>
      </c>
      <c r="BV378">
        <f>(AZ378-BF378)/(AZ378-AY378)</f>
        <v>0</v>
      </c>
      <c r="BW378">
        <f>(BS378*BQ378/BE378)</f>
        <v>0</v>
      </c>
      <c r="BX378">
        <f>(1-BW378)</f>
        <v>0</v>
      </c>
      <c r="DG378">
        <f>$B$13*EF378+$C$13*EG378+$F$13*ER378*(1-EU378)</f>
        <v>0</v>
      </c>
      <c r="DH378">
        <f>DG378*DI378</f>
        <v>0</v>
      </c>
      <c r="DI378">
        <f>($B$13*$D$11+$C$13*$D$11+$F$13*((FE378+EW378)/MAX(FE378+EW378+FF378, 0.1)*$I$11+FF378/MAX(FE378+EW378+FF378, 0.1)*$J$11))/($B$13+$C$13+$F$13)</f>
        <v>0</v>
      </c>
      <c r="DJ378">
        <f>($B$13*$K$11+$C$13*$K$11+$F$13*((FE378+EW378)/MAX(FE378+EW378+FF378, 0.1)*$P$11+FF378/MAX(FE378+EW378+FF378, 0.1)*$Q$11))/($B$13+$C$13+$F$13)</f>
        <v>0</v>
      </c>
      <c r="DK378">
        <v>4.16</v>
      </c>
      <c r="DL378">
        <v>0.5</v>
      </c>
      <c r="DM378" t="s">
        <v>430</v>
      </c>
      <c r="DN378">
        <v>2</v>
      </c>
      <c r="DO378" t="b">
        <v>1</v>
      </c>
      <c r="DP378">
        <v>1685036599.1</v>
      </c>
      <c r="DQ378">
        <v>1078.521111111111</v>
      </c>
      <c r="DR378">
        <v>1127.897407407408</v>
      </c>
      <c r="DS378">
        <v>17.97058148148148</v>
      </c>
      <c r="DT378">
        <v>16.45486296296296</v>
      </c>
      <c r="DU378">
        <v>1078.767407407407</v>
      </c>
      <c r="DV378">
        <v>18.08191851851852</v>
      </c>
      <c r="DW378">
        <v>500.0072592592592</v>
      </c>
      <c r="DX378">
        <v>99.50603703703703</v>
      </c>
      <c r="DY378">
        <v>0.09994487407407407</v>
      </c>
      <c r="DZ378">
        <v>27.11605925925926</v>
      </c>
      <c r="EA378">
        <v>28.02419259259259</v>
      </c>
      <c r="EB378">
        <v>999.9000000000001</v>
      </c>
      <c r="EC378">
        <v>0</v>
      </c>
      <c r="ED378">
        <v>0</v>
      </c>
      <c r="EE378">
        <v>10007.82407407407</v>
      </c>
      <c r="EF378">
        <v>0</v>
      </c>
      <c r="EG378">
        <v>92.28280740740742</v>
      </c>
      <c r="EH378">
        <v>-49.37710740740741</v>
      </c>
      <c r="EI378">
        <v>1098.256296296296</v>
      </c>
      <c r="EJ378">
        <v>1146.765555555556</v>
      </c>
      <c r="EK378">
        <v>1.515731111111111</v>
      </c>
      <c r="EL378">
        <v>1127.897407407408</v>
      </c>
      <c r="EM378">
        <v>16.45486296296296</v>
      </c>
      <c r="EN378">
        <v>1.788181851851852</v>
      </c>
      <c r="EO378">
        <v>1.637355925925926</v>
      </c>
      <c r="EP378">
        <v>15.68386666666667</v>
      </c>
      <c r="EQ378">
        <v>14.31490740740741</v>
      </c>
      <c r="ER378">
        <v>1999.981481481482</v>
      </c>
      <c r="ES378">
        <v>0.9800036666666665</v>
      </c>
      <c r="ET378">
        <v>0.01999642962962963</v>
      </c>
      <c r="EU378">
        <v>0</v>
      </c>
      <c r="EV378">
        <v>519.7693703703703</v>
      </c>
      <c r="EW378">
        <v>5.00078</v>
      </c>
      <c r="EX378">
        <v>15155.74814814815</v>
      </c>
      <c r="EY378">
        <v>16379.50740740741</v>
      </c>
      <c r="EZ378">
        <v>45.86762962962963</v>
      </c>
      <c r="FA378">
        <v>47.32148148148148</v>
      </c>
      <c r="FB378">
        <v>46.76359259259259</v>
      </c>
      <c r="FC378">
        <v>47.06925925925925</v>
      </c>
      <c r="FD378">
        <v>46.49044444444444</v>
      </c>
      <c r="FE378">
        <v>1955.09</v>
      </c>
      <c r="FF378">
        <v>39.89111111111112</v>
      </c>
      <c r="FG378">
        <v>0</v>
      </c>
      <c r="FH378">
        <v>1685036605.9</v>
      </c>
      <c r="FI378">
        <v>0</v>
      </c>
      <c r="FJ378">
        <v>519.8023076923077</v>
      </c>
      <c r="FK378">
        <v>1.716581200985466</v>
      </c>
      <c r="FL378">
        <v>-5448.150424514808</v>
      </c>
      <c r="FM378">
        <v>15159.03846153846</v>
      </c>
      <c r="FN378">
        <v>15</v>
      </c>
      <c r="FO378">
        <v>1685034582.6</v>
      </c>
      <c r="FP378" t="s">
        <v>1018</v>
      </c>
      <c r="FQ378">
        <v>1685034575.6</v>
      </c>
      <c r="FR378">
        <v>1685034582.6</v>
      </c>
      <c r="FS378">
        <v>5</v>
      </c>
      <c r="FT378">
        <v>-0.444</v>
      </c>
      <c r="FU378">
        <v>-0.083</v>
      </c>
      <c r="FV378">
        <v>-0.171</v>
      </c>
      <c r="FW378">
        <v>-0.067</v>
      </c>
      <c r="FX378">
        <v>408</v>
      </c>
      <c r="FY378">
        <v>21</v>
      </c>
      <c r="FZ378">
        <v>0.12</v>
      </c>
      <c r="GA378">
        <v>0.04</v>
      </c>
      <c r="GB378">
        <v>-49.4123025</v>
      </c>
      <c r="GC378">
        <v>1.222688555347264</v>
      </c>
      <c r="GD378">
        <v>0.1770205122118619</v>
      </c>
      <c r="GE378">
        <v>0</v>
      </c>
      <c r="GF378">
        <v>1.52191625</v>
      </c>
      <c r="GG378">
        <v>-0.2588808630393994</v>
      </c>
      <c r="GH378">
        <v>0.03258560508011937</v>
      </c>
      <c r="GI378">
        <v>1</v>
      </c>
      <c r="GJ378">
        <v>1</v>
      </c>
      <c r="GK378">
        <v>2</v>
      </c>
      <c r="GL378" t="s">
        <v>432</v>
      </c>
      <c r="GM378">
        <v>3.09903</v>
      </c>
      <c r="GN378">
        <v>2.75817</v>
      </c>
      <c r="GO378">
        <v>0.184565</v>
      </c>
      <c r="GP378">
        <v>0.189751</v>
      </c>
      <c r="GQ378">
        <v>0.0958388</v>
      </c>
      <c r="GR378">
        <v>0.0902628</v>
      </c>
      <c r="GS378">
        <v>20658.4</v>
      </c>
      <c r="GT378">
        <v>20304.3</v>
      </c>
      <c r="GU378">
        <v>25901.6</v>
      </c>
      <c r="GV378">
        <v>25429.2</v>
      </c>
      <c r="GW378">
        <v>37612.5</v>
      </c>
      <c r="GX378">
        <v>35263.8</v>
      </c>
      <c r="GY378">
        <v>45302.1</v>
      </c>
      <c r="GZ378">
        <v>41924.7</v>
      </c>
      <c r="HA378">
        <v>1.8028</v>
      </c>
      <c r="HB378">
        <v>1.76063</v>
      </c>
      <c r="HC378">
        <v>-0.0810027</v>
      </c>
      <c r="HD378">
        <v>0</v>
      </c>
      <c r="HE378">
        <v>29.3266</v>
      </c>
      <c r="HF378">
        <v>999.9</v>
      </c>
      <c r="HG378">
        <v>45.8</v>
      </c>
      <c r="HH378">
        <v>46.3</v>
      </c>
      <c r="HI378">
        <v>47.4266</v>
      </c>
      <c r="HJ378">
        <v>62.923</v>
      </c>
      <c r="HK378">
        <v>23.1891</v>
      </c>
      <c r="HL378">
        <v>1</v>
      </c>
      <c r="HM378">
        <v>0.805097</v>
      </c>
      <c r="HN378">
        <v>7.8144</v>
      </c>
      <c r="HO378">
        <v>20.1221</v>
      </c>
      <c r="HP378">
        <v>5.21085</v>
      </c>
      <c r="HQ378">
        <v>11.986</v>
      </c>
      <c r="HR378">
        <v>4.96325</v>
      </c>
      <c r="HS378">
        <v>3.27433</v>
      </c>
      <c r="HT378">
        <v>9999</v>
      </c>
      <c r="HU378">
        <v>9999</v>
      </c>
      <c r="HV378">
        <v>9999</v>
      </c>
      <c r="HW378">
        <v>32.8</v>
      </c>
      <c r="HX378">
        <v>1.86401</v>
      </c>
      <c r="HY378">
        <v>1.86035</v>
      </c>
      <c r="HZ378">
        <v>1.85867</v>
      </c>
      <c r="IA378">
        <v>1.86004</v>
      </c>
      <c r="IB378">
        <v>1.85989</v>
      </c>
      <c r="IC378">
        <v>1.85852</v>
      </c>
      <c r="ID378">
        <v>1.85762</v>
      </c>
      <c r="IE378">
        <v>1.85243</v>
      </c>
      <c r="IF378">
        <v>0</v>
      </c>
      <c r="IG378">
        <v>0</v>
      </c>
      <c r="IH378">
        <v>0</v>
      </c>
      <c r="II378">
        <v>0</v>
      </c>
      <c r="IJ378" t="s">
        <v>433</v>
      </c>
      <c r="IK378" t="s">
        <v>434</v>
      </c>
      <c r="IL378" t="s">
        <v>435</v>
      </c>
      <c r="IM378" t="s">
        <v>435</v>
      </c>
      <c r="IN378" t="s">
        <v>435</v>
      </c>
      <c r="IO378" t="s">
        <v>435</v>
      </c>
      <c r="IP378">
        <v>0</v>
      </c>
      <c r="IQ378">
        <v>100</v>
      </c>
      <c r="IR378">
        <v>100</v>
      </c>
      <c r="IS378">
        <v>-0.26</v>
      </c>
      <c r="IT378">
        <v>-0.1113</v>
      </c>
      <c r="IU378">
        <v>-0.2503851249591045</v>
      </c>
      <c r="IV378">
        <v>0.0002756662941723101</v>
      </c>
      <c r="IW378">
        <v>-1.706736700235475E-07</v>
      </c>
      <c r="IX378">
        <v>-7.648352192670159E-11</v>
      </c>
      <c r="IY378">
        <v>-0.272498028503149</v>
      </c>
      <c r="IZ378">
        <v>0.001712106514585134</v>
      </c>
      <c r="JA378">
        <v>0.0004201690128959496</v>
      </c>
      <c r="JB378">
        <v>-1.212774764375344E-06</v>
      </c>
      <c r="JC378">
        <v>3</v>
      </c>
      <c r="JD378">
        <v>1949</v>
      </c>
      <c r="JE378">
        <v>1</v>
      </c>
      <c r="JF378">
        <v>28</v>
      </c>
      <c r="JG378">
        <v>33.9</v>
      </c>
      <c r="JH378">
        <v>33.7</v>
      </c>
      <c r="JI378">
        <v>2.59033</v>
      </c>
      <c r="JJ378">
        <v>2.67334</v>
      </c>
      <c r="JK378">
        <v>1.49658</v>
      </c>
      <c r="JL378">
        <v>2.34375</v>
      </c>
      <c r="JM378">
        <v>1.54785</v>
      </c>
      <c r="JN378">
        <v>2.50244</v>
      </c>
      <c r="JO378">
        <v>49.4842</v>
      </c>
      <c r="JP378">
        <v>14.5173</v>
      </c>
      <c r="JQ378">
        <v>18</v>
      </c>
      <c r="JR378">
        <v>495.161</v>
      </c>
      <c r="JS378">
        <v>480.559</v>
      </c>
      <c r="JT378">
        <v>21.1781</v>
      </c>
      <c r="JU378">
        <v>36.7291</v>
      </c>
      <c r="JV378">
        <v>29.9989</v>
      </c>
      <c r="JW378">
        <v>36.4978</v>
      </c>
      <c r="JX378">
        <v>36.346</v>
      </c>
      <c r="JY378">
        <v>51.9841</v>
      </c>
      <c r="JZ378">
        <v>59.814</v>
      </c>
      <c r="KA378">
        <v>0</v>
      </c>
      <c r="KB378">
        <v>21.1836</v>
      </c>
      <c r="KC378">
        <v>1175.98</v>
      </c>
      <c r="KD378">
        <v>16.624</v>
      </c>
      <c r="KE378">
        <v>98.992</v>
      </c>
      <c r="KF378">
        <v>99.5256</v>
      </c>
    </row>
    <row r="379" spans="1:292">
      <c r="A379">
        <v>359</v>
      </c>
      <c r="B379">
        <v>1685036611.6</v>
      </c>
      <c r="C379">
        <v>10012.5</v>
      </c>
      <c r="D379" t="s">
        <v>1158</v>
      </c>
      <c r="E379" t="s">
        <v>1159</v>
      </c>
      <c r="F379">
        <v>5</v>
      </c>
      <c r="G379" t="s">
        <v>1017</v>
      </c>
      <c r="H379">
        <v>1685036603.814285</v>
      </c>
      <c r="I379">
        <f>(J379)/1000</f>
        <v>0</v>
      </c>
      <c r="J379">
        <f>IF(DO379, AM379, AG379)</f>
        <v>0</v>
      </c>
      <c r="K379">
        <f>IF(DO379, AH379, AF379)</f>
        <v>0</v>
      </c>
      <c r="L379">
        <f>DQ379 - IF(AT379&gt;1, K379*DK379*100.0/(AV379*EE379), 0)</f>
        <v>0</v>
      </c>
      <c r="M379">
        <f>((S379-I379/2)*L379-K379)/(S379+I379/2)</f>
        <v>0</v>
      </c>
      <c r="N379">
        <f>M379*(DX379+DY379)/1000.0</f>
        <v>0</v>
      </c>
      <c r="O379">
        <f>(DQ379 - IF(AT379&gt;1, K379*DK379*100.0/(AV379*EE379), 0))*(DX379+DY379)/1000.0</f>
        <v>0</v>
      </c>
      <c r="P379">
        <f>2.0/((1/R379-1/Q379)+SIGN(R379)*SQRT((1/R379-1/Q379)*(1/R379-1/Q379) + 4*DL379/((DL379+1)*(DL379+1))*(2*1/R379*1/Q379-1/Q379*1/Q379)))</f>
        <v>0</v>
      </c>
      <c r="Q379">
        <f>IF(LEFT(DM379,1)&lt;&gt;"0",IF(LEFT(DM379,1)="1",3.0,DN379),$D$5+$E$5*(EE379*DX379/($K$5*1000))+$F$5*(EE379*DX379/($K$5*1000))*MAX(MIN(DK379,$J$5),$I$5)*MAX(MIN(DK379,$J$5),$I$5)+$G$5*MAX(MIN(DK379,$J$5),$I$5)*(EE379*DX379/($K$5*1000))+$H$5*(EE379*DX379/($K$5*1000))*(EE379*DX379/($K$5*1000)))</f>
        <v>0</v>
      </c>
      <c r="R379">
        <f>I379*(1000-(1000*0.61365*exp(17.502*V379/(240.97+V379))/(DX379+DY379)+DS379)/2)/(1000*0.61365*exp(17.502*V379/(240.97+V379))/(DX379+DY379)-DS379)</f>
        <v>0</v>
      </c>
      <c r="S379">
        <f>1/((DL379+1)/(P379/1.6)+1/(Q379/1.37)) + DL379/((DL379+1)/(P379/1.6) + DL379/(Q379/1.37))</f>
        <v>0</v>
      </c>
      <c r="T379">
        <f>(DG379*DJ379)</f>
        <v>0</v>
      </c>
      <c r="U379">
        <f>(DZ379+(T379+2*0.95*5.67E-8*(((DZ379+$B$9)+273)^4-(DZ379+273)^4)-44100*I379)/(1.84*29.3*Q379+8*0.95*5.67E-8*(DZ379+273)^3))</f>
        <v>0</v>
      </c>
      <c r="V379">
        <f>($C$9*EA379+$D$9*EB379+$E$9*U379)</f>
        <v>0</v>
      </c>
      <c r="W379">
        <f>0.61365*exp(17.502*V379/(240.97+V379))</f>
        <v>0</v>
      </c>
      <c r="X379">
        <f>(Y379/Z379*100)</f>
        <v>0</v>
      </c>
      <c r="Y379">
        <f>DS379*(DX379+DY379)/1000</f>
        <v>0</v>
      </c>
      <c r="Z379">
        <f>0.61365*exp(17.502*DZ379/(240.97+DZ379))</f>
        <v>0</v>
      </c>
      <c r="AA379">
        <f>(W379-DS379*(DX379+DY379)/1000)</f>
        <v>0</v>
      </c>
      <c r="AB379">
        <f>(-I379*44100)</f>
        <v>0</v>
      </c>
      <c r="AC379">
        <f>2*29.3*Q379*0.92*(DZ379-V379)</f>
        <v>0</v>
      </c>
      <c r="AD379">
        <f>2*0.95*5.67E-8*(((DZ379+$B$9)+273)^4-(V379+273)^4)</f>
        <v>0</v>
      </c>
      <c r="AE379">
        <f>T379+AD379+AB379+AC379</f>
        <v>0</v>
      </c>
      <c r="AF379">
        <f>DW379*AT379*(DR379-DQ379*(1000-AT379*DT379)/(1000-AT379*DS379))/(100*DK379)</f>
        <v>0</v>
      </c>
      <c r="AG379">
        <f>1000*DW379*AT379*(DS379-DT379)/(100*DK379*(1000-AT379*DS379))</f>
        <v>0</v>
      </c>
      <c r="AH379">
        <f>(AI379 - AJ379 - DX379*1E3/(8.314*(DZ379+273.15)) * AL379/DW379 * AK379) * DW379/(100*DK379) * (1000 - DT379)/1000</f>
        <v>0</v>
      </c>
      <c r="AI379">
        <v>1177.262755984659</v>
      </c>
      <c r="AJ379">
        <v>1139.274424242424</v>
      </c>
      <c r="AK379">
        <v>3.375821585560098</v>
      </c>
      <c r="AL379">
        <v>66.82168237322618</v>
      </c>
      <c r="AM379">
        <f>(AO379 - AN379 + DX379*1E3/(8.314*(DZ379+273.15)) * AQ379/DW379 * AP379) * DW379/(100*DK379) * 1000/(1000 - AO379)</f>
        <v>0</v>
      </c>
      <c r="AN379">
        <v>16.50112031041605</v>
      </c>
      <c r="AO379">
        <v>17.97353264705882</v>
      </c>
      <c r="AP379">
        <v>4.825985891278192E-05</v>
      </c>
      <c r="AQ379">
        <v>105.1701195824836</v>
      </c>
      <c r="AR379">
        <v>0</v>
      </c>
      <c r="AS379">
        <v>0</v>
      </c>
      <c r="AT379">
        <f>IF(AR379*$H$15&gt;=AV379,1.0,(AV379/(AV379-AR379*$H$15)))</f>
        <v>0</v>
      </c>
      <c r="AU379">
        <f>(AT379-1)*100</f>
        <v>0</v>
      </c>
      <c r="AV379">
        <f>MAX(0,($B$15+$C$15*EE379)/(1+$D$15*EE379)*DX379/(DZ379+273)*$E$15)</f>
        <v>0</v>
      </c>
      <c r="AW379" t="s">
        <v>429</v>
      </c>
      <c r="AX379" t="s">
        <v>429</v>
      </c>
      <c r="AY379">
        <v>0</v>
      </c>
      <c r="AZ379">
        <v>0</v>
      </c>
      <c r="BA379">
        <f>1-AY379/AZ379</f>
        <v>0</v>
      </c>
      <c r="BB379">
        <v>0</v>
      </c>
      <c r="BC379" t="s">
        <v>429</v>
      </c>
      <c r="BD379" t="s">
        <v>429</v>
      </c>
      <c r="BE379">
        <v>0</v>
      </c>
      <c r="BF379">
        <v>0</v>
      </c>
      <c r="BG379">
        <f>1-BE379/BF379</f>
        <v>0</v>
      </c>
      <c r="BH379">
        <v>0.5</v>
      </c>
      <c r="BI379">
        <f>DH379</f>
        <v>0</v>
      </c>
      <c r="BJ379">
        <f>K379</f>
        <v>0</v>
      </c>
      <c r="BK379">
        <f>BG379*BH379*BI379</f>
        <v>0</v>
      </c>
      <c r="BL379">
        <f>(BJ379-BB379)/BI379</f>
        <v>0</v>
      </c>
      <c r="BM379">
        <f>(AZ379-BF379)/BF379</f>
        <v>0</v>
      </c>
      <c r="BN379">
        <f>AY379/(BA379+AY379/BF379)</f>
        <v>0</v>
      </c>
      <c r="BO379" t="s">
        <v>429</v>
      </c>
      <c r="BP379">
        <v>0</v>
      </c>
      <c r="BQ379">
        <f>IF(BP379&lt;&gt;0, BP379, BN379)</f>
        <v>0</v>
      </c>
      <c r="BR379">
        <f>1-BQ379/BF379</f>
        <v>0</v>
      </c>
      <c r="BS379">
        <f>(BF379-BE379)/(BF379-BQ379)</f>
        <v>0</v>
      </c>
      <c r="BT379">
        <f>(AZ379-BF379)/(AZ379-BQ379)</f>
        <v>0</v>
      </c>
      <c r="BU379">
        <f>(BF379-BE379)/(BF379-AY379)</f>
        <v>0</v>
      </c>
      <c r="BV379">
        <f>(AZ379-BF379)/(AZ379-AY379)</f>
        <v>0</v>
      </c>
      <c r="BW379">
        <f>(BS379*BQ379/BE379)</f>
        <v>0</v>
      </c>
      <c r="BX379">
        <f>(1-BW379)</f>
        <v>0</v>
      </c>
      <c r="DG379">
        <f>$B$13*EF379+$C$13*EG379+$F$13*ER379*(1-EU379)</f>
        <v>0</v>
      </c>
      <c r="DH379">
        <f>DG379*DI379</f>
        <v>0</v>
      </c>
      <c r="DI379">
        <f>($B$13*$D$11+$C$13*$D$11+$F$13*((FE379+EW379)/MAX(FE379+EW379+FF379, 0.1)*$I$11+FF379/MAX(FE379+EW379+FF379, 0.1)*$J$11))/($B$13+$C$13+$F$13)</f>
        <v>0</v>
      </c>
      <c r="DJ379">
        <f>($B$13*$K$11+$C$13*$K$11+$F$13*((FE379+EW379)/MAX(FE379+EW379+FF379, 0.1)*$P$11+FF379/MAX(FE379+EW379+FF379, 0.1)*$Q$11))/($B$13+$C$13+$F$13)</f>
        <v>0</v>
      </c>
      <c r="DK379">
        <v>4.16</v>
      </c>
      <c r="DL379">
        <v>0.5</v>
      </c>
      <c r="DM379" t="s">
        <v>430</v>
      </c>
      <c r="DN379">
        <v>2</v>
      </c>
      <c r="DO379" t="b">
        <v>1</v>
      </c>
      <c r="DP379">
        <v>1685036603.814285</v>
      </c>
      <c r="DQ379">
        <v>1094.444642857143</v>
      </c>
      <c r="DR379">
        <v>1143.451785714286</v>
      </c>
      <c r="DS379">
        <v>17.97255357142857</v>
      </c>
      <c r="DT379">
        <v>16.486</v>
      </c>
      <c r="DU379">
        <v>1094.696785714286</v>
      </c>
      <c r="DV379">
        <v>18.08385357142857</v>
      </c>
      <c r="DW379">
        <v>500.0033214285714</v>
      </c>
      <c r="DX379">
        <v>99.5055642857143</v>
      </c>
      <c r="DY379">
        <v>0.09992873214285716</v>
      </c>
      <c r="DZ379">
        <v>27.09933214285715</v>
      </c>
      <c r="EA379">
        <v>28.01300357142857</v>
      </c>
      <c r="EB379">
        <v>999.9000000000002</v>
      </c>
      <c r="EC379">
        <v>0</v>
      </c>
      <c r="ED379">
        <v>0</v>
      </c>
      <c r="EE379">
        <v>10005.06571428571</v>
      </c>
      <c r="EF379">
        <v>0</v>
      </c>
      <c r="EG379">
        <v>89.65159642857144</v>
      </c>
      <c r="EH379">
        <v>-49.00743928571429</v>
      </c>
      <c r="EI379">
        <v>1114.473928571429</v>
      </c>
      <c r="EJ379">
        <v>1162.617142857143</v>
      </c>
      <c r="EK379">
        <v>1.486563214285714</v>
      </c>
      <c r="EL379">
        <v>1143.451785714286</v>
      </c>
      <c r="EM379">
        <v>16.486</v>
      </c>
      <c r="EN379">
        <v>1.788368928571429</v>
      </c>
      <c r="EO379">
        <v>1.640446785714286</v>
      </c>
      <c r="EP379">
        <v>15.6855</v>
      </c>
      <c r="EQ379">
        <v>14.34405714285714</v>
      </c>
      <c r="ER379">
        <v>1999.968214285714</v>
      </c>
      <c r="ES379">
        <v>0.9800039642857142</v>
      </c>
      <c r="ET379">
        <v>0.01999612857142857</v>
      </c>
      <c r="EU379">
        <v>0</v>
      </c>
      <c r="EV379">
        <v>519.9291428571429</v>
      </c>
      <c r="EW379">
        <v>5.00078</v>
      </c>
      <c r="EX379">
        <v>14848.09285714286</v>
      </c>
      <c r="EY379">
        <v>16379.40357142857</v>
      </c>
      <c r="EZ379">
        <v>45.84789285714285</v>
      </c>
      <c r="FA379">
        <v>47.30549999999999</v>
      </c>
      <c r="FB379">
        <v>46.64260714285714</v>
      </c>
      <c r="FC379">
        <v>47.04224999999998</v>
      </c>
      <c r="FD379">
        <v>46.47957142857142</v>
      </c>
      <c r="FE379">
        <v>1955.078214285714</v>
      </c>
      <c r="FF379">
        <v>39.89000000000001</v>
      </c>
      <c r="FG379">
        <v>0</v>
      </c>
      <c r="FH379">
        <v>1685036610.7</v>
      </c>
      <c r="FI379">
        <v>0</v>
      </c>
      <c r="FJ379">
        <v>519.9599230769231</v>
      </c>
      <c r="FK379">
        <v>1.711316250320542</v>
      </c>
      <c r="FL379">
        <v>-2027.056411061799</v>
      </c>
      <c r="FM379">
        <v>14837.54615384616</v>
      </c>
      <c r="FN379">
        <v>15</v>
      </c>
      <c r="FO379">
        <v>1685034582.6</v>
      </c>
      <c r="FP379" t="s">
        <v>1018</v>
      </c>
      <c r="FQ379">
        <v>1685034575.6</v>
      </c>
      <c r="FR379">
        <v>1685034582.6</v>
      </c>
      <c r="FS379">
        <v>5</v>
      </c>
      <c r="FT379">
        <v>-0.444</v>
      </c>
      <c r="FU379">
        <v>-0.083</v>
      </c>
      <c r="FV379">
        <v>-0.171</v>
      </c>
      <c r="FW379">
        <v>-0.067</v>
      </c>
      <c r="FX379">
        <v>408</v>
      </c>
      <c r="FY379">
        <v>21</v>
      </c>
      <c r="FZ379">
        <v>0.12</v>
      </c>
      <c r="GA379">
        <v>0.04</v>
      </c>
      <c r="GB379">
        <v>-49.224835</v>
      </c>
      <c r="GC379">
        <v>3.563295309568443</v>
      </c>
      <c r="GD379">
        <v>0.3959869546778026</v>
      </c>
      <c r="GE379">
        <v>0</v>
      </c>
      <c r="GF379">
        <v>1.5086245</v>
      </c>
      <c r="GG379">
        <v>-0.364152270168859</v>
      </c>
      <c r="GH379">
        <v>0.03781727667019404</v>
      </c>
      <c r="GI379">
        <v>1</v>
      </c>
      <c r="GJ379">
        <v>1</v>
      </c>
      <c r="GK379">
        <v>2</v>
      </c>
      <c r="GL379" t="s">
        <v>432</v>
      </c>
      <c r="GM379">
        <v>3.09909</v>
      </c>
      <c r="GN379">
        <v>2.75796</v>
      </c>
      <c r="GO379">
        <v>0.186299</v>
      </c>
      <c r="GP379">
        <v>0.191369</v>
      </c>
      <c r="GQ379">
        <v>0.09583659999999999</v>
      </c>
      <c r="GR379">
        <v>0.0905613</v>
      </c>
      <c r="GS379">
        <v>20614.9</v>
      </c>
      <c r="GT379">
        <v>20264.2</v>
      </c>
      <c r="GU379">
        <v>25902.3</v>
      </c>
      <c r="GV379">
        <v>25429.9</v>
      </c>
      <c r="GW379">
        <v>37614.3</v>
      </c>
      <c r="GX379">
        <v>35252.9</v>
      </c>
      <c r="GY379">
        <v>45304</v>
      </c>
      <c r="GZ379">
        <v>41925.2</v>
      </c>
      <c r="HA379">
        <v>1.80295</v>
      </c>
      <c r="HB379">
        <v>1.76098</v>
      </c>
      <c r="HC379">
        <v>-0.0807717</v>
      </c>
      <c r="HD379">
        <v>0</v>
      </c>
      <c r="HE379">
        <v>29.3052</v>
      </c>
      <c r="HF379">
        <v>999.9</v>
      </c>
      <c r="HG379">
        <v>45.8</v>
      </c>
      <c r="HH379">
        <v>46.3</v>
      </c>
      <c r="HI379">
        <v>47.4271</v>
      </c>
      <c r="HJ379">
        <v>62.843</v>
      </c>
      <c r="HK379">
        <v>23.1611</v>
      </c>
      <c r="HL379">
        <v>1</v>
      </c>
      <c r="HM379">
        <v>0.803712</v>
      </c>
      <c r="HN379">
        <v>7.76571</v>
      </c>
      <c r="HO379">
        <v>20.1241</v>
      </c>
      <c r="HP379">
        <v>5.2116</v>
      </c>
      <c r="HQ379">
        <v>11.986</v>
      </c>
      <c r="HR379">
        <v>4.9633</v>
      </c>
      <c r="HS379">
        <v>3.27453</v>
      </c>
      <c r="HT379">
        <v>9999</v>
      </c>
      <c r="HU379">
        <v>9999</v>
      </c>
      <c r="HV379">
        <v>9999</v>
      </c>
      <c r="HW379">
        <v>32.8</v>
      </c>
      <c r="HX379">
        <v>1.86401</v>
      </c>
      <c r="HY379">
        <v>1.86035</v>
      </c>
      <c r="HZ379">
        <v>1.85867</v>
      </c>
      <c r="IA379">
        <v>1.86004</v>
      </c>
      <c r="IB379">
        <v>1.85989</v>
      </c>
      <c r="IC379">
        <v>1.85853</v>
      </c>
      <c r="ID379">
        <v>1.85762</v>
      </c>
      <c r="IE379">
        <v>1.85243</v>
      </c>
      <c r="IF379">
        <v>0</v>
      </c>
      <c r="IG379">
        <v>0</v>
      </c>
      <c r="IH379">
        <v>0</v>
      </c>
      <c r="II379">
        <v>0</v>
      </c>
      <c r="IJ379" t="s">
        <v>433</v>
      </c>
      <c r="IK379" t="s">
        <v>434</v>
      </c>
      <c r="IL379" t="s">
        <v>435</v>
      </c>
      <c r="IM379" t="s">
        <v>435</v>
      </c>
      <c r="IN379" t="s">
        <v>435</v>
      </c>
      <c r="IO379" t="s">
        <v>435</v>
      </c>
      <c r="IP379">
        <v>0</v>
      </c>
      <c r="IQ379">
        <v>100</v>
      </c>
      <c r="IR379">
        <v>100</v>
      </c>
      <c r="IS379">
        <v>-0.26</v>
      </c>
      <c r="IT379">
        <v>-0.1113</v>
      </c>
      <c r="IU379">
        <v>-0.2503851249591045</v>
      </c>
      <c r="IV379">
        <v>0.0002756662941723101</v>
      </c>
      <c r="IW379">
        <v>-1.706736700235475E-07</v>
      </c>
      <c r="IX379">
        <v>-7.648352192670159E-11</v>
      </c>
      <c r="IY379">
        <v>-0.272498028503149</v>
      </c>
      <c r="IZ379">
        <v>0.001712106514585134</v>
      </c>
      <c r="JA379">
        <v>0.0004201690128959496</v>
      </c>
      <c r="JB379">
        <v>-1.212774764375344E-06</v>
      </c>
      <c r="JC379">
        <v>3</v>
      </c>
      <c r="JD379">
        <v>1949</v>
      </c>
      <c r="JE379">
        <v>1</v>
      </c>
      <c r="JF379">
        <v>28</v>
      </c>
      <c r="JG379">
        <v>33.9</v>
      </c>
      <c r="JH379">
        <v>33.8</v>
      </c>
      <c r="JI379">
        <v>2.61963</v>
      </c>
      <c r="JJ379">
        <v>2.66846</v>
      </c>
      <c r="JK379">
        <v>1.49658</v>
      </c>
      <c r="JL379">
        <v>2.34375</v>
      </c>
      <c r="JM379">
        <v>1.54785</v>
      </c>
      <c r="JN379">
        <v>2.50854</v>
      </c>
      <c r="JO379">
        <v>49.4842</v>
      </c>
      <c r="JP379">
        <v>14.5173</v>
      </c>
      <c r="JQ379">
        <v>18</v>
      </c>
      <c r="JR379">
        <v>495.203</v>
      </c>
      <c r="JS379">
        <v>480.747</v>
      </c>
      <c r="JT379">
        <v>21.1612</v>
      </c>
      <c r="JU379">
        <v>36.7168</v>
      </c>
      <c r="JV379">
        <v>29.9988</v>
      </c>
      <c r="JW379">
        <v>36.4902</v>
      </c>
      <c r="JX379">
        <v>36.3393</v>
      </c>
      <c r="JY379">
        <v>52.628</v>
      </c>
      <c r="JZ379">
        <v>59.5435</v>
      </c>
      <c r="KA379">
        <v>0</v>
      </c>
      <c r="KB379">
        <v>21.1692</v>
      </c>
      <c r="KC379">
        <v>1189.4</v>
      </c>
      <c r="KD379">
        <v>16.6652</v>
      </c>
      <c r="KE379">
        <v>98.9954</v>
      </c>
      <c r="KF379">
        <v>99.5273</v>
      </c>
    </row>
    <row r="380" spans="1:292">
      <c r="A380">
        <v>360</v>
      </c>
      <c r="B380">
        <v>1685036616.6</v>
      </c>
      <c r="C380">
        <v>10017.5</v>
      </c>
      <c r="D380" t="s">
        <v>1160</v>
      </c>
      <c r="E380" t="s">
        <v>1161</v>
      </c>
      <c r="F380">
        <v>5</v>
      </c>
      <c r="G380" t="s">
        <v>1017</v>
      </c>
      <c r="H380">
        <v>1685036609.1</v>
      </c>
      <c r="I380">
        <f>(J380)/1000</f>
        <v>0</v>
      </c>
      <c r="J380">
        <f>IF(DO380, AM380, AG380)</f>
        <v>0</v>
      </c>
      <c r="K380">
        <f>IF(DO380, AH380, AF380)</f>
        <v>0</v>
      </c>
      <c r="L380">
        <f>DQ380 - IF(AT380&gt;1, K380*DK380*100.0/(AV380*EE380), 0)</f>
        <v>0</v>
      </c>
      <c r="M380">
        <f>((S380-I380/2)*L380-K380)/(S380+I380/2)</f>
        <v>0</v>
      </c>
      <c r="N380">
        <f>M380*(DX380+DY380)/1000.0</f>
        <v>0</v>
      </c>
      <c r="O380">
        <f>(DQ380 - IF(AT380&gt;1, K380*DK380*100.0/(AV380*EE380), 0))*(DX380+DY380)/1000.0</f>
        <v>0</v>
      </c>
      <c r="P380">
        <f>2.0/((1/R380-1/Q380)+SIGN(R380)*SQRT((1/R380-1/Q380)*(1/R380-1/Q380) + 4*DL380/((DL380+1)*(DL380+1))*(2*1/R380*1/Q380-1/Q380*1/Q380)))</f>
        <v>0</v>
      </c>
      <c r="Q380">
        <f>IF(LEFT(DM380,1)&lt;&gt;"0",IF(LEFT(DM380,1)="1",3.0,DN380),$D$5+$E$5*(EE380*DX380/($K$5*1000))+$F$5*(EE380*DX380/($K$5*1000))*MAX(MIN(DK380,$J$5),$I$5)*MAX(MIN(DK380,$J$5),$I$5)+$G$5*MAX(MIN(DK380,$J$5),$I$5)*(EE380*DX380/($K$5*1000))+$H$5*(EE380*DX380/($K$5*1000))*(EE380*DX380/($K$5*1000)))</f>
        <v>0</v>
      </c>
      <c r="R380">
        <f>I380*(1000-(1000*0.61365*exp(17.502*V380/(240.97+V380))/(DX380+DY380)+DS380)/2)/(1000*0.61365*exp(17.502*V380/(240.97+V380))/(DX380+DY380)-DS380)</f>
        <v>0</v>
      </c>
      <c r="S380">
        <f>1/((DL380+1)/(P380/1.6)+1/(Q380/1.37)) + DL380/((DL380+1)/(P380/1.6) + DL380/(Q380/1.37))</f>
        <v>0</v>
      </c>
      <c r="T380">
        <f>(DG380*DJ380)</f>
        <v>0</v>
      </c>
      <c r="U380">
        <f>(DZ380+(T380+2*0.95*5.67E-8*(((DZ380+$B$9)+273)^4-(DZ380+273)^4)-44100*I380)/(1.84*29.3*Q380+8*0.95*5.67E-8*(DZ380+273)^3))</f>
        <v>0</v>
      </c>
      <c r="V380">
        <f>($C$9*EA380+$D$9*EB380+$E$9*U380)</f>
        <v>0</v>
      </c>
      <c r="W380">
        <f>0.61365*exp(17.502*V380/(240.97+V380))</f>
        <v>0</v>
      </c>
      <c r="X380">
        <f>(Y380/Z380*100)</f>
        <v>0</v>
      </c>
      <c r="Y380">
        <f>DS380*(DX380+DY380)/1000</f>
        <v>0</v>
      </c>
      <c r="Z380">
        <f>0.61365*exp(17.502*DZ380/(240.97+DZ380))</f>
        <v>0</v>
      </c>
      <c r="AA380">
        <f>(W380-DS380*(DX380+DY380)/1000)</f>
        <v>0</v>
      </c>
      <c r="AB380">
        <f>(-I380*44100)</f>
        <v>0</v>
      </c>
      <c r="AC380">
        <f>2*29.3*Q380*0.92*(DZ380-V380)</f>
        <v>0</v>
      </c>
      <c r="AD380">
        <f>2*0.95*5.67E-8*(((DZ380+$B$9)+273)^4-(V380+273)^4)</f>
        <v>0</v>
      </c>
      <c r="AE380">
        <f>T380+AD380+AB380+AC380</f>
        <v>0</v>
      </c>
      <c r="AF380">
        <f>DW380*AT380*(DR380-DQ380*(1000-AT380*DT380)/(1000-AT380*DS380))/(100*DK380)</f>
        <v>0</v>
      </c>
      <c r="AG380">
        <f>1000*DW380*AT380*(DS380-DT380)/(100*DK380*(1000-AT380*DS380))</f>
        <v>0</v>
      </c>
      <c r="AH380">
        <f>(AI380 - AJ380 - DX380*1E3/(8.314*(DZ380+273.15)) * AL380/DW380 * AK380) * DW380/(100*DK380) * (1000 - DT380)/1000</f>
        <v>0</v>
      </c>
      <c r="AI380">
        <v>1193.669922757529</v>
      </c>
      <c r="AJ380">
        <v>1155.909696969697</v>
      </c>
      <c r="AK380">
        <v>3.33448975701473</v>
      </c>
      <c r="AL380">
        <v>66.82168237322618</v>
      </c>
      <c r="AM380">
        <f>(AO380 - AN380 + DX380*1E3/(8.314*(DZ380+273.15)) * AQ380/DW380 * AP380) * DW380/(100*DK380) * 1000/(1000 - AO380)</f>
        <v>0</v>
      </c>
      <c r="AN380">
        <v>16.59265574348709</v>
      </c>
      <c r="AO380">
        <v>18.00374382352942</v>
      </c>
      <c r="AP380">
        <v>-0.0001591597444942128</v>
      </c>
      <c r="AQ380">
        <v>105.1701195824836</v>
      </c>
      <c r="AR380">
        <v>0</v>
      </c>
      <c r="AS380">
        <v>0</v>
      </c>
      <c r="AT380">
        <f>IF(AR380*$H$15&gt;=AV380,1.0,(AV380/(AV380-AR380*$H$15)))</f>
        <v>0</v>
      </c>
      <c r="AU380">
        <f>(AT380-1)*100</f>
        <v>0</v>
      </c>
      <c r="AV380">
        <f>MAX(0,($B$15+$C$15*EE380)/(1+$D$15*EE380)*DX380/(DZ380+273)*$E$15)</f>
        <v>0</v>
      </c>
      <c r="AW380" t="s">
        <v>429</v>
      </c>
      <c r="AX380" t="s">
        <v>429</v>
      </c>
      <c r="AY380">
        <v>0</v>
      </c>
      <c r="AZ380">
        <v>0</v>
      </c>
      <c r="BA380">
        <f>1-AY380/AZ380</f>
        <v>0</v>
      </c>
      <c r="BB380">
        <v>0</v>
      </c>
      <c r="BC380" t="s">
        <v>429</v>
      </c>
      <c r="BD380" t="s">
        <v>429</v>
      </c>
      <c r="BE380">
        <v>0</v>
      </c>
      <c r="BF380">
        <v>0</v>
      </c>
      <c r="BG380">
        <f>1-BE380/BF380</f>
        <v>0</v>
      </c>
      <c r="BH380">
        <v>0.5</v>
      </c>
      <c r="BI380">
        <f>DH380</f>
        <v>0</v>
      </c>
      <c r="BJ380">
        <f>K380</f>
        <v>0</v>
      </c>
      <c r="BK380">
        <f>BG380*BH380*BI380</f>
        <v>0</v>
      </c>
      <c r="BL380">
        <f>(BJ380-BB380)/BI380</f>
        <v>0</v>
      </c>
      <c r="BM380">
        <f>(AZ380-BF380)/BF380</f>
        <v>0</v>
      </c>
      <c r="BN380">
        <f>AY380/(BA380+AY380/BF380)</f>
        <v>0</v>
      </c>
      <c r="BO380" t="s">
        <v>429</v>
      </c>
      <c r="BP380">
        <v>0</v>
      </c>
      <c r="BQ380">
        <f>IF(BP380&lt;&gt;0, BP380, BN380)</f>
        <v>0</v>
      </c>
      <c r="BR380">
        <f>1-BQ380/BF380</f>
        <v>0</v>
      </c>
      <c r="BS380">
        <f>(BF380-BE380)/(BF380-BQ380)</f>
        <v>0</v>
      </c>
      <c r="BT380">
        <f>(AZ380-BF380)/(AZ380-BQ380)</f>
        <v>0</v>
      </c>
      <c r="BU380">
        <f>(BF380-BE380)/(BF380-AY380)</f>
        <v>0</v>
      </c>
      <c r="BV380">
        <f>(AZ380-BF380)/(AZ380-AY380)</f>
        <v>0</v>
      </c>
      <c r="BW380">
        <f>(BS380*BQ380/BE380)</f>
        <v>0</v>
      </c>
      <c r="BX380">
        <f>(1-BW380)</f>
        <v>0</v>
      </c>
      <c r="DG380">
        <f>$B$13*EF380+$C$13*EG380+$F$13*ER380*(1-EU380)</f>
        <v>0</v>
      </c>
      <c r="DH380">
        <f>DG380*DI380</f>
        <v>0</v>
      </c>
      <c r="DI380">
        <f>($B$13*$D$11+$C$13*$D$11+$F$13*((FE380+EW380)/MAX(FE380+EW380+FF380, 0.1)*$I$11+FF380/MAX(FE380+EW380+FF380, 0.1)*$J$11))/($B$13+$C$13+$F$13)</f>
        <v>0</v>
      </c>
      <c r="DJ380">
        <f>($B$13*$K$11+$C$13*$K$11+$F$13*((FE380+EW380)/MAX(FE380+EW380+FF380, 0.1)*$P$11+FF380/MAX(FE380+EW380+FF380, 0.1)*$Q$11))/($B$13+$C$13+$F$13)</f>
        <v>0</v>
      </c>
      <c r="DK380">
        <v>4.16</v>
      </c>
      <c r="DL380">
        <v>0.5</v>
      </c>
      <c r="DM380" t="s">
        <v>430</v>
      </c>
      <c r="DN380">
        <v>2</v>
      </c>
      <c r="DO380" t="b">
        <v>1</v>
      </c>
      <c r="DP380">
        <v>1685036609.1</v>
      </c>
      <c r="DQ380">
        <v>1112.062222222222</v>
      </c>
      <c r="DR380">
        <v>1160.681111111111</v>
      </c>
      <c r="DS380">
        <v>17.97810740740741</v>
      </c>
      <c r="DT380">
        <v>16.55957407407407</v>
      </c>
      <c r="DU380">
        <v>1112.322222222222</v>
      </c>
      <c r="DV380">
        <v>18.08931851851852</v>
      </c>
      <c r="DW380">
        <v>499.9875555555556</v>
      </c>
      <c r="DX380">
        <v>99.50528148148148</v>
      </c>
      <c r="DY380">
        <v>0.09994540370370369</v>
      </c>
      <c r="DZ380">
        <v>27.07901111111111</v>
      </c>
      <c r="EA380">
        <v>27.99832592592593</v>
      </c>
      <c r="EB380">
        <v>999.9000000000001</v>
      </c>
      <c r="EC380">
        <v>0</v>
      </c>
      <c r="ED380">
        <v>0</v>
      </c>
      <c r="EE380">
        <v>9998.772592592592</v>
      </c>
      <c r="EF380">
        <v>0</v>
      </c>
      <c r="EG380">
        <v>87.85826666666668</v>
      </c>
      <c r="EH380">
        <v>-48.6183074074074</v>
      </c>
      <c r="EI380">
        <v>1132.421481481482</v>
      </c>
      <c r="EJ380">
        <v>1180.224444444445</v>
      </c>
      <c r="EK380">
        <v>1.418545185185185</v>
      </c>
      <c r="EL380">
        <v>1160.681111111111</v>
      </c>
      <c r="EM380">
        <v>16.55957407407407</v>
      </c>
      <c r="EN380">
        <v>1.788917037037037</v>
      </c>
      <c r="EO380">
        <v>1.647763333333333</v>
      </c>
      <c r="EP380">
        <v>15.69027407407408</v>
      </c>
      <c r="EQ380">
        <v>14.41274814814815</v>
      </c>
      <c r="ER380">
        <v>1999.99962962963</v>
      </c>
      <c r="ES380">
        <v>0.9800043333333334</v>
      </c>
      <c r="ET380">
        <v>0.01999575925925926</v>
      </c>
      <c r="EU380">
        <v>0</v>
      </c>
      <c r="EV380">
        <v>520.0463333333333</v>
      </c>
      <c r="EW380">
        <v>5.00078</v>
      </c>
      <c r="EX380">
        <v>14671.28148148148</v>
      </c>
      <c r="EY380">
        <v>16379.66296296296</v>
      </c>
      <c r="EZ380">
        <v>45.82851851851851</v>
      </c>
      <c r="FA380">
        <v>47.29133333333333</v>
      </c>
      <c r="FB380">
        <v>46.63874074074074</v>
      </c>
      <c r="FC380">
        <v>47.02748148148147</v>
      </c>
      <c r="FD380">
        <v>46.46274074074073</v>
      </c>
      <c r="FE380">
        <v>1955.10962962963</v>
      </c>
      <c r="FF380">
        <v>39.89000000000001</v>
      </c>
      <c r="FG380">
        <v>0</v>
      </c>
      <c r="FH380">
        <v>1685036616.1</v>
      </c>
      <c r="FI380">
        <v>0</v>
      </c>
      <c r="FJ380">
        <v>520.08748</v>
      </c>
      <c r="FK380">
        <v>0.883000018171999</v>
      </c>
      <c r="FL380">
        <v>-1159.253848145726</v>
      </c>
      <c r="FM380">
        <v>14662.504</v>
      </c>
      <c r="FN380">
        <v>15</v>
      </c>
      <c r="FO380">
        <v>1685034582.6</v>
      </c>
      <c r="FP380" t="s">
        <v>1018</v>
      </c>
      <c r="FQ380">
        <v>1685034575.6</v>
      </c>
      <c r="FR380">
        <v>1685034582.6</v>
      </c>
      <c r="FS380">
        <v>5</v>
      </c>
      <c r="FT380">
        <v>-0.444</v>
      </c>
      <c r="FU380">
        <v>-0.083</v>
      </c>
      <c r="FV380">
        <v>-0.171</v>
      </c>
      <c r="FW380">
        <v>-0.067</v>
      </c>
      <c r="FX380">
        <v>408</v>
      </c>
      <c r="FY380">
        <v>21</v>
      </c>
      <c r="FZ380">
        <v>0.12</v>
      </c>
      <c r="GA380">
        <v>0.04</v>
      </c>
      <c r="GB380">
        <v>-48.80674750000001</v>
      </c>
      <c r="GC380">
        <v>4.935857786116413</v>
      </c>
      <c r="GD380">
        <v>0.5109905111582308</v>
      </c>
      <c r="GE380">
        <v>0</v>
      </c>
      <c r="GF380">
        <v>1.4474655</v>
      </c>
      <c r="GG380">
        <v>-0.7075485928705449</v>
      </c>
      <c r="GH380">
        <v>0.073823961860293</v>
      </c>
      <c r="GI380">
        <v>0</v>
      </c>
      <c r="GJ380">
        <v>0</v>
      </c>
      <c r="GK380">
        <v>2</v>
      </c>
      <c r="GL380" t="s">
        <v>485</v>
      </c>
      <c r="GM380">
        <v>3.0991</v>
      </c>
      <c r="GN380">
        <v>2.75803</v>
      </c>
      <c r="GO380">
        <v>0.187999</v>
      </c>
      <c r="GP380">
        <v>0.193045</v>
      </c>
      <c r="GQ380">
        <v>0.0959708</v>
      </c>
      <c r="GR380">
        <v>0.0910086</v>
      </c>
      <c r="GS380">
        <v>20572.3</v>
      </c>
      <c r="GT380">
        <v>20222.4</v>
      </c>
      <c r="GU380">
        <v>25902.8</v>
      </c>
      <c r="GV380">
        <v>25430.2</v>
      </c>
      <c r="GW380">
        <v>37609.3</v>
      </c>
      <c r="GX380">
        <v>35236.7</v>
      </c>
      <c r="GY380">
        <v>45304.4</v>
      </c>
      <c r="GZ380">
        <v>41926.3</v>
      </c>
      <c r="HA380">
        <v>1.80292</v>
      </c>
      <c r="HB380">
        <v>1.76105</v>
      </c>
      <c r="HC380">
        <v>-0.08013099999999999</v>
      </c>
      <c r="HD380">
        <v>0</v>
      </c>
      <c r="HE380">
        <v>29.2815</v>
      </c>
      <c r="HF380">
        <v>999.9</v>
      </c>
      <c r="HG380">
        <v>45.8</v>
      </c>
      <c r="HH380">
        <v>46.3</v>
      </c>
      <c r="HI380">
        <v>47.4291</v>
      </c>
      <c r="HJ380">
        <v>63.003</v>
      </c>
      <c r="HK380">
        <v>23.121</v>
      </c>
      <c r="HL380">
        <v>1</v>
      </c>
      <c r="HM380">
        <v>0.799411</v>
      </c>
      <c r="HN380">
        <v>6.83205</v>
      </c>
      <c r="HO380">
        <v>20.1661</v>
      </c>
      <c r="HP380">
        <v>5.2092</v>
      </c>
      <c r="HQ380">
        <v>11.986</v>
      </c>
      <c r="HR380">
        <v>4.9627</v>
      </c>
      <c r="HS380">
        <v>3.27425</v>
      </c>
      <c r="HT380">
        <v>9999</v>
      </c>
      <c r="HU380">
        <v>9999</v>
      </c>
      <c r="HV380">
        <v>9999</v>
      </c>
      <c r="HW380">
        <v>32.8</v>
      </c>
      <c r="HX380">
        <v>1.86401</v>
      </c>
      <c r="HY380">
        <v>1.86035</v>
      </c>
      <c r="HZ380">
        <v>1.85867</v>
      </c>
      <c r="IA380">
        <v>1.86005</v>
      </c>
      <c r="IB380">
        <v>1.85989</v>
      </c>
      <c r="IC380">
        <v>1.85852</v>
      </c>
      <c r="ID380">
        <v>1.85763</v>
      </c>
      <c r="IE380">
        <v>1.85244</v>
      </c>
      <c r="IF380">
        <v>0</v>
      </c>
      <c r="IG380">
        <v>0</v>
      </c>
      <c r="IH380">
        <v>0</v>
      </c>
      <c r="II380">
        <v>0</v>
      </c>
      <c r="IJ380" t="s">
        <v>433</v>
      </c>
      <c r="IK380" t="s">
        <v>434</v>
      </c>
      <c r="IL380" t="s">
        <v>435</v>
      </c>
      <c r="IM380" t="s">
        <v>435</v>
      </c>
      <c r="IN380" t="s">
        <v>435</v>
      </c>
      <c r="IO380" t="s">
        <v>435</v>
      </c>
      <c r="IP380">
        <v>0</v>
      </c>
      <c r="IQ380">
        <v>100</v>
      </c>
      <c r="IR380">
        <v>100</v>
      </c>
      <c r="IS380">
        <v>-0.27</v>
      </c>
      <c r="IT380">
        <v>-0.1108</v>
      </c>
      <c r="IU380">
        <v>-0.2503851249591045</v>
      </c>
      <c r="IV380">
        <v>0.0002756662941723101</v>
      </c>
      <c r="IW380">
        <v>-1.706736700235475E-07</v>
      </c>
      <c r="IX380">
        <v>-7.648352192670159E-11</v>
      </c>
      <c r="IY380">
        <v>-0.272498028503149</v>
      </c>
      <c r="IZ380">
        <v>0.001712106514585134</v>
      </c>
      <c r="JA380">
        <v>0.0004201690128959496</v>
      </c>
      <c r="JB380">
        <v>-1.212774764375344E-06</v>
      </c>
      <c r="JC380">
        <v>3</v>
      </c>
      <c r="JD380">
        <v>1949</v>
      </c>
      <c r="JE380">
        <v>1</v>
      </c>
      <c r="JF380">
        <v>28</v>
      </c>
      <c r="JG380">
        <v>34</v>
      </c>
      <c r="JH380">
        <v>33.9</v>
      </c>
      <c r="JI380">
        <v>2.65137</v>
      </c>
      <c r="JJ380">
        <v>2.67334</v>
      </c>
      <c r="JK380">
        <v>1.49658</v>
      </c>
      <c r="JL380">
        <v>2.34375</v>
      </c>
      <c r="JM380">
        <v>1.54785</v>
      </c>
      <c r="JN380">
        <v>2.48901</v>
      </c>
      <c r="JO380">
        <v>49.4842</v>
      </c>
      <c r="JP380">
        <v>14.5698</v>
      </c>
      <c r="JQ380">
        <v>18</v>
      </c>
      <c r="JR380">
        <v>495.133</v>
      </c>
      <c r="JS380">
        <v>480.754</v>
      </c>
      <c r="JT380">
        <v>21.2304</v>
      </c>
      <c r="JU380">
        <v>36.705</v>
      </c>
      <c r="JV380">
        <v>29.9966</v>
      </c>
      <c r="JW380">
        <v>36.4822</v>
      </c>
      <c r="JX380">
        <v>36.3331</v>
      </c>
      <c r="JY380">
        <v>53.2079</v>
      </c>
      <c r="JZ380">
        <v>59.5435</v>
      </c>
      <c r="KA380">
        <v>0</v>
      </c>
      <c r="KB380">
        <v>21.3576</v>
      </c>
      <c r="KC380">
        <v>1209.47</v>
      </c>
      <c r="KD380">
        <v>16.5889</v>
      </c>
      <c r="KE380">
        <v>98.9969</v>
      </c>
      <c r="KF380">
        <v>99.52930000000001</v>
      </c>
    </row>
    <row r="381" spans="1:292">
      <c r="A381">
        <v>361</v>
      </c>
      <c r="B381">
        <v>1685036621.6</v>
      </c>
      <c r="C381">
        <v>10022.5</v>
      </c>
      <c r="D381" t="s">
        <v>1162</v>
      </c>
      <c r="E381" t="s">
        <v>1163</v>
      </c>
      <c r="F381">
        <v>5</v>
      </c>
      <c r="G381" t="s">
        <v>1017</v>
      </c>
      <c r="H381">
        <v>1685036613.814285</v>
      </c>
      <c r="I381">
        <f>(J381)/1000</f>
        <v>0</v>
      </c>
      <c r="J381">
        <f>IF(DO381, AM381, AG381)</f>
        <v>0</v>
      </c>
      <c r="K381">
        <f>IF(DO381, AH381, AF381)</f>
        <v>0</v>
      </c>
      <c r="L381">
        <f>DQ381 - IF(AT381&gt;1, K381*DK381*100.0/(AV381*EE381), 0)</f>
        <v>0</v>
      </c>
      <c r="M381">
        <f>((S381-I381/2)*L381-K381)/(S381+I381/2)</f>
        <v>0</v>
      </c>
      <c r="N381">
        <f>M381*(DX381+DY381)/1000.0</f>
        <v>0</v>
      </c>
      <c r="O381">
        <f>(DQ381 - IF(AT381&gt;1, K381*DK381*100.0/(AV381*EE381), 0))*(DX381+DY381)/1000.0</f>
        <v>0</v>
      </c>
      <c r="P381">
        <f>2.0/((1/R381-1/Q381)+SIGN(R381)*SQRT((1/R381-1/Q381)*(1/R381-1/Q381) + 4*DL381/((DL381+1)*(DL381+1))*(2*1/R381*1/Q381-1/Q381*1/Q381)))</f>
        <v>0</v>
      </c>
      <c r="Q381">
        <f>IF(LEFT(DM381,1)&lt;&gt;"0",IF(LEFT(DM381,1)="1",3.0,DN381),$D$5+$E$5*(EE381*DX381/($K$5*1000))+$F$5*(EE381*DX381/($K$5*1000))*MAX(MIN(DK381,$J$5),$I$5)*MAX(MIN(DK381,$J$5),$I$5)+$G$5*MAX(MIN(DK381,$J$5),$I$5)*(EE381*DX381/($K$5*1000))+$H$5*(EE381*DX381/($K$5*1000))*(EE381*DX381/($K$5*1000)))</f>
        <v>0</v>
      </c>
      <c r="R381">
        <f>I381*(1000-(1000*0.61365*exp(17.502*V381/(240.97+V381))/(DX381+DY381)+DS381)/2)/(1000*0.61365*exp(17.502*V381/(240.97+V381))/(DX381+DY381)-DS381)</f>
        <v>0</v>
      </c>
      <c r="S381">
        <f>1/((DL381+1)/(P381/1.6)+1/(Q381/1.37)) + DL381/((DL381+1)/(P381/1.6) + DL381/(Q381/1.37))</f>
        <v>0</v>
      </c>
      <c r="T381">
        <f>(DG381*DJ381)</f>
        <v>0</v>
      </c>
      <c r="U381">
        <f>(DZ381+(T381+2*0.95*5.67E-8*(((DZ381+$B$9)+273)^4-(DZ381+273)^4)-44100*I381)/(1.84*29.3*Q381+8*0.95*5.67E-8*(DZ381+273)^3))</f>
        <v>0</v>
      </c>
      <c r="V381">
        <f>($C$9*EA381+$D$9*EB381+$E$9*U381)</f>
        <v>0</v>
      </c>
      <c r="W381">
        <f>0.61365*exp(17.502*V381/(240.97+V381))</f>
        <v>0</v>
      </c>
      <c r="X381">
        <f>(Y381/Z381*100)</f>
        <v>0</v>
      </c>
      <c r="Y381">
        <f>DS381*(DX381+DY381)/1000</f>
        <v>0</v>
      </c>
      <c r="Z381">
        <f>0.61365*exp(17.502*DZ381/(240.97+DZ381))</f>
        <v>0</v>
      </c>
      <c r="AA381">
        <f>(W381-DS381*(DX381+DY381)/1000)</f>
        <v>0</v>
      </c>
      <c r="AB381">
        <f>(-I381*44100)</f>
        <v>0</v>
      </c>
      <c r="AC381">
        <f>2*29.3*Q381*0.92*(DZ381-V381)</f>
        <v>0</v>
      </c>
      <c r="AD381">
        <f>2*0.95*5.67E-8*(((DZ381+$B$9)+273)^4-(V381+273)^4)</f>
        <v>0</v>
      </c>
      <c r="AE381">
        <f>T381+AD381+AB381+AC381</f>
        <v>0</v>
      </c>
      <c r="AF381">
        <f>DW381*AT381*(DR381-DQ381*(1000-AT381*DT381)/(1000-AT381*DS381))/(100*DK381)</f>
        <v>0</v>
      </c>
      <c r="AG381">
        <f>1000*DW381*AT381*(DS381-DT381)/(100*DK381*(1000-AT381*DS381))</f>
        <v>0</v>
      </c>
      <c r="AH381">
        <f>(AI381 - AJ381 - DX381*1E3/(8.314*(DZ381+273.15)) * AL381/DW381 * AK381) * DW381/(100*DK381) * (1000 - DT381)/1000</f>
        <v>0</v>
      </c>
      <c r="AI381">
        <v>1210.729701698668</v>
      </c>
      <c r="AJ381">
        <v>1172.717090909091</v>
      </c>
      <c r="AK381">
        <v>3.36623796298286</v>
      </c>
      <c r="AL381">
        <v>66.82168237322618</v>
      </c>
      <c r="AM381">
        <f>(AO381 - AN381 + DX381*1E3/(8.314*(DZ381+273.15)) * AQ381/DW381 * AP381) * DW381/(100*DK381) * 1000/(1000 - AO381)</f>
        <v>0</v>
      </c>
      <c r="AN381">
        <v>16.69148949861339</v>
      </c>
      <c r="AO381">
        <v>18.04066617647058</v>
      </c>
      <c r="AP381">
        <v>0.0108388119204165</v>
      </c>
      <c r="AQ381">
        <v>105.1701195824836</v>
      </c>
      <c r="AR381">
        <v>0</v>
      </c>
      <c r="AS381">
        <v>0</v>
      </c>
      <c r="AT381">
        <f>IF(AR381*$H$15&gt;=AV381,1.0,(AV381/(AV381-AR381*$H$15)))</f>
        <v>0</v>
      </c>
      <c r="AU381">
        <f>(AT381-1)*100</f>
        <v>0</v>
      </c>
      <c r="AV381">
        <f>MAX(0,($B$15+$C$15*EE381)/(1+$D$15*EE381)*DX381/(DZ381+273)*$E$15)</f>
        <v>0</v>
      </c>
      <c r="AW381" t="s">
        <v>429</v>
      </c>
      <c r="AX381" t="s">
        <v>429</v>
      </c>
      <c r="AY381">
        <v>0</v>
      </c>
      <c r="AZ381">
        <v>0</v>
      </c>
      <c r="BA381">
        <f>1-AY381/AZ381</f>
        <v>0</v>
      </c>
      <c r="BB381">
        <v>0</v>
      </c>
      <c r="BC381" t="s">
        <v>429</v>
      </c>
      <c r="BD381" t="s">
        <v>429</v>
      </c>
      <c r="BE381">
        <v>0</v>
      </c>
      <c r="BF381">
        <v>0</v>
      </c>
      <c r="BG381">
        <f>1-BE381/BF381</f>
        <v>0</v>
      </c>
      <c r="BH381">
        <v>0.5</v>
      </c>
      <c r="BI381">
        <f>DH381</f>
        <v>0</v>
      </c>
      <c r="BJ381">
        <f>K381</f>
        <v>0</v>
      </c>
      <c r="BK381">
        <f>BG381*BH381*BI381</f>
        <v>0</v>
      </c>
      <c r="BL381">
        <f>(BJ381-BB381)/BI381</f>
        <v>0</v>
      </c>
      <c r="BM381">
        <f>(AZ381-BF381)/BF381</f>
        <v>0</v>
      </c>
      <c r="BN381">
        <f>AY381/(BA381+AY381/BF381)</f>
        <v>0</v>
      </c>
      <c r="BO381" t="s">
        <v>429</v>
      </c>
      <c r="BP381">
        <v>0</v>
      </c>
      <c r="BQ381">
        <f>IF(BP381&lt;&gt;0, BP381, BN381)</f>
        <v>0</v>
      </c>
      <c r="BR381">
        <f>1-BQ381/BF381</f>
        <v>0</v>
      </c>
      <c r="BS381">
        <f>(BF381-BE381)/(BF381-BQ381)</f>
        <v>0</v>
      </c>
      <c r="BT381">
        <f>(AZ381-BF381)/(AZ381-BQ381)</f>
        <v>0</v>
      </c>
      <c r="BU381">
        <f>(BF381-BE381)/(BF381-AY381)</f>
        <v>0</v>
      </c>
      <c r="BV381">
        <f>(AZ381-BF381)/(AZ381-AY381)</f>
        <v>0</v>
      </c>
      <c r="BW381">
        <f>(BS381*BQ381/BE381)</f>
        <v>0</v>
      </c>
      <c r="BX381">
        <f>(1-BW381)</f>
        <v>0</v>
      </c>
      <c r="DG381">
        <f>$B$13*EF381+$C$13*EG381+$F$13*ER381*(1-EU381)</f>
        <v>0</v>
      </c>
      <c r="DH381">
        <f>DG381*DI381</f>
        <v>0</v>
      </c>
      <c r="DI381">
        <f>($B$13*$D$11+$C$13*$D$11+$F$13*((FE381+EW381)/MAX(FE381+EW381+FF381, 0.1)*$I$11+FF381/MAX(FE381+EW381+FF381, 0.1)*$J$11))/($B$13+$C$13+$F$13)</f>
        <v>0</v>
      </c>
      <c r="DJ381">
        <f>($B$13*$K$11+$C$13*$K$11+$F$13*((FE381+EW381)/MAX(FE381+EW381+FF381, 0.1)*$P$11+FF381/MAX(FE381+EW381+FF381, 0.1)*$Q$11))/($B$13+$C$13+$F$13)</f>
        <v>0</v>
      </c>
      <c r="DK381">
        <v>4.16</v>
      </c>
      <c r="DL381">
        <v>0.5</v>
      </c>
      <c r="DM381" t="s">
        <v>430</v>
      </c>
      <c r="DN381">
        <v>2</v>
      </c>
      <c r="DO381" t="b">
        <v>1</v>
      </c>
      <c r="DP381">
        <v>1685036613.814285</v>
      </c>
      <c r="DQ381">
        <v>1127.622142857143</v>
      </c>
      <c r="DR381">
        <v>1176.048214285714</v>
      </c>
      <c r="DS381">
        <v>17.99567857142857</v>
      </c>
      <c r="DT381">
        <v>16.61969285714286</v>
      </c>
      <c r="DU381">
        <v>1127.89</v>
      </c>
      <c r="DV381">
        <v>18.10662142857143</v>
      </c>
      <c r="DW381">
        <v>500.0123571428572</v>
      </c>
      <c r="DX381">
        <v>99.50450357142857</v>
      </c>
      <c r="DY381">
        <v>0.0999628</v>
      </c>
      <c r="DZ381">
        <v>27.06114285714286</v>
      </c>
      <c r="EA381">
        <v>27.97890714285715</v>
      </c>
      <c r="EB381">
        <v>999.9000000000002</v>
      </c>
      <c r="EC381">
        <v>0</v>
      </c>
      <c r="ED381">
        <v>0</v>
      </c>
      <c r="EE381">
        <v>9996.023928571429</v>
      </c>
      <c r="EF381">
        <v>0</v>
      </c>
      <c r="EG381">
        <v>86.82627857142856</v>
      </c>
      <c r="EH381">
        <v>-48.42506428571428</v>
      </c>
      <c r="EI381">
        <v>1148.288214285714</v>
      </c>
      <c r="EJ381">
        <v>1195.925</v>
      </c>
      <c r="EK381">
        <v>1.376001428571428</v>
      </c>
      <c r="EL381">
        <v>1176.048214285714</v>
      </c>
      <c r="EM381">
        <v>16.61969285714286</v>
      </c>
      <c r="EN381">
        <v>1.790652142857143</v>
      </c>
      <c r="EO381">
        <v>1.653732857142857</v>
      </c>
      <c r="EP381">
        <v>15.70540714285714</v>
      </c>
      <c r="EQ381">
        <v>14.46866428571428</v>
      </c>
      <c r="ER381">
        <v>2000.0125</v>
      </c>
      <c r="ES381">
        <v>0.9800044999999999</v>
      </c>
      <c r="ET381">
        <v>0.01999559285714286</v>
      </c>
      <c r="EU381">
        <v>0</v>
      </c>
      <c r="EV381">
        <v>520.0989285714285</v>
      </c>
      <c r="EW381">
        <v>5.00078</v>
      </c>
      <c r="EX381">
        <v>14590.57142857143</v>
      </c>
      <c r="EY381">
        <v>16379.75714285714</v>
      </c>
      <c r="EZ381">
        <v>45.80117857142857</v>
      </c>
      <c r="FA381">
        <v>47.27657142857144</v>
      </c>
      <c r="FB381">
        <v>46.6270357142857</v>
      </c>
      <c r="FC381">
        <v>46.99967857142856</v>
      </c>
      <c r="FD381">
        <v>46.42610714285713</v>
      </c>
      <c r="FE381">
        <v>1955.1225</v>
      </c>
      <c r="FF381">
        <v>39.89000000000001</v>
      </c>
      <c r="FG381">
        <v>0</v>
      </c>
      <c r="FH381">
        <v>1685036620.9</v>
      </c>
      <c r="FI381">
        <v>0</v>
      </c>
      <c r="FJ381">
        <v>520.12988</v>
      </c>
      <c r="FK381">
        <v>-0.8949999823353751</v>
      </c>
      <c r="FL381">
        <v>-1238.676921117385</v>
      </c>
      <c r="FM381">
        <v>14576.664</v>
      </c>
      <c r="FN381">
        <v>15</v>
      </c>
      <c r="FO381">
        <v>1685034582.6</v>
      </c>
      <c r="FP381" t="s">
        <v>1018</v>
      </c>
      <c r="FQ381">
        <v>1685034575.6</v>
      </c>
      <c r="FR381">
        <v>1685034582.6</v>
      </c>
      <c r="FS381">
        <v>5</v>
      </c>
      <c r="FT381">
        <v>-0.444</v>
      </c>
      <c r="FU381">
        <v>-0.083</v>
      </c>
      <c r="FV381">
        <v>-0.171</v>
      </c>
      <c r="FW381">
        <v>-0.067</v>
      </c>
      <c r="FX381">
        <v>408</v>
      </c>
      <c r="FY381">
        <v>21</v>
      </c>
      <c r="FZ381">
        <v>0.12</v>
      </c>
      <c r="GA381">
        <v>0.04</v>
      </c>
      <c r="GB381">
        <v>-48.63343500000001</v>
      </c>
      <c r="GC381">
        <v>3.22772307692329</v>
      </c>
      <c r="GD381">
        <v>0.4295563470314461</v>
      </c>
      <c r="GE381">
        <v>0</v>
      </c>
      <c r="GF381">
        <v>1.40662175</v>
      </c>
      <c r="GG381">
        <v>-0.6639306191369588</v>
      </c>
      <c r="GH381">
        <v>0.07084460077830558</v>
      </c>
      <c r="GI381">
        <v>0</v>
      </c>
      <c r="GJ381">
        <v>0</v>
      </c>
      <c r="GK381">
        <v>2</v>
      </c>
      <c r="GL381" t="s">
        <v>485</v>
      </c>
      <c r="GM381">
        <v>3.09909</v>
      </c>
      <c r="GN381">
        <v>2.75804</v>
      </c>
      <c r="GO381">
        <v>0.189707</v>
      </c>
      <c r="GP381">
        <v>0.194756</v>
      </c>
      <c r="GQ381">
        <v>0.0960954</v>
      </c>
      <c r="GR381">
        <v>0.09102730000000001</v>
      </c>
      <c r="GS381">
        <v>20529.6</v>
      </c>
      <c r="GT381">
        <v>20180.1</v>
      </c>
      <c r="GU381">
        <v>25903.7</v>
      </c>
      <c r="GV381">
        <v>25430.9</v>
      </c>
      <c r="GW381">
        <v>37605.6</v>
      </c>
      <c r="GX381">
        <v>35237.2</v>
      </c>
      <c r="GY381">
        <v>45306</v>
      </c>
      <c r="GZ381">
        <v>41927.6</v>
      </c>
      <c r="HA381">
        <v>1.8028</v>
      </c>
      <c r="HB381">
        <v>1.76122</v>
      </c>
      <c r="HC381">
        <v>-0.0802316</v>
      </c>
      <c r="HD381">
        <v>0</v>
      </c>
      <c r="HE381">
        <v>29.2548</v>
      </c>
      <c r="HF381">
        <v>999.9</v>
      </c>
      <c r="HG381">
        <v>45.8</v>
      </c>
      <c r="HH381">
        <v>46.3</v>
      </c>
      <c r="HI381">
        <v>47.4248</v>
      </c>
      <c r="HJ381">
        <v>62.893</v>
      </c>
      <c r="HK381">
        <v>23.137</v>
      </c>
      <c r="HL381">
        <v>1</v>
      </c>
      <c r="HM381">
        <v>0.795696</v>
      </c>
      <c r="HN381">
        <v>6.98849</v>
      </c>
      <c r="HO381">
        <v>20.1599</v>
      </c>
      <c r="HP381">
        <v>5.20965</v>
      </c>
      <c r="HQ381">
        <v>11.986</v>
      </c>
      <c r="HR381">
        <v>4.963</v>
      </c>
      <c r="HS381">
        <v>3.2742</v>
      </c>
      <c r="HT381">
        <v>9999</v>
      </c>
      <c r="HU381">
        <v>9999</v>
      </c>
      <c r="HV381">
        <v>9999</v>
      </c>
      <c r="HW381">
        <v>32.8</v>
      </c>
      <c r="HX381">
        <v>1.86401</v>
      </c>
      <c r="HY381">
        <v>1.86035</v>
      </c>
      <c r="HZ381">
        <v>1.85869</v>
      </c>
      <c r="IA381">
        <v>1.86005</v>
      </c>
      <c r="IB381">
        <v>1.85989</v>
      </c>
      <c r="IC381">
        <v>1.85853</v>
      </c>
      <c r="ID381">
        <v>1.85768</v>
      </c>
      <c r="IE381">
        <v>1.85245</v>
      </c>
      <c r="IF381">
        <v>0</v>
      </c>
      <c r="IG381">
        <v>0</v>
      </c>
      <c r="IH381">
        <v>0</v>
      </c>
      <c r="II381">
        <v>0</v>
      </c>
      <c r="IJ381" t="s">
        <v>433</v>
      </c>
      <c r="IK381" t="s">
        <v>434</v>
      </c>
      <c r="IL381" t="s">
        <v>435</v>
      </c>
      <c r="IM381" t="s">
        <v>435</v>
      </c>
      <c r="IN381" t="s">
        <v>435</v>
      </c>
      <c r="IO381" t="s">
        <v>435</v>
      </c>
      <c r="IP381">
        <v>0</v>
      </c>
      <c r="IQ381">
        <v>100</v>
      </c>
      <c r="IR381">
        <v>100</v>
      </c>
      <c r="IS381">
        <v>-0.28</v>
      </c>
      <c r="IT381">
        <v>-0.1103</v>
      </c>
      <c r="IU381">
        <v>-0.2503851249591045</v>
      </c>
      <c r="IV381">
        <v>0.0002756662941723101</v>
      </c>
      <c r="IW381">
        <v>-1.706736700235475E-07</v>
      </c>
      <c r="IX381">
        <v>-7.648352192670159E-11</v>
      </c>
      <c r="IY381">
        <v>-0.272498028503149</v>
      </c>
      <c r="IZ381">
        <v>0.001712106514585134</v>
      </c>
      <c r="JA381">
        <v>0.0004201690128959496</v>
      </c>
      <c r="JB381">
        <v>-1.212774764375344E-06</v>
      </c>
      <c r="JC381">
        <v>3</v>
      </c>
      <c r="JD381">
        <v>1949</v>
      </c>
      <c r="JE381">
        <v>1</v>
      </c>
      <c r="JF381">
        <v>28</v>
      </c>
      <c r="JG381">
        <v>34.1</v>
      </c>
      <c r="JH381">
        <v>34</v>
      </c>
      <c r="JI381">
        <v>2.68433</v>
      </c>
      <c r="JJ381">
        <v>2.6709</v>
      </c>
      <c r="JK381">
        <v>1.49658</v>
      </c>
      <c r="JL381">
        <v>2.34497</v>
      </c>
      <c r="JM381">
        <v>1.54785</v>
      </c>
      <c r="JN381">
        <v>2.49023</v>
      </c>
      <c r="JO381">
        <v>49.4842</v>
      </c>
      <c r="JP381">
        <v>14.5611</v>
      </c>
      <c r="JQ381">
        <v>18</v>
      </c>
      <c r="JR381">
        <v>494.994</v>
      </c>
      <c r="JS381">
        <v>480.808</v>
      </c>
      <c r="JT381">
        <v>21.3473</v>
      </c>
      <c r="JU381">
        <v>36.6913</v>
      </c>
      <c r="JV381">
        <v>29.997</v>
      </c>
      <c r="JW381">
        <v>36.4732</v>
      </c>
      <c r="JX381">
        <v>36.3242</v>
      </c>
      <c r="JY381">
        <v>53.8521</v>
      </c>
      <c r="JZ381">
        <v>59.5435</v>
      </c>
      <c r="KA381">
        <v>0</v>
      </c>
      <c r="KB381">
        <v>21.3732</v>
      </c>
      <c r="KC381">
        <v>1222.9</v>
      </c>
      <c r="KD381">
        <v>16.5889</v>
      </c>
      <c r="KE381">
        <v>99.0003</v>
      </c>
      <c r="KF381">
        <v>99.5324</v>
      </c>
    </row>
    <row r="382" spans="1:292">
      <c r="A382">
        <v>362</v>
      </c>
      <c r="B382">
        <v>1685036626.6</v>
      </c>
      <c r="C382">
        <v>10027.5</v>
      </c>
      <c r="D382" t="s">
        <v>1164</v>
      </c>
      <c r="E382" t="s">
        <v>1165</v>
      </c>
      <c r="F382">
        <v>5</v>
      </c>
      <c r="G382" t="s">
        <v>1017</v>
      </c>
      <c r="H382">
        <v>1685036619.1</v>
      </c>
      <c r="I382">
        <f>(J382)/1000</f>
        <v>0</v>
      </c>
      <c r="J382">
        <f>IF(DO382, AM382, AG382)</f>
        <v>0</v>
      </c>
      <c r="K382">
        <f>IF(DO382, AH382, AF382)</f>
        <v>0</v>
      </c>
      <c r="L382">
        <f>DQ382 - IF(AT382&gt;1, K382*DK382*100.0/(AV382*EE382), 0)</f>
        <v>0</v>
      </c>
      <c r="M382">
        <f>((S382-I382/2)*L382-K382)/(S382+I382/2)</f>
        <v>0</v>
      </c>
      <c r="N382">
        <f>M382*(DX382+DY382)/1000.0</f>
        <v>0</v>
      </c>
      <c r="O382">
        <f>(DQ382 - IF(AT382&gt;1, K382*DK382*100.0/(AV382*EE382), 0))*(DX382+DY382)/1000.0</f>
        <v>0</v>
      </c>
      <c r="P382">
        <f>2.0/((1/R382-1/Q382)+SIGN(R382)*SQRT((1/R382-1/Q382)*(1/R382-1/Q382) + 4*DL382/((DL382+1)*(DL382+1))*(2*1/R382*1/Q382-1/Q382*1/Q382)))</f>
        <v>0</v>
      </c>
      <c r="Q382">
        <f>IF(LEFT(DM382,1)&lt;&gt;"0",IF(LEFT(DM382,1)="1",3.0,DN382),$D$5+$E$5*(EE382*DX382/($K$5*1000))+$F$5*(EE382*DX382/($K$5*1000))*MAX(MIN(DK382,$J$5),$I$5)*MAX(MIN(DK382,$J$5),$I$5)+$G$5*MAX(MIN(DK382,$J$5),$I$5)*(EE382*DX382/($K$5*1000))+$H$5*(EE382*DX382/($K$5*1000))*(EE382*DX382/($K$5*1000)))</f>
        <v>0</v>
      </c>
      <c r="R382">
        <f>I382*(1000-(1000*0.61365*exp(17.502*V382/(240.97+V382))/(DX382+DY382)+DS382)/2)/(1000*0.61365*exp(17.502*V382/(240.97+V382))/(DX382+DY382)-DS382)</f>
        <v>0</v>
      </c>
      <c r="S382">
        <f>1/((DL382+1)/(P382/1.6)+1/(Q382/1.37)) + DL382/((DL382+1)/(P382/1.6) + DL382/(Q382/1.37))</f>
        <v>0</v>
      </c>
      <c r="T382">
        <f>(DG382*DJ382)</f>
        <v>0</v>
      </c>
      <c r="U382">
        <f>(DZ382+(T382+2*0.95*5.67E-8*(((DZ382+$B$9)+273)^4-(DZ382+273)^4)-44100*I382)/(1.84*29.3*Q382+8*0.95*5.67E-8*(DZ382+273)^3))</f>
        <v>0</v>
      </c>
      <c r="V382">
        <f>($C$9*EA382+$D$9*EB382+$E$9*U382)</f>
        <v>0</v>
      </c>
      <c r="W382">
        <f>0.61365*exp(17.502*V382/(240.97+V382))</f>
        <v>0</v>
      </c>
      <c r="X382">
        <f>(Y382/Z382*100)</f>
        <v>0</v>
      </c>
      <c r="Y382">
        <f>DS382*(DX382+DY382)/1000</f>
        <v>0</v>
      </c>
      <c r="Z382">
        <f>0.61365*exp(17.502*DZ382/(240.97+DZ382))</f>
        <v>0</v>
      </c>
      <c r="AA382">
        <f>(W382-DS382*(DX382+DY382)/1000)</f>
        <v>0</v>
      </c>
      <c r="AB382">
        <f>(-I382*44100)</f>
        <v>0</v>
      </c>
      <c r="AC382">
        <f>2*29.3*Q382*0.92*(DZ382-V382)</f>
        <v>0</v>
      </c>
      <c r="AD382">
        <f>2*0.95*5.67E-8*(((DZ382+$B$9)+273)^4-(V382+273)^4)</f>
        <v>0</v>
      </c>
      <c r="AE382">
        <f>T382+AD382+AB382+AC382</f>
        <v>0</v>
      </c>
      <c r="AF382">
        <f>DW382*AT382*(DR382-DQ382*(1000-AT382*DT382)/(1000-AT382*DS382))/(100*DK382)</f>
        <v>0</v>
      </c>
      <c r="AG382">
        <f>1000*DW382*AT382*(DS382-DT382)/(100*DK382*(1000-AT382*DS382))</f>
        <v>0</v>
      </c>
      <c r="AH382">
        <f>(AI382 - AJ382 - DX382*1E3/(8.314*(DZ382+273.15)) * AL382/DW382 * AK382) * DW382/(100*DK382) * (1000 - DT382)/1000</f>
        <v>0</v>
      </c>
      <c r="AI382">
        <v>1227.830791592371</v>
      </c>
      <c r="AJ382">
        <v>1189.784848484848</v>
      </c>
      <c r="AK382">
        <v>3.41555173613142</v>
      </c>
      <c r="AL382">
        <v>66.82168237322618</v>
      </c>
      <c r="AM382">
        <f>(AO382 - AN382 + DX382*1E3/(8.314*(DZ382+273.15)) * AQ382/DW382 * AP382) * DW382/(100*DK382) * 1000/(1000 - AO382)</f>
        <v>0</v>
      </c>
      <c r="AN382">
        <v>16.6956879923508</v>
      </c>
      <c r="AO382">
        <v>18.04308</v>
      </c>
      <c r="AP382">
        <v>0.003802722813044465</v>
      </c>
      <c r="AQ382">
        <v>105.1701195824836</v>
      </c>
      <c r="AR382">
        <v>0</v>
      </c>
      <c r="AS382">
        <v>0</v>
      </c>
      <c r="AT382">
        <f>IF(AR382*$H$15&gt;=AV382,1.0,(AV382/(AV382-AR382*$H$15)))</f>
        <v>0</v>
      </c>
      <c r="AU382">
        <f>(AT382-1)*100</f>
        <v>0</v>
      </c>
      <c r="AV382">
        <f>MAX(0,($B$15+$C$15*EE382)/(1+$D$15*EE382)*DX382/(DZ382+273)*$E$15)</f>
        <v>0</v>
      </c>
      <c r="AW382" t="s">
        <v>429</v>
      </c>
      <c r="AX382" t="s">
        <v>429</v>
      </c>
      <c r="AY382">
        <v>0</v>
      </c>
      <c r="AZ382">
        <v>0</v>
      </c>
      <c r="BA382">
        <f>1-AY382/AZ382</f>
        <v>0</v>
      </c>
      <c r="BB382">
        <v>0</v>
      </c>
      <c r="BC382" t="s">
        <v>429</v>
      </c>
      <c r="BD382" t="s">
        <v>429</v>
      </c>
      <c r="BE382">
        <v>0</v>
      </c>
      <c r="BF382">
        <v>0</v>
      </c>
      <c r="BG382">
        <f>1-BE382/BF382</f>
        <v>0</v>
      </c>
      <c r="BH382">
        <v>0.5</v>
      </c>
      <c r="BI382">
        <f>DH382</f>
        <v>0</v>
      </c>
      <c r="BJ382">
        <f>K382</f>
        <v>0</v>
      </c>
      <c r="BK382">
        <f>BG382*BH382*BI382</f>
        <v>0</v>
      </c>
      <c r="BL382">
        <f>(BJ382-BB382)/BI382</f>
        <v>0</v>
      </c>
      <c r="BM382">
        <f>(AZ382-BF382)/BF382</f>
        <v>0</v>
      </c>
      <c r="BN382">
        <f>AY382/(BA382+AY382/BF382)</f>
        <v>0</v>
      </c>
      <c r="BO382" t="s">
        <v>429</v>
      </c>
      <c r="BP382">
        <v>0</v>
      </c>
      <c r="BQ382">
        <f>IF(BP382&lt;&gt;0, BP382, BN382)</f>
        <v>0</v>
      </c>
      <c r="BR382">
        <f>1-BQ382/BF382</f>
        <v>0</v>
      </c>
      <c r="BS382">
        <f>(BF382-BE382)/(BF382-BQ382)</f>
        <v>0</v>
      </c>
      <c r="BT382">
        <f>(AZ382-BF382)/(AZ382-BQ382)</f>
        <v>0</v>
      </c>
      <c r="BU382">
        <f>(BF382-BE382)/(BF382-AY382)</f>
        <v>0</v>
      </c>
      <c r="BV382">
        <f>(AZ382-BF382)/(AZ382-AY382)</f>
        <v>0</v>
      </c>
      <c r="BW382">
        <f>(BS382*BQ382/BE382)</f>
        <v>0</v>
      </c>
      <c r="BX382">
        <f>(1-BW382)</f>
        <v>0</v>
      </c>
      <c r="DG382">
        <f>$B$13*EF382+$C$13*EG382+$F$13*ER382*(1-EU382)</f>
        <v>0</v>
      </c>
      <c r="DH382">
        <f>DG382*DI382</f>
        <v>0</v>
      </c>
      <c r="DI382">
        <f>($B$13*$D$11+$C$13*$D$11+$F$13*((FE382+EW382)/MAX(FE382+EW382+FF382, 0.1)*$I$11+FF382/MAX(FE382+EW382+FF382, 0.1)*$J$11))/($B$13+$C$13+$F$13)</f>
        <v>0</v>
      </c>
      <c r="DJ382">
        <f>($B$13*$K$11+$C$13*$K$11+$F$13*((FE382+EW382)/MAX(FE382+EW382+FF382, 0.1)*$P$11+FF382/MAX(FE382+EW382+FF382, 0.1)*$Q$11))/($B$13+$C$13+$F$13)</f>
        <v>0</v>
      </c>
      <c r="DK382">
        <v>4.16</v>
      </c>
      <c r="DL382">
        <v>0.5</v>
      </c>
      <c r="DM382" t="s">
        <v>430</v>
      </c>
      <c r="DN382">
        <v>2</v>
      </c>
      <c r="DO382" t="b">
        <v>1</v>
      </c>
      <c r="DP382">
        <v>1685036619.1</v>
      </c>
      <c r="DQ382">
        <v>1145.021111111111</v>
      </c>
      <c r="DR382">
        <v>1193.522592592593</v>
      </c>
      <c r="DS382">
        <v>18.01968148148148</v>
      </c>
      <c r="DT382">
        <v>16.68372962962963</v>
      </c>
      <c r="DU382">
        <v>1145.296296296296</v>
      </c>
      <c r="DV382">
        <v>18.13025555555556</v>
      </c>
      <c r="DW382">
        <v>499.9871851851851</v>
      </c>
      <c r="DX382">
        <v>99.5039814814815</v>
      </c>
      <c r="DY382">
        <v>0.09996629999999999</v>
      </c>
      <c r="DZ382">
        <v>27.04475555555555</v>
      </c>
      <c r="EA382">
        <v>27.96223703703703</v>
      </c>
      <c r="EB382">
        <v>999.9000000000001</v>
      </c>
      <c r="EC382">
        <v>0</v>
      </c>
      <c r="ED382">
        <v>0</v>
      </c>
      <c r="EE382">
        <v>9993.074814814814</v>
      </c>
      <c r="EF382">
        <v>0</v>
      </c>
      <c r="EG382">
        <v>85.86746666666667</v>
      </c>
      <c r="EH382">
        <v>-48.50071111111111</v>
      </c>
      <c r="EI382">
        <v>1166.034814814815</v>
      </c>
      <c r="EJ382">
        <v>1213.774074074074</v>
      </c>
      <c r="EK382">
        <v>1.335967407407408</v>
      </c>
      <c r="EL382">
        <v>1193.522592592593</v>
      </c>
      <c r="EM382">
        <v>16.68372962962963</v>
      </c>
      <c r="EN382">
        <v>1.793031851851852</v>
      </c>
      <c r="EO382">
        <v>1.660097037037037</v>
      </c>
      <c r="EP382">
        <v>15.72615185185185</v>
      </c>
      <c r="EQ382">
        <v>14.52824444444444</v>
      </c>
      <c r="ER382">
        <v>2000.034074074074</v>
      </c>
      <c r="ES382">
        <v>0.9800046666666666</v>
      </c>
      <c r="ET382">
        <v>0.01999542962962963</v>
      </c>
      <c r="EU382">
        <v>0</v>
      </c>
      <c r="EV382">
        <v>520.0905555555556</v>
      </c>
      <c r="EW382">
        <v>5.00078</v>
      </c>
      <c r="EX382">
        <v>14514.85555555555</v>
      </c>
      <c r="EY382">
        <v>16379.92962962963</v>
      </c>
      <c r="EZ382">
        <v>45.79614814814815</v>
      </c>
      <c r="FA382">
        <v>47.25214814814814</v>
      </c>
      <c r="FB382">
        <v>46.71970370370371</v>
      </c>
      <c r="FC382">
        <v>46.97885185185184</v>
      </c>
      <c r="FD382">
        <v>46.42333333333332</v>
      </c>
      <c r="FE382">
        <v>1955.144074074074</v>
      </c>
      <c r="FF382">
        <v>39.89000000000001</v>
      </c>
      <c r="FG382">
        <v>0</v>
      </c>
      <c r="FH382">
        <v>1685036625.7</v>
      </c>
      <c r="FI382">
        <v>0</v>
      </c>
      <c r="FJ382">
        <v>520.0998000000001</v>
      </c>
      <c r="FK382">
        <v>-0.9185384520208472</v>
      </c>
      <c r="FL382">
        <v>-348.1307691672037</v>
      </c>
      <c r="FM382">
        <v>14514.052</v>
      </c>
      <c r="FN382">
        <v>15</v>
      </c>
      <c r="FO382">
        <v>1685034582.6</v>
      </c>
      <c r="FP382" t="s">
        <v>1018</v>
      </c>
      <c r="FQ382">
        <v>1685034575.6</v>
      </c>
      <c r="FR382">
        <v>1685034582.6</v>
      </c>
      <c r="FS382">
        <v>5</v>
      </c>
      <c r="FT382">
        <v>-0.444</v>
      </c>
      <c r="FU382">
        <v>-0.083</v>
      </c>
      <c r="FV382">
        <v>-0.171</v>
      </c>
      <c r="FW382">
        <v>-0.067</v>
      </c>
      <c r="FX382">
        <v>408</v>
      </c>
      <c r="FY382">
        <v>21</v>
      </c>
      <c r="FZ382">
        <v>0.12</v>
      </c>
      <c r="GA382">
        <v>0.04</v>
      </c>
      <c r="GB382">
        <v>-48.485585</v>
      </c>
      <c r="GC382">
        <v>-1.203811632270188</v>
      </c>
      <c r="GD382">
        <v>0.2463590972036551</v>
      </c>
      <c r="GE382">
        <v>0</v>
      </c>
      <c r="GF382">
        <v>1.36822075</v>
      </c>
      <c r="GG382">
        <v>-0.3963103564727969</v>
      </c>
      <c r="GH382">
        <v>0.05615853000157232</v>
      </c>
      <c r="GI382">
        <v>1</v>
      </c>
      <c r="GJ382">
        <v>1</v>
      </c>
      <c r="GK382">
        <v>2</v>
      </c>
      <c r="GL382" t="s">
        <v>432</v>
      </c>
      <c r="GM382">
        <v>3.09911</v>
      </c>
      <c r="GN382">
        <v>2.75808</v>
      </c>
      <c r="GO382">
        <v>0.191429</v>
      </c>
      <c r="GP382">
        <v>0.196443</v>
      </c>
      <c r="GQ382">
        <v>0.0961053</v>
      </c>
      <c r="GR382">
        <v>0.0910197</v>
      </c>
      <c r="GS382">
        <v>20486.6</v>
      </c>
      <c r="GT382">
        <v>20138.4</v>
      </c>
      <c r="GU382">
        <v>25904.5</v>
      </c>
      <c r="GV382">
        <v>25431.7</v>
      </c>
      <c r="GW382">
        <v>37606.5</v>
      </c>
      <c r="GX382">
        <v>35238.3</v>
      </c>
      <c r="GY382">
        <v>45307.4</v>
      </c>
      <c r="GZ382">
        <v>41928.3</v>
      </c>
      <c r="HA382">
        <v>1.80335</v>
      </c>
      <c r="HB382">
        <v>1.76125</v>
      </c>
      <c r="HC382">
        <v>-0.07856639999999999</v>
      </c>
      <c r="HD382">
        <v>0</v>
      </c>
      <c r="HE382">
        <v>29.2306</v>
      </c>
      <c r="HF382">
        <v>999.9</v>
      </c>
      <c r="HG382">
        <v>45.8</v>
      </c>
      <c r="HH382">
        <v>46.3</v>
      </c>
      <c r="HI382">
        <v>47.4274</v>
      </c>
      <c r="HJ382">
        <v>62.663</v>
      </c>
      <c r="HK382">
        <v>23.153</v>
      </c>
      <c r="HL382">
        <v>1</v>
      </c>
      <c r="HM382">
        <v>0.794566</v>
      </c>
      <c r="HN382">
        <v>6.99003</v>
      </c>
      <c r="HO382">
        <v>20.16</v>
      </c>
      <c r="HP382">
        <v>5.20995</v>
      </c>
      <c r="HQ382">
        <v>11.986</v>
      </c>
      <c r="HR382">
        <v>4.9631</v>
      </c>
      <c r="HS382">
        <v>3.27443</v>
      </c>
      <c r="HT382">
        <v>9999</v>
      </c>
      <c r="HU382">
        <v>9999</v>
      </c>
      <c r="HV382">
        <v>9999</v>
      </c>
      <c r="HW382">
        <v>32.8</v>
      </c>
      <c r="HX382">
        <v>1.86401</v>
      </c>
      <c r="HY382">
        <v>1.86035</v>
      </c>
      <c r="HZ382">
        <v>1.85868</v>
      </c>
      <c r="IA382">
        <v>1.86005</v>
      </c>
      <c r="IB382">
        <v>1.8599</v>
      </c>
      <c r="IC382">
        <v>1.85854</v>
      </c>
      <c r="ID382">
        <v>1.85766</v>
      </c>
      <c r="IE382">
        <v>1.85248</v>
      </c>
      <c r="IF382">
        <v>0</v>
      </c>
      <c r="IG382">
        <v>0</v>
      </c>
      <c r="IH382">
        <v>0</v>
      </c>
      <c r="II382">
        <v>0</v>
      </c>
      <c r="IJ382" t="s">
        <v>433</v>
      </c>
      <c r="IK382" t="s">
        <v>434</v>
      </c>
      <c r="IL382" t="s">
        <v>435</v>
      </c>
      <c r="IM382" t="s">
        <v>435</v>
      </c>
      <c r="IN382" t="s">
        <v>435</v>
      </c>
      <c r="IO382" t="s">
        <v>435</v>
      </c>
      <c r="IP382">
        <v>0</v>
      </c>
      <c r="IQ382">
        <v>100</v>
      </c>
      <c r="IR382">
        <v>100</v>
      </c>
      <c r="IS382">
        <v>-0.29</v>
      </c>
      <c r="IT382">
        <v>-0.1102</v>
      </c>
      <c r="IU382">
        <v>-0.2503851249591045</v>
      </c>
      <c r="IV382">
        <v>0.0002756662941723101</v>
      </c>
      <c r="IW382">
        <v>-1.706736700235475E-07</v>
      </c>
      <c r="IX382">
        <v>-7.648352192670159E-11</v>
      </c>
      <c r="IY382">
        <v>-0.272498028503149</v>
      </c>
      <c r="IZ382">
        <v>0.001712106514585134</v>
      </c>
      <c r="JA382">
        <v>0.0004201690128959496</v>
      </c>
      <c r="JB382">
        <v>-1.212774764375344E-06</v>
      </c>
      <c r="JC382">
        <v>3</v>
      </c>
      <c r="JD382">
        <v>1949</v>
      </c>
      <c r="JE382">
        <v>1</v>
      </c>
      <c r="JF382">
        <v>28</v>
      </c>
      <c r="JG382">
        <v>34.2</v>
      </c>
      <c r="JH382">
        <v>34.1</v>
      </c>
      <c r="JI382">
        <v>2.7124</v>
      </c>
      <c r="JJ382">
        <v>2.6709</v>
      </c>
      <c r="JK382">
        <v>1.49658</v>
      </c>
      <c r="JL382">
        <v>2.34375</v>
      </c>
      <c r="JM382">
        <v>1.54785</v>
      </c>
      <c r="JN382">
        <v>2.48291</v>
      </c>
      <c r="JO382">
        <v>49.4842</v>
      </c>
      <c r="JP382">
        <v>14.5523</v>
      </c>
      <c r="JQ382">
        <v>18</v>
      </c>
      <c r="JR382">
        <v>495.275</v>
      </c>
      <c r="JS382">
        <v>480.768</v>
      </c>
      <c r="JT382">
        <v>21.3961</v>
      </c>
      <c r="JU382">
        <v>36.679</v>
      </c>
      <c r="JV382">
        <v>29.9982</v>
      </c>
      <c r="JW382">
        <v>36.4642</v>
      </c>
      <c r="JX382">
        <v>36.3162</v>
      </c>
      <c r="JY382">
        <v>54.4228</v>
      </c>
      <c r="JZ382">
        <v>59.8175</v>
      </c>
      <c r="KA382">
        <v>0</v>
      </c>
      <c r="KB382">
        <v>21.4061</v>
      </c>
      <c r="KC382">
        <v>1242.94</v>
      </c>
      <c r="KD382">
        <v>16.5889</v>
      </c>
      <c r="KE382">
        <v>99.0033</v>
      </c>
      <c r="KF382">
        <v>99.53449999999999</v>
      </c>
    </row>
    <row r="383" spans="1:292">
      <c r="A383">
        <v>363</v>
      </c>
      <c r="B383">
        <v>1685036631.6</v>
      </c>
      <c r="C383">
        <v>10032.5</v>
      </c>
      <c r="D383" t="s">
        <v>1166</v>
      </c>
      <c r="E383" t="s">
        <v>1167</v>
      </c>
      <c r="F383">
        <v>5</v>
      </c>
      <c r="G383" t="s">
        <v>1017</v>
      </c>
      <c r="H383">
        <v>1685036623.814285</v>
      </c>
      <c r="I383">
        <f>(J383)/1000</f>
        <v>0</v>
      </c>
      <c r="J383">
        <f>IF(DO383, AM383, AG383)</f>
        <v>0</v>
      </c>
      <c r="K383">
        <f>IF(DO383, AH383, AF383)</f>
        <v>0</v>
      </c>
      <c r="L383">
        <f>DQ383 - IF(AT383&gt;1, K383*DK383*100.0/(AV383*EE383), 0)</f>
        <v>0</v>
      </c>
      <c r="M383">
        <f>((S383-I383/2)*L383-K383)/(S383+I383/2)</f>
        <v>0</v>
      </c>
      <c r="N383">
        <f>M383*(DX383+DY383)/1000.0</f>
        <v>0</v>
      </c>
      <c r="O383">
        <f>(DQ383 - IF(AT383&gt;1, K383*DK383*100.0/(AV383*EE383), 0))*(DX383+DY383)/1000.0</f>
        <v>0</v>
      </c>
      <c r="P383">
        <f>2.0/((1/R383-1/Q383)+SIGN(R383)*SQRT((1/R383-1/Q383)*(1/R383-1/Q383) + 4*DL383/((DL383+1)*(DL383+1))*(2*1/R383*1/Q383-1/Q383*1/Q383)))</f>
        <v>0</v>
      </c>
      <c r="Q383">
        <f>IF(LEFT(DM383,1)&lt;&gt;"0",IF(LEFT(DM383,1)="1",3.0,DN383),$D$5+$E$5*(EE383*DX383/($K$5*1000))+$F$5*(EE383*DX383/($K$5*1000))*MAX(MIN(DK383,$J$5),$I$5)*MAX(MIN(DK383,$J$5),$I$5)+$G$5*MAX(MIN(DK383,$J$5),$I$5)*(EE383*DX383/($K$5*1000))+$H$5*(EE383*DX383/($K$5*1000))*(EE383*DX383/($K$5*1000)))</f>
        <v>0</v>
      </c>
      <c r="R383">
        <f>I383*(1000-(1000*0.61365*exp(17.502*V383/(240.97+V383))/(DX383+DY383)+DS383)/2)/(1000*0.61365*exp(17.502*V383/(240.97+V383))/(DX383+DY383)-DS383)</f>
        <v>0</v>
      </c>
      <c r="S383">
        <f>1/((DL383+1)/(P383/1.6)+1/(Q383/1.37)) + DL383/((DL383+1)/(P383/1.6) + DL383/(Q383/1.37))</f>
        <v>0</v>
      </c>
      <c r="T383">
        <f>(DG383*DJ383)</f>
        <v>0</v>
      </c>
      <c r="U383">
        <f>(DZ383+(T383+2*0.95*5.67E-8*(((DZ383+$B$9)+273)^4-(DZ383+273)^4)-44100*I383)/(1.84*29.3*Q383+8*0.95*5.67E-8*(DZ383+273)^3))</f>
        <v>0</v>
      </c>
      <c r="V383">
        <f>($C$9*EA383+$D$9*EB383+$E$9*U383)</f>
        <v>0</v>
      </c>
      <c r="W383">
        <f>0.61365*exp(17.502*V383/(240.97+V383))</f>
        <v>0</v>
      </c>
      <c r="X383">
        <f>(Y383/Z383*100)</f>
        <v>0</v>
      </c>
      <c r="Y383">
        <f>DS383*(DX383+DY383)/1000</f>
        <v>0</v>
      </c>
      <c r="Z383">
        <f>0.61365*exp(17.502*DZ383/(240.97+DZ383))</f>
        <v>0</v>
      </c>
      <c r="AA383">
        <f>(W383-DS383*(DX383+DY383)/1000)</f>
        <v>0</v>
      </c>
      <c r="AB383">
        <f>(-I383*44100)</f>
        <v>0</v>
      </c>
      <c r="AC383">
        <f>2*29.3*Q383*0.92*(DZ383-V383)</f>
        <v>0</v>
      </c>
      <c r="AD383">
        <f>2*0.95*5.67E-8*(((DZ383+$B$9)+273)^4-(V383+273)^4)</f>
        <v>0</v>
      </c>
      <c r="AE383">
        <f>T383+AD383+AB383+AC383</f>
        <v>0</v>
      </c>
      <c r="AF383">
        <f>DW383*AT383*(DR383-DQ383*(1000-AT383*DT383)/(1000-AT383*DS383))/(100*DK383)</f>
        <v>0</v>
      </c>
      <c r="AG383">
        <f>1000*DW383*AT383*(DS383-DT383)/(100*DK383*(1000-AT383*DS383))</f>
        <v>0</v>
      </c>
      <c r="AH383">
        <f>(AI383 - AJ383 - DX383*1E3/(8.314*(DZ383+273.15)) * AL383/DW383 * AK383) * DW383/(100*DK383) * (1000 - DT383)/1000</f>
        <v>0</v>
      </c>
      <c r="AI383">
        <v>1245.034068422211</v>
      </c>
      <c r="AJ383">
        <v>1206.83096969697</v>
      </c>
      <c r="AK383">
        <v>3.397831307855231</v>
      </c>
      <c r="AL383">
        <v>66.82168237322618</v>
      </c>
      <c r="AM383">
        <f>(AO383 - AN383 + DX383*1E3/(8.314*(DZ383+273.15)) * AQ383/DW383 * AP383) * DW383/(100*DK383) * 1000/(1000 - AO383)</f>
        <v>0</v>
      </c>
      <c r="AN383">
        <v>16.69170730949953</v>
      </c>
      <c r="AO383">
        <v>18.03385529411765</v>
      </c>
      <c r="AP383">
        <v>1.444765495558787E-05</v>
      </c>
      <c r="AQ383">
        <v>105.1701195824836</v>
      </c>
      <c r="AR383">
        <v>0</v>
      </c>
      <c r="AS383">
        <v>0</v>
      </c>
      <c r="AT383">
        <f>IF(AR383*$H$15&gt;=AV383,1.0,(AV383/(AV383-AR383*$H$15)))</f>
        <v>0</v>
      </c>
      <c r="AU383">
        <f>(AT383-1)*100</f>
        <v>0</v>
      </c>
      <c r="AV383">
        <f>MAX(0,($B$15+$C$15*EE383)/(1+$D$15*EE383)*DX383/(DZ383+273)*$E$15)</f>
        <v>0</v>
      </c>
      <c r="AW383" t="s">
        <v>429</v>
      </c>
      <c r="AX383" t="s">
        <v>429</v>
      </c>
      <c r="AY383">
        <v>0</v>
      </c>
      <c r="AZ383">
        <v>0</v>
      </c>
      <c r="BA383">
        <f>1-AY383/AZ383</f>
        <v>0</v>
      </c>
      <c r="BB383">
        <v>0</v>
      </c>
      <c r="BC383" t="s">
        <v>429</v>
      </c>
      <c r="BD383" t="s">
        <v>429</v>
      </c>
      <c r="BE383">
        <v>0</v>
      </c>
      <c r="BF383">
        <v>0</v>
      </c>
      <c r="BG383">
        <f>1-BE383/BF383</f>
        <v>0</v>
      </c>
      <c r="BH383">
        <v>0.5</v>
      </c>
      <c r="BI383">
        <f>DH383</f>
        <v>0</v>
      </c>
      <c r="BJ383">
        <f>K383</f>
        <v>0</v>
      </c>
      <c r="BK383">
        <f>BG383*BH383*BI383</f>
        <v>0</v>
      </c>
      <c r="BL383">
        <f>(BJ383-BB383)/BI383</f>
        <v>0</v>
      </c>
      <c r="BM383">
        <f>(AZ383-BF383)/BF383</f>
        <v>0</v>
      </c>
      <c r="BN383">
        <f>AY383/(BA383+AY383/BF383)</f>
        <v>0</v>
      </c>
      <c r="BO383" t="s">
        <v>429</v>
      </c>
      <c r="BP383">
        <v>0</v>
      </c>
      <c r="BQ383">
        <f>IF(BP383&lt;&gt;0, BP383, BN383)</f>
        <v>0</v>
      </c>
      <c r="BR383">
        <f>1-BQ383/BF383</f>
        <v>0</v>
      </c>
      <c r="BS383">
        <f>(BF383-BE383)/(BF383-BQ383)</f>
        <v>0</v>
      </c>
      <c r="BT383">
        <f>(AZ383-BF383)/(AZ383-BQ383)</f>
        <v>0</v>
      </c>
      <c r="BU383">
        <f>(BF383-BE383)/(BF383-AY383)</f>
        <v>0</v>
      </c>
      <c r="BV383">
        <f>(AZ383-BF383)/(AZ383-AY383)</f>
        <v>0</v>
      </c>
      <c r="BW383">
        <f>(BS383*BQ383/BE383)</f>
        <v>0</v>
      </c>
      <c r="BX383">
        <f>(1-BW383)</f>
        <v>0</v>
      </c>
      <c r="DG383">
        <f>$B$13*EF383+$C$13*EG383+$F$13*ER383*(1-EU383)</f>
        <v>0</v>
      </c>
      <c r="DH383">
        <f>DG383*DI383</f>
        <v>0</v>
      </c>
      <c r="DI383">
        <f>($B$13*$D$11+$C$13*$D$11+$F$13*((FE383+EW383)/MAX(FE383+EW383+FF383, 0.1)*$I$11+FF383/MAX(FE383+EW383+FF383, 0.1)*$J$11))/($B$13+$C$13+$F$13)</f>
        <v>0</v>
      </c>
      <c r="DJ383">
        <f>($B$13*$K$11+$C$13*$K$11+$F$13*((FE383+EW383)/MAX(FE383+EW383+FF383, 0.1)*$P$11+FF383/MAX(FE383+EW383+FF383, 0.1)*$Q$11))/($B$13+$C$13+$F$13)</f>
        <v>0</v>
      </c>
      <c r="DK383">
        <v>4.16</v>
      </c>
      <c r="DL383">
        <v>0.5</v>
      </c>
      <c r="DM383" t="s">
        <v>430</v>
      </c>
      <c r="DN383">
        <v>2</v>
      </c>
      <c r="DO383" t="b">
        <v>1</v>
      </c>
      <c r="DP383">
        <v>1685036623.814285</v>
      </c>
      <c r="DQ383">
        <v>1160.697142857143</v>
      </c>
      <c r="DR383">
        <v>1209.41</v>
      </c>
      <c r="DS383">
        <v>18.03615357142857</v>
      </c>
      <c r="DT383">
        <v>16.69181428571429</v>
      </c>
      <c r="DU383">
        <v>1160.978928571428</v>
      </c>
      <c r="DV383">
        <v>18.146475</v>
      </c>
      <c r="DW383">
        <v>500.00725</v>
      </c>
      <c r="DX383">
        <v>99.50328928571427</v>
      </c>
      <c r="DY383">
        <v>0.09999409285714286</v>
      </c>
      <c r="DZ383">
        <v>27.03422142857142</v>
      </c>
      <c r="EA383">
        <v>27.95045714285714</v>
      </c>
      <c r="EB383">
        <v>999.9000000000002</v>
      </c>
      <c r="EC383">
        <v>0</v>
      </c>
      <c r="ED383">
        <v>0</v>
      </c>
      <c r="EE383">
        <v>10001.53892857143</v>
      </c>
      <c r="EF383">
        <v>0</v>
      </c>
      <c r="EG383">
        <v>85.32506785714284</v>
      </c>
      <c r="EH383">
        <v>-48.71156785714287</v>
      </c>
      <c r="EI383">
        <v>1182.018214285714</v>
      </c>
      <c r="EJ383">
        <v>1229.940357142857</v>
      </c>
      <c r="EK383">
        <v>1.3443425</v>
      </c>
      <c r="EL383">
        <v>1209.41</v>
      </c>
      <c r="EM383">
        <v>16.69181428571429</v>
      </c>
      <c r="EN383">
        <v>1.794657857142857</v>
      </c>
      <c r="EO383">
        <v>1.660890714285714</v>
      </c>
      <c r="EP383">
        <v>15.74033214285714</v>
      </c>
      <c r="EQ383">
        <v>14.53566071428571</v>
      </c>
      <c r="ER383">
        <v>2000.038928571429</v>
      </c>
      <c r="ES383">
        <v>0.9800046071428571</v>
      </c>
      <c r="ET383">
        <v>0.01999549285714286</v>
      </c>
      <c r="EU383">
        <v>0</v>
      </c>
      <c r="EV383">
        <v>520.1024285714285</v>
      </c>
      <c r="EW383">
        <v>5.00078</v>
      </c>
      <c r="EX383">
        <v>14495.78928571429</v>
      </c>
      <c r="EY383">
        <v>16379.96785714286</v>
      </c>
      <c r="EZ383">
        <v>45.77424999999999</v>
      </c>
      <c r="FA383">
        <v>47.23196428571428</v>
      </c>
      <c r="FB383">
        <v>46.69392857142856</v>
      </c>
      <c r="FC383">
        <v>46.96185714285713</v>
      </c>
      <c r="FD383">
        <v>46.40364285714285</v>
      </c>
      <c r="FE383">
        <v>1955.148928571429</v>
      </c>
      <c r="FF383">
        <v>39.89000000000001</v>
      </c>
      <c r="FG383">
        <v>0</v>
      </c>
      <c r="FH383">
        <v>1685036631.1</v>
      </c>
      <c r="FI383">
        <v>0</v>
      </c>
      <c r="FJ383">
        <v>520.1372307692308</v>
      </c>
      <c r="FK383">
        <v>0.4947692400416823</v>
      </c>
      <c r="FL383">
        <v>195.5623911610871</v>
      </c>
      <c r="FM383">
        <v>14501.76153846154</v>
      </c>
      <c r="FN383">
        <v>15</v>
      </c>
      <c r="FO383">
        <v>1685034582.6</v>
      </c>
      <c r="FP383" t="s">
        <v>1018</v>
      </c>
      <c r="FQ383">
        <v>1685034575.6</v>
      </c>
      <c r="FR383">
        <v>1685034582.6</v>
      </c>
      <c r="FS383">
        <v>5</v>
      </c>
      <c r="FT383">
        <v>-0.444</v>
      </c>
      <c r="FU383">
        <v>-0.083</v>
      </c>
      <c r="FV383">
        <v>-0.171</v>
      </c>
      <c r="FW383">
        <v>-0.067</v>
      </c>
      <c r="FX383">
        <v>408</v>
      </c>
      <c r="FY383">
        <v>21</v>
      </c>
      <c r="FZ383">
        <v>0.12</v>
      </c>
      <c r="GA383">
        <v>0.04</v>
      </c>
      <c r="GB383">
        <v>-48.54382500000001</v>
      </c>
      <c r="GC383">
        <v>-2.60792870544081</v>
      </c>
      <c r="GD383">
        <v>0.2663738010296811</v>
      </c>
      <c r="GE383">
        <v>0</v>
      </c>
      <c r="GF383">
        <v>1.34535875</v>
      </c>
      <c r="GG383">
        <v>-0.00372574108817973</v>
      </c>
      <c r="GH383">
        <v>0.02588442274684718</v>
      </c>
      <c r="GI383">
        <v>1</v>
      </c>
      <c r="GJ383">
        <v>1</v>
      </c>
      <c r="GK383">
        <v>2</v>
      </c>
      <c r="GL383" t="s">
        <v>432</v>
      </c>
      <c r="GM383">
        <v>3.0992</v>
      </c>
      <c r="GN383">
        <v>2.75827</v>
      </c>
      <c r="GO383">
        <v>0.193134</v>
      </c>
      <c r="GP383">
        <v>0.198131</v>
      </c>
      <c r="GQ383">
        <v>0.0960599</v>
      </c>
      <c r="GR383">
        <v>0.0909789</v>
      </c>
      <c r="GS383">
        <v>20443.8</v>
      </c>
      <c r="GT383">
        <v>20096.3</v>
      </c>
      <c r="GU383">
        <v>25905.2</v>
      </c>
      <c r="GV383">
        <v>25432.1</v>
      </c>
      <c r="GW383">
        <v>37609.7</v>
      </c>
      <c r="GX383">
        <v>35240.5</v>
      </c>
      <c r="GY383">
        <v>45308.6</v>
      </c>
      <c r="GZ383">
        <v>41928.8</v>
      </c>
      <c r="HA383">
        <v>1.8032</v>
      </c>
      <c r="HB383">
        <v>1.76122</v>
      </c>
      <c r="HC383">
        <v>-0.07770580000000001</v>
      </c>
      <c r="HD383">
        <v>0</v>
      </c>
      <c r="HE383">
        <v>29.202</v>
      </c>
      <c r="HF383">
        <v>999.9</v>
      </c>
      <c r="HG383">
        <v>45.7</v>
      </c>
      <c r="HH383">
        <v>46.3</v>
      </c>
      <c r="HI383">
        <v>47.3227</v>
      </c>
      <c r="HJ383">
        <v>62.823</v>
      </c>
      <c r="HK383">
        <v>23.0649</v>
      </c>
      <c r="HL383">
        <v>1</v>
      </c>
      <c r="HM383">
        <v>0.793072</v>
      </c>
      <c r="HN383">
        <v>6.98349</v>
      </c>
      <c r="HO383">
        <v>20.1599</v>
      </c>
      <c r="HP383">
        <v>5.20965</v>
      </c>
      <c r="HQ383">
        <v>11.986</v>
      </c>
      <c r="HR383">
        <v>4.96285</v>
      </c>
      <c r="HS383">
        <v>3.27435</v>
      </c>
      <c r="HT383">
        <v>9999</v>
      </c>
      <c r="HU383">
        <v>9999</v>
      </c>
      <c r="HV383">
        <v>9999</v>
      </c>
      <c r="HW383">
        <v>32.8</v>
      </c>
      <c r="HX383">
        <v>1.86401</v>
      </c>
      <c r="HY383">
        <v>1.86035</v>
      </c>
      <c r="HZ383">
        <v>1.85867</v>
      </c>
      <c r="IA383">
        <v>1.86005</v>
      </c>
      <c r="IB383">
        <v>1.85989</v>
      </c>
      <c r="IC383">
        <v>1.85853</v>
      </c>
      <c r="ID383">
        <v>1.85766</v>
      </c>
      <c r="IE383">
        <v>1.85244</v>
      </c>
      <c r="IF383">
        <v>0</v>
      </c>
      <c r="IG383">
        <v>0</v>
      </c>
      <c r="IH383">
        <v>0</v>
      </c>
      <c r="II383">
        <v>0</v>
      </c>
      <c r="IJ383" t="s">
        <v>433</v>
      </c>
      <c r="IK383" t="s">
        <v>434</v>
      </c>
      <c r="IL383" t="s">
        <v>435</v>
      </c>
      <c r="IM383" t="s">
        <v>435</v>
      </c>
      <c r="IN383" t="s">
        <v>435</v>
      </c>
      <c r="IO383" t="s">
        <v>435</v>
      </c>
      <c r="IP383">
        <v>0</v>
      </c>
      <c r="IQ383">
        <v>100</v>
      </c>
      <c r="IR383">
        <v>100</v>
      </c>
      <c r="IS383">
        <v>-0.29</v>
      </c>
      <c r="IT383">
        <v>-0.1104</v>
      </c>
      <c r="IU383">
        <v>-0.2503851249591045</v>
      </c>
      <c r="IV383">
        <v>0.0002756662941723101</v>
      </c>
      <c r="IW383">
        <v>-1.706736700235475E-07</v>
      </c>
      <c r="IX383">
        <v>-7.648352192670159E-11</v>
      </c>
      <c r="IY383">
        <v>-0.272498028503149</v>
      </c>
      <c r="IZ383">
        <v>0.001712106514585134</v>
      </c>
      <c r="JA383">
        <v>0.0004201690128959496</v>
      </c>
      <c r="JB383">
        <v>-1.212774764375344E-06</v>
      </c>
      <c r="JC383">
        <v>3</v>
      </c>
      <c r="JD383">
        <v>1949</v>
      </c>
      <c r="JE383">
        <v>1</v>
      </c>
      <c r="JF383">
        <v>28</v>
      </c>
      <c r="JG383">
        <v>34.3</v>
      </c>
      <c r="JH383">
        <v>34.1</v>
      </c>
      <c r="JI383">
        <v>2.74414</v>
      </c>
      <c r="JJ383">
        <v>2.66968</v>
      </c>
      <c r="JK383">
        <v>1.49658</v>
      </c>
      <c r="JL383">
        <v>2.34375</v>
      </c>
      <c r="JM383">
        <v>1.54785</v>
      </c>
      <c r="JN383">
        <v>2.48657</v>
      </c>
      <c r="JO383">
        <v>49.4842</v>
      </c>
      <c r="JP383">
        <v>14.5611</v>
      </c>
      <c r="JQ383">
        <v>18</v>
      </c>
      <c r="JR383">
        <v>495.116</v>
      </c>
      <c r="JS383">
        <v>480.68</v>
      </c>
      <c r="JT383">
        <v>21.436</v>
      </c>
      <c r="JU383">
        <v>36.6647</v>
      </c>
      <c r="JV383">
        <v>29.9985</v>
      </c>
      <c r="JW383">
        <v>36.4546</v>
      </c>
      <c r="JX383">
        <v>36.3062</v>
      </c>
      <c r="JY383">
        <v>55.0604</v>
      </c>
      <c r="JZ383">
        <v>59.8175</v>
      </c>
      <c r="KA383">
        <v>0</v>
      </c>
      <c r="KB383">
        <v>21.4408</v>
      </c>
      <c r="KC383">
        <v>1256.32</v>
      </c>
      <c r="KD383">
        <v>16.5889</v>
      </c>
      <c r="KE383">
        <v>99.006</v>
      </c>
      <c r="KF383">
        <v>99.5359</v>
      </c>
    </row>
    <row r="384" spans="1:292">
      <c r="A384">
        <v>364</v>
      </c>
      <c r="B384">
        <v>1685036636.6</v>
      </c>
      <c r="C384">
        <v>10037.5</v>
      </c>
      <c r="D384" t="s">
        <v>1168</v>
      </c>
      <c r="E384" t="s">
        <v>1169</v>
      </c>
      <c r="F384">
        <v>5</v>
      </c>
      <c r="G384" t="s">
        <v>1017</v>
      </c>
      <c r="H384">
        <v>1685036629.1</v>
      </c>
      <c r="I384">
        <f>(J384)/1000</f>
        <v>0</v>
      </c>
      <c r="J384">
        <f>IF(DO384, AM384, AG384)</f>
        <v>0</v>
      </c>
      <c r="K384">
        <f>IF(DO384, AH384, AF384)</f>
        <v>0</v>
      </c>
      <c r="L384">
        <f>DQ384 - IF(AT384&gt;1, K384*DK384*100.0/(AV384*EE384), 0)</f>
        <v>0</v>
      </c>
      <c r="M384">
        <f>((S384-I384/2)*L384-K384)/(S384+I384/2)</f>
        <v>0</v>
      </c>
      <c r="N384">
        <f>M384*(DX384+DY384)/1000.0</f>
        <v>0</v>
      </c>
      <c r="O384">
        <f>(DQ384 - IF(AT384&gt;1, K384*DK384*100.0/(AV384*EE384), 0))*(DX384+DY384)/1000.0</f>
        <v>0</v>
      </c>
      <c r="P384">
        <f>2.0/((1/R384-1/Q384)+SIGN(R384)*SQRT((1/R384-1/Q384)*(1/R384-1/Q384) + 4*DL384/((DL384+1)*(DL384+1))*(2*1/R384*1/Q384-1/Q384*1/Q384)))</f>
        <v>0</v>
      </c>
      <c r="Q384">
        <f>IF(LEFT(DM384,1)&lt;&gt;"0",IF(LEFT(DM384,1)="1",3.0,DN384),$D$5+$E$5*(EE384*DX384/($K$5*1000))+$F$5*(EE384*DX384/($K$5*1000))*MAX(MIN(DK384,$J$5),$I$5)*MAX(MIN(DK384,$J$5),$I$5)+$G$5*MAX(MIN(DK384,$J$5),$I$5)*(EE384*DX384/($K$5*1000))+$H$5*(EE384*DX384/($K$5*1000))*(EE384*DX384/($K$5*1000)))</f>
        <v>0</v>
      </c>
      <c r="R384">
        <f>I384*(1000-(1000*0.61365*exp(17.502*V384/(240.97+V384))/(DX384+DY384)+DS384)/2)/(1000*0.61365*exp(17.502*V384/(240.97+V384))/(DX384+DY384)-DS384)</f>
        <v>0</v>
      </c>
      <c r="S384">
        <f>1/((DL384+1)/(P384/1.6)+1/(Q384/1.37)) + DL384/((DL384+1)/(P384/1.6) + DL384/(Q384/1.37))</f>
        <v>0</v>
      </c>
      <c r="T384">
        <f>(DG384*DJ384)</f>
        <v>0</v>
      </c>
      <c r="U384">
        <f>(DZ384+(T384+2*0.95*5.67E-8*(((DZ384+$B$9)+273)^4-(DZ384+273)^4)-44100*I384)/(1.84*29.3*Q384+8*0.95*5.67E-8*(DZ384+273)^3))</f>
        <v>0</v>
      </c>
      <c r="V384">
        <f>($C$9*EA384+$D$9*EB384+$E$9*U384)</f>
        <v>0</v>
      </c>
      <c r="W384">
        <f>0.61365*exp(17.502*V384/(240.97+V384))</f>
        <v>0</v>
      </c>
      <c r="X384">
        <f>(Y384/Z384*100)</f>
        <v>0</v>
      </c>
      <c r="Y384">
        <f>DS384*(DX384+DY384)/1000</f>
        <v>0</v>
      </c>
      <c r="Z384">
        <f>0.61365*exp(17.502*DZ384/(240.97+DZ384))</f>
        <v>0</v>
      </c>
      <c r="AA384">
        <f>(W384-DS384*(DX384+DY384)/1000)</f>
        <v>0</v>
      </c>
      <c r="AB384">
        <f>(-I384*44100)</f>
        <v>0</v>
      </c>
      <c r="AC384">
        <f>2*29.3*Q384*0.92*(DZ384-V384)</f>
        <v>0</v>
      </c>
      <c r="AD384">
        <f>2*0.95*5.67E-8*(((DZ384+$B$9)+273)^4-(V384+273)^4)</f>
        <v>0</v>
      </c>
      <c r="AE384">
        <f>T384+AD384+AB384+AC384</f>
        <v>0</v>
      </c>
      <c r="AF384">
        <f>DW384*AT384*(DR384-DQ384*(1000-AT384*DT384)/(1000-AT384*DS384))/(100*DK384)</f>
        <v>0</v>
      </c>
      <c r="AG384">
        <f>1000*DW384*AT384*(DS384-DT384)/(100*DK384*(1000-AT384*DS384))</f>
        <v>0</v>
      </c>
      <c r="AH384">
        <f>(AI384 - AJ384 - DX384*1E3/(8.314*(DZ384+273.15)) * AL384/DW384 * AK384) * DW384/(100*DK384) * (1000 - DT384)/1000</f>
        <v>0</v>
      </c>
      <c r="AI384">
        <v>1261.975056949238</v>
      </c>
      <c r="AJ384">
        <v>1224.014727272727</v>
      </c>
      <c r="AK384">
        <v>3.444714756937308</v>
      </c>
      <c r="AL384">
        <v>66.82168237322618</v>
      </c>
      <c r="AM384">
        <f>(AO384 - AN384 + DX384*1E3/(8.314*(DZ384+273.15)) * AQ384/DW384 * AP384) * DW384/(100*DK384) * 1000/(1000 - AO384)</f>
        <v>0</v>
      </c>
      <c r="AN384">
        <v>16.68173305801201</v>
      </c>
      <c r="AO384">
        <v>18.01337382352941</v>
      </c>
      <c r="AP384">
        <v>-0.0006146926437161363</v>
      </c>
      <c r="AQ384">
        <v>105.1701195824836</v>
      </c>
      <c r="AR384">
        <v>0</v>
      </c>
      <c r="AS384">
        <v>0</v>
      </c>
      <c r="AT384">
        <f>IF(AR384*$H$15&gt;=AV384,1.0,(AV384/(AV384-AR384*$H$15)))</f>
        <v>0</v>
      </c>
      <c r="AU384">
        <f>(AT384-1)*100</f>
        <v>0</v>
      </c>
      <c r="AV384">
        <f>MAX(0,($B$15+$C$15*EE384)/(1+$D$15*EE384)*DX384/(DZ384+273)*$E$15)</f>
        <v>0</v>
      </c>
      <c r="AW384" t="s">
        <v>429</v>
      </c>
      <c r="AX384" t="s">
        <v>429</v>
      </c>
      <c r="AY384">
        <v>0</v>
      </c>
      <c r="AZ384">
        <v>0</v>
      </c>
      <c r="BA384">
        <f>1-AY384/AZ384</f>
        <v>0</v>
      </c>
      <c r="BB384">
        <v>0</v>
      </c>
      <c r="BC384" t="s">
        <v>429</v>
      </c>
      <c r="BD384" t="s">
        <v>429</v>
      </c>
      <c r="BE384">
        <v>0</v>
      </c>
      <c r="BF384">
        <v>0</v>
      </c>
      <c r="BG384">
        <f>1-BE384/BF384</f>
        <v>0</v>
      </c>
      <c r="BH384">
        <v>0.5</v>
      </c>
      <c r="BI384">
        <f>DH384</f>
        <v>0</v>
      </c>
      <c r="BJ384">
        <f>K384</f>
        <v>0</v>
      </c>
      <c r="BK384">
        <f>BG384*BH384*BI384</f>
        <v>0</v>
      </c>
      <c r="BL384">
        <f>(BJ384-BB384)/BI384</f>
        <v>0</v>
      </c>
      <c r="BM384">
        <f>(AZ384-BF384)/BF384</f>
        <v>0</v>
      </c>
      <c r="BN384">
        <f>AY384/(BA384+AY384/BF384)</f>
        <v>0</v>
      </c>
      <c r="BO384" t="s">
        <v>429</v>
      </c>
      <c r="BP384">
        <v>0</v>
      </c>
      <c r="BQ384">
        <f>IF(BP384&lt;&gt;0, BP384, BN384)</f>
        <v>0</v>
      </c>
      <c r="BR384">
        <f>1-BQ384/BF384</f>
        <v>0</v>
      </c>
      <c r="BS384">
        <f>(BF384-BE384)/(BF384-BQ384)</f>
        <v>0</v>
      </c>
      <c r="BT384">
        <f>(AZ384-BF384)/(AZ384-BQ384)</f>
        <v>0</v>
      </c>
      <c r="BU384">
        <f>(BF384-BE384)/(BF384-AY384)</f>
        <v>0</v>
      </c>
      <c r="BV384">
        <f>(AZ384-BF384)/(AZ384-AY384)</f>
        <v>0</v>
      </c>
      <c r="BW384">
        <f>(BS384*BQ384/BE384)</f>
        <v>0</v>
      </c>
      <c r="BX384">
        <f>(1-BW384)</f>
        <v>0</v>
      </c>
      <c r="DG384">
        <f>$B$13*EF384+$C$13*EG384+$F$13*ER384*(1-EU384)</f>
        <v>0</v>
      </c>
      <c r="DH384">
        <f>DG384*DI384</f>
        <v>0</v>
      </c>
      <c r="DI384">
        <f>($B$13*$D$11+$C$13*$D$11+$F$13*((FE384+EW384)/MAX(FE384+EW384+FF384, 0.1)*$I$11+FF384/MAX(FE384+EW384+FF384, 0.1)*$J$11))/($B$13+$C$13+$F$13)</f>
        <v>0</v>
      </c>
      <c r="DJ384">
        <f>($B$13*$K$11+$C$13*$K$11+$F$13*((FE384+EW384)/MAX(FE384+EW384+FF384, 0.1)*$P$11+FF384/MAX(FE384+EW384+FF384, 0.1)*$Q$11))/($B$13+$C$13+$F$13)</f>
        <v>0</v>
      </c>
      <c r="DK384">
        <v>4.16</v>
      </c>
      <c r="DL384">
        <v>0.5</v>
      </c>
      <c r="DM384" t="s">
        <v>430</v>
      </c>
      <c r="DN384">
        <v>2</v>
      </c>
      <c r="DO384" t="b">
        <v>1</v>
      </c>
      <c r="DP384">
        <v>1685036629.1</v>
      </c>
      <c r="DQ384">
        <v>1178.395555555556</v>
      </c>
      <c r="DR384">
        <v>1227.163703703704</v>
      </c>
      <c r="DS384">
        <v>18.03487777777778</v>
      </c>
      <c r="DT384">
        <v>16.68778148148148</v>
      </c>
      <c r="DU384">
        <v>1178.685185185185</v>
      </c>
      <c r="DV384">
        <v>18.14521481481481</v>
      </c>
      <c r="DW384">
        <v>500.0027407407407</v>
      </c>
      <c r="DX384">
        <v>99.50308148148146</v>
      </c>
      <c r="DY384">
        <v>0.1000271592592592</v>
      </c>
      <c r="DZ384">
        <v>27.02302222222222</v>
      </c>
      <c r="EA384">
        <v>27.94249259259259</v>
      </c>
      <c r="EB384">
        <v>999.9000000000001</v>
      </c>
      <c r="EC384">
        <v>0</v>
      </c>
      <c r="ED384">
        <v>0</v>
      </c>
      <c r="EE384">
        <v>9998.473333333335</v>
      </c>
      <c r="EF384">
        <v>0</v>
      </c>
      <c r="EG384">
        <v>85.84582962962965</v>
      </c>
      <c r="EH384">
        <v>-48.76714444444445</v>
      </c>
      <c r="EI384">
        <v>1200.038518518518</v>
      </c>
      <c r="EJ384">
        <v>1247.99</v>
      </c>
      <c r="EK384">
        <v>1.347092962962963</v>
      </c>
      <c r="EL384">
        <v>1227.163703703704</v>
      </c>
      <c r="EM384">
        <v>16.68778148148148</v>
      </c>
      <c r="EN384">
        <v>1.794526666666667</v>
      </c>
      <c r="EO384">
        <v>1.660486296296296</v>
      </c>
      <c r="EP384">
        <v>15.73919259259259</v>
      </c>
      <c r="EQ384">
        <v>14.53188518518519</v>
      </c>
      <c r="ER384">
        <v>2000.080740740741</v>
      </c>
      <c r="ES384">
        <v>0.980003888888889</v>
      </c>
      <c r="ET384">
        <v>0.01999621111111111</v>
      </c>
      <c r="EU384">
        <v>0</v>
      </c>
      <c r="EV384">
        <v>520.1326666666666</v>
      </c>
      <c r="EW384">
        <v>5.00078</v>
      </c>
      <c r="EX384">
        <v>15017.86666666666</v>
      </c>
      <c r="EY384">
        <v>16380.30740740741</v>
      </c>
      <c r="EZ384">
        <v>45.76355555555554</v>
      </c>
      <c r="FA384">
        <v>47.20807407407406</v>
      </c>
      <c r="FB384">
        <v>46.64559259259259</v>
      </c>
      <c r="FC384">
        <v>46.94892592592592</v>
      </c>
      <c r="FD384">
        <v>46.40237037037036</v>
      </c>
      <c r="FE384">
        <v>1955.188148148148</v>
      </c>
      <c r="FF384">
        <v>39.89222222222223</v>
      </c>
      <c r="FG384">
        <v>0</v>
      </c>
      <c r="FH384">
        <v>1685036635.9</v>
      </c>
      <c r="FI384">
        <v>0</v>
      </c>
      <c r="FJ384">
        <v>520.1805384615385</v>
      </c>
      <c r="FK384">
        <v>0.949470099760382</v>
      </c>
      <c r="FL384">
        <v>11399.18976255896</v>
      </c>
      <c r="FM384">
        <v>15113.84230769231</v>
      </c>
      <c r="FN384">
        <v>15</v>
      </c>
      <c r="FO384">
        <v>1685034582.6</v>
      </c>
      <c r="FP384" t="s">
        <v>1018</v>
      </c>
      <c r="FQ384">
        <v>1685034575.6</v>
      </c>
      <c r="FR384">
        <v>1685034582.6</v>
      </c>
      <c r="FS384">
        <v>5</v>
      </c>
      <c r="FT384">
        <v>-0.444</v>
      </c>
      <c r="FU384">
        <v>-0.083</v>
      </c>
      <c r="FV384">
        <v>-0.171</v>
      </c>
      <c r="FW384">
        <v>-0.067</v>
      </c>
      <c r="FX384">
        <v>408</v>
      </c>
      <c r="FY384">
        <v>21</v>
      </c>
      <c r="FZ384">
        <v>0.12</v>
      </c>
      <c r="GA384">
        <v>0.04</v>
      </c>
      <c r="GB384">
        <v>-48.715495</v>
      </c>
      <c r="GC384">
        <v>-0.8372600375232832</v>
      </c>
      <c r="GD384">
        <v>0.1617671149368753</v>
      </c>
      <c r="GE384">
        <v>0</v>
      </c>
      <c r="GF384">
        <v>1.343521</v>
      </c>
      <c r="GG384">
        <v>0.03332600375234375</v>
      </c>
      <c r="GH384">
        <v>0.009710137434660747</v>
      </c>
      <c r="GI384">
        <v>1</v>
      </c>
      <c r="GJ384">
        <v>1</v>
      </c>
      <c r="GK384">
        <v>2</v>
      </c>
      <c r="GL384" t="s">
        <v>432</v>
      </c>
      <c r="GM384">
        <v>3.09911</v>
      </c>
      <c r="GN384">
        <v>2.75797</v>
      </c>
      <c r="GO384">
        <v>0.194839</v>
      </c>
      <c r="GP384">
        <v>0.19976</v>
      </c>
      <c r="GQ384">
        <v>0.0959878</v>
      </c>
      <c r="GR384">
        <v>0.09098000000000001</v>
      </c>
      <c r="GS384">
        <v>20400.9</v>
      </c>
      <c r="GT384">
        <v>20055.6</v>
      </c>
      <c r="GU384">
        <v>25905.6</v>
      </c>
      <c r="GV384">
        <v>25432.3</v>
      </c>
      <c r="GW384">
        <v>37613.6</v>
      </c>
      <c r="GX384">
        <v>35241.4</v>
      </c>
      <c r="GY384">
        <v>45309.5</v>
      </c>
      <c r="GZ384">
        <v>41929.7</v>
      </c>
      <c r="HA384">
        <v>1.80315</v>
      </c>
      <c r="HB384">
        <v>1.7618</v>
      </c>
      <c r="HC384">
        <v>-0.0759214</v>
      </c>
      <c r="HD384">
        <v>0</v>
      </c>
      <c r="HE384">
        <v>29.1746</v>
      </c>
      <c r="HF384">
        <v>999.9</v>
      </c>
      <c r="HG384">
        <v>45.7</v>
      </c>
      <c r="HH384">
        <v>46.3</v>
      </c>
      <c r="HI384">
        <v>47.3203</v>
      </c>
      <c r="HJ384">
        <v>63.013</v>
      </c>
      <c r="HK384">
        <v>22.8966</v>
      </c>
      <c r="HL384">
        <v>1</v>
      </c>
      <c r="HM384">
        <v>0.791733</v>
      </c>
      <c r="HN384">
        <v>6.91334</v>
      </c>
      <c r="HO384">
        <v>20.1628</v>
      </c>
      <c r="HP384">
        <v>5.20935</v>
      </c>
      <c r="HQ384">
        <v>11.986</v>
      </c>
      <c r="HR384">
        <v>4.9631</v>
      </c>
      <c r="HS384">
        <v>3.27433</v>
      </c>
      <c r="HT384">
        <v>9999</v>
      </c>
      <c r="HU384">
        <v>9999</v>
      </c>
      <c r="HV384">
        <v>9999</v>
      </c>
      <c r="HW384">
        <v>32.8</v>
      </c>
      <c r="HX384">
        <v>1.86401</v>
      </c>
      <c r="HY384">
        <v>1.86035</v>
      </c>
      <c r="HZ384">
        <v>1.85867</v>
      </c>
      <c r="IA384">
        <v>1.86005</v>
      </c>
      <c r="IB384">
        <v>1.85989</v>
      </c>
      <c r="IC384">
        <v>1.85852</v>
      </c>
      <c r="ID384">
        <v>1.85761</v>
      </c>
      <c r="IE384">
        <v>1.85243</v>
      </c>
      <c r="IF384">
        <v>0</v>
      </c>
      <c r="IG384">
        <v>0</v>
      </c>
      <c r="IH384">
        <v>0</v>
      </c>
      <c r="II384">
        <v>0</v>
      </c>
      <c r="IJ384" t="s">
        <v>433</v>
      </c>
      <c r="IK384" t="s">
        <v>434</v>
      </c>
      <c r="IL384" t="s">
        <v>435</v>
      </c>
      <c r="IM384" t="s">
        <v>435</v>
      </c>
      <c r="IN384" t="s">
        <v>435</v>
      </c>
      <c r="IO384" t="s">
        <v>435</v>
      </c>
      <c r="IP384">
        <v>0</v>
      </c>
      <c r="IQ384">
        <v>100</v>
      </c>
      <c r="IR384">
        <v>100</v>
      </c>
      <c r="IS384">
        <v>-0.3</v>
      </c>
      <c r="IT384">
        <v>-0.1107</v>
      </c>
      <c r="IU384">
        <v>-0.2503851249591045</v>
      </c>
      <c r="IV384">
        <v>0.0002756662941723101</v>
      </c>
      <c r="IW384">
        <v>-1.706736700235475E-07</v>
      </c>
      <c r="IX384">
        <v>-7.648352192670159E-11</v>
      </c>
      <c r="IY384">
        <v>-0.272498028503149</v>
      </c>
      <c r="IZ384">
        <v>0.001712106514585134</v>
      </c>
      <c r="JA384">
        <v>0.0004201690128959496</v>
      </c>
      <c r="JB384">
        <v>-1.212774764375344E-06</v>
      </c>
      <c r="JC384">
        <v>3</v>
      </c>
      <c r="JD384">
        <v>1949</v>
      </c>
      <c r="JE384">
        <v>1</v>
      </c>
      <c r="JF384">
        <v>28</v>
      </c>
      <c r="JG384">
        <v>34.4</v>
      </c>
      <c r="JH384">
        <v>34.2</v>
      </c>
      <c r="JI384">
        <v>2.77222</v>
      </c>
      <c r="JJ384">
        <v>2.66968</v>
      </c>
      <c r="JK384">
        <v>1.49658</v>
      </c>
      <c r="JL384">
        <v>2.34375</v>
      </c>
      <c r="JM384">
        <v>1.54785</v>
      </c>
      <c r="JN384">
        <v>2.4939</v>
      </c>
      <c r="JO384">
        <v>49.4842</v>
      </c>
      <c r="JP384">
        <v>14.5523</v>
      </c>
      <c r="JQ384">
        <v>18</v>
      </c>
      <c r="JR384">
        <v>495.012</v>
      </c>
      <c r="JS384">
        <v>481</v>
      </c>
      <c r="JT384">
        <v>21.4714</v>
      </c>
      <c r="JU384">
        <v>36.6506</v>
      </c>
      <c r="JV384">
        <v>29.9986</v>
      </c>
      <c r="JW384">
        <v>36.4439</v>
      </c>
      <c r="JX384">
        <v>36.2967</v>
      </c>
      <c r="JY384">
        <v>55.6277</v>
      </c>
      <c r="JZ384">
        <v>59.8175</v>
      </c>
      <c r="KA384">
        <v>0</v>
      </c>
      <c r="KB384">
        <v>21.4831</v>
      </c>
      <c r="KC384">
        <v>1276.36</v>
      </c>
      <c r="KD384">
        <v>16.5889</v>
      </c>
      <c r="KE384">
        <v>99.00790000000001</v>
      </c>
      <c r="KF384">
        <v>99.5376</v>
      </c>
    </row>
    <row r="385" spans="1:292">
      <c r="A385">
        <v>365</v>
      </c>
      <c r="B385">
        <v>1685036641.6</v>
      </c>
      <c r="C385">
        <v>10042.5</v>
      </c>
      <c r="D385" t="s">
        <v>1170</v>
      </c>
      <c r="E385" t="s">
        <v>1171</v>
      </c>
      <c r="F385">
        <v>5</v>
      </c>
      <c r="G385" t="s">
        <v>1017</v>
      </c>
      <c r="H385">
        <v>1685036633.814285</v>
      </c>
      <c r="I385">
        <f>(J385)/1000</f>
        <v>0</v>
      </c>
      <c r="J385">
        <f>IF(DO385, AM385, AG385)</f>
        <v>0</v>
      </c>
      <c r="K385">
        <f>IF(DO385, AH385, AF385)</f>
        <v>0</v>
      </c>
      <c r="L385">
        <f>DQ385 - IF(AT385&gt;1, K385*DK385*100.0/(AV385*EE385), 0)</f>
        <v>0</v>
      </c>
      <c r="M385">
        <f>((S385-I385/2)*L385-K385)/(S385+I385/2)</f>
        <v>0</v>
      </c>
      <c r="N385">
        <f>M385*(DX385+DY385)/1000.0</f>
        <v>0</v>
      </c>
      <c r="O385">
        <f>(DQ385 - IF(AT385&gt;1, K385*DK385*100.0/(AV385*EE385), 0))*(DX385+DY385)/1000.0</f>
        <v>0</v>
      </c>
      <c r="P385">
        <f>2.0/((1/R385-1/Q385)+SIGN(R385)*SQRT((1/R385-1/Q385)*(1/R385-1/Q385) + 4*DL385/((DL385+1)*(DL385+1))*(2*1/R385*1/Q385-1/Q385*1/Q385)))</f>
        <v>0</v>
      </c>
      <c r="Q385">
        <f>IF(LEFT(DM385,1)&lt;&gt;"0",IF(LEFT(DM385,1)="1",3.0,DN385),$D$5+$E$5*(EE385*DX385/($K$5*1000))+$F$5*(EE385*DX385/($K$5*1000))*MAX(MIN(DK385,$J$5),$I$5)*MAX(MIN(DK385,$J$5),$I$5)+$G$5*MAX(MIN(DK385,$J$5),$I$5)*(EE385*DX385/($K$5*1000))+$H$5*(EE385*DX385/($K$5*1000))*(EE385*DX385/($K$5*1000)))</f>
        <v>0</v>
      </c>
      <c r="R385">
        <f>I385*(1000-(1000*0.61365*exp(17.502*V385/(240.97+V385))/(DX385+DY385)+DS385)/2)/(1000*0.61365*exp(17.502*V385/(240.97+V385))/(DX385+DY385)-DS385)</f>
        <v>0</v>
      </c>
      <c r="S385">
        <f>1/((DL385+1)/(P385/1.6)+1/(Q385/1.37)) + DL385/((DL385+1)/(P385/1.6) + DL385/(Q385/1.37))</f>
        <v>0</v>
      </c>
      <c r="T385">
        <f>(DG385*DJ385)</f>
        <v>0</v>
      </c>
      <c r="U385">
        <f>(DZ385+(T385+2*0.95*5.67E-8*(((DZ385+$B$9)+273)^4-(DZ385+273)^4)-44100*I385)/(1.84*29.3*Q385+8*0.95*5.67E-8*(DZ385+273)^3))</f>
        <v>0</v>
      </c>
      <c r="V385">
        <f>($C$9*EA385+$D$9*EB385+$E$9*U385)</f>
        <v>0</v>
      </c>
      <c r="W385">
        <f>0.61365*exp(17.502*V385/(240.97+V385))</f>
        <v>0</v>
      </c>
      <c r="X385">
        <f>(Y385/Z385*100)</f>
        <v>0</v>
      </c>
      <c r="Y385">
        <f>DS385*(DX385+DY385)/1000</f>
        <v>0</v>
      </c>
      <c r="Z385">
        <f>0.61365*exp(17.502*DZ385/(240.97+DZ385))</f>
        <v>0</v>
      </c>
      <c r="AA385">
        <f>(W385-DS385*(DX385+DY385)/1000)</f>
        <v>0</v>
      </c>
      <c r="AB385">
        <f>(-I385*44100)</f>
        <v>0</v>
      </c>
      <c r="AC385">
        <f>2*29.3*Q385*0.92*(DZ385-V385)</f>
        <v>0</v>
      </c>
      <c r="AD385">
        <f>2*0.95*5.67E-8*(((DZ385+$B$9)+273)^4-(V385+273)^4)</f>
        <v>0</v>
      </c>
      <c r="AE385">
        <f>T385+AD385+AB385+AC385</f>
        <v>0</v>
      </c>
      <c r="AF385">
        <f>DW385*AT385*(DR385-DQ385*(1000-AT385*DT385)/(1000-AT385*DS385))/(100*DK385)</f>
        <v>0</v>
      </c>
      <c r="AG385">
        <f>1000*DW385*AT385*(DS385-DT385)/(100*DK385*(1000-AT385*DS385))</f>
        <v>0</v>
      </c>
      <c r="AH385">
        <f>(AI385 - AJ385 - DX385*1E3/(8.314*(DZ385+273.15)) * AL385/DW385 * AK385) * DW385/(100*DK385) * (1000 - DT385)/1000</f>
        <v>0</v>
      </c>
      <c r="AI385">
        <v>1278.876353509405</v>
      </c>
      <c r="AJ385">
        <v>1241.016181818182</v>
      </c>
      <c r="AK385">
        <v>3.398317071710936</v>
      </c>
      <c r="AL385">
        <v>66.82168237322618</v>
      </c>
      <c r="AM385">
        <f>(AO385 - AN385 + DX385*1E3/(8.314*(DZ385+273.15)) * AQ385/DW385 * AP385) * DW385/(100*DK385) * 1000/(1000 - AO385)</f>
        <v>0</v>
      </c>
      <c r="AN385">
        <v>16.68240327467766</v>
      </c>
      <c r="AO385">
        <v>17.99003735294116</v>
      </c>
      <c r="AP385">
        <v>-0.00041004508620784</v>
      </c>
      <c r="AQ385">
        <v>105.1701195824836</v>
      </c>
      <c r="AR385">
        <v>0</v>
      </c>
      <c r="AS385">
        <v>0</v>
      </c>
      <c r="AT385">
        <f>IF(AR385*$H$15&gt;=AV385,1.0,(AV385/(AV385-AR385*$H$15)))</f>
        <v>0</v>
      </c>
      <c r="AU385">
        <f>(AT385-1)*100</f>
        <v>0</v>
      </c>
      <c r="AV385">
        <f>MAX(0,($B$15+$C$15*EE385)/(1+$D$15*EE385)*DX385/(DZ385+273)*$E$15)</f>
        <v>0</v>
      </c>
      <c r="AW385" t="s">
        <v>429</v>
      </c>
      <c r="AX385" t="s">
        <v>429</v>
      </c>
      <c r="AY385">
        <v>0</v>
      </c>
      <c r="AZ385">
        <v>0</v>
      </c>
      <c r="BA385">
        <f>1-AY385/AZ385</f>
        <v>0</v>
      </c>
      <c r="BB385">
        <v>0</v>
      </c>
      <c r="BC385" t="s">
        <v>429</v>
      </c>
      <c r="BD385" t="s">
        <v>429</v>
      </c>
      <c r="BE385">
        <v>0</v>
      </c>
      <c r="BF385">
        <v>0</v>
      </c>
      <c r="BG385">
        <f>1-BE385/BF385</f>
        <v>0</v>
      </c>
      <c r="BH385">
        <v>0.5</v>
      </c>
      <c r="BI385">
        <f>DH385</f>
        <v>0</v>
      </c>
      <c r="BJ385">
        <f>K385</f>
        <v>0</v>
      </c>
      <c r="BK385">
        <f>BG385*BH385*BI385</f>
        <v>0</v>
      </c>
      <c r="BL385">
        <f>(BJ385-BB385)/BI385</f>
        <v>0</v>
      </c>
      <c r="BM385">
        <f>(AZ385-BF385)/BF385</f>
        <v>0</v>
      </c>
      <c r="BN385">
        <f>AY385/(BA385+AY385/BF385)</f>
        <v>0</v>
      </c>
      <c r="BO385" t="s">
        <v>429</v>
      </c>
      <c r="BP385">
        <v>0</v>
      </c>
      <c r="BQ385">
        <f>IF(BP385&lt;&gt;0, BP385, BN385)</f>
        <v>0</v>
      </c>
      <c r="BR385">
        <f>1-BQ385/BF385</f>
        <v>0</v>
      </c>
      <c r="BS385">
        <f>(BF385-BE385)/(BF385-BQ385)</f>
        <v>0</v>
      </c>
      <c r="BT385">
        <f>(AZ385-BF385)/(AZ385-BQ385)</f>
        <v>0</v>
      </c>
      <c r="BU385">
        <f>(BF385-BE385)/(BF385-AY385)</f>
        <v>0</v>
      </c>
      <c r="BV385">
        <f>(AZ385-BF385)/(AZ385-AY385)</f>
        <v>0</v>
      </c>
      <c r="BW385">
        <f>(BS385*BQ385/BE385)</f>
        <v>0</v>
      </c>
      <c r="BX385">
        <f>(1-BW385)</f>
        <v>0</v>
      </c>
      <c r="DG385">
        <f>$B$13*EF385+$C$13*EG385+$F$13*ER385*(1-EU385)</f>
        <v>0</v>
      </c>
      <c r="DH385">
        <f>DG385*DI385</f>
        <v>0</v>
      </c>
      <c r="DI385">
        <f>($B$13*$D$11+$C$13*$D$11+$F$13*((FE385+EW385)/MAX(FE385+EW385+FF385, 0.1)*$I$11+FF385/MAX(FE385+EW385+FF385, 0.1)*$J$11))/($B$13+$C$13+$F$13)</f>
        <v>0</v>
      </c>
      <c r="DJ385">
        <f>($B$13*$K$11+$C$13*$K$11+$F$13*((FE385+EW385)/MAX(FE385+EW385+FF385, 0.1)*$P$11+FF385/MAX(FE385+EW385+FF385, 0.1)*$Q$11))/($B$13+$C$13+$F$13)</f>
        <v>0</v>
      </c>
      <c r="DK385">
        <v>4.16</v>
      </c>
      <c r="DL385">
        <v>0.5</v>
      </c>
      <c r="DM385" t="s">
        <v>430</v>
      </c>
      <c r="DN385">
        <v>2</v>
      </c>
      <c r="DO385" t="b">
        <v>1</v>
      </c>
      <c r="DP385">
        <v>1685036633.814285</v>
      </c>
      <c r="DQ385">
        <v>1194.248214285714</v>
      </c>
      <c r="DR385">
        <v>1242.941428571429</v>
      </c>
      <c r="DS385">
        <v>18.02104642857143</v>
      </c>
      <c r="DT385">
        <v>16.68258928571429</v>
      </c>
      <c r="DU385">
        <v>1194.545</v>
      </c>
      <c r="DV385">
        <v>18.13160357142857</v>
      </c>
      <c r="DW385">
        <v>500.0046785714285</v>
      </c>
      <c r="DX385">
        <v>99.50273928571427</v>
      </c>
      <c r="DY385">
        <v>0.1000121357142857</v>
      </c>
      <c r="DZ385">
        <v>27.01391785714286</v>
      </c>
      <c r="EA385">
        <v>27.93675714285714</v>
      </c>
      <c r="EB385">
        <v>999.9000000000002</v>
      </c>
      <c r="EC385">
        <v>0</v>
      </c>
      <c r="ED385">
        <v>0</v>
      </c>
      <c r="EE385">
        <v>10000.40214285714</v>
      </c>
      <c r="EF385">
        <v>0</v>
      </c>
      <c r="EG385">
        <v>92.49360714285714</v>
      </c>
      <c r="EH385">
        <v>-48.69194285714287</v>
      </c>
      <c r="EI385">
        <v>1216.165</v>
      </c>
      <c r="EJ385">
        <v>1264.028214285715</v>
      </c>
      <c r="EK385">
        <v>1.338457857142857</v>
      </c>
      <c r="EL385">
        <v>1242.941428571429</v>
      </c>
      <c r="EM385">
        <v>16.68258928571429</v>
      </c>
      <c r="EN385">
        <v>1.793143928571429</v>
      </c>
      <c r="EO385">
        <v>1.659962857142857</v>
      </c>
      <c r="EP385">
        <v>15.72714642857143</v>
      </c>
      <c r="EQ385">
        <v>14.52701071428571</v>
      </c>
      <c r="ER385">
        <v>2000.1425</v>
      </c>
      <c r="ES385">
        <v>0.9800021071428572</v>
      </c>
      <c r="ET385">
        <v>0.01999797857142857</v>
      </c>
      <c r="EU385">
        <v>0</v>
      </c>
      <c r="EV385">
        <v>520.2195714285714</v>
      </c>
      <c r="EW385">
        <v>5.00078</v>
      </c>
      <c r="EX385">
        <v>17022.45357142857</v>
      </c>
      <c r="EY385">
        <v>16380.80714285714</v>
      </c>
      <c r="EZ385">
        <v>45.74510714285712</v>
      </c>
      <c r="FA385">
        <v>47.19167857142856</v>
      </c>
      <c r="FB385">
        <v>46.59128571428572</v>
      </c>
      <c r="FC385">
        <v>46.92617857142856</v>
      </c>
      <c r="FD385">
        <v>46.37460714285713</v>
      </c>
      <c r="FE385">
        <v>1955.243928571429</v>
      </c>
      <c r="FF385">
        <v>39.8975</v>
      </c>
      <c r="FG385">
        <v>0</v>
      </c>
      <c r="FH385">
        <v>1685036640.7</v>
      </c>
      <c r="FI385">
        <v>0</v>
      </c>
      <c r="FJ385">
        <v>520.2867307692308</v>
      </c>
      <c r="FK385">
        <v>0.6026324931514829</v>
      </c>
      <c r="FL385">
        <v>35242.01712877341</v>
      </c>
      <c r="FM385">
        <v>17086.56153846154</v>
      </c>
      <c r="FN385">
        <v>15</v>
      </c>
      <c r="FO385">
        <v>1685034582.6</v>
      </c>
      <c r="FP385" t="s">
        <v>1018</v>
      </c>
      <c r="FQ385">
        <v>1685034575.6</v>
      </c>
      <c r="FR385">
        <v>1685034582.6</v>
      </c>
      <c r="FS385">
        <v>5</v>
      </c>
      <c r="FT385">
        <v>-0.444</v>
      </c>
      <c r="FU385">
        <v>-0.083</v>
      </c>
      <c r="FV385">
        <v>-0.171</v>
      </c>
      <c r="FW385">
        <v>-0.067</v>
      </c>
      <c r="FX385">
        <v>408</v>
      </c>
      <c r="FY385">
        <v>21</v>
      </c>
      <c r="FZ385">
        <v>0.12</v>
      </c>
      <c r="GA385">
        <v>0.04</v>
      </c>
      <c r="GB385">
        <v>-48.7104825</v>
      </c>
      <c r="GC385">
        <v>0.804494183864996</v>
      </c>
      <c r="GD385">
        <v>0.1565482639435843</v>
      </c>
      <c r="GE385">
        <v>0</v>
      </c>
      <c r="GF385">
        <v>1.3421665</v>
      </c>
      <c r="GG385">
        <v>-0.09124840525328855</v>
      </c>
      <c r="GH385">
        <v>0.01156542812653298</v>
      </c>
      <c r="GI385">
        <v>1</v>
      </c>
      <c r="GJ385">
        <v>1</v>
      </c>
      <c r="GK385">
        <v>2</v>
      </c>
      <c r="GL385" t="s">
        <v>432</v>
      </c>
      <c r="GM385">
        <v>3.09902</v>
      </c>
      <c r="GN385">
        <v>2.75806</v>
      </c>
      <c r="GO385">
        <v>0.196517</v>
      </c>
      <c r="GP385">
        <v>0.201408</v>
      </c>
      <c r="GQ385">
        <v>0.095902</v>
      </c>
      <c r="GR385">
        <v>0.09085559999999999</v>
      </c>
      <c r="GS385">
        <v>20358.8</v>
      </c>
      <c r="GT385">
        <v>20014.6</v>
      </c>
      <c r="GU385">
        <v>25906.2</v>
      </c>
      <c r="GV385">
        <v>25432.8</v>
      </c>
      <c r="GW385">
        <v>37618.1</v>
      </c>
      <c r="GX385">
        <v>35246.9</v>
      </c>
      <c r="GY385">
        <v>45310.5</v>
      </c>
      <c r="GZ385">
        <v>41930.4</v>
      </c>
      <c r="HA385">
        <v>1.8034</v>
      </c>
      <c r="HB385">
        <v>1.7616</v>
      </c>
      <c r="HC385">
        <v>-0.0743978</v>
      </c>
      <c r="HD385">
        <v>0</v>
      </c>
      <c r="HE385">
        <v>29.1424</v>
      </c>
      <c r="HF385">
        <v>999.9</v>
      </c>
      <c r="HG385">
        <v>45.7</v>
      </c>
      <c r="HH385">
        <v>46.3</v>
      </c>
      <c r="HI385">
        <v>47.3228</v>
      </c>
      <c r="HJ385">
        <v>62.993</v>
      </c>
      <c r="HK385">
        <v>23.0329</v>
      </c>
      <c r="HL385">
        <v>1</v>
      </c>
      <c r="HM385">
        <v>0.789975</v>
      </c>
      <c r="HN385">
        <v>6.81913</v>
      </c>
      <c r="HO385">
        <v>20.1668</v>
      </c>
      <c r="HP385">
        <v>5.21025</v>
      </c>
      <c r="HQ385">
        <v>11.986</v>
      </c>
      <c r="HR385">
        <v>4.96335</v>
      </c>
      <c r="HS385">
        <v>3.27455</v>
      </c>
      <c r="HT385">
        <v>9999</v>
      </c>
      <c r="HU385">
        <v>9999</v>
      </c>
      <c r="HV385">
        <v>9999</v>
      </c>
      <c r="HW385">
        <v>32.8</v>
      </c>
      <c r="HX385">
        <v>1.86401</v>
      </c>
      <c r="HY385">
        <v>1.86035</v>
      </c>
      <c r="HZ385">
        <v>1.85868</v>
      </c>
      <c r="IA385">
        <v>1.86005</v>
      </c>
      <c r="IB385">
        <v>1.85989</v>
      </c>
      <c r="IC385">
        <v>1.85856</v>
      </c>
      <c r="ID385">
        <v>1.85764</v>
      </c>
      <c r="IE385">
        <v>1.85245</v>
      </c>
      <c r="IF385">
        <v>0</v>
      </c>
      <c r="IG385">
        <v>0</v>
      </c>
      <c r="IH385">
        <v>0</v>
      </c>
      <c r="II385">
        <v>0</v>
      </c>
      <c r="IJ385" t="s">
        <v>433</v>
      </c>
      <c r="IK385" t="s">
        <v>434</v>
      </c>
      <c r="IL385" t="s">
        <v>435</v>
      </c>
      <c r="IM385" t="s">
        <v>435</v>
      </c>
      <c r="IN385" t="s">
        <v>435</v>
      </c>
      <c r="IO385" t="s">
        <v>435</v>
      </c>
      <c r="IP385">
        <v>0</v>
      </c>
      <c r="IQ385">
        <v>100</v>
      </c>
      <c r="IR385">
        <v>100</v>
      </c>
      <c r="IS385">
        <v>-0.3</v>
      </c>
      <c r="IT385">
        <v>-0.111</v>
      </c>
      <c r="IU385">
        <v>-0.2503851249591045</v>
      </c>
      <c r="IV385">
        <v>0.0002756662941723101</v>
      </c>
      <c r="IW385">
        <v>-1.706736700235475E-07</v>
      </c>
      <c r="IX385">
        <v>-7.648352192670159E-11</v>
      </c>
      <c r="IY385">
        <v>-0.272498028503149</v>
      </c>
      <c r="IZ385">
        <v>0.001712106514585134</v>
      </c>
      <c r="JA385">
        <v>0.0004201690128959496</v>
      </c>
      <c r="JB385">
        <v>-1.212774764375344E-06</v>
      </c>
      <c r="JC385">
        <v>3</v>
      </c>
      <c r="JD385">
        <v>1949</v>
      </c>
      <c r="JE385">
        <v>1</v>
      </c>
      <c r="JF385">
        <v>28</v>
      </c>
      <c r="JG385">
        <v>34.4</v>
      </c>
      <c r="JH385">
        <v>34.3</v>
      </c>
      <c r="JI385">
        <v>2.80151</v>
      </c>
      <c r="JJ385">
        <v>2.66479</v>
      </c>
      <c r="JK385">
        <v>1.49658</v>
      </c>
      <c r="JL385">
        <v>2.34375</v>
      </c>
      <c r="JM385">
        <v>1.54785</v>
      </c>
      <c r="JN385">
        <v>2.46338</v>
      </c>
      <c r="JO385">
        <v>49.5158</v>
      </c>
      <c r="JP385">
        <v>14.5611</v>
      </c>
      <c r="JQ385">
        <v>18</v>
      </c>
      <c r="JR385">
        <v>495.093</v>
      </c>
      <c r="JS385">
        <v>480.78</v>
      </c>
      <c r="JT385">
        <v>21.5115</v>
      </c>
      <c r="JU385">
        <v>36.6347</v>
      </c>
      <c r="JV385">
        <v>29.9985</v>
      </c>
      <c r="JW385">
        <v>36.4329</v>
      </c>
      <c r="JX385">
        <v>36.2849</v>
      </c>
      <c r="JY385">
        <v>56.2712</v>
      </c>
      <c r="JZ385">
        <v>60.0942</v>
      </c>
      <c r="KA385">
        <v>0</v>
      </c>
      <c r="KB385">
        <v>21.5283</v>
      </c>
      <c r="KC385">
        <v>1289.75</v>
      </c>
      <c r="KD385">
        <v>16.6112</v>
      </c>
      <c r="KE385">
        <v>99.01000000000001</v>
      </c>
      <c r="KF385">
        <v>99.5393</v>
      </c>
    </row>
    <row r="386" spans="1:292">
      <c r="A386">
        <v>366</v>
      </c>
      <c r="B386">
        <v>1685036646.6</v>
      </c>
      <c r="C386">
        <v>10047.5</v>
      </c>
      <c r="D386" t="s">
        <v>1172</v>
      </c>
      <c r="E386" t="s">
        <v>1173</v>
      </c>
      <c r="F386">
        <v>5</v>
      </c>
      <c r="G386" t="s">
        <v>1017</v>
      </c>
      <c r="H386">
        <v>1685036639.1</v>
      </c>
      <c r="I386">
        <f>(J386)/1000</f>
        <v>0</v>
      </c>
      <c r="J386">
        <f>IF(DO386, AM386, AG386)</f>
        <v>0</v>
      </c>
      <c r="K386">
        <f>IF(DO386, AH386, AF386)</f>
        <v>0</v>
      </c>
      <c r="L386">
        <f>DQ386 - IF(AT386&gt;1, K386*DK386*100.0/(AV386*EE386), 0)</f>
        <v>0</v>
      </c>
      <c r="M386">
        <f>((S386-I386/2)*L386-K386)/(S386+I386/2)</f>
        <v>0</v>
      </c>
      <c r="N386">
        <f>M386*(DX386+DY386)/1000.0</f>
        <v>0</v>
      </c>
      <c r="O386">
        <f>(DQ386 - IF(AT386&gt;1, K386*DK386*100.0/(AV386*EE386), 0))*(DX386+DY386)/1000.0</f>
        <v>0</v>
      </c>
      <c r="P386">
        <f>2.0/((1/R386-1/Q386)+SIGN(R386)*SQRT((1/R386-1/Q386)*(1/R386-1/Q386) + 4*DL386/((DL386+1)*(DL386+1))*(2*1/R386*1/Q386-1/Q386*1/Q386)))</f>
        <v>0</v>
      </c>
      <c r="Q386">
        <f>IF(LEFT(DM386,1)&lt;&gt;"0",IF(LEFT(DM386,1)="1",3.0,DN386),$D$5+$E$5*(EE386*DX386/($K$5*1000))+$F$5*(EE386*DX386/($K$5*1000))*MAX(MIN(DK386,$J$5),$I$5)*MAX(MIN(DK386,$J$5),$I$5)+$G$5*MAX(MIN(DK386,$J$5),$I$5)*(EE386*DX386/($K$5*1000))+$H$5*(EE386*DX386/($K$5*1000))*(EE386*DX386/($K$5*1000)))</f>
        <v>0</v>
      </c>
      <c r="R386">
        <f>I386*(1000-(1000*0.61365*exp(17.502*V386/(240.97+V386))/(DX386+DY386)+DS386)/2)/(1000*0.61365*exp(17.502*V386/(240.97+V386))/(DX386+DY386)-DS386)</f>
        <v>0</v>
      </c>
      <c r="S386">
        <f>1/((DL386+1)/(P386/1.6)+1/(Q386/1.37)) + DL386/((DL386+1)/(P386/1.6) + DL386/(Q386/1.37))</f>
        <v>0</v>
      </c>
      <c r="T386">
        <f>(DG386*DJ386)</f>
        <v>0</v>
      </c>
      <c r="U386">
        <f>(DZ386+(T386+2*0.95*5.67E-8*(((DZ386+$B$9)+273)^4-(DZ386+273)^4)-44100*I386)/(1.84*29.3*Q386+8*0.95*5.67E-8*(DZ386+273)^3))</f>
        <v>0</v>
      </c>
      <c r="V386">
        <f>($C$9*EA386+$D$9*EB386+$E$9*U386)</f>
        <v>0</v>
      </c>
      <c r="W386">
        <f>0.61365*exp(17.502*V386/(240.97+V386))</f>
        <v>0</v>
      </c>
      <c r="X386">
        <f>(Y386/Z386*100)</f>
        <v>0</v>
      </c>
      <c r="Y386">
        <f>DS386*(DX386+DY386)/1000</f>
        <v>0</v>
      </c>
      <c r="Z386">
        <f>0.61365*exp(17.502*DZ386/(240.97+DZ386))</f>
        <v>0</v>
      </c>
      <c r="AA386">
        <f>(W386-DS386*(DX386+DY386)/1000)</f>
        <v>0</v>
      </c>
      <c r="AB386">
        <f>(-I386*44100)</f>
        <v>0</v>
      </c>
      <c r="AC386">
        <f>2*29.3*Q386*0.92*(DZ386-V386)</f>
        <v>0</v>
      </c>
      <c r="AD386">
        <f>2*0.95*5.67E-8*(((DZ386+$B$9)+273)^4-(V386+273)^4)</f>
        <v>0</v>
      </c>
      <c r="AE386">
        <f>T386+AD386+AB386+AC386</f>
        <v>0</v>
      </c>
      <c r="AF386">
        <f>DW386*AT386*(DR386-DQ386*(1000-AT386*DT386)/(1000-AT386*DS386))/(100*DK386)</f>
        <v>0</v>
      </c>
      <c r="AG386">
        <f>1000*DW386*AT386*(DS386-DT386)/(100*DK386*(1000-AT386*DS386))</f>
        <v>0</v>
      </c>
      <c r="AH386">
        <f>(AI386 - AJ386 - DX386*1E3/(8.314*(DZ386+273.15)) * AL386/DW386 * AK386) * DW386/(100*DK386) * (1000 - DT386)/1000</f>
        <v>0</v>
      </c>
      <c r="AI386">
        <v>1295.921003199606</v>
      </c>
      <c r="AJ386">
        <v>1258.108181818181</v>
      </c>
      <c r="AK386">
        <v>3.413347164381994</v>
      </c>
      <c r="AL386">
        <v>66.82168237322618</v>
      </c>
      <c r="AM386">
        <f>(AO386 - AN386 + DX386*1E3/(8.314*(DZ386+273.15)) * AQ386/DW386 * AP386) * DW386/(100*DK386) * 1000/(1000 - AO386)</f>
        <v>0</v>
      </c>
      <c r="AN386">
        <v>16.63725124306824</v>
      </c>
      <c r="AO386">
        <v>17.94083147058823</v>
      </c>
      <c r="AP386">
        <v>-0.0002668514193712085</v>
      </c>
      <c r="AQ386">
        <v>105.1701195824836</v>
      </c>
      <c r="AR386">
        <v>0</v>
      </c>
      <c r="AS386">
        <v>0</v>
      </c>
      <c r="AT386">
        <f>IF(AR386*$H$15&gt;=AV386,1.0,(AV386/(AV386-AR386*$H$15)))</f>
        <v>0</v>
      </c>
      <c r="AU386">
        <f>(AT386-1)*100</f>
        <v>0</v>
      </c>
      <c r="AV386">
        <f>MAX(0,($B$15+$C$15*EE386)/(1+$D$15*EE386)*DX386/(DZ386+273)*$E$15)</f>
        <v>0</v>
      </c>
      <c r="AW386" t="s">
        <v>429</v>
      </c>
      <c r="AX386" t="s">
        <v>429</v>
      </c>
      <c r="AY386">
        <v>0</v>
      </c>
      <c r="AZ386">
        <v>0</v>
      </c>
      <c r="BA386">
        <f>1-AY386/AZ386</f>
        <v>0</v>
      </c>
      <c r="BB386">
        <v>0</v>
      </c>
      <c r="BC386" t="s">
        <v>429</v>
      </c>
      <c r="BD386" t="s">
        <v>429</v>
      </c>
      <c r="BE386">
        <v>0</v>
      </c>
      <c r="BF386">
        <v>0</v>
      </c>
      <c r="BG386">
        <f>1-BE386/BF386</f>
        <v>0</v>
      </c>
      <c r="BH386">
        <v>0.5</v>
      </c>
      <c r="BI386">
        <f>DH386</f>
        <v>0</v>
      </c>
      <c r="BJ386">
        <f>K386</f>
        <v>0</v>
      </c>
      <c r="BK386">
        <f>BG386*BH386*BI386</f>
        <v>0</v>
      </c>
      <c r="BL386">
        <f>(BJ386-BB386)/BI386</f>
        <v>0</v>
      </c>
      <c r="BM386">
        <f>(AZ386-BF386)/BF386</f>
        <v>0</v>
      </c>
      <c r="BN386">
        <f>AY386/(BA386+AY386/BF386)</f>
        <v>0</v>
      </c>
      <c r="BO386" t="s">
        <v>429</v>
      </c>
      <c r="BP386">
        <v>0</v>
      </c>
      <c r="BQ386">
        <f>IF(BP386&lt;&gt;0, BP386, BN386)</f>
        <v>0</v>
      </c>
      <c r="BR386">
        <f>1-BQ386/BF386</f>
        <v>0</v>
      </c>
      <c r="BS386">
        <f>(BF386-BE386)/(BF386-BQ386)</f>
        <v>0</v>
      </c>
      <c r="BT386">
        <f>(AZ386-BF386)/(AZ386-BQ386)</f>
        <v>0</v>
      </c>
      <c r="BU386">
        <f>(BF386-BE386)/(BF386-AY386)</f>
        <v>0</v>
      </c>
      <c r="BV386">
        <f>(AZ386-BF386)/(AZ386-AY386)</f>
        <v>0</v>
      </c>
      <c r="BW386">
        <f>(BS386*BQ386/BE386)</f>
        <v>0</v>
      </c>
      <c r="BX386">
        <f>(1-BW386)</f>
        <v>0</v>
      </c>
      <c r="DG386">
        <f>$B$13*EF386+$C$13*EG386+$F$13*ER386*(1-EU386)</f>
        <v>0</v>
      </c>
      <c r="DH386">
        <f>DG386*DI386</f>
        <v>0</v>
      </c>
      <c r="DI386">
        <f>($B$13*$D$11+$C$13*$D$11+$F$13*((FE386+EW386)/MAX(FE386+EW386+FF386, 0.1)*$I$11+FF386/MAX(FE386+EW386+FF386, 0.1)*$J$11))/($B$13+$C$13+$F$13)</f>
        <v>0</v>
      </c>
      <c r="DJ386">
        <f>($B$13*$K$11+$C$13*$K$11+$F$13*((FE386+EW386)/MAX(FE386+EW386+FF386, 0.1)*$P$11+FF386/MAX(FE386+EW386+FF386, 0.1)*$Q$11))/($B$13+$C$13+$F$13)</f>
        <v>0</v>
      </c>
      <c r="DK386">
        <v>4.16</v>
      </c>
      <c r="DL386">
        <v>0.5</v>
      </c>
      <c r="DM386" t="s">
        <v>430</v>
      </c>
      <c r="DN386">
        <v>2</v>
      </c>
      <c r="DO386" t="b">
        <v>1</v>
      </c>
      <c r="DP386">
        <v>1685036639.1</v>
      </c>
      <c r="DQ386">
        <v>1212.004444444445</v>
      </c>
      <c r="DR386">
        <v>1260.617777777778</v>
      </c>
      <c r="DS386">
        <v>17.99577407407407</v>
      </c>
      <c r="DT386">
        <v>16.64104074074074</v>
      </c>
      <c r="DU386">
        <v>1212.308888888889</v>
      </c>
      <c r="DV386">
        <v>18.10671851851852</v>
      </c>
      <c r="DW386">
        <v>500.0084074074074</v>
      </c>
      <c r="DX386">
        <v>99.50284074074072</v>
      </c>
      <c r="DY386">
        <v>0.1000059740740741</v>
      </c>
      <c r="DZ386">
        <v>27.00586666666667</v>
      </c>
      <c r="EA386">
        <v>27.93380740740741</v>
      </c>
      <c r="EB386">
        <v>999.9000000000001</v>
      </c>
      <c r="EC386">
        <v>0</v>
      </c>
      <c r="ED386">
        <v>0</v>
      </c>
      <c r="EE386">
        <v>9996.153333333332</v>
      </c>
      <c r="EF386">
        <v>0</v>
      </c>
      <c r="EG386">
        <v>105.1224111111111</v>
      </c>
      <c r="EH386">
        <v>-48.61222222222222</v>
      </c>
      <c r="EI386">
        <v>1234.214444444445</v>
      </c>
      <c r="EJ386">
        <v>1281.949259259259</v>
      </c>
      <c r="EK386">
        <v>1.354737407407407</v>
      </c>
      <c r="EL386">
        <v>1260.617777777778</v>
      </c>
      <c r="EM386">
        <v>16.64104074074074</v>
      </c>
      <c r="EN386">
        <v>1.790631481481482</v>
      </c>
      <c r="EO386">
        <v>1.65583037037037</v>
      </c>
      <c r="EP386">
        <v>15.70523333333333</v>
      </c>
      <c r="EQ386">
        <v>14.48834444444444</v>
      </c>
      <c r="ER386">
        <v>2000.127777777778</v>
      </c>
      <c r="ES386">
        <v>0.9800011851851851</v>
      </c>
      <c r="ET386">
        <v>0.01999880740740741</v>
      </c>
      <c r="EU386">
        <v>0</v>
      </c>
      <c r="EV386">
        <v>520.2596666666666</v>
      </c>
      <c r="EW386">
        <v>5.00078</v>
      </c>
      <c r="EX386">
        <v>19553.42962962963</v>
      </c>
      <c r="EY386">
        <v>16380.68148148148</v>
      </c>
      <c r="EZ386">
        <v>45.72885185185184</v>
      </c>
      <c r="FA386">
        <v>47.16640740740741</v>
      </c>
      <c r="FB386">
        <v>46.40955555555556</v>
      </c>
      <c r="FC386">
        <v>46.90488888888888</v>
      </c>
      <c r="FD386">
        <v>46.35603703703702</v>
      </c>
      <c r="FE386">
        <v>1955.225555555556</v>
      </c>
      <c r="FF386">
        <v>39.89925925925926</v>
      </c>
      <c r="FG386">
        <v>0</v>
      </c>
      <c r="FH386">
        <v>1685036646.1</v>
      </c>
      <c r="FI386">
        <v>0</v>
      </c>
      <c r="FJ386">
        <v>520.29132</v>
      </c>
      <c r="FK386">
        <v>-0.2382307598717098</v>
      </c>
      <c r="FL386">
        <v>30606.0231355295</v>
      </c>
      <c r="FM386">
        <v>19788.856</v>
      </c>
      <c r="FN386">
        <v>15</v>
      </c>
      <c r="FO386">
        <v>1685034582.6</v>
      </c>
      <c r="FP386" t="s">
        <v>1018</v>
      </c>
      <c r="FQ386">
        <v>1685034575.6</v>
      </c>
      <c r="FR386">
        <v>1685034582.6</v>
      </c>
      <c r="FS386">
        <v>5</v>
      </c>
      <c r="FT386">
        <v>-0.444</v>
      </c>
      <c r="FU386">
        <v>-0.083</v>
      </c>
      <c r="FV386">
        <v>-0.171</v>
      </c>
      <c r="FW386">
        <v>-0.067</v>
      </c>
      <c r="FX386">
        <v>408</v>
      </c>
      <c r="FY386">
        <v>21</v>
      </c>
      <c r="FZ386">
        <v>0.12</v>
      </c>
      <c r="GA386">
        <v>0.04</v>
      </c>
      <c r="GB386">
        <v>-48.68561951219512</v>
      </c>
      <c r="GC386">
        <v>0.9489846689894681</v>
      </c>
      <c r="GD386">
        <v>0.1597642107416693</v>
      </c>
      <c r="GE386">
        <v>0</v>
      </c>
      <c r="GF386">
        <v>1.35147243902439</v>
      </c>
      <c r="GG386">
        <v>0.1051323344947741</v>
      </c>
      <c r="GH386">
        <v>0.02986722224752189</v>
      </c>
      <c r="GI386">
        <v>1</v>
      </c>
      <c r="GJ386">
        <v>1</v>
      </c>
      <c r="GK386">
        <v>2</v>
      </c>
      <c r="GL386" t="s">
        <v>432</v>
      </c>
      <c r="GM386">
        <v>3.0991</v>
      </c>
      <c r="GN386">
        <v>2.7581</v>
      </c>
      <c r="GO386">
        <v>0.198189</v>
      </c>
      <c r="GP386">
        <v>0.203044</v>
      </c>
      <c r="GQ386">
        <v>0.0956911</v>
      </c>
      <c r="GR386">
        <v>0.0903327</v>
      </c>
      <c r="GS386">
        <v>20316.8</v>
      </c>
      <c r="GT386">
        <v>19974.1</v>
      </c>
      <c r="GU386">
        <v>25906.8</v>
      </c>
      <c r="GV386">
        <v>25433.5</v>
      </c>
      <c r="GW386">
        <v>37627.9</v>
      </c>
      <c r="GX386">
        <v>35268</v>
      </c>
      <c r="GY386">
        <v>45311.7</v>
      </c>
      <c r="GZ386">
        <v>41931.3</v>
      </c>
      <c r="HA386">
        <v>1.80378</v>
      </c>
      <c r="HB386">
        <v>1.76185</v>
      </c>
      <c r="HC386">
        <v>-0.0720099</v>
      </c>
      <c r="HD386">
        <v>0</v>
      </c>
      <c r="HE386">
        <v>29.1146</v>
      </c>
      <c r="HF386">
        <v>999.9</v>
      </c>
      <c r="HG386">
        <v>45.7</v>
      </c>
      <c r="HH386">
        <v>46.3</v>
      </c>
      <c r="HI386">
        <v>47.3172</v>
      </c>
      <c r="HJ386">
        <v>62.793</v>
      </c>
      <c r="HK386">
        <v>22.8966</v>
      </c>
      <c r="HL386">
        <v>1</v>
      </c>
      <c r="HM386">
        <v>0.788044</v>
      </c>
      <c r="HN386">
        <v>6.70097</v>
      </c>
      <c r="HO386">
        <v>20.1714</v>
      </c>
      <c r="HP386">
        <v>5.21025</v>
      </c>
      <c r="HQ386">
        <v>11.986</v>
      </c>
      <c r="HR386">
        <v>4.9635</v>
      </c>
      <c r="HS386">
        <v>3.27445</v>
      </c>
      <c r="HT386">
        <v>9999</v>
      </c>
      <c r="HU386">
        <v>9999</v>
      </c>
      <c r="HV386">
        <v>9999</v>
      </c>
      <c r="HW386">
        <v>32.8</v>
      </c>
      <c r="HX386">
        <v>1.86401</v>
      </c>
      <c r="HY386">
        <v>1.86035</v>
      </c>
      <c r="HZ386">
        <v>1.85869</v>
      </c>
      <c r="IA386">
        <v>1.86005</v>
      </c>
      <c r="IB386">
        <v>1.85989</v>
      </c>
      <c r="IC386">
        <v>1.85855</v>
      </c>
      <c r="ID386">
        <v>1.85763</v>
      </c>
      <c r="IE386">
        <v>1.85243</v>
      </c>
      <c r="IF386">
        <v>0</v>
      </c>
      <c r="IG386">
        <v>0</v>
      </c>
      <c r="IH386">
        <v>0</v>
      </c>
      <c r="II386">
        <v>0</v>
      </c>
      <c r="IJ386" t="s">
        <v>433</v>
      </c>
      <c r="IK386" t="s">
        <v>434</v>
      </c>
      <c r="IL386" t="s">
        <v>435</v>
      </c>
      <c r="IM386" t="s">
        <v>435</v>
      </c>
      <c r="IN386" t="s">
        <v>435</v>
      </c>
      <c r="IO386" t="s">
        <v>435</v>
      </c>
      <c r="IP386">
        <v>0</v>
      </c>
      <c r="IQ386">
        <v>100</v>
      </c>
      <c r="IR386">
        <v>100</v>
      </c>
      <c r="IS386">
        <v>-0.31</v>
      </c>
      <c r="IT386">
        <v>-0.112</v>
      </c>
      <c r="IU386">
        <v>-0.2503851249591045</v>
      </c>
      <c r="IV386">
        <v>0.0002756662941723101</v>
      </c>
      <c r="IW386">
        <v>-1.706736700235475E-07</v>
      </c>
      <c r="IX386">
        <v>-7.648352192670159E-11</v>
      </c>
      <c r="IY386">
        <v>-0.272498028503149</v>
      </c>
      <c r="IZ386">
        <v>0.001712106514585134</v>
      </c>
      <c r="JA386">
        <v>0.0004201690128959496</v>
      </c>
      <c r="JB386">
        <v>-1.212774764375344E-06</v>
      </c>
      <c r="JC386">
        <v>3</v>
      </c>
      <c r="JD386">
        <v>1949</v>
      </c>
      <c r="JE386">
        <v>1</v>
      </c>
      <c r="JF386">
        <v>28</v>
      </c>
      <c r="JG386">
        <v>34.5</v>
      </c>
      <c r="JH386">
        <v>34.4</v>
      </c>
      <c r="JI386">
        <v>2.83325</v>
      </c>
      <c r="JJ386">
        <v>2.68066</v>
      </c>
      <c r="JK386">
        <v>1.49658</v>
      </c>
      <c r="JL386">
        <v>2.34375</v>
      </c>
      <c r="JM386">
        <v>1.54785</v>
      </c>
      <c r="JN386">
        <v>2.44019</v>
      </c>
      <c r="JO386">
        <v>49.5158</v>
      </c>
      <c r="JP386">
        <v>14.5348</v>
      </c>
      <c r="JQ386">
        <v>18</v>
      </c>
      <c r="JR386">
        <v>495.248</v>
      </c>
      <c r="JS386">
        <v>480.867</v>
      </c>
      <c r="JT386">
        <v>21.5543</v>
      </c>
      <c r="JU386">
        <v>36.6211</v>
      </c>
      <c r="JV386">
        <v>29.9983</v>
      </c>
      <c r="JW386">
        <v>36.4215</v>
      </c>
      <c r="JX386">
        <v>36.2733</v>
      </c>
      <c r="JY386">
        <v>56.8303</v>
      </c>
      <c r="JZ386">
        <v>60.0942</v>
      </c>
      <c r="KA386">
        <v>0</v>
      </c>
      <c r="KB386">
        <v>21.5766</v>
      </c>
      <c r="KC386">
        <v>1309.79</v>
      </c>
      <c r="KD386">
        <v>16.6781</v>
      </c>
      <c r="KE386">
        <v>99.0124</v>
      </c>
      <c r="KF386">
        <v>99.5415</v>
      </c>
    </row>
    <row r="387" spans="1:292">
      <c r="A387">
        <v>367</v>
      </c>
      <c r="B387">
        <v>1685036651.6</v>
      </c>
      <c r="C387">
        <v>10052.5</v>
      </c>
      <c r="D387" t="s">
        <v>1174</v>
      </c>
      <c r="E387" t="s">
        <v>1175</v>
      </c>
      <c r="F387">
        <v>5</v>
      </c>
      <c r="G387" t="s">
        <v>1017</v>
      </c>
      <c r="H387">
        <v>1685036643.814285</v>
      </c>
      <c r="I387">
        <f>(J387)/1000</f>
        <v>0</v>
      </c>
      <c r="J387">
        <f>IF(DO387, AM387, AG387)</f>
        <v>0</v>
      </c>
      <c r="K387">
        <f>IF(DO387, AH387, AF387)</f>
        <v>0</v>
      </c>
      <c r="L387">
        <f>DQ387 - IF(AT387&gt;1, K387*DK387*100.0/(AV387*EE387), 0)</f>
        <v>0</v>
      </c>
      <c r="M387">
        <f>((S387-I387/2)*L387-K387)/(S387+I387/2)</f>
        <v>0</v>
      </c>
      <c r="N387">
        <f>M387*(DX387+DY387)/1000.0</f>
        <v>0</v>
      </c>
      <c r="O387">
        <f>(DQ387 - IF(AT387&gt;1, K387*DK387*100.0/(AV387*EE387), 0))*(DX387+DY387)/1000.0</f>
        <v>0</v>
      </c>
      <c r="P387">
        <f>2.0/((1/R387-1/Q387)+SIGN(R387)*SQRT((1/R387-1/Q387)*(1/R387-1/Q387) + 4*DL387/((DL387+1)*(DL387+1))*(2*1/R387*1/Q387-1/Q387*1/Q387)))</f>
        <v>0</v>
      </c>
      <c r="Q387">
        <f>IF(LEFT(DM387,1)&lt;&gt;"0",IF(LEFT(DM387,1)="1",3.0,DN387),$D$5+$E$5*(EE387*DX387/($K$5*1000))+$F$5*(EE387*DX387/($K$5*1000))*MAX(MIN(DK387,$J$5),$I$5)*MAX(MIN(DK387,$J$5),$I$5)+$G$5*MAX(MIN(DK387,$J$5),$I$5)*(EE387*DX387/($K$5*1000))+$H$5*(EE387*DX387/($K$5*1000))*(EE387*DX387/($K$5*1000)))</f>
        <v>0</v>
      </c>
      <c r="R387">
        <f>I387*(1000-(1000*0.61365*exp(17.502*V387/(240.97+V387))/(DX387+DY387)+DS387)/2)/(1000*0.61365*exp(17.502*V387/(240.97+V387))/(DX387+DY387)-DS387)</f>
        <v>0</v>
      </c>
      <c r="S387">
        <f>1/((DL387+1)/(P387/1.6)+1/(Q387/1.37)) + DL387/((DL387+1)/(P387/1.6) + DL387/(Q387/1.37))</f>
        <v>0</v>
      </c>
      <c r="T387">
        <f>(DG387*DJ387)</f>
        <v>0</v>
      </c>
      <c r="U387">
        <f>(DZ387+(T387+2*0.95*5.67E-8*(((DZ387+$B$9)+273)^4-(DZ387+273)^4)-44100*I387)/(1.84*29.3*Q387+8*0.95*5.67E-8*(DZ387+273)^3))</f>
        <v>0</v>
      </c>
      <c r="V387">
        <f>($C$9*EA387+$D$9*EB387+$E$9*U387)</f>
        <v>0</v>
      </c>
      <c r="W387">
        <f>0.61365*exp(17.502*V387/(240.97+V387))</f>
        <v>0</v>
      </c>
      <c r="X387">
        <f>(Y387/Z387*100)</f>
        <v>0</v>
      </c>
      <c r="Y387">
        <f>DS387*(DX387+DY387)/1000</f>
        <v>0</v>
      </c>
      <c r="Z387">
        <f>0.61365*exp(17.502*DZ387/(240.97+DZ387))</f>
        <v>0</v>
      </c>
      <c r="AA387">
        <f>(W387-DS387*(DX387+DY387)/1000)</f>
        <v>0</v>
      </c>
      <c r="AB387">
        <f>(-I387*44100)</f>
        <v>0</v>
      </c>
      <c r="AC387">
        <f>2*29.3*Q387*0.92*(DZ387-V387)</f>
        <v>0</v>
      </c>
      <c r="AD387">
        <f>2*0.95*5.67E-8*(((DZ387+$B$9)+273)^4-(V387+273)^4)</f>
        <v>0</v>
      </c>
      <c r="AE387">
        <f>T387+AD387+AB387+AC387</f>
        <v>0</v>
      </c>
      <c r="AF387">
        <f>DW387*AT387*(DR387-DQ387*(1000-AT387*DT387)/(1000-AT387*DS387))/(100*DK387)</f>
        <v>0</v>
      </c>
      <c r="AG387">
        <f>1000*DW387*AT387*(DS387-DT387)/(100*DK387*(1000-AT387*DS387))</f>
        <v>0</v>
      </c>
      <c r="AH387">
        <f>(AI387 - AJ387 - DX387*1E3/(8.314*(DZ387+273.15)) * AL387/DW387 * AK387) * DW387/(100*DK387) * (1000 - DT387)/1000</f>
        <v>0</v>
      </c>
      <c r="AI387">
        <v>1312.8294592924</v>
      </c>
      <c r="AJ387">
        <v>1275.118424242424</v>
      </c>
      <c r="AK387">
        <v>3.397387905134262</v>
      </c>
      <c r="AL387">
        <v>66.82168237322618</v>
      </c>
      <c r="AM387">
        <f>(AO387 - AN387 + DX387*1E3/(8.314*(DZ387+273.15)) * AQ387/DW387 * AP387) * DW387/(100*DK387) * 1000/(1000 - AO387)</f>
        <v>0</v>
      </c>
      <c r="AN387">
        <v>16.51523901080843</v>
      </c>
      <c r="AO387">
        <v>17.86992852941177</v>
      </c>
      <c r="AP387">
        <v>-0.01540048195538623</v>
      </c>
      <c r="AQ387">
        <v>105.1701195824836</v>
      </c>
      <c r="AR387">
        <v>0</v>
      </c>
      <c r="AS387">
        <v>0</v>
      </c>
      <c r="AT387">
        <f>IF(AR387*$H$15&gt;=AV387,1.0,(AV387/(AV387-AR387*$H$15)))</f>
        <v>0</v>
      </c>
      <c r="AU387">
        <f>(AT387-1)*100</f>
        <v>0</v>
      </c>
      <c r="AV387">
        <f>MAX(0,($B$15+$C$15*EE387)/(1+$D$15*EE387)*DX387/(DZ387+273)*$E$15)</f>
        <v>0</v>
      </c>
      <c r="AW387" t="s">
        <v>429</v>
      </c>
      <c r="AX387" t="s">
        <v>429</v>
      </c>
      <c r="AY387">
        <v>0</v>
      </c>
      <c r="AZ387">
        <v>0</v>
      </c>
      <c r="BA387">
        <f>1-AY387/AZ387</f>
        <v>0</v>
      </c>
      <c r="BB387">
        <v>0</v>
      </c>
      <c r="BC387" t="s">
        <v>429</v>
      </c>
      <c r="BD387" t="s">
        <v>429</v>
      </c>
      <c r="BE387">
        <v>0</v>
      </c>
      <c r="BF387">
        <v>0</v>
      </c>
      <c r="BG387">
        <f>1-BE387/BF387</f>
        <v>0</v>
      </c>
      <c r="BH387">
        <v>0.5</v>
      </c>
      <c r="BI387">
        <f>DH387</f>
        <v>0</v>
      </c>
      <c r="BJ387">
        <f>K387</f>
        <v>0</v>
      </c>
      <c r="BK387">
        <f>BG387*BH387*BI387</f>
        <v>0</v>
      </c>
      <c r="BL387">
        <f>(BJ387-BB387)/BI387</f>
        <v>0</v>
      </c>
      <c r="BM387">
        <f>(AZ387-BF387)/BF387</f>
        <v>0</v>
      </c>
      <c r="BN387">
        <f>AY387/(BA387+AY387/BF387)</f>
        <v>0</v>
      </c>
      <c r="BO387" t="s">
        <v>429</v>
      </c>
      <c r="BP387">
        <v>0</v>
      </c>
      <c r="BQ387">
        <f>IF(BP387&lt;&gt;0, BP387, BN387)</f>
        <v>0</v>
      </c>
      <c r="BR387">
        <f>1-BQ387/BF387</f>
        <v>0</v>
      </c>
      <c r="BS387">
        <f>(BF387-BE387)/(BF387-BQ387)</f>
        <v>0</v>
      </c>
      <c r="BT387">
        <f>(AZ387-BF387)/(AZ387-BQ387)</f>
        <v>0</v>
      </c>
      <c r="BU387">
        <f>(BF387-BE387)/(BF387-AY387)</f>
        <v>0</v>
      </c>
      <c r="BV387">
        <f>(AZ387-BF387)/(AZ387-AY387)</f>
        <v>0</v>
      </c>
      <c r="BW387">
        <f>(BS387*BQ387/BE387)</f>
        <v>0</v>
      </c>
      <c r="BX387">
        <f>(1-BW387)</f>
        <v>0</v>
      </c>
      <c r="DG387">
        <f>$B$13*EF387+$C$13*EG387+$F$13*ER387*(1-EU387)</f>
        <v>0</v>
      </c>
      <c r="DH387">
        <f>DG387*DI387</f>
        <v>0</v>
      </c>
      <c r="DI387">
        <f>($B$13*$D$11+$C$13*$D$11+$F$13*((FE387+EW387)/MAX(FE387+EW387+FF387, 0.1)*$I$11+FF387/MAX(FE387+EW387+FF387, 0.1)*$J$11))/($B$13+$C$13+$F$13)</f>
        <v>0</v>
      </c>
      <c r="DJ387">
        <f>($B$13*$K$11+$C$13*$K$11+$F$13*((FE387+EW387)/MAX(FE387+EW387+FF387, 0.1)*$P$11+FF387/MAX(FE387+EW387+FF387, 0.1)*$Q$11))/($B$13+$C$13+$F$13)</f>
        <v>0</v>
      </c>
      <c r="DK387">
        <v>4.16</v>
      </c>
      <c r="DL387">
        <v>0.5</v>
      </c>
      <c r="DM387" t="s">
        <v>430</v>
      </c>
      <c r="DN387">
        <v>2</v>
      </c>
      <c r="DO387" t="b">
        <v>1</v>
      </c>
      <c r="DP387">
        <v>1685036643.814285</v>
      </c>
      <c r="DQ387">
        <v>1227.846428571429</v>
      </c>
      <c r="DR387">
        <v>1276.402142857143</v>
      </c>
      <c r="DS387">
        <v>17.956325</v>
      </c>
      <c r="DT387">
        <v>16.590625</v>
      </c>
      <c r="DU387">
        <v>1228.1575</v>
      </c>
      <c r="DV387">
        <v>18.067875</v>
      </c>
      <c r="DW387">
        <v>500.00925</v>
      </c>
      <c r="DX387">
        <v>99.50253571428573</v>
      </c>
      <c r="DY387">
        <v>0.09999382142857142</v>
      </c>
      <c r="DZ387">
        <v>27.00970000000001</v>
      </c>
      <c r="EA387">
        <v>27.93741071428571</v>
      </c>
      <c r="EB387">
        <v>999.9000000000002</v>
      </c>
      <c r="EC387">
        <v>0</v>
      </c>
      <c r="ED387">
        <v>0</v>
      </c>
      <c r="EE387">
        <v>10002.98357142857</v>
      </c>
      <c r="EF387">
        <v>0</v>
      </c>
      <c r="EG387">
        <v>114.4752178571429</v>
      </c>
      <c r="EH387">
        <v>-48.55506428571429</v>
      </c>
      <c r="EI387">
        <v>1250.296428571429</v>
      </c>
      <c r="EJ387">
        <v>1297.933928571429</v>
      </c>
      <c r="EK387">
        <v>1.3656975</v>
      </c>
      <c r="EL387">
        <v>1276.402142857143</v>
      </c>
      <c r="EM387">
        <v>16.590625</v>
      </c>
      <c r="EN387">
        <v>1.786700357142857</v>
      </c>
      <c r="EO387">
        <v>1.650809642857143</v>
      </c>
      <c r="EP387">
        <v>15.67086785714286</v>
      </c>
      <c r="EQ387">
        <v>14.44131785714285</v>
      </c>
      <c r="ER387">
        <v>2000.039642857143</v>
      </c>
      <c r="ES387">
        <v>0.9799983571428574</v>
      </c>
      <c r="ET387">
        <v>0.02000166785714286</v>
      </c>
      <c r="EU387">
        <v>0</v>
      </c>
      <c r="EV387">
        <v>520.2505</v>
      </c>
      <c r="EW387">
        <v>5.00078</v>
      </c>
      <c r="EX387">
        <v>20543.47142857143</v>
      </c>
      <c r="EY387">
        <v>16379.94285714286</v>
      </c>
      <c r="EZ387">
        <v>45.71403571428571</v>
      </c>
      <c r="FA387">
        <v>47.156</v>
      </c>
      <c r="FB387">
        <v>46.36585714285714</v>
      </c>
      <c r="FC387">
        <v>46.87474999999999</v>
      </c>
      <c r="FD387">
        <v>46.32324999999998</v>
      </c>
      <c r="FE387">
        <v>1955.133571428571</v>
      </c>
      <c r="FF387">
        <v>39.90357142857143</v>
      </c>
      <c r="FG387">
        <v>0</v>
      </c>
      <c r="FH387">
        <v>1685036650.9</v>
      </c>
      <c r="FI387">
        <v>0</v>
      </c>
      <c r="FJ387">
        <v>520.28116</v>
      </c>
      <c r="FK387">
        <v>-0.8880769037998915</v>
      </c>
      <c r="FL387">
        <v>-10800.51536446561</v>
      </c>
      <c r="FM387">
        <v>20572.716</v>
      </c>
      <c r="FN387">
        <v>15</v>
      </c>
      <c r="FO387">
        <v>1685034582.6</v>
      </c>
      <c r="FP387" t="s">
        <v>1018</v>
      </c>
      <c r="FQ387">
        <v>1685034575.6</v>
      </c>
      <c r="FR387">
        <v>1685034582.6</v>
      </c>
      <c r="FS387">
        <v>5</v>
      </c>
      <c r="FT387">
        <v>-0.444</v>
      </c>
      <c r="FU387">
        <v>-0.083</v>
      </c>
      <c r="FV387">
        <v>-0.171</v>
      </c>
      <c r="FW387">
        <v>-0.067</v>
      </c>
      <c r="FX387">
        <v>408</v>
      </c>
      <c r="FY387">
        <v>21</v>
      </c>
      <c r="FZ387">
        <v>0.12</v>
      </c>
      <c r="GA387">
        <v>0.04</v>
      </c>
      <c r="GB387">
        <v>-48.61958292682927</v>
      </c>
      <c r="GC387">
        <v>0.7826216027874019</v>
      </c>
      <c r="GD387">
        <v>0.1397159189254746</v>
      </c>
      <c r="GE387">
        <v>0</v>
      </c>
      <c r="GF387">
        <v>1.360164878048781</v>
      </c>
      <c r="GG387">
        <v>0.2172186062717788</v>
      </c>
      <c r="GH387">
        <v>0.03592201893682093</v>
      </c>
      <c r="GI387">
        <v>1</v>
      </c>
      <c r="GJ387">
        <v>1</v>
      </c>
      <c r="GK387">
        <v>2</v>
      </c>
      <c r="GL387" t="s">
        <v>432</v>
      </c>
      <c r="GM387">
        <v>3.09913</v>
      </c>
      <c r="GN387">
        <v>2.75817</v>
      </c>
      <c r="GO387">
        <v>0.199849</v>
      </c>
      <c r="GP387">
        <v>0.204651</v>
      </c>
      <c r="GQ387">
        <v>0.0954448</v>
      </c>
      <c r="GR387">
        <v>0.0904673</v>
      </c>
      <c r="GS387">
        <v>20275.5</v>
      </c>
      <c r="GT387">
        <v>19934.2</v>
      </c>
      <c r="GU387">
        <v>25907.8</v>
      </c>
      <c r="GV387">
        <v>25434.1</v>
      </c>
      <c r="GW387">
        <v>37639.6</v>
      </c>
      <c r="GX387">
        <v>35263.9</v>
      </c>
      <c r="GY387">
        <v>45313.2</v>
      </c>
      <c r="GZ387">
        <v>41932.4</v>
      </c>
      <c r="HA387">
        <v>1.8041</v>
      </c>
      <c r="HB387">
        <v>1.76203</v>
      </c>
      <c r="HC387">
        <v>-0.0702217</v>
      </c>
      <c r="HD387">
        <v>0</v>
      </c>
      <c r="HE387">
        <v>29.0943</v>
      </c>
      <c r="HF387">
        <v>999.9</v>
      </c>
      <c r="HG387">
        <v>45.6</v>
      </c>
      <c r="HH387">
        <v>46.3</v>
      </c>
      <c r="HI387">
        <v>47.2233</v>
      </c>
      <c r="HJ387">
        <v>62.923</v>
      </c>
      <c r="HK387">
        <v>22.9527</v>
      </c>
      <c r="HL387">
        <v>1</v>
      </c>
      <c r="HM387">
        <v>0.785744</v>
      </c>
      <c r="HN387">
        <v>6.62615</v>
      </c>
      <c r="HO387">
        <v>20.1742</v>
      </c>
      <c r="HP387">
        <v>5.2098</v>
      </c>
      <c r="HQ387">
        <v>11.986</v>
      </c>
      <c r="HR387">
        <v>4.9632</v>
      </c>
      <c r="HS387">
        <v>3.27448</v>
      </c>
      <c r="HT387">
        <v>9999</v>
      </c>
      <c r="HU387">
        <v>9999</v>
      </c>
      <c r="HV387">
        <v>9999</v>
      </c>
      <c r="HW387">
        <v>32.8</v>
      </c>
      <c r="HX387">
        <v>1.86401</v>
      </c>
      <c r="HY387">
        <v>1.86035</v>
      </c>
      <c r="HZ387">
        <v>1.85869</v>
      </c>
      <c r="IA387">
        <v>1.86005</v>
      </c>
      <c r="IB387">
        <v>1.85989</v>
      </c>
      <c r="IC387">
        <v>1.85855</v>
      </c>
      <c r="ID387">
        <v>1.8577</v>
      </c>
      <c r="IE387">
        <v>1.85245</v>
      </c>
      <c r="IF387">
        <v>0</v>
      </c>
      <c r="IG387">
        <v>0</v>
      </c>
      <c r="IH387">
        <v>0</v>
      </c>
      <c r="II387">
        <v>0</v>
      </c>
      <c r="IJ387" t="s">
        <v>433</v>
      </c>
      <c r="IK387" t="s">
        <v>434</v>
      </c>
      <c r="IL387" t="s">
        <v>435</v>
      </c>
      <c r="IM387" t="s">
        <v>435</v>
      </c>
      <c r="IN387" t="s">
        <v>435</v>
      </c>
      <c r="IO387" t="s">
        <v>435</v>
      </c>
      <c r="IP387">
        <v>0</v>
      </c>
      <c r="IQ387">
        <v>100</v>
      </c>
      <c r="IR387">
        <v>100</v>
      </c>
      <c r="IS387">
        <v>-0.33</v>
      </c>
      <c r="IT387">
        <v>-0.1129</v>
      </c>
      <c r="IU387">
        <v>-0.2503851249591045</v>
      </c>
      <c r="IV387">
        <v>0.0002756662941723101</v>
      </c>
      <c r="IW387">
        <v>-1.706736700235475E-07</v>
      </c>
      <c r="IX387">
        <v>-7.648352192670159E-11</v>
      </c>
      <c r="IY387">
        <v>-0.272498028503149</v>
      </c>
      <c r="IZ387">
        <v>0.001712106514585134</v>
      </c>
      <c r="JA387">
        <v>0.0004201690128959496</v>
      </c>
      <c r="JB387">
        <v>-1.212774764375344E-06</v>
      </c>
      <c r="JC387">
        <v>3</v>
      </c>
      <c r="JD387">
        <v>1949</v>
      </c>
      <c r="JE387">
        <v>1</v>
      </c>
      <c r="JF387">
        <v>28</v>
      </c>
      <c r="JG387">
        <v>34.6</v>
      </c>
      <c r="JH387">
        <v>34.5</v>
      </c>
      <c r="JI387">
        <v>2.86377</v>
      </c>
      <c r="JJ387">
        <v>2.66968</v>
      </c>
      <c r="JK387">
        <v>1.49658</v>
      </c>
      <c r="JL387">
        <v>2.34375</v>
      </c>
      <c r="JM387">
        <v>1.54785</v>
      </c>
      <c r="JN387">
        <v>2.44873</v>
      </c>
      <c r="JO387">
        <v>49.4842</v>
      </c>
      <c r="JP387">
        <v>14.5698</v>
      </c>
      <c r="JQ387">
        <v>18</v>
      </c>
      <c r="JR387">
        <v>495.361</v>
      </c>
      <c r="JS387">
        <v>480.909</v>
      </c>
      <c r="JT387">
        <v>21.6039</v>
      </c>
      <c r="JU387">
        <v>36.6033</v>
      </c>
      <c r="JV387">
        <v>29.9981</v>
      </c>
      <c r="JW387">
        <v>36.4084</v>
      </c>
      <c r="JX387">
        <v>36.2628</v>
      </c>
      <c r="JY387">
        <v>57.4709</v>
      </c>
      <c r="JZ387">
        <v>59.8005</v>
      </c>
      <c r="KA387">
        <v>0</v>
      </c>
      <c r="KB387">
        <v>21.6214</v>
      </c>
      <c r="KC387">
        <v>1323.15</v>
      </c>
      <c r="KD387">
        <v>16.7584</v>
      </c>
      <c r="KE387">
        <v>99.0159</v>
      </c>
      <c r="KF387">
        <v>99.544</v>
      </c>
    </row>
    <row r="388" spans="1:292">
      <c r="A388">
        <v>368</v>
      </c>
      <c r="B388">
        <v>1685036656.6</v>
      </c>
      <c r="C388">
        <v>10057.5</v>
      </c>
      <c r="D388" t="s">
        <v>1176</v>
      </c>
      <c r="E388" t="s">
        <v>1177</v>
      </c>
      <c r="F388">
        <v>5</v>
      </c>
      <c r="G388" t="s">
        <v>1017</v>
      </c>
      <c r="H388">
        <v>1685036649.1</v>
      </c>
      <c r="I388">
        <f>(J388)/1000</f>
        <v>0</v>
      </c>
      <c r="J388">
        <f>IF(DO388, AM388, AG388)</f>
        <v>0</v>
      </c>
      <c r="K388">
        <f>IF(DO388, AH388, AF388)</f>
        <v>0</v>
      </c>
      <c r="L388">
        <f>DQ388 - IF(AT388&gt;1, K388*DK388*100.0/(AV388*EE388), 0)</f>
        <v>0</v>
      </c>
      <c r="M388">
        <f>((S388-I388/2)*L388-K388)/(S388+I388/2)</f>
        <v>0</v>
      </c>
      <c r="N388">
        <f>M388*(DX388+DY388)/1000.0</f>
        <v>0</v>
      </c>
      <c r="O388">
        <f>(DQ388 - IF(AT388&gt;1, K388*DK388*100.0/(AV388*EE388), 0))*(DX388+DY388)/1000.0</f>
        <v>0</v>
      </c>
      <c r="P388">
        <f>2.0/((1/R388-1/Q388)+SIGN(R388)*SQRT((1/R388-1/Q388)*(1/R388-1/Q388) + 4*DL388/((DL388+1)*(DL388+1))*(2*1/R388*1/Q388-1/Q388*1/Q388)))</f>
        <v>0</v>
      </c>
      <c r="Q388">
        <f>IF(LEFT(DM388,1)&lt;&gt;"0",IF(LEFT(DM388,1)="1",3.0,DN388),$D$5+$E$5*(EE388*DX388/($K$5*1000))+$F$5*(EE388*DX388/($K$5*1000))*MAX(MIN(DK388,$J$5),$I$5)*MAX(MIN(DK388,$J$5),$I$5)+$G$5*MAX(MIN(DK388,$J$5),$I$5)*(EE388*DX388/($K$5*1000))+$H$5*(EE388*DX388/($K$5*1000))*(EE388*DX388/($K$5*1000)))</f>
        <v>0</v>
      </c>
      <c r="R388">
        <f>I388*(1000-(1000*0.61365*exp(17.502*V388/(240.97+V388))/(DX388+DY388)+DS388)/2)/(1000*0.61365*exp(17.502*V388/(240.97+V388))/(DX388+DY388)-DS388)</f>
        <v>0</v>
      </c>
      <c r="S388">
        <f>1/((DL388+1)/(P388/1.6)+1/(Q388/1.37)) + DL388/((DL388+1)/(P388/1.6) + DL388/(Q388/1.37))</f>
        <v>0</v>
      </c>
      <c r="T388">
        <f>(DG388*DJ388)</f>
        <v>0</v>
      </c>
      <c r="U388">
        <f>(DZ388+(T388+2*0.95*5.67E-8*(((DZ388+$B$9)+273)^4-(DZ388+273)^4)-44100*I388)/(1.84*29.3*Q388+8*0.95*5.67E-8*(DZ388+273)^3))</f>
        <v>0</v>
      </c>
      <c r="V388">
        <f>($C$9*EA388+$D$9*EB388+$E$9*U388)</f>
        <v>0</v>
      </c>
      <c r="W388">
        <f>0.61365*exp(17.502*V388/(240.97+V388))</f>
        <v>0</v>
      </c>
      <c r="X388">
        <f>(Y388/Z388*100)</f>
        <v>0</v>
      </c>
      <c r="Y388">
        <f>DS388*(DX388+DY388)/1000</f>
        <v>0</v>
      </c>
      <c r="Z388">
        <f>0.61365*exp(17.502*DZ388/(240.97+DZ388))</f>
        <v>0</v>
      </c>
      <c r="AA388">
        <f>(W388-DS388*(DX388+DY388)/1000)</f>
        <v>0</v>
      </c>
      <c r="AB388">
        <f>(-I388*44100)</f>
        <v>0</v>
      </c>
      <c r="AC388">
        <f>2*29.3*Q388*0.92*(DZ388-V388)</f>
        <v>0</v>
      </c>
      <c r="AD388">
        <f>2*0.95*5.67E-8*(((DZ388+$B$9)+273)^4-(V388+273)^4)</f>
        <v>0</v>
      </c>
      <c r="AE388">
        <f>T388+AD388+AB388+AC388</f>
        <v>0</v>
      </c>
      <c r="AF388">
        <f>DW388*AT388*(DR388-DQ388*(1000-AT388*DT388)/(1000-AT388*DS388))/(100*DK388)</f>
        <v>0</v>
      </c>
      <c r="AG388">
        <f>1000*DW388*AT388*(DS388-DT388)/(100*DK388*(1000-AT388*DS388))</f>
        <v>0</v>
      </c>
      <c r="AH388">
        <f>(AI388 - AJ388 - DX388*1E3/(8.314*(DZ388+273.15)) * AL388/DW388 * AK388) * DW388/(100*DK388) * (1000 - DT388)/1000</f>
        <v>0</v>
      </c>
      <c r="AI388">
        <v>1329.845352147746</v>
      </c>
      <c r="AJ388">
        <v>1292.224909090908</v>
      </c>
      <c r="AK388">
        <v>3.414922569451833</v>
      </c>
      <c r="AL388">
        <v>66.82168237322618</v>
      </c>
      <c r="AM388">
        <f>(AO388 - AN388 + DX388*1E3/(8.314*(DZ388+273.15)) * AQ388/DW388 * AP388) * DW388/(100*DK388) * 1000/(1000 - AO388)</f>
        <v>0</v>
      </c>
      <c r="AN388">
        <v>16.55394405554454</v>
      </c>
      <c r="AO388">
        <v>17.84319499999999</v>
      </c>
      <c r="AP388">
        <v>-0.01189064193394951</v>
      </c>
      <c r="AQ388">
        <v>105.1701195824836</v>
      </c>
      <c r="AR388">
        <v>0</v>
      </c>
      <c r="AS388">
        <v>0</v>
      </c>
      <c r="AT388">
        <f>IF(AR388*$H$15&gt;=AV388,1.0,(AV388/(AV388-AR388*$H$15)))</f>
        <v>0</v>
      </c>
      <c r="AU388">
        <f>(AT388-1)*100</f>
        <v>0</v>
      </c>
      <c r="AV388">
        <f>MAX(0,($B$15+$C$15*EE388)/(1+$D$15*EE388)*DX388/(DZ388+273)*$E$15)</f>
        <v>0</v>
      </c>
      <c r="AW388" t="s">
        <v>429</v>
      </c>
      <c r="AX388" t="s">
        <v>429</v>
      </c>
      <c r="AY388">
        <v>0</v>
      </c>
      <c r="AZ388">
        <v>0</v>
      </c>
      <c r="BA388">
        <f>1-AY388/AZ388</f>
        <v>0</v>
      </c>
      <c r="BB388">
        <v>0</v>
      </c>
      <c r="BC388" t="s">
        <v>429</v>
      </c>
      <c r="BD388" t="s">
        <v>429</v>
      </c>
      <c r="BE388">
        <v>0</v>
      </c>
      <c r="BF388">
        <v>0</v>
      </c>
      <c r="BG388">
        <f>1-BE388/BF388</f>
        <v>0</v>
      </c>
      <c r="BH388">
        <v>0.5</v>
      </c>
      <c r="BI388">
        <f>DH388</f>
        <v>0</v>
      </c>
      <c r="BJ388">
        <f>K388</f>
        <v>0</v>
      </c>
      <c r="BK388">
        <f>BG388*BH388*BI388</f>
        <v>0</v>
      </c>
      <c r="BL388">
        <f>(BJ388-BB388)/BI388</f>
        <v>0</v>
      </c>
      <c r="BM388">
        <f>(AZ388-BF388)/BF388</f>
        <v>0</v>
      </c>
      <c r="BN388">
        <f>AY388/(BA388+AY388/BF388)</f>
        <v>0</v>
      </c>
      <c r="BO388" t="s">
        <v>429</v>
      </c>
      <c r="BP388">
        <v>0</v>
      </c>
      <c r="BQ388">
        <f>IF(BP388&lt;&gt;0, BP388, BN388)</f>
        <v>0</v>
      </c>
      <c r="BR388">
        <f>1-BQ388/BF388</f>
        <v>0</v>
      </c>
      <c r="BS388">
        <f>(BF388-BE388)/(BF388-BQ388)</f>
        <v>0</v>
      </c>
      <c r="BT388">
        <f>(AZ388-BF388)/(AZ388-BQ388)</f>
        <v>0</v>
      </c>
      <c r="BU388">
        <f>(BF388-BE388)/(BF388-AY388)</f>
        <v>0</v>
      </c>
      <c r="BV388">
        <f>(AZ388-BF388)/(AZ388-AY388)</f>
        <v>0</v>
      </c>
      <c r="BW388">
        <f>(BS388*BQ388/BE388)</f>
        <v>0</v>
      </c>
      <c r="BX388">
        <f>(1-BW388)</f>
        <v>0</v>
      </c>
      <c r="DG388">
        <f>$B$13*EF388+$C$13*EG388+$F$13*ER388*(1-EU388)</f>
        <v>0</v>
      </c>
      <c r="DH388">
        <f>DG388*DI388</f>
        <v>0</v>
      </c>
      <c r="DI388">
        <f>($B$13*$D$11+$C$13*$D$11+$F$13*((FE388+EW388)/MAX(FE388+EW388+FF388, 0.1)*$I$11+FF388/MAX(FE388+EW388+FF388, 0.1)*$J$11))/($B$13+$C$13+$F$13)</f>
        <v>0</v>
      </c>
      <c r="DJ388">
        <f>($B$13*$K$11+$C$13*$K$11+$F$13*((FE388+EW388)/MAX(FE388+EW388+FF388, 0.1)*$P$11+FF388/MAX(FE388+EW388+FF388, 0.1)*$Q$11))/($B$13+$C$13+$F$13)</f>
        <v>0</v>
      </c>
      <c r="DK388">
        <v>4.16</v>
      </c>
      <c r="DL388">
        <v>0.5</v>
      </c>
      <c r="DM388" t="s">
        <v>430</v>
      </c>
      <c r="DN388">
        <v>2</v>
      </c>
      <c r="DO388" t="b">
        <v>1</v>
      </c>
      <c r="DP388">
        <v>1685036649.1</v>
      </c>
      <c r="DQ388">
        <v>1245.608148148148</v>
      </c>
      <c r="DR388">
        <v>1294.128518518519</v>
      </c>
      <c r="DS388">
        <v>17.90441111111111</v>
      </c>
      <c r="DT388">
        <v>16.55848888888889</v>
      </c>
      <c r="DU388">
        <v>1245.927777777778</v>
      </c>
      <c r="DV388">
        <v>18.01675925925926</v>
      </c>
      <c r="DW388">
        <v>500.0327777777778</v>
      </c>
      <c r="DX388">
        <v>99.50292962962965</v>
      </c>
      <c r="DY388">
        <v>0.1000126740740741</v>
      </c>
      <c r="DZ388">
        <v>27.02268148148148</v>
      </c>
      <c r="EA388">
        <v>27.94535555555556</v>
      </c>
      <c r="EB388">
        <v>999.9000000000001</v>
      </c>
      <c r="EC388">
        <v>0</v>
      </c>
      <c r="ED388">
        <v>0</v>
      </c>
      <c r="EE388">
        <v>10002.67703703704</v>
      </c>
      <c r="EF388">
        <v>0</v>
      </c>
      <c r="EG388">
        <v>113.3648777777777</v>
      </c>
      <c r="EH388">
        <v>-48.51994444444445</v>
      </c>
      <c r="EI388">
        <v>1268.315555555556</v>
      </c>
      <c r="EJ388">
        <v>1315.917777777778</v>
      </c>
      <c r="EK388">
        <v>1.345918148148148</v>
      </c>
      <c r="EL388">
        <v>1294.128518518519</v>
      </c>
      <c r="EM388">
        <v>16.55848888888889</v>
      </c>
      <c r="EN388">
        <v>1.781542222222222</v>
      </c>
      <c r="EO388">
        <v>1.647618888888889</v>
      </c>
      <c r="EP388">
        <v>15.62571851851851</v>
      </c>
      <c r="EQ388">
        <v>14.41148518518519</v>
      </c>
      <c r="ER388">
        <v>1999.934814814815</v>
      </c>
      <c r="ES388">
        <v>0.9799982222222222</v>
      </c>
      <c r="ET388">
        <v>0.02000181481481481</v>
      </c>
      <c r="EU388">
        <v>0</v>
      </c>
      <c r="EV388">
        <v>520.2448888888888</v>
      </c>
      <c r="EW388">
        <v>5.00078</v>
      </c>
      <c r="EX388">
        <v>19406.47407407407</v>
      </c>
      <c r="EY388">
        <v>16379.08518518518</v>
      </c>
      <c r="EZ388">
        <v>45.69200000000001</v>
      </c>
      <c r="FA388">
        <v>47.1364074074074</v>
      </c>
      <c r="FB388">
        <v>46.38859259259259</v>
      </c>
      <c r="FC388">
        <v>46.8608148148148</v>
      </c>
      <c r="FD388">
        <v>46.30277777777776</v>
      </c>
      <c r="FE388">
        <v>1955.031481481482</v>
      </c>
      <c r="FF388">
        <v>39.90148148148149</v>
      </c>
      <c r="FG388">
        <v>0</v>
      </c>
      <c r="FH388">
        <v>1685036656.3</v>
      </c>
      <c r="FI388">
        <v>0</v>
      </c>
      <c r="FJ388">
        <v>520.2591153846154</v>
      </c>
      <c r="FK388">
        <v>0.4559658151102002</v>
      </c>
      <c r="FL388">
        <v>-24771.99318769689</v>
      </c>
      <c r="FM388">
        <v>19304.29230769231</v>
      </c>
      <c r="FN388">
        <v>15</v>
      </c>
      <c r="FO388">
        <v>1685034582.6</v>
      </c>
      <c r="FP388" t="s">
        <v>1018</v>
      </c>
      <c r="FQ388">
        <v>1685034575.6</v>
      </c>
      <c r="FR388">
        <v>1685034582.6</v>
      </c>
      <c r="FS388">
        <v>5</v>
      </c>
      <c r="FT388">
        <v>-0.444</v>
      </c>
      <c r="FU388">
        <v>-0.083</v>
      </c>
      <c r="FV388">
        <v>-0.171</v>
      </c>
      <c r="FW388">
        <v>-0.067</v>
      </c>
      <c r="FX388">
        <v>408</v>
      </c>
      <c r="FY388">
        <v>21</v>
      </c>
      <c r="FZ388">
        <v>0.12</v>
      </c>
      <c r="GA388">
        <v>0.04</v>
      </c>
      <c r="GB388">
        <v>-48.5144225</v>
      </c>
      <c r="GC388">
        <v>0.4539771106942244</v>
      </c>
      <c r="GD388">
        <v>0.1010375610540462</v>
      </c>
      <c r="GE388">
        <v>0</v>
      </c>
      <c r="GF388">
        <v>1.34083325</v>
      </c>
      <c r="GG388">
        <v>-0.2399539587242045</v>
      </c>
      <c r="GH388">
        <v>0.05870223617493202</v>
      </c>
      <c r="GI388">
        <v>1</v>
      </c>
      <c r="GJ388">
        <v>1</v>
      </c>
      <c r="GK388">
        <v>2</v>
      </c>
      <c r="GL388" t="s">
        <v>432</v>
      </c>
      <c r="GM388">
        <v>3.09913</v>
      </c>
      <c r="GN388">
        <v>2.75807</v>
      </c>
      <c r="GO388">
        <v>0.201498</v>
      </c>
      <c r="GP388">
        <v>0.206272</v>
      </c>
      <c r="GQ388">
        <v>0.0953587</v>
      </c>
      <c r="GR388">
        <v>0.0908737</v>
      </c>
      <c r="GS388">
        <v>20234.1</v>
      </c>
      <c r="GT388">
        <v>19894.1</v>
      </c>
      <c r="GU388">
        <v>25908.3</v>
      </c>
      <c r="GV388">
        <v>25434.7</v>
      </c>
      <c r="GW388">
        <v>37644.1</v>
      </c>
      <c r="GX388">
        <v>35249.1</v>
      </c>
      <c r="GY388">
        <v>45314.2</v>
      </c>
      <c r="GZ388">
        <v>41933.3</v>
      </c>
      <c r="HA388">
        <v>1.804</v>
      </c>
      <c r="HB388">
        <v>1.76255</v>
      </c>
      <c r="HC388">
        <v>-0.0686944</v>
      </c>
      <c r="HD388">
        <v>0</v>
      </c>
      <c r="HE388">
        <v>29.0823</v>
      </c>
      <c r="HF388">
        <v>999.9</v>
      </c>
      <c r="HG388">
        <v>45.6</v>
      </c>
      <c r="HH388">
        <v>46.3</v>
      </c>
      <c r="HI388">
        <v>47.2194</v>
      </c>
      <c r="HJ388">
        <v>62.963</v>
      </c>
      <c r="HK388">
        <v>23.2131</v>
      </c>
      <c r="HL388">
        <v>1</v>
      </c>
      <c r="HM388">
        <v>0.783976</v>
      </c>
      <c r="HN388">
        <v>6.58806</v>
      </c>
      <c r="HO388">
        <v>20.1755</v>
      </c>
      <c r="HP388">
        <v>5.20965</v>
      </c>
      <c r="HQ388">
        <v>11.986</v>
      </c>
      <c r="HR388">
        <v>4.9633</v>
      </c>
      <c r="HS388">
        <v>3.27455</v>
      </c>
      <c r="HT388">
        <v>9999</v>
      </c>
      <c r="HU388">
        <v>9999</v>
      </c>
      <c r="HV388">
        <v>9999</v>
      </c>
      <c r="HW388">
        <v>32.8</v>
      </c>
      <c r="HX388">
        <v>1.86401</v>
      </c>
      <c r="HY388">
        <v>1.86035</v>
      </c>
      <c r="HZ388">
        <v>1.85868</v>
      </c>
      <c r="IA388">
        <v>1.86005</v>
      </c>
      <c r="IB388">
        <v>1.85989</v>
      </c>
      <c r="IC388">
        <v>1.85855</v>
      </c>
      <c r="ID388">
        <v>1.85767</v>
      </c>
      <c r="IE388">
        <v>1.85243</v>
      </c>
      <c r="IF388">
        <v>0</v>
      </c>
      <c r="IG388">
        <v>0</v>
      </c>
      <c r="IH388">
        <v>0</v>
      </c>
      <c r="II388">
        <v>0</v>
      </c>
      <c r="IJ388" t="s">
        <v>433</v>
      </c>
      <c r="IK388" t="s">
        <v>434</v>
      </c>
      <c r="IL388" t="s">
        <v>435</v>
      </c>
      <c r="IM388" t="s">
        <v>435</v>
      </c>
      <c r="IN388" t="s">
        <v>435</v>
      </c>
      <c r="IO388" t="s">
        <v>435</v>
      </c>
      <c r="IP388">
        <v>0</v>
      </c>
      <c r="IQ388">
        <v>100</v>
      </c>
      <c r="IR388">
        <v>100</v>
      </c>
      <c r="IS388">
        <v>-0.33</v>
      </c>
      <c r="IT388">
        <v>-0.1133</v>
      </c>
      <c r="IU388">
        <v>-0.2503851249591045</v>
      </c>
      <c r="IV388">
        <v>0.0002756662941723101</v>
      </c>
      <c r="IW388">
        <v>-1.706736700235475E-07</v>
      </c>
      <c r="IX388">
        <v>-7.648352192670159E-11</v>
      </c>
      <c r="IY388">
        <v>-0.272498028503149</v>
      </c>
      <c r="IZ388">
        <v>0.001712106514585134</v>
      </c>
      <c r="JA388">
        <v>0.0004201690128959496</v>
      </c>
      <c r="JB388">
        <v>-1.212774764375344E-06</v>
      </c>
      <c r="JC388">
        <v>3</v>
      </c>
      <c r="JD388">
        <v>1949</v>
      </c>
      <c r="JE388">
        <v>1</v>
      </c>
      <c r="JF388">
        <v>28</v>
      </c>
      <c r="JG388">
        <v>34.7</v>
      </c>
      <c r="JH388">
        <v>34.6</v>
      </c>
      <c r="JI388">
        <v>2.89185</v>
      </c>
      <c r="JJ388">
        <v>2.67212</v>
      </c>
      <c r="JK388">
        <v>1.49658</v>
      </c>
      <c r="JL388">
        <v>2.34375</v>
      </c>
      <c r="JM388">
        <v>1.54785</v>
      </c>
      <c r="JN388">
        <v>2.44507</v>
      </c>
      <c r="JO388">
        <v>49.4842</v>
      </c>
      <c r="JP388">
        <v>14.5611</v>
      </c>
      <c r="JQ388">
        <v>18</v>
      </c>
      <c r="JR388">
        <v>495.233</v>
      </c>
      <c r="JS388">
        <v>481.201</v>
      </c>
      <c r="JT388">
        <v>21.6465</v>
      </c>
      <c r="JU388">
        <v>36.5873</v>
      </c>
      <c r="JV388">
        <v>29.9982</v>
      </c>
      <c r="JW388">
        <v>36.3987</v>
      </c>
      <c r="JX388">
        <v>36.2541</v>
      </c>
      <c r="JY388">
        <v>58.03</v>
      </c>
      <c r="JZ388">
        <v>59.5118</v>
      </c>
      <c r="KA388">
        <v>0</v>
      </c>
      <c r="KB388">
        <v>21.6584</v>
      </c>
      <c r="KC388">
        <v>1343.19</v>
      </c>
      <c r="KD388">
        <v>16.8187</v>
      </c>
      <c r="KE388">
        <v>99.018</v>
      </c>
      <c r="KF388">
        <v>99.5463</v>
      </c>
    </row>
    <row r="389" spans="1:292">
      <c r="A389">
        <v>369</v>
      </c>
      <c r="B389">
        <v>1685036661.6</v>
      </c>
      <c r="C389">
        <v>10062.5</v>
      </c>
      <c r="D389" t="s">
        <v>1178</v>
      </c>
      <c r="E389" t="s">
        <v>1179</v>
      </c>
      <c r="F389">
        <v>5</v>
      </c>
      <c r="G389" t="s">
        <v>1017</v>
      </c>
      <c r="H389">
        <v>1685036653.814285</v>
      </c>
      <c r="I389">
        <f>(J389)/1000</f>
        <v>0</v>
      </c>
      <c r="J389">
        <f>IF(DO389, AM389, AG389)</f>
        <v>0</v>
      </c>
      <c r="K389">
        <f>IF(DO389, AH389, AF389)</f>
        <v>0</v>
      </c>
      <c r="L389">
        <f>DQ389 - IF(AT389&gt;1, K389*DK389*100.0/(AV389*EE389), 0)</f>
        <v>0</v>
      </c>
      <c r="M389">
        <f>((S389-I389/2)*L389-K389)/(S389+I389/2)</f>
        <v>0</v>
      </c>
      <c r="N389">
        <f>M389*(DX389+DY389)/1000.0</f>
        <v>0</v>
      </c>
      <c r="O389">
        <f>(DQ389 - IF(AT389&gt;1, K389*DK389*100.0/(AV389*EE389), 0))*(DX389+DY389)/1000.0</f>
        <v>0</v>
      </c>
      <c r="P389">
        <f>2.0/((1/R389-1/Q389)+SIGN(R389)*SQRT((1/R389-1/Q389)*(1/R389-1/Q389) + 4*DL389/((DL389+1)*(DL389+1))*(2*1/R389*1/Q389-1/Q389*1/Q389)))</f>
        <v>0</v>
      </c>
      <c r="Q389">
        <f>IF(LEFT(DM389,1)&lt;&gt;"0",IF(LEFT(DM389,1)="1",3.0,DN389),$D$5+$E$5*(EE389*DX389/($K$5*1000))+$F$5*(EE389*DX389/($K$5*1000))*MAX(MIN(DK389,$J$5),$I$5)*MAX(MIN(DK389,$J$5),$I$5)+$G$5*MAX(MIN(DK389,$J$5),$I$5)*(EE389*DX389/($K$5*1000))+$H$5*(EE389*DX389/($K$5*1000))*(EE389*DX389/($K$5*1000)))</f>
        <v>0</v>
      </c>
      <c r="R389">
        <f>I389*(1000-(1000*0.61365*exp(17.502*V389/(240.97+V389))/(DX389+DY389)+DS389)/2)/(1000*0.61365*exp(17.502*V389/(240.97+V389))/(DX389+DY389)-DS389)</f>
        <v>0</v>
      </c>
      <c r="S389">
        <f>1/((DL389+1)/(P389/1.6)+1/(Q389/1.37)) + DL389/((DL389+1)/(P389/1.6) + DL389/(Q389/1.37))</f>
        <v>0</v>
      </c>
      <c r="T389">
        <f>(DG389*DJ389)</f>
        <v>0</v>
      </c>
      <c r="U389">
        <f>(DZ389+(T389+2*0.95*5.67E-8*(((DZ389+$B$9)+273)^4-(DZ389+273)^4)-44100*I389)/(1.84*29.3*Q389+8*0.95*5.67E-8*(DZ389+273)^3))</f>
        <v>0</v>
      </c>
      <c r="V389">
        <f>($C$9*EA389+$D$9*EB389+$E$9*U389)</f>
        <v>0</v>
      </c>
      <c r="W389">
        <f>0.61365*exp(17.502*V389/(240.97+V389))</f>
        <v>0</v>
      </c>
      <c r="X389">
        <f>(Y389/Z389*100)</f>
        <v>0</v>
      </c>
      <c r="Y389">
        <f>DS389*(DX389+DY389)/1000</f>
        <v>0</v>
      </c>
      <c r="Z389">
        <f>0.61365*exp(17.502*DZ389/(240.97+DZ389))</f>
        <v>0</v>
      </c>
      <c r="AA389">
        <f>(W389-DS389*(DX389+DY389)/1000)</f>
        <v>0</v>
      </c>
      <c r="AB389">
        <f>(-I389*44100)</f>
        <v>0</v>
      </c>
      <c r="AC389">
        <f>2*29.3*Q389*0.92*(DZ389-V389)</f>
        <v>0</v>
      </c>
      <c r="AD389">
        <f>2*0.95*5.67E-8*(((DZ389+$B$9)+273)^4-(V389+273)^4)</f>
        <v>0</v>
      </c>
      <c r="AE389">
        <f>T389+AD389+AB389+AC389</f>
        <v>0</v>
      </c>
      <c r="AF389">
        <f>DW389*AT389*(DR389-DQ389*(1000-AT389*DT389)/(1000-AT389*DS389))/(100*DK389)</f>
        <v>0</v>
      </c>
      <c r="AG389">
        <f>1000*DW389*AT389*(DS389-DT389)/(100*DK389*(1000-AT389*DS389))</f>
        <v>0</v>
      </c>
      <c r="AH389">
        <f>(AI389 - AJ389 - DX389*1E3/(8.314*(DZ389+273.15)) * AL389/DW389 * AK389) * DW389/(100*DK389) * (1000 - DT389)/1000</f>
        <v>0</v>
      </c>
      <c r="AI389">
        <v>1346.988517758586</v>
      </c>
      <c r="AJ389">
        <v>1309.466363636364</v>
      </c>
      <c r="AK389">
        <v>3.441643055525585</v>
      </c>
      <c r="AL389">
        <v>66.82168237322618</v>
      </c>
      <c r="AM389">
        <f>(AO389 - AN389 + DX389*1E3/(8.314*(DZ389+273.15)) * AQ389/DW389 * AP389) * DW389/(100*DK389) * 1000/(1000 - AO389)</f>
        <v>0</v>
      </c>
      <c r="AN389">
        <v>16.6613380182548</v>
      </c>
      <c r="AO389">
        <v>17.86423823529411</v>
      </c>
      <c r="AP389">
        <v>-0.001698998781355194</v>
      </c>
      <c r="AQ389">
        <v>105.1701195824836</v>
      </c>
      <c r="AR389">
        <v>0</v>
      </c>
      <c r="AS389">
        <v>0</v>
      </c>
      <c r="AT389">
        <f>IF(AR389*$H$15&gt;=AV389,1.0,(AV389/(AV389-AR389*$H$15)))</f>
        <v>0</v>
      </c>
      <c r="AU389">
        <f>(AT389-1)*100</f>
        <v>0</v>
      </c>
      <c r="AV389">
        <f>MAX(0,($B$15+$C$15*EE389)/(1+$D$15*EE389)*DX389/(DZ389+273)*$E$15)</f>
        <v>0</v>
      </c>
      <c r="AW389" t="s">
        <v>429</v>
      </c>
      <c r="AX389" t="s">
        <v>429</v>
      </c>
      <c r="AY389">
        <v>0</v>
      </c>
      <c r="AZ389">
        <v>0</v>
      </c>
      <c r="BA389">
        <f>1-AY389/AZ389</f>
        <v>0</v>
      </c>
      <c r="BB389">
        <v>0</v>
      </c>
      <c r="BC389" t="s">
        <v>429</v>
      </c>
      <c r="BD389" t="s">
        <v>429</v>
      </c>
      <c r="BE389">
        <v>0</v>
      </c>
      <c r="BF389">
        <v>0</v>
      </c>
      <c r="BG389">
        <f>1-BE389/BF389</f>
        <v>0</v>
      </c>
      <c r="BH389">
        <v>0.5</v>
      </c>
      <c r="BI389">
        <f>DH389</f>
        <v>0</v>
      </c>
      <c r="BJ389">
        <f>K389</f>
        <v>0</v>
      </c>
      <c r="BK389">
        <f>BG389*BH389*BI389</f>
        <v>0</v>
      </c>
      <c r="BL389">
        <f>(BJ389-BB389)/BI389</f>
        <v>0</v>
      </c>
      <c r="BM389">
        <f>(AZ389-BF389)/BF389</f>
        <v>0</v>
      </c>
      <c r="BN389">
        <f>AY389/(BA389+AY389/BF389)</f>
        <v>0</v>
      </c>
      <c r="BO389" t="s">
        <v>429</v>
      </c>
      <c r="BP389">
        <v>0</v>
      </c>
      <c r="BQ389">
        <f>IF(BP389&lt;&gt;0, BP389, BN389)</f>
        <v>0</v>
      </c>
      <c r="BR389">
        <f>1-BQ389/BF389</f>
        <v>0</v>
      </c>
      <c r="BS389">
        <f>(BF389-BE389)/(BF389-BQ389)</f>
        <v>0</v>
      </c>
      <c r="BT389">
        <f>(AZ389-BF389)/(AZ389-BQ389)</f>
        <v>0</v>
      </c>
      <c r="BU389">
        <f>(BF389-BE389)/(BF389-AY389)</f>
        <v>0</v>
      </c>
      <c r="BV389">
        <f>(AZ389-BF389)/(AZ389-AY389)</f>
        <v>0</v>
      </c>
      <c r="BW389">
        <f>(BS389*BQ389/BE389)</f>
        <v>0</v>
      </c>
      <c r="BX389">
        <f>(1-BW389)</f>
        <v>0</v>
      </c>
      <c r="DG389">
        <f>$B$13*EF389+$C$13*EG389+$F$13*ER389*(1-EU389)</f>
        <v>0</v>
      </c>
      <c r="DH389">
        <f>DG389*DI389</f>
        <v>0</v>
      </c>
      <c r="DI389">
        <f>($B$13*$D$11+$C$13*$D$11+$F$13*((FE389+EW389)/MAX(FE389+EW389+FF389, 0.1)*$I$11+FF389/MAX(FE389+EW389+FF389, 0.1)*$J$11))/($B$13+$C$13+$F$13)</f>
        <v>0</v>
      </c>
      <c r="DJ389">
        <f>($B$13*$K$11+$C$13*$K$11+$F$13*((FE389+EW389)/MAX(FE389+EW389+FF389, 0.1)*$P$11+FF389/MAX(FE389+EW389+FF389, 0.1)*$Q$11))/($B$13+$C$13+$F$13)</f>
        <v>0</v>
      </c>
      <c r="DK389">
        <v>4.16</v>
      </c>
      <c r="DL389">
        <v>0.5</v>
      </c>
      <c r="DM389" t="s">
        <v>430</v>
      </c>
      <c r="DN389">
        <v>2</v>
      </c>
      <c r="DO389" t="b">
        <v>1</v>
      </c>
      <c r="DP389">
        <v>1685036653.814285</v>
      </c>
      <c r="DQ389">
        <v>1261.501428571429</v>
      </c>
      <c r="DR389">
        <v>1309.858214285714</v>
      </c>
      <c r="DS389">
        <v>17.86910714285714</v>
      </c>
      <c r="DT389">
        <v>16.60053928571428</v>
      </c>
      <c r="DU389">
        <v>1261.829285714286</v>
      </c>
      <c r="DV389">
        <v>17.98199285714286</v>
      </c>
      <c r="DW389">
        <v>500.0153214285714</v>
      </c>
      <c r="DX389">
        <v>99.50253928571428</v>
      </c>
      <c r="DY389">
        <v>0.09999842500000002</v>
      </c>
      <c r="DZ389">
        <v>27.03582142857143</v>
      </c>
      <c r="EA389">
        <v>27.95500357142857</v>
      </c>
      <c r="EB389">
        <v>999.9000000000002</v>
      </c>
      <c r="EC389">
        <v>0</v>
      </c>
      <c r="ED389">
        <v>0</v>
      </c>
      <c r="EE389">
        <v>10005.12357142857</v>
      </c>
      <c r="EF389">
        <v>0</v>
      </c>
      <c r="EG389">
        <v>107.2394535714286</v>
      </c>
      <c r="EH389">
        <v>-48.35647857142857</v>
      </c>
      <c r="EI389">
        <v>1284.453214285714</v>
      </c>
      <c r="EJ389">
        <v>1331.970357142857</v>
      </c>
      <c r="EK389">
        <v>1.268566071428571</v>
      </c>
      <c r="EL389">
        <v>1309.858214285714</v>
      </c>
      <c r="EM389">
        <v>16.60053928571428</v>
      </c>
      <c r="EN389">
        <v>1.7780225</v>
      </c>
      <c r="EO389">
        <v>1.651796428571428</v>
      </c>
      <c r="EP389">
        <v>15.59488571428571</v>
      </c>
      <c r="EQ389">
        <v>14.45055714285714</v>
      </c>
      <c r="ER389">
        <v>1999.974285714286</v>
      </c>
      <c r="ES389">
        <v>0.9799970357142859</v>
      </c>
      <c r="ET389">
        <v>0.02000307500000001</v>
      </c>
      <c r="EU389">
        <v>0</v>
      </c>
      <c r="EV389">
        <v>520.2182857142858</v>
      </c>
      <c r="EW389">
        <v>5.00078</v>
      </c>
      <c r="EX389">
        <v>18522.01428571429</v>
      </c>
      <c r="EY389">
        <v>16379.40357142857</v>
      </c>
      <c r="EZ389">
        <v>45.68067857142857</v>
      </c>
      <c r="FA389">
        <v>47.12032142857142</v>
      </c>
      <c r="FB389">
        <v>46.47739285714285</v>
      </c>
      <c r="FC389">
        <v>46.83907142857142</v>
      </c>
      <c r="FD389">
        <v>46.29867857142855</v>
      </c>
      <c r="FE389">
        <v>1955.068214285714</v>
      </c>
      <c r="FF389">
        <v>39.90535714285715</v>
      </c>
      <c r="FG389">
        <v>0</v>
      </c>
      <c r="FH389">
        <v>1685036661.1</v>
      </c>
      <c r="FI389">
        <v>0</v>
      </c>
      <c r="FJ389">
        <v>520.2345</v>
      </c>
      <c r="FK389">
        <v>0.112649569442423</v>
      </c>
      <c r="FL389">
        <v>-3100.239336632665</v>
      </c>
      <c r="FM389">
        <v>18425.00769230769</v>
      </c>
      <c r="FN389">
        <v>15</v>
      </c>
      <c r="FO389">
        <v>1685034582.6</v>
      </c>
      <c r="FP389" t="s">
        <v>1018</v>
      </c>
      <c r="FQ389">
        <v>1685034575.6</v>
      </c>
      <c r="FR389">
        <v>1685034582.6</v>
      </c>
      <c r="FS389">
        <v>5</v>
      </c>
      <c r="FT389">
        <v>-0.444</v>
      </c>
      <c r="FU389">
        <v>-0.083</v>
      </c>
      <c r="FV389">
        <v>-0.171</v>
      </c>
      <c r="FW389">
        <v>-0.067</v>
      </c>
      <c r="FX389">
        <v>408</v>
      </c>
      <c r="FY389">
        <v>21</v>
      </c>
      <c r="FZ389">
        <v>0.12</v>
      </c>
      <c r="GA389">
        <v>0.04</v>
      </c>
      <c r="GB389">
        <v>-48.45194</v>
      </c>
      <c r="GC389">
        <v>1.629590994371651</v>
      </c>
      <c r="GD389">
        <v>0.1815039335661905</v>
      </c>
      <c r="GE389">
        <v>0</v>
      </c>
      <c r="GF389">
        <v>1.30824025</v>
      </c>
      <c r="GG389">
        <v>-0.8423422514071299</v>
      </c>
      <c r="GH389">
        <v>0.094376508212783</v>
      </c>
      <c r="GI389">
        <v>0</v>
      </c>
      <c r="GJ389">
        <v>0</v>
      </c>
      <c r="GK389">
        <v>2</v>
      </c>
      <c r="GL389" t="s">
        <v>485</v>
      </c>
      <c r="GM389">
        <v>3.0992</v>
      </c>
      <c r="GN389">
        <v>2.75818</v>
      </c>
      <c r="GO389">
        <v>0.203137</v>
      </c>
      <c r="GP389">
        <v>0.207854</v>
      </c>
      <c r="GQ389">
        <v>0.09544279999999999</v>
      </c>
      <c r="GR389">
        <v>0.0911018</v>
      </c>
      <c r="GS389">
        <v>20193.2</v>
      </c>
      <c r="GT389">
        <v>19854.9</v>
      </c>
      <c r="GU389">
        <v>25909.3</v>
      </c>
      <c r="GV389">
        <v>25435.3</v>
      </c>
      <c r="GW389">
        <v>37642.1</v>
      </c>
      <c r="GX389">
        <v>35241.2</v>
      </c>
      <c r="GY389">
        <v>45315.7</v>
      </c>
      <c r="GZ389">
        <v>41934.1</v>
      </c>
      <c r="HA389">
        <v>1.80427</v>
      </c>
      <c r="HB389">
        <v>1.76285</v>
      </c>
      <c r="HC389">
        <v>-0.0676326</v>
      </c>
      <c r="HD389">
        <v>0</v>
      </c>
      <c r="HE389">
        <v>29.0727</v>
      </c>
      <c r="HF389">
        <v>999.9</v>
      </c>
      <c r="HG389">
        <v>45.6</v>
      </c>
      <c r="HH389">
        <v>46.4</v>
      </c>
      <c r="HI389">
        <v>47.4609</v>
      </c>
      <c r="HJ389">
        <v>63.093</v>
      </c>
      <c r="HK389">
        <v>22.9647</v>
      </c>
      <c r="HL389">
        <v>1</v>
      </c>
      <c r="HM389">
        <v>0.7822210000000001</v>
      </c>
      <c r="HN389">
        <v>6.58078</v>
      </c>
      <c r="HO389">
        <v>20.1756</v>
      </c>
      <c r="HP389">
        <v>5.20905</v>
      </c>
      <c r="HQ389">
        <v>11.986</v>
      </c>
      <c r="HR389">
        <v>4.96315</v>
      </c>
      <c r="HS389">
        <v>3.27428</v>
      </c>
      <c r="HT389">
        <v>9999</v>
      </c>
      <c r="HU389">
        <v>9999</v>
      </c>
      <c r="HV389">
        <v>9999</v>
      </c>
      <c r="HW389">
        <v>32.8</v>
      </c>
      <c r="HX389">
        <v>1.86401</v>
      </c>
      <c r="HY389">
        <v>1.86035</v>
      </c>
      <c r="HZ389">
        <v>1.85869</v>
      </c>
      <c r="IA389">
        <v>1.86005</v>
      </c>
      <c r="IB389">
        <v>1.85989</v>
      </c>
      <c r="IC389">
        <v>1.85855</v>
      </c>
      <c r="ID389">
        <v>1.85766</v>
      </c>
      <c r="IE389">
        <v>1.85243</v>
      </c>
      <c r="IF389">
        <v>0</v>
      </c>
      <c r="IG389">
        <v>0</v>
      </c>
      <c r="IH389">
        <v>0</v>
      </c>
      <c r="II389">
        <v>0</v>
      </c>
      <c r="IJ389" t="s">
        <v>433</v>
      </c>
      <c r="IK389" t="s">
        <v>434</v>
      </c>
      <c r="IL389" t="s">
        <v>435</v>
      </c>
      <c r="IM389" t="s">
        <v>435</v>
      </c>
      <c r="IN389" t="s">
        <v>435</v>
      </c>
      <c r="IO389" t="s">
        <v>435</v>
      </c>
      <c r="IP389">
        <v>0</v>
      </c>
      <c r="IQ389">
        <v>100</v>
      </c>
      <c r="IR389">
        <v>100</v>
      </c>
      <c r="IS389">
        <v>-0.34</v>
      </c>
      <c r="IT389">
        <v>-0.113</v>
      </c>
      <c r="IU389">
        <v>-0.2503851249591045</v>
      </c>
      <c r="IV389">
        <v>0.0002756662941723101</v>
      </c>
      <c r="IW389">
        <v>-1.706736700235475E-07</v>
      </c>
      <c r="IX389">
        <v>-7.648352192670159E-11</v>
      </c>
      <c r="IY389">
        <v>-0.272498028503149</v>
      </c>
      <c r="IZ389">
        <v>0.001712106514585134</v>
      </c>
      <c r="JA389">
        <v>0.0004201690128959496</v>
      </c>
      <c r="JB389">
        <v>-1.212774764375344E-06</v>
      </c>
      <c r="JC389">
        <v>3</v>
      </c>
      <c r="JD389">
        <v>1949</v>
      </c>
      <c r="JE389">
        <v>1</v>
      </c>
      <c r="JF389">
        <v>28</v>
      </c>
      <c r="JG389">
        <v>34.8</v>
      </c>
      <c r="JH389">
        <v>34.6</v>
      </c>
      <c r="JI389">
        <v>2.92358</v>
      </c>
      <c r="JJ389">
        <v>2.6709</v>
      </c>
      <c r="JK389">
        <v>1.49658</v>
      </c>
      <c r="JL389">
        <v>2.34497</v>
      </c>
      <c r="JM389">
        <v>1.54785</v>
      </c>
      <c r="JN389">
        <v>2.46826</v>
      </c>
      <c r="JO389">
        <v>49.4842</v>
      </c>
      <c r="JP389">
        <v>14.5611</v>
      </c>
      <c r="JQ389">
        <v>18</v>
      </c>
      <c r="JR389">
        <v>495.326</v>
      </c>
      <c r="JS389">
        <v>481.328</v>
      </c>
      <c r="JT389">
        <v>21.6823</v>
      </c>
      <c r="JU389">
        <v>36.5725</v>
      </c>
      <c r="JV389">
        <v>29.9984</v>
      </c>
      <c r="JW389">
        <v>36.3872</v>
      </c>
      <c r="JX389">
        <v>36.2436</v>
      </c>
      <c r="JY389">
        <v>58.6686</v>
      </c>
      <c r="JZ389">
        <v>59.2341</v>
      </c>
      <c r="KA389">
        <v>0</v>
      </c>
      <c r="KB389">
        <v>21.6879</v>
      </c>
      <c r="KC389">
        <v>1356.56</v>
      </c>
      <c r="KD389">
        <v>16.8503</v>
      </c>
      <c r="KE389">
        <v>99.02160000000001</v>
      </c>
      <c r="KF389">
        <v>99.5485</v>
      </c>
    </row>
    <row r="390" spans="1:292">
      <c r="A390">
        <v>370</v>
      </c>
      <c r="B390">
        <v>1685036666.6</v>
      </c>
      <c r="C390">
        <v>10067.5</v>
      </c>
      <c r="D390" t="s">
        <v>1180</v>
      </c>
      <c r="E390" t="s">
        <v>1181</v>
      </c>
      <c r="F390">
        <v>5</v>
      </c>
      <c r="G390" t="s">
        <v>1017</v>
      </c>
      <c r="H390">
        <v>1685036659.1</v>
      </c>
      <c r="I390">
        <f>(J390)/1000</f>
        <v>0</v>
      </c>
      <c r="J390">
        <f>IF(DO390, AM390, AG390)</f>
        <v>0</v>
      </c>
      <c r="K390">
        <f>IF(DO390, AH390, AF390)</f>
        <v>0</v>
      </c>
      <c r="L390">
        <f>DQ390 - IF(AT390&gt;1, K390*DK390*100.0/(AV390*EE390), 0)</f>
        <v>0</v>
      </c>
      <c r="M390">
        <f>((S390-I390/2)*L390-K390)/(S390+I390/2)</f>
        <v>0</v>
      </c>
      <c r="N390">
        <f>M390*(DX390+DY390)/1000.0</f>
        <v>0</v>
      </c>
      <c r="O390">
        <f>(DQ390 - IF(AT390&gt;1, K390*DK390*100.0/(AV390*EE390), 0))*(DX390+DY390)/1000.0</f>
        <v>0</v>
      </c>
      <c r="P390">
        <f>2.0/((1/R390-1/Q390)+SIGN(R390)*SQRT((1/R390-1/Q390)*(1/R390-1/Q390) + 4*DL390/((DL390+1)*(DL390+1))*(2*1/R390*1/Q390-1/Q390*1/Q390)))</f>
        <v>0</v>
      </c>
      <c r="Q390">
        <f>IF(LEFT(DM390,1)&lt;&gt;"0",IF(LEFT(DM390,1)="1",3.0,DN390),$D$5+$E$5*(EE390*DX390/($K$5*1000))+$F$5*(EE390*DX390/($K$5*1000))*MAX(MIN(DK390,$J$5),$I$5)*MAX(MIN(DK390,$J$5),$I$5)+$G$5*MAX(MIN(DK390,$J$5),$I$5)*(EE390*DX390/($K$5*1000))+$H$5*(EE390*DX390/($K$5*1000))*(EE390*DX390/($K$5*1000)))</f>
        <v>0</v>
      </c>
      <c r="R390">
        <f>I390*(1000-(1000*0.61365*exp(17.502*V390/(240.97+V390))/(DX390+DY390)+DS390)/2)/(1000*0.61365*exp(17.502*V390/(240.97+V390))/(DX390+DY390)-DS390)</f>
        <v>0</v>
      </c>
      <c r="S390">
        <f>1/((DL390+1)/(P390/1.6)+1/(Q390/1.37)) + DL390/((DL390+1)/(P390/1.6) + DL390/(Q390/1.37))</f>
        <v>0</v>
      </c>
      <c r="T390">
        <f>(DG390*DJ390)</f>
        <v>0</v>
      </c>
      <c r="U390">
        <f>(DZ390+(T390+2*0.95*5.67E-8*(((DZ390+$B$9)+273)^4-(DZ390+273)^4)-44100*I390)/(1.84*29.3*Q390+8*0.95*5.67E-8*(DZ390+273)^3))</f>
        <v>0</v>
      </c>
      <c r="V390">
        <f>($C$9*EA390+$D$9*EB390+$E$9*U390)</f>
        <v>0</v>
      </c>
      <c r="W390">
        <f>0.61365*exp(17.502*V390/(240.97+V390))</f>
        <v>0</v>
      </c>
      <c r="X390">
        <f>(Y390/Z390*100)</f>
        <v>0</v>
      </c>
      <c r="Y390">
        <f>DS390*(DX390+DY390)/1000</f>
        <v>0</v>
      </c>
      <c r="Z390">
        <f>0.61365*exp(17.502*DZ390/(240.97+DZ390))</f>
        <v>0</v>
      </c>
      <c r="AA390">
        <f>(W390-DS390*(DX390+DY390)/1000)</f>
        <v>0</v>
      </c>
      <c r="AB390">
        <f>(-I390*44100)</f>
        <v>0</v>
      </c>
      <c r="AC390">
        <f>2*29.3*Q390*0.92*(DZ390-V390)</f>
        <v>0</v>
      </c>
      <c r="AD390">
        <f>2*0.95*5.67E-8*(((DZ390+$B$9)+273)^4-(V390+273)^4)</f>
        <v>0</v>
      </c>
      <c r="AE390">
        <f>T390+AD390+AB390+AC390</f>
        <v>0</v>
      </c>
      <c r="AF390">
        <f>DW390*AT390*(DR390-DQ390*(1000-AT390*DT390)/(1000-AT390*DS390))/(100*DK390)</f>
        <v>0</v>
      </c>
      <c r="AG390">
        <f>1000*DW390*AT390*(DS390-DT390)/(100*DK390*(1000-AT390*DS390))</f>
        <v>0</v>
      </c>
      <c r="AH390">
        <f>(AI390 - AJ390 - DX390*1E3/(8.314*(DZ390+273.15)) * AL390/DW390 * AK390) * DW390/(100*DK390) * (1000 - DT390)/1000</f>
        <v>0</v>
      </c>
      <c r="AI390">
        <v>1364.111209129302</v>
      </c>
      <c r="AJ390">
        <v>1326.495333333333</v>
      </c>
      <c r="AK390">
        <v>3.401858969952469</v>
      </c>
      <c r="AL390">
        <v>66.82168237322618</v>
      </c>
      <c r="AM390">
        <f>(AO390 - AN390 + DX390*1E3/(8.314*(DZ390+273.15)) * AQ390/DW390 * AP390) * DW390/(100*DK390) * 1000/(1000 - AO390)</f>
        <v>0</v>
      </c>
      <c r="AN390">
        <v>16.71360628152816</v>
      </c>
      <c r="AO390">
        <v>17.881305</v>
      </c>
      <c r="AP390">
        <v>0.003638596407264172</v>
      </c>
      <c r="AQ390">
        <v>105.1701195824836</v>
      </c>
      <c r="AR390">
        <v>0</v>
      </c>
      <c r="AS390">
        <v>0</v>
      </c>
      <c r="AT390">
        <f>IF(AR390*$H$15&gt;=AV390,1.0,(AV390/(AV390-AR390*$H$15)))</f>
        <v>0</v>
      </c>
      <c r="AU390">
        <f>(AT390-1)*100</f>
        <v>0</v>
      </c>
      <c r="AV390">
        <f>MAX(0,($B$15+$C$15*EE390)/(1+$D$15*EE390)*DX390/(DZ390+273)*$E$15)</f>
        <v>0</v>
      </c>
      <c r="AW390" t="s">
        <v>429</v>
      </c>
      <c r="AX390" t="s">
        <v>429</v>
      </c>
      <c r="AY390">
        <v>0</v>
      </c>
      <c r="AZ390">
        <v>0</v>
      </c>
      <c r="BA390">
        <f>1-AY390/AZ390</f>
        <v>0</v>
      </c>
      <c r="BB390">
        <v>0</v>
      </c>
      <c r="BC390" t="s">
        <v>429</v>
      </c>
      <c r="BD390" t="s">
        <v>429</v>
      </c>
      <c r="BE390">
        <v>0</v>
      </c>
      <c r="BF390">
        <v>0</v>
      </c>
      <c r="BG390">
        <f>1-BE390/BF390</f>
        <v>0</v>
      </c>
      <c r="BH390">
        <v>0.5</v>
      </c>
      <c r="BI390">
        <f>DH390</f>
        <v>0</v>
      </c>
      <c r="BJ390">
        <f>K390</f>
        <v>0</v>
      </c>
      <c r="BK390">
        <f>BG390*BH390*BI390</f>
        <v>0</v>
      </c>
      <c r="BL390">
        <f>(BJ390-BB390)/BI390</f>
        <v>0</v>
      </c>
      <c r="BM390">
        <f>(AZ390-BF390)/BF390</f>
        <v>0</v>
      </c>
      <c r="BN390">
        <f>AY390/(BA390+AY390/BF390)</f>
        <v>0</v>
      </c>
      <c r="BO390" t="s">
        <v>429</v>
      </c>
      <c r="BP390">
        <v>0</v>
      </c>
      <c r="BQ390">
        <f>IF(BP390&lt;&gt;0, BP390, BN390)</f>
        <v>0</v>
      </c>
      <c r="BR390">
        <f>1-BQ390/BF390</f>
        <v>0</v>
      </c>
      <c r="BS390">
        <f>(BF390-BE390)/(BF390-BQ390)</f>
        <v>0</v>
      </c>
      <c r="BT390">
        <f>(AZ390-BF390)/(AZ390-BQ390)</f>
        <v>0</v>
      </c>
      <c r="BU390">
        <f>(BF390-BE390)/(BF390-AY390)</f>
        <v>0</v>
      </c>
      <c r="BV390">
        <f>(AZ390-BF390)/(AZ390-AY390)</f>
        <v>0</v>
      </c>
      <c r="BW390">
        <f>(BS390*BQ390/BE390)</f>
        <v>0</v>
      </c>
      <c r="BX390">
        <f>(1-BW390)</f>
        <v>0</v>
      </c>
      <c r="DG390">
        <f>$B$13*EF390+$C$13*EG390+$F$13*ER390*(1-EU390)</f>
        <v>0</v>
      </c>
      <c r="DH390">
        <f>DG390*DI390</f>
        <v>0</v>
      </c>
      <c r="DI390">
        <f>($B$13*$D$11+$C$13*$D$11+$F$13*((FE390+EW390)/MAX(FE390+EW390+FF390, 0.1)*$I$11+FF390/MAX(FE390+EW390+FF390, 0.1)*$J$11))/($B$13+$C$13+$F$13)</f>
        <v>0</v>
      </c>
      <c r="DJ390">
        <f>($B$13*$K$11+$C$13*$K$11+$F$13*((FE390+EW390)/MAX(FE390+EW390+FF390, 0.1)*$P$11+FF390/MAX(FE390+EW390+FF390, 0.1)*$Q$11))/($B$13+$C$13+$F$13)</f>
        <v>0</v>
      </c>
      <c r="DK390">
        <v>4.16</v>
      </c>
      <c r="DL390">
        <v>0.5</v>
      </c>
      <c r="DM390" t="s">
        <v>430</v>
      </c>
      <c r="DN390">
        <v>2</v>
      </c>
      <c r="DO390" t="b">
        <v>1</v>
      </c>
      <c r="DP390">
        <v>1685036659.1</v>
      </c>
      <c r="DQ390">
        <v>1279.289259259259</v>
      </c>
      <c r="DR390">
        <v>1327.503333333333</v>
      </c>
      <c r="DS390">
        <v>17.85891111111111</v>
      </c>
      <c r="DT390">
        <v>16.68136296296296</v>
      </c>
      <c r="DU390">
        <v>1279.626296296296</v>
      </c>
      <c r="DV390">
        <v>17.97195925925926</v>
      </c>
      <c r="DW390">
        <v>500.0084074074074</v>
      </c>
      <c r="DX390">
        <v>99.50273333333334</v>
      </c>
      <c r="DY390">
        <v>0.09999201481481482</v>
      </c>
      <c r="DZ390">
        <v>27.04515555555556</v>
      </c>
      <c r="EA390">
        <v>27.96563703703704</v>
      </c>
      <c r="EB390">
        <v>999.9000000000001</v>
      </c>
      <c r="EC390">
        <v>0</v>
      </c>
      <c r="ED390">
        <v>0</v>
      </c>
      <c r="EE390">
        <v>10001.2362962963</v>
      </c>
      <c r="EF390">
        <v>0</v>
      </c>
      <c r="EG390">
        <v>103.027137037037</v>
      </c>
      <c r="EH390">
        <v>-48.2139962962963</v>
      </c>
      <c r="EI390">
        <v>1302.551481481481</v>
      </c>
      <c r="EJ390">
        <v>1350.025555555555</v>
      </c>
      <c r="EK390">
        <v>1.177555185185185</v>
      </c>
      <c r="EL390">
        <v>1327.503333333333</v>
      </c>
      <c r="EM390">
        <v>16.68136296296296</v>
      </c>
      <c r="EN390">
        <v>1.777011111111111</v>
      </c>
      <c r="EO390">
        <v>1.659841481481482</v>
      </c>
      <c r="EP390">
        <v>15.58602962962963</v>
      </c>
      <c r="EQ390">
        <v>14.52575925925926</v>
      </c>
      <c r="ER390">
        <v>2000.006666666667</v>
      </c>
      <c r="ES390">
        <v>0.9799974444444445</v>
      </c>
      <c r="ET390">
        <v>0.02000266296296297</v>
      </c>
      <c r="EU390">
        <v>0</v>
      </c>
      <c r="EV390">
        <v>520.273</v>
      </c>
      <c r="EW390">
        <v>5.00078</v>
      </c>
      <c r="EX390">
        <v>18185.55555555555</v>
      </c>
      <c r="EY390">
        <v>16379.67777777778</v>
      </c>
      <c r="EZ390">
        <v>45.66881481481481</v>
      </c>
      <c r="FA390">
        <v>47.09699999999999</v>
      </c>
      <c r="FB390">
        <v>46.59003703703704</v>
      </c>
      <c r="FC390">
        <v>46.83088888888889</v>
      </c>
      <c r="FD390">
        <v>46.30740740740739</v>
      </c>
      <c r="FE390">
        <v>1955.1</v>
      </c>
      <c r="FF390">
        <v>39.90592592592593</v>
      </c>
      <c r="FG390">
        <v>0</v>
      </c>
      <c r="FH390">
        <v>1685036665.9</v>
      </c>
      <c r="FI390">
        <v>0</v>
      </c>
      <c r="FJ390">
        <v>520.2548846153846</v>
      </c>
      <c r="FK390">
        <v>-0.6191794966877484</v>
      </c>
      <c r="FL390">
        <v>7869.88034039813</v>
      </c>
      <c r="FM390">
        <v>18165.38461538462</v>
      </c>
      <c r="FN390">
        <v>15</v>
      </c>
      <c r="FO390">
        <v>1685034582.6</v>
      </c>
      <c r="FP390" t="s">
        <v>1018</v>
      </c>
      <c r="FQ390">
        <v>1685034575.6</v>
      </c>
      <c r="FR390">
        <v>1685034582.6</v>
      </c>
      <c r="FS390">
        <v>5</v>
      </c>
      <c r="FT390">
        <v>-0.444</v>
      </c>
      <c r="FU390">
        <v>-0.083</v>
      </c>
      <c r="FV390">
        <v>-0.171</v>
      </c>
      <c r="FW390">
        <v>-0.067</v>
      </c>
      <c r="FX390">
        <v>408</v>
      </c>
      <c r="FY390">
        <v>21</v>
      </c>
      <c r="FZ390">
        <v>0.12</v>
      </c>
      <c r="GA390">
        <v>0.04</v>
      </c>
      <c r="GB390">
        <v>-48.300195</v>
      </c>
      <c r="GC390">
        <v>1.692610131332213</v>
      </c>
      <c r="GD390">
        <v>0.1842847334290065</v>
      </c>
      <c r="GE390">
        <v>0</v>
      </c>
      <c r="GF390">
        <v>1.2312335</v>
      </c>
      <c r="GG390">
        <v>-1.045867992495309</v>
      </c>
      <c r="GH390">
        <v>0.103300288928686</v>
      </c>
      <c r="GI390">
        <v>0</v>
      </c>
      <c r="GJ390">
        <v>0</v>
      </c>
      <c r="GK390">
        <v>2</v>
      </c>
      <c r="GL390" t="s">
        <v>485</v>
      </c>
      <c r="GM390">
        <v>3.09908</v>
      </c>
      <c r="GN390">
        <v>2.7581</v>
      </c>
      <c r="GO390">
        <v>0.204754</v>
      </c>
      <c r="GP390">
        <v>0.20943</v>
      </c>
      <c r="GQ390">
        <v>0.09552720000000001</v>
      </c>
      <c r="GR390">
        <v>0.0914735</v>
      </c>
      <c r="GS390">
        <v>20152.7</v>
      </c>
      <c r="GT390">
        <v>19815.9</v>
      </c>
      <c r="GU390">
        <v>25909.9</v>
      </c>
      <c r="GV390">
        <v>25436.1</v>
      </c>
      <c r="GW390">
        <v>37639.8</v>
      </c>
      <c r="GX390">
        <v>35227.9</v>
      </c>
      <c r="GY390">
        <v>45316.9</v>
      </c>
      <c r="GZ390">
        <v>41935.2</v>
      </c>
      <c r="HA390">
        <v>1.80425</v>
      </c>
      <c r="HB390">
        <v>1.7635</v>
      </c>
      <c r="HC390">
        <v>-0.06679450000000001</v>
      </c>
      <c r="HD390">
        <v>0</v>
      </c>
      <c r="HE390">
        <v>29.0657</v>
      </c>
      <c r="HF390">
        <v>999.9</v>
      </c>
      <c r="HG390">
        <v>45.6</v>
      </c>
      <c r="HH390">
        <v>46.4</v>
      </c>
      <c r="HI390">
        <v>47.4615</v>
      </c>
      <c r="HJ390">
        <v>63.013</v>
      </c>
      <c r="HK390">
        <v>22.9167</v>
      </c>
      <c r="HL390">
        <v>1</v>
      </c>
      <c r="HM390">
        <v>0.780681</v>
      </c>
      <c r="HN390">
        <v>6.58872</v>
      </c>
      <c r="HO390">
        <v>20.1751</v>
      </c>
      <c r="HP390">
        <v>5.20845</v>
      </c>
      <c r="HQ390">
        <v>11.986</v>
      </c>
      <c r="HR390">
        <v>4.96305</v>
      </c>
      <c r="HS390">
        <v>3.2744</v>
      </c>
      <c r="HT390">
        <v>9999</v>
      </c>
      <c r="HU390">
        <v>9999</v>
      </c>
      <c r="HV390">
        <v>9999</v>
      </c>
      <c r="HW390">
        <v>32.8</v>
      </c>
      <c r="HX390">
        <v>1.86401</v>
      </c>
      <c r="HY390">
        <v>1.86035</v>
      </c>
      <c r="HZ390">
        <v>1.85867</v>
      </c>
      <c r="IA390">
        <v>1.86005</v>
      </c>
      <c r="IB390">
        <v>1.85989</v>
      </c>
      <c r="IC390">
        <v>1.85856</v>
      </c>
      <c r="ID390">
        <v>1.85766</v>
      </c>
      <c r="IE390">
        <v>1.85243</v>
      </c>
      <c r="IF390">
        <v>0</v>
      </c>
      <c r="IG390">
        <v>0</v>
      </c>
      <c r="IH390">
        <v>0</v>
      </c>
      <c r="II390">
        <v>0</v>
      </c>
      <c r="IJ390" t="s">
        <v>433</v>
      </c>
      <c r="IK390" t="s">
        <v>434</v>
      </c>
      <c r="IL390" t="s">
        <v>435</v>
      </c>
      <c r="IM390" t="s">
        <v>435</v>
      </c>
      <c r="IN390" t="s">
        <v>435</v>
      </c>
      <c r="IO390" t="s">
        <v>435</v>
      </c>
      <c r="IP390">
        <v>0</v>
      </c>
      <c r="IQ390">
        <v>100</v>
      </c>
      <c r="IR390">
        <v>100</v>
      </c>
      <c r="IS390">
        <v>-0.35</v>
      </c>
      <c r="IT390">
        <v>-0.1127</v>
      </c>
      <c r="IU390">
        <v>-0.2503851249591045</v>
      </c>
      <c r="IV390">
        <v>0.0002756662941723101</v>
      </c>
      <c r="IW390">
        <v>-1.706736700235475E-07</v>
      </c>
      <c r="IX390">
        <v>-7.648352192670159E-11</v>
      </c>
      <c r="IY390">
        <v>-0.272498028503149</v>
      </c>
      <c r="IZ390">
        <v>0.001712106514585134</v>
      </c>
      <c r="JA390">
        <v>0.0004201690128959496</v>
      </c>
      <c r="JB390">
        <v>-1.212774764375344E-06</v>
      </c>
      <c r="JC390">
        <v>3</v>
      </c>
      <c r="JD390">
        <v>1949</v>
      </c>
      <c r="JE390">
        <v>1</v>
      </c>
      <c r="JF390">
        <v>28</v>
      </c>
      <c r="JG390">
        <v>34.9</v>
      </c>
      <c r="JH390">
        <v>34.7</v>
      </c>
      <c r="JI390">
        <v>2.95166</v>
      </c>
      <c r="JJ390">
        <v>2.66724</v>
      </c>
      <c r="JK390">
        <v>1.49658</v>
      </c>
      <c r="JL390">
        <v>2.34497</v>
      </c>
      <c r="JM390">
        <v>1.54785</v>
      </c>
      <c r="JN390">
        <v>2.47925</v>
      </c>
      <c r="JO390">
        <v>49.4842</v>
      </c>
      <c r="JP390">
        <v>14.5523</v>
      </c>
      <c r="JQ390">
        <v>18</v>
      </c>
      <c r="JR390">
        <v>495.232</v>
      </c>
      <c r="JS390">
        <v>481.691</v>
      </c>
      <c r="JT390">
        <v>21.7109</v>
      </c>
      <c r="JU390">
        <v>36.5558</v>
      </c>
      <c r="JV390">
        <v>29.9986</v>
      </c>
      <c r="JW390">
        <v>36.3757</v>
      </c>
      <c r="JX390">
        <v>36.233</v>
      </c>
      <c r="JY390">
        <v>59.2338</v>
      </c>
      <c r="JZ390">
        <v>59.2341</v>
      </c>
      <c r="KA390">
        <v>0</v>
      </c>
      <c r="KB390">
        <v>21.7116</v>
      </c>
      <c r="KC390">
        <v>1376.59</v>
      </c>
      <c r="KD390">
        <v>16.8666</v>
      </c>
      <c r="KE390">
        <v>99.0241</v>
      </c>
      <c r="KF390">
        <v>99.55119999999999</v>
      </c>
    </row>
    <row r="391" spans="1:292">
      <c r="A391">
        <v>371</v>
      </c>
      <c r="B391">
        <v>1685036671.1</v>
      </c>
      <c r="C391">
        <v>10072</v>
      </c>
      <c r="D391" t="s">
        <v>1182</v>
      </c>
      <c r="E391" t="s">
        <v>1183</v>
      </c>
      <c r="F391">
        <v>5</v>
      </c>
      <c r="G391" t="s">
        <v>1017</v>
      </c>
      <c r="H391">
        <v>1685036663.544444</v>
      </c>
      <c r="I391">
        <f>(J391)/1000</f>
        <v>0</v>
      </c>
      <c r="J391">
        <f>IF(DO391, AM391, AG391)</f>
        <v>0</v>
      </c>
      <c r="K391">
        <f>IF(DO391, AH391, AF391)</f>
        <v>0</v>
      </c>
      <c r="L391">
        <f>DQ391 - IF(AT391&gt;1, K391*DK391*100.0/(AV391*EE391), 0)</f>
        <v>0</v>
      </c>
      <c r="M391">
        <f>((S391-I391/2)*L391-K391)/(S391+I391/2)</f>
        <v>0</v>
      </c>
      <c r="N391">
        <f>M391*(DX391+DY391)/1000.0</f>
        <v>0</v>
      </c>
      <c r="O391">
        <f>(DQ391 - IF(AT391&gt;1, K391*DK391*100.0/(AV391*EE391), 0))*(DX391+DY391)/1000.0</f>
        <v>0</v>
      </c>
      <c r="P391">
        <f>2.0/((1/R391-1/Q391)+SIGN(R391)*SQRT((1/R391-1/Q391)*(1/R391-1/Q391) + 4*DL391/((DL391+1)*(DL391+1))*(2*1/R391*1/Q391-1/Q391*1/Q391)))</f>
        <v>0</v>
      </c>
      <c r="Q391">
        <f>IF(LEFT(DM391,1)&lt;&gt;"0",IF(LEFT(DM391,1)="1",3.0,DN391),$D$5+$E$5*(EE391*DX391/($K$5*1000))+$F$5*(EE391*DX391/($K$5*1000))*MAX(MIN(DK391,$J$5),$I$5)*MAX(MIN(DK391,$J$5),$I$5)+$G$5*MAX(MIN(DK391,$J$5),$I$5)*(EE391*DX391/($K$5*1000))+$H$5*(EE391*DX391/($K$5*1000))*(EE391*DX391/($K$5*1000)))</f>
        <v>0</v>
      </c>
      <c r="R391">
        <f>I391*(1000-(1000*0.61365*exp(17.502*V391/(240.97+V391))/(DX391+DY391)+DS391)/2)/(1000*0.61365*exp(17.502*V391/(240.97+V391))/(DX391+DY391)-DS391)</f>
        <v>0</v>
      </c>
      <c r="S391">
        <f>1/((DL391+1)/(P391/1.6)+1/(Q391/1.37)) + DL391/((DL391+1)/(P391/1.6) + DL391/(Q391/1.37))</f>
        <v>0</v>
      </c>
      <c r="T391">
        <f>(DG391*DJ391)</f>
        <v>0</v>
      </c>
      <c r="U391">
        <f>(DZ391+(T391+2*0.95*5.67E-8*(((DZ391+$B$9)+273)^4-(DZ391+273)^4)-44100*I391)/(1.84*29.3*Q391+8*0.95*5.67E-8*(DZ391+273)^3))</f>
        <v>0</v>
      </c>
      <c r="V391">
        <f>($C$9*EA391+$D$9*EB391+$E$9*U391)</f>
        <v>0</v>
      </c>
      <c r="W391">
        <f>0.61365*exp(17.502*V391/(240.97+V391))</f>
        <v>0</v>
      </c>
      <c r="X391">
        <f>(Y391/Z391*100)</f>
        <v>0</v>
      </c>
      <c r="Y391">
        <f>DS391*(DX391+DY391)/1000</f>
        <v>0</v>
      </c>
      <c r="Z391">
        <f>0.61365*exp(17.502*DZ391/(240.97+DZ391))</f>
        <v>0</v>
      </c>
      <c r="AA391">
        <f>(W391-DS391*(DX391+DY391)/1000)</f>
        <v>0</v>
      </c>
      <c r="AB391">
        <f>(-I391*44100)</f>
        <v>0</v>
      </c>
      <c r="AC391">
        <f>2*29.3*Q391*0.92*(DZ391-V391)</f>
        <v>0</v>
      </c>
      <c r="AD391">
        <f>2*0.95*5.67E-8*(((DZ391+$B$9)+273)^4-(V391+273)^4)</f>
        <v>0</v>
      </c>
      <c r="AE391">
        <f>T391+AD391+AB391+AC391</f>
        <v>0</v>
      </c>
      <c r="AF391">
        <f>DW391*AT391*(DR391-DQ391*(1000-AT391*DT391)/(1000-AT391*DS391))/(100*DK391)</f>
        <v>0</v>
      </c>
      <c r="AG391">
        <f>1000*DW391*AT391*(DS391-DT391)/(100*DK391*(1000-AT391*DS391))</f>
        <v>0</v>
      </c>
      <c r="AH391">
        <f>(AI391 - AJ391 - DX391*1E3/(8.314*(DZ391+273.15)) * AL391/DW391 * AK391) * DW391/(100*DK391) * (1000 - DT391)/1000</f>
        <v>0</v>
      </c>
      <c r="AI391">
        <v>1379.453229232216</v>
      </c>
      <c r="AJ391">
        <v>1341.905393939394</v>
      </c>
      <c r="AK391">
        <v>3.418594907457345</v>
      </c>
      <c r="AL391">
        <v>66.82168237322618</v>
      </c>
      <c r="AM391">
        <f>(AO391 - AN391 + DX391*1E3/(8.314*(DZ391+273.15)) * AQ391/DW391 * AP391) * DW391/(100*DK391) * 1000/(1000 - AO391)</f>
        <v>0</v>
      </c>
      <c r="AN391">
        <v>16.7988612237445</v>
      </c>
      <c r="AO391">
        <v>17.9156094117647</v>
      </c>
      <c r="AP391">
        <v>0.005539685375704902</v>
      </c>
      <c r="AQ391">
        <v>105.1701195824836</v>
      </c>
      <c r="AR391">
        <v>0</v>
      </c>
      <c r="AS391">
        <v>0</v>
      </c>
      <c r="AT391">
        <f>IF(AR391*$H$15&gt;=AV391,1.0,(AV391/(AV391-AR391*$H$15)))</f>
        <v>0</v>
      </c>
      <c r="AU391">
        <f>(AT391-1)*100</f>
        <v>0</v>
      </c>
      <c r="AV391">
        <f>MAX(0,($B$15+$C$15*EE391)/(1+$D$15*EE391)*DX391/(DZ391+273)*$E$15)</f>
        <v>0</v>
      </c>
      <c r="AW391" t="s">
        <v>429</v>
      </c>
      <c r="AX391" t="s">
        <v>429</v>
      </c>
      <c r="AY391">
        <v>0</v>
      </c>
      <c r="AZ391">
        <v>0</v>
      </c>
      <c r="BA391">
        <f>1-AY391/AZ391</f>
        <v>0</v>
      </c>
      <c r="BB391">
        <v>0</v>
      </c>
      <c r="BC391" t="s">
        <v>429</v>
      </c>
      <c r="BD391" t="s">
        <v>429</v>
      </c>
      <c r="BE391">
        <v>0</v>
      </c>
      <c r="BF391">
        <v>0</v>
      </c>
      <c r="BG391">
        <f>1-BE391/BF391</f>
        <v>0</v>
      </c>
      <c r="BH391">
        <v>0.5</v>
      </c>
      <c r="BI391">
        <f>DH391</f>
        <v>0</v>
      </c>
      <c r="BJ391">
        <f>K391</f>
        <v>0</v>
      </c>
      <c r="BK391">
        <f>BG391*BH391*BI391</f>
        <v>0</v>
      </c>
      <c r="BL391">
        <f>(BJ391-BB391)/BI391</f>
        <v>0</v>
      </c>
      <c r="BM391">
        <f>(AZ391-BF391)/BF391</f>
        <v>0</v>
      </c>
      <c r="BN391">
        <f>AY391/(BA391+AY391/BF391)</f>
        <v>0</v>
      </c>
      <c r="BO391" t="s">
        <v>429</v>
      </c>
      <c r="BP391">
        <v>0</v>
      </c>
      <c r="BQ391">
        <f>IF(BP391&lt;&gt;0, BP391, BN391)</f>
        <v>0</v>
      </c>
      <c r="BR391">
        <f>1-BQ391/BF391</f>
        <v>0</v>
      </c>
      <c r="BS391">
        <f>(BF391-BE391)/(BF391-BQ391)</f>
        <v>0</v>
      </c>
      <c r="BT391">
        <f>(AZ391-BF391)/(AZ391-BQ391)</f>
        <v>0</v>
      </c>
      <c r="BU391">
        <f>(BF391-BE391)/(BF391-AY391)</f>
        <v>0</v>
      </c>
      <c r="BV391">
        <f>(AZ391-BF391)/(AZ391-AY391)</f>
        <v>0</v>
      </c>
      <c r="BW391">
        <f>(BS391*BQ391/BE391)</f>
        <v>0</v>
      </c>
      <c r="BX391">
        <f>(1-BW391)</f>
        <v>0</v>
      </c>
      <c r="DG391">
        <f>$B$13*EF391+$C$13*EG391+$F$13*ER391*(1-EU391)</f>
        <v>0</v>
      </c>
      <c r="DH391">
        <f>DG391*DI391</f>
        <v>0</v>
      </c>
      <c r="DI391">
        <f>($B$13*$D$11+$C$13*$D$11+$F$13*((FE391+EW391)/MAX(FE391+EW391+FF391, 0.1)*$I$11+FF391/MAX(FE391+EW391+FF391, 0.1)*$J$11))/($B$13+$C$13+$F$13)</f>
        <v>0</v>
      </c>
      <c r="DJ391">
        <f>($B$13*$K$11+$C$13*$K$11+$F$13*((FE391+EW391)/MAX(FE391+EW391+FF391, 0.1)*$P$11+FF391/MAX(FE391+EW391+FF391, 0.1)*$Q$11))/($B$13+$C$13+$F$13)</f>
        <v>0</v>
      </c>
      <c r="DK391">
        <v>4.16</v>
      </c>
      <c r="DL391">
        <v>0.5</v>
      </c>
      <c r="DM391" t="s">
        <v>430</v>
      </c>
      <c r="DN391">
        <v>2</v>
      </c>
      <c r="DO391" t="b">
        <v>1</v>
      </c>
      <c r="DP391">
        <v>1685036663.544444</v>
      </c>
      <c r="DQ391">
        <v>1294.213333333333</v>
      </c>
      <c r="DR391">
        <v>1342.392962962963</v>
      </c>
      <c r="DS391">
        <v>17.87407777777778</v>
      </c>
      <c r="DT391">
        <v>16.74843333333333</v>
      </c>
      <c r="DU391">
        <v>1294.557777777778</v>
      </c>
      <c r="DV391">
        <v>17.98689259259259</v>
      </c>
      <c r="DW391">
        <v>500.0041111111111</v>
      </c>
      <c r="DX391">
        <v>99.50234814814813</v>
      </c>
      <c r="DY391">
        <v>0.09998655555555556</v>
      </c>
      <c r="DZ391">
        <v>27.05065555555555</v>
      </c>
      <c r="EA391">
        <v>27.9743037037037</v>
      </c>
      <c r="EB391">
        <v>999.9000000000001</v>
      </c>
      <c r="EC391">
        <v>0</v>
      </c>
      <c r="ED391">
        <v>0</v>
      </c>
      <c r="EE391">
        <v>10002.20962962963</v>
      </c>
      <c r="EF391">
        <v>0</v>
      </c>
      <c r="EG391">
        <v>103.9745222222222</v>
      </c>
      <c r="EH391">
        <v>-48.17984074074074</v>
      </c>
      <c r="EI391">
        <v>1317.767037037037</v>
      </c>
      <c r="EJ391">
        <v>1365.26037037037</v>
      </c>
      <c r="EK391">
        <v>1.125651851851852</v>
      </c>
      <c r="EL391">
        <v>1342.392962962963</v>
      </c>
      <c r="EM391">
        <v>16.74843333333333</v>
      </c>
      <c r="EN391">
        <v>1.778512962962963</v>
      </c>
      <c r="EO391">
        <v>1.666508518518519</v>
      </c>
      <c r="EP391">
        <v>15.59920740740741</v>
      </c>
      <c r="EQ391">
        <v>14.58786666666667</v>
      </c>
      <c r="ER391">
        <v>2000.012962962963</v>
      </c>
      <c r="ES391">
        <v>0.9799971111111112</v>
      </c>
      <c r="ET391">
        <v>0.0200029962962963</v>
      </c>
      <c r="EU391">
        <v>0</v>
      </c>
      <c r="EV391">
        <v>520.196148148148</v>
      </c>
      <c r="EW391">
        <v>5.00078</v>
      </c>
      <c r="EX391">
        <v>18444.27037037037</v>
      </c>
      <c r="EY391">
        <v>16379.71851851852</v>
      </c>
      <c r="EZ391">
        <v>45.65948148148146</v>
      </c>
      <c r="FA391">
        <v>47.0784074074074</v>
      </c>
      <c r="FB391">
        <v>46.62248148148147</v>
      </c>
      <c r="FC391">
        <v>46.81711111111111</v>
      </c>
      <c r="FD391">
        <v>46.30748148148147</v>
      </c>
      <c r="FE391">
        <v>1955.104444444444</v>
      </c>
      <c r="FF391">
        <v>39.90703703703704</v>
      </c>
      <c r="FG391">
        <v>0</v>
      </c>
      <c r="FH391">
        <v>1685036670.1</v>
      </c>
      <c r="FI391">
        <v>0</v>
      </c>
      <c r="FJ391">
        <v>520.16532</v>
      </c>
      <c r="FK391">
        <v>-0.819769235474458</v>
      </c>
      <c r="FL391">
        <v>-3872.476930433303</v>
      </c>
      <c r="FM391">
        <v>18428.92</v>
      </c>
      <c r="FN391">
        <v>15</v>
      </c>
      <c r="FO391">
        <v>1685034582.6</v>
      </c>
      <c r="FP391" t="s">
        <v>1018</v>
      </c>
      <c r="FQ391">
        <v>1685034575.6</v>
      </c>
      <c r="FR391">
        <v>1685034582.6</v>
      </c>
      <c r="FS391">
        <v>5</v>
      </c>
      <c r="FT391">
        <v>-0.444</v>
      </c>
      <c r="FU391">
        <v>-0.083</v>
      </c>
      <c r="FV391">
        <v>-0.171</v>
      </c>
      <c r="FW391">
        <v>-0.067</v>
      </c>
      <c r="FX391">
        <v>408</v>
      </c>
      <c r="FY391">
        <v>21</v>
      </c>
      <c r="FZ391">
        <v>0.12</v>
      </c>
      <c r="GA391">
        <v>0.04</v>
      </c>
      <c r="GB391">
        <v>-48.2341175</v>
      </c>
      <c r="GC391">
        <v>0.8504679174485201</v>
      </c>
      <c r="GD391">
        <v>0.157965665395205</v>
      </c>
      <c r="GE391">
        <v>0</v>
      </c>
      <c r="GF391">
        <v>1.17079275</v>
      </c>
      <c r="GG391">
        <v>-0.7624546716697961</v>
      </c>
      <c r="GH391">
        <v>0.07749331800186064</v>
      </c>
      <c r="GI391">
        <v>0</v>
      </c>
      <c r="GJ391">
        <v>0</v>
      </c>
      <c r="GK391">
        <v>2</v>
      </c>
      <c r="GL391" t="s">
        <v>485</v>
      </c>
      <c r="GM391">
        <v>3.09919</v>
      </c>
      <c r="GN391">
        <v>2.75804</v>
      </c>
      <c r="GO391">
        <v>0.2062</v>
      </c>
      <c r="GP391">
        <v>0.210887</v>
      </c>
      <c r="GQ391">
        <v>0.0956442</v>
      </c>
      <c r="GR391">
        <v>0.0915353</v>
      </c>
      <c r="GS391">
        <v>20116.6</v>
      </c>
      <c r="GT391">
        <v>19779.7</v>
      </c>
      <c r="GU391">
        <v>25910.8</v>
      </c>
      <c r="GV391">
        <v>25436.6</v>
      </c>
      <c r="GW391">
        <v>37636.3</v>
      </c>
      <c r="GX391">
        <v>35226.3</v>
      </c>
      <c r="GY391">
        <v>45318.5</v>
      </c>
      <c r="GZ391">
        <v>41936</v>
      </c>
      <c r="HA391">
        <v>1.80455</v>
      </c>
      <c r="HB391">
        <v>1.76348</v>
      </c>
      <c r="HC391">
        <v>-0.0653416</v>
      </c>
      <c r="HD391">
        <v>0</v>
      </c>
      <c r="HE391">
        <v>29.0624</v>
      </c>
      <c r="HF391">
        <v>999.9</v>
      </c>
      <c r="HG391">
        <v>45.6</v>
      </c>
      <c r="HH391">
        <v>46.4</v>
      </c>
      <c r="HI391">
        <v>47.4652</v>
      </c>
      <c r="HJ391">
        <v>63.083</v>
      </c>
      <c r="HK391">
        <v>22.9808</v>
      </c>
      <c r="HL391">
        <v>1</v>
      </c>
      <c r="HM391">
        <v>0.7794180000000001</v>
      </c>
      <c r="HN391">
        <v>6.58199</v>
      </c>
      <c r="HO391">
        <v>20.1755</v>
      </c>
      <c r="HP391">
        <v>5.2086</v>
      </c>
      <c r="HQ391">
        <v>11.986</v>
      </c>
      <c r="HR391">
        <v>4.96315</v>
      </c>
      <c r="HS391">
        <v>3.2743</v>
      </c>
      <c r="HT391">
        <v>9999</v>
      </c>
      <c r="HU391">
        <v>9999</v>
      </c>
      <c r="HV391">
        <v>9999</v>
      </c>
      <c r="HW391">
        <v>32.8</v>
      </c>
      <c r="HX391">
        <v>1.86401</v>
      </c>
      <c r="HY391">
        <v>1.86035</v>
      </c>
      <c r="HZ391">
        <v>1.85867</v>
      </c>
      <c r="IA391">
        <v>1.86005</v>
      </c>
      <c r="IB391">
        <v>1.85989</v>
      </c>
      <c r="IC391">
        <v>1.85854</v>
      </c>
      <c r="ID391">
        <v>1.8577</v>
      </c>
      <c r="IE391">
        <v>1.85245</v>
      </c>
      <c r="IF391">
        <v>0</v>
      </c>
      <c r="IG391">
        <v>0</v>
      </c>
      <c r="IH391">
        <v>0</v>
      </c>
      <c r="II391">
        <v>0</v>
      </c>
      <c r="IJ391" t="s">
        <v>433</v>
      </c>
      <c r="IK391" t="s">
        <v>434</v>
      </c>
      <c r="IL391" t="s">
        <v>435</v>
      </c>
      <c r="IM391" t="s">
        <v>435</v>
      </c>
      <c r="IN391" t="s">
        <v>435</v>
      </c>
      <c r="IO391" t="s">
        <v>435</v>
      </c>
      <c r="IP391">
        <v>0</v>
      </c>
      <c r="IQ391">
        <v>100</v>
      </c>
      <c r="IR391">
        <v>100</v>
      </c>
      <c r="IS391">
        <v>-0.36</v>
      </c>
      <c r="IT391">
        <v>-0.1121</v>
      </c>
      <c r="IU391">
        <v>-0.2503851249591045</v>
      </c>
      <c r="IV391">
        <v>0.0002756662941723101</v>
      </c>
      <c r="IW391">
        <v>-1.706736700235475E-07</v>
      </c>
      <c r="IX391">
        <v>-7.648352192670159E-11</v>
      </c>
      <c r="IY391">
        <v>-0.272498028503149</v>
      </c>
      <c r="IZ391">
        <v>0.001712106514585134</v>
      </c>
      <c r="JA391">
        <v>0.0004201690128959496</v>
      </c>
      <c r="JB391">
        <v>-1.212774764375344E-06</v>
      </c>
      <c r="JC391">
        <v>3</v>
      </c>
      <c r="JD391">
        <v>1949</v>
      </c>
      <c r="JE391">
        <v>1</v>
      </c>
      <c r="JF391">
        <v>28</v>
      </c>
      <c r="JG391">
        <v>34.9</v>
      </c>
      <c r="JH391">
        <v>34.8</v>
      </c>
      <c r="JI391">
        <v>2.98096</v>
      </c>
      <c r="JJ391">
        <v>2.66724</v>
      </c>
      <c r="JK391">
        <v>1.49658</v>
      </c>
      <c r="JL391">
        <v>2.34375</v>
      </c>
      <c r="JM391">
        <v>1.54785</v>
      </c>
      <c r="JN391">
        <v>2.48413</v>
      </c>
      <c r="JO391">
        <v>49.4842</v>
      </c>
      <c r="JP391">
        <v>14.5611</v>
      </c>
      <c r="JQ391">
        <v>18</v>
      </c>
      <c r="JR391">
        <v>495.338</v>
      </c>
      <c r="JS391">
        <v>481.592</v>
      </c>
      <c r="JT391">
        <v>21.726</v>
      </c>
      <c r="JU391">
        <v>36.5401</v>
      </c>
      <c r="JV391">
        <v>29.9986</v>
      </c>
      <c r="JW391">
        <v>36.3641</v>
      </c>
      <c r="JX391">
        <v>36.2214</v>
      </c>
      <c r="JY391">
        <v>59.8062</v>
      </c>
      <c r="JZ391">
        <v>59.2341</v>
      </c>
      <c r="KA391">
        <v>0</v>
      </c>
      <c r="KB391">
        <v>21.728</v>
      </c>
      <c r="KC391">
        <v>1389.98</v>
      </c>
      <c r="KD391">
        <v>16.8782</v>
      </c>
      <c r="KE391">
        <v>99.0274</v>
      </c>
      <c r="KF391">
        <v>99.5531</v>
      </c>
    </row>
    <row r="392" spans="1:292">
      <c r="A392">
        <v>372</v>
      </c>
      <c r="B392">
        <v>1685036676.1</v>
      </c>
      <c r="C392">
        <v>10077</v>
      </c>
      <c r="D392" t="s">
        <v>1184</v>
      </c>
      <c r="E392" t="s">
        <v>1185</v>
      </c>
      <c r="F392">
        <v>5</v>
      </c>
      <c r="G392" t="s">
        <v>1017</v>
      </c>
      <c r="H392">
        <v>1685036668.562963</v>
      </c>
      <c r="I392">
        <f>(J392)/1000</f>
        <v>0</v>
      </c>
      <c r="J392">
        <f>IF(DO392, AM392, AG392)</f>
        <v>0</v>
      </c>
      <c r="K392">
        <f>IF(DO392, AH392, AF392)</f>
        <v>0</v>
      </c>
      <c r="L392">
        <f>DQ392 - IF(AT392&gt;1, K392*DK392*100.0/(AV392*EE392), 0)</f>
        <v>0</v>
      </c>
      <c r="M392">
        <f>((S392-I392/2)*L392-K392)/(S392+I392/2)</f>
        <v>0</v>
      </c>
      <c r="N392">
        <f>M392*(DX392+DY392)/1000.0</f>
        <v>0</v>
      </c>
      <c r="O392">
        <f>(DQ392 - IF(AT392&gt;1, K392*DK392*100.0/(AV392*EE392), 0))*(DX392+DY392)/1000.0</f>
        <v>0</v>
      </c>
      <c r="P392">
        <f>2.0/((1/R392-1/Q392)+SIGN(R392)*SQRT((1/R392-1/Q392)*(1/R392-1/Q392) + 4*DL392/((DL392+1)*(DL392+1))*(2*1/R392*1/Q392-1/Q392*1/Q392)))</f>
        <v>0</v>
      </c>
      <c r="Q392">
        <f>IF(LEFT(DM392,1)&lt;&gt;"0",IF(LEFT(DM392,1)="1",3.0,DN392),$D$5+$E$5*(EE392*DX392/($K$5*1000))+$F$5*(EE392*DX392/($K$5*1000))*MAX(MIN(DK392,$J$5),$I$5)*MAX(MIN(DK392,$J$5),$I$5)+$G$5*MAX(MIN(DK392,$J$5),$I$5)*(EE392*DX392/($K$5*1000))+$H$5*(EE392*DX392/($K$5*1000))*(EE392*DX392/($K$5*1000)))</f>
        <v>0</v>
      </c>
      <c r="R392">
        <f>I392*(1000-(1000*0.61365*exp(17.502*V392/(240.97+V392))/(DX392+DY392)+DS392)/2)/(1000*0.61365*exp(17.502*V392/(240.97+V392))/(DX392+DY392)-DS392)</f>
        <v>0</v>
      </c>
      <c r="S392">
        <f>1/((DL392+1)/(P392/1.6)+1/(Q392/1.37)) + DL392/((DL392+1)/(P392/1.6) + DL392/(Q392/1.37))</f>
        <v>0</v>
      </c>
      <c r="T392">
        <f>(DG392*DJ392)</f>
        <v>0</v>
      </c>
      <c r="U392">
        <f>(DZ392+(T392+2*0.95*5.67E-8*(((DZ392+$B$9)+273)^4-(DZ392+273)^4)-44100*I392)/(1.84*29.3*Q392+8*0.95*5.67E-8*(DZ392+273)^3))</f>
        <v>0</v>
      </c>
      <c r="V392">
        <f>($C$9*EA392+$D$9*EB392+$E$9*U392)</f>
        <v>0</v>
      </c>
      <c r="W392">
        <f>0.61365*exp(17.502*V392/(240.97+V392))</f>
        <v>0</v>
      </c>
      <c r="X392">
        <f>(Y392/Z392*100)</f>
        <v>0</v>
      </c>
      <c r="Y392">
        <f>DS392*(DX392+DY392)/1000</f>
        <v>0</v>
      </c>
      <c r="Z392">
        <f>0.61365*exp(17.502*DZ392/(240.97+DZ392))</f>
        <v>0</v>
      </c>
      <c r="AA392">
        <f>(W392-DS392*(DX392+DY392)/1000)</f>
        <v>0</v>
      </c>
      <c r="AB392">
        <f>(-I392*44100)</f>
        <v>0</v>
      </c>
      <c r="AC392">
        <f>2*29.3*Q392*0.92*(DZ392-V392)</f>
        <v>0</v>
      </c>
      <c r="AD392">
        <f>2*0.95*5.67E-8*(((DZ392+$B$9)+273)^4-(V392+273)^4)</f>
        <v>0</v>
      </c>
      <c r="AE392">
        <f>T392+AD392+AB392+AC392</f>
        <v>0</v>
      </c>
      <c r="AF392">
        <f>DW392*AT392*(DR392-DQ392*(1000-AT392*DT392)/(1000-AT392*DS392))/(100*DK392)</f>
        <v>0</v>
      </c>
      <c r="AG392">
        <f>1000*DW392*AT392*(DS392-DT392)/(100*DK392*(1000-AT392*DS392))</f>
        <v>0</v>
      </c>
      <c r="AH392">
        <f>(AI392 - AJ392 - DX392*1E3/(8.314*(DZ392+273.15)) * AL392/DW392 * AK392) * DW392/(100*DK392) * (1000 - DT392)/1000</f>
        <v>0</v>
      </c>
      <c r="AI392">
        <v>1396.918627150009</v>
      </c>
      <c r="AJ392">
        <v>1359.235939393939</v>
      </c>
      <c r="AK392">
        <v>3.465352141124111</v>
      </c>
      <c r="AL392">
        <v>66.82168237322618</v>
      </c>
      <c r="AM392">
        <f>(AO392 - AN392 + DX392*1E3/(8.314*(DZ392+273.15)) * AQ392/DW392 * AP392) * DW392/(100*DK392) * 1000/(1000 - AO392)</f>
        <v>0</v>
      </c>
      <c r="AN392">
        <v>16.81909162277381</v>
      </c>
      <c r="AO392">
        <v>17.9277144117647</v>
      </c>
      <c r="AP392">
        <v>0.006200445422446619</v>
      </c>
      <c r="AQ392">
        <v>105.1701195824836</v>
      </c>
      <c r="AR392">
        <v>0</v>
      </c>
      <c r="AS392">
        <v>0</v>
      </c>
      <c r="AT392">
        <f>IF(AR392*$H$15&gt;=AV392,1.0,(AV392/(AV392-AR392*$H$15)))</f>
        <v>0</v>
      </c>
      <c r="AU392">
        <f>(AT392-1)*100</f>
        <v>0</v>
      </c>
      <c r="AV392">
        <f>MAX(0,($B$15+$C$15*EE392)/(1+$D$15*EE392)*DX392/(DZ392+273)*$E$15)</f>
        <v>0</v>
      </c>
      <c r="AW392" t="s">
        <v>429</v>
      </c>
      <c r="AX392" t="s">
        <v>429</v>
      </c>
      <c r="AY392">
        <v>0</v>
      </c>
      <c r="AZ392">
        <v>0</v>
      </c>
      <c r="BA392">
        <f>1-AY392/AZ392</f>
        <v>0</v>
      </c>
      <c r="BB392">
        <v>0</v>
      </c>
      <c r="BC392" t="s">
        <v>429</v>
      </c>
      <c r="BD392" t="s">
        <v>429</v>
      </c>
      <c r="BE392">
        <v>0</v>
      </c>
      <c r="BF392">
        <v>0</v>
      </c>
      <c r="BG392">
        <f>1-BE392/BF392</f>
        <v>0</v>
      </c>
      <c r="BH392">
        <v>0.5</v>
      </c>
      <c r="BI392">
        <f>DH392</f>
        <v>0</v>
      </c>
      <c r="BJ392">
        <f>K392</f>
        <v>0</v>
      </c>
      <c r="BK392">
        <f>BG392*BH392*BI392</f>
        <v>0</v>
      </c>
      <c r="BL392">
        <f>(BJ392-BB392)/BI392</f>
        <v>0</v>
      </c>
      <c r="BM392">
        <f>(AZ392-BF392)/BF392</f>
        <v>0</v>
      </c>
      <c r="BN392">
        <f>AY392/(BA392+AY392/BF392)</f>
        <v>0</v>
      </c>
      <c r="BO392" t="s">
        <v>429</v>
      </c>
      <c r="BP392">
        <v>0</v>
      </c>
      <c r="BQ392">
        <f>IF(BP392&lt;&gt;0, BP392, BN392)</f>
        <v>0</v>
      </c>
      <c r="BR392">
        <f>1-BQ392/BF392</f>
        <v>0</v>
      </c>
      <c r="BS392">
        <f>(BF392-BE392)/(BF392-BQ392)</f>
        <v>0</v>
      </c>
      <c r="BT392">
        <f>(AZ392-BF392)/(AZ392-BQ392)</f>
        <v>0</v>
      </c>
      <c r="BU392">
        <f>(BF392-BE392)/(BF392-AY392)</f>
        <v>0</v>
      </c>
      <c r="BV392">
        <f>(AZ392-BF392)/(AZ392-AY392)</f>
        <v>0</v>
      </c>
      <c r="BW392">
        <f>(BS392*BQ392/BE392)</f>
        <v>0</v>
      </c>
      <c r="BX392">
        <f>(1-BW392)</f>
        <v>0</v>
      </c>
      <c r="DG392">
        <f>$B$13*EF392+$C$13*EG392+$F$13*ER392*(1-EU392)</f>
        <v>0</v>
      </c>
      <c r="DH392">
        <f>DG392*DI392</f>
        <v>0</v>
      </c>
      <c r="DI392">
        <f>($B$13*$D$11+$C$13*$D$11+$F$13*((FE392+EW392)/MAX(FE392+EW392+FF392, 0.1)*$I$11+FF392/MAX(FE392+EW392+FF392, 0.1)*$J$11))/($B$13+$C$13+$F$13)</f>
        <v>0</v>
      </c>
      <c r="DJ392">
        <f>($B$13*$K$11+$C$13*$K$11+$F$13*((FE392+EW392)/MAX(FE392+EW392+FF392, 0.1)*$P$11+FF392/MAX(FE392+EW392+FF392, 0.1)*$Q$11))/($B$13+$C$13+$F$13)</f>
        <v>0</v>
      </c>
      <c r="DK392">
        <v>4.16</v>
      </c>
      <c r="DL392">
        <v>0.5</v>
      </c>
      <c r="DM392" t="s">
        <v>430</v>
      </c>
      <c r="DN392">
        <v>2</v>
      </c>
      <c r="DO392" t="b">
        <v>1</v>
      </c>
      <c r="DP392">
        <v>1685036668.562963</v>
      </c>
      <c r="DQ392">
        <v>1311.095925925926</v>
      </c>
      <c r="DR392">
        <v>1359.292592592593</v>
      </c>
      <c r="DS392">
        <v>17.89881481481482</v>
      </c>
      <c r="DT392">
        <v>16.79219259259259</v>
      </c>
      <c r="DU392">
        <v>1311.451111111111</v>
      </c>
      <c r="DV392">
        <v>18.01125555555555</v>
      </c>
      <c r="DW392">
        <v>500.0004074074075</v>
      </c>
      <c r="DX392">
        <v>99.50204814814815</v>
      </c>
      <c r="DY392">
        <v>0.09998853703703706</v>
      </c>
      <c r="DZ392">
        <v>27.05847407407407</v>
      </c>
      <c r="EA392">
        <v>27.98706666666667</v>
      </c>
      <c r="EB392">
        <v>999.9000000000001</v>
      </c>
      <c r="EC392">
        <v>0</v>
      </c>
      <c r="ED392">
        <v>0</v>
      </c>
      <c r="EE392">
        <v>9998.089629629631</v>
      </c>
      <c r="EF392">
        <v>0</v>
      </c>
      <c r="EG392">
        <v>102.7837592592592</v>
      </c>
      <c r="EH392">
        <v>-48.19660740740741</v>
      </c>
      <c r="EI392">
        <v>1334.990370370371</v>
      </c>
      <c r="EJ392">
        <v>1382.508888888889</v>
      </c>
      <c r="EK392">
        <v>1.106631111111111</v>
      </c>
      <c r="EL392">
        <v>1359.292592592593</v>
      </c>
      <c r="EM392">
        <v>16.79219259259259</v>
      </c>
      <c r="EN392">
        <v>1.780967777777778</v>
      </c>
      <c r="EO392">
        <v>1.670857037037037</v>
      </c>
      <c r="EP392">
        <v>15.62073703703704</v>
      </c>
      <c r="EQ392">
        <v>14.62825925925926</v>
      </c>
      <c r="ER392">
        <v>1999.952962962963</v>
      </c>
      <c r="ES392">
        <v>0.9799977777777777</v>
      </c>
      <c r="ET392">
        <v>0.02000232962962963</v>
      </c>
      <c r="EU392">
        <v>0</v>
      </c>
      <c r="EV392">
        <v>520.0752222222222</v>
      </c>
      <c r="EW392">
        <v>5.00078</v>
      </c>
      <c r="EX392">
        <v>17807.51111111111</v>
      </c>
      <c r="EY392">
        <v>16379.23703703704</v>
      </c>
      <c r="EZ392">
        <v>45.62703703703703</v>
      </c>
      <c r="FA392">
        <v>47.05525925925926</v>
      </c>
      <c r="FB392">
        <v>46.45814814814815</v>
      </c>
      <c r="FC392">
        <v>46.79151851851851</v>
      </c>
      <c r="FD392">
        <v>46.27514814814814</v>
      </c>
      <c r="FE392">
        <v>1955.047407407407</v>
      </c>
      <c r="FF392">
        <v>39.90444444444444</v>
      </c>
      <c r="FG392">
        <v>0</v>
      </c>
      <c r="FH392">
        <v>1685036675.5</v>
      </c>
      <c r="FI392">
        <v>0</v>
      </c>
      <c r="FJ392">
        <v>520.0586153846153</v>
      </c>
      <c r="FK392">
        <v>-1.922529912163138</v>
      </c>
      <c r="FL392">
        <v>-11567.07690452216</v>
      </c>
      <c r="FM392">
        <v>17784.63846153846</v>
      </c>
      <c r="FN392">
        <v>15</v>
      </c>
      <c r="FO392">
        <v>1685034582.6</v>
      </c>
      <c r="FP392" t="s">
        <v>1018</v>
      </c>
      <c r="FQ392">
        <v>1685034575.6</v>
      </c>
      <c r="FR392">
        <v>1685034582.6</v>
      </c>
      <c r="FS392">
        <v>5</v>
      </c>
      <c r="FT392">
        <v>-0.444</v>
      </c>
      <c r="FU392">
        <v>-0.083</v>
      </c>
      <c r="FV392">
        <v>-0.171</v>
      </c>
      <c r="FW392">
        <v>-0.067</v>
      </c>
      <c r="FX392">
        <v>408</v>
      </c>
      <c r="FY392">
        <v>21</v>
      </c>
      <c r="FZ392">
        <v>0.12</v>
      </c>
      <c r="GA392">
        <v>0.04</v>
      </c>
      <c r="GB392">
        <v>-48.20395853658537</v>
      </c>
      <c r="GC392">
        <v>-0.04309128919865267</v>
      </c>
      <c r="GD392">
        <v>0.1521888188188214</v>
      </c>
      <c r="GE392">
        <v>1</v>
      </c>
      <c r="GF392">
        <v>1.123778780487805</v>
      </c>
      <c r="GG392">
        <v>-0.2931309407665484</v>
      </c>
      <c r="GH392">
        <v>0.03547490938781615</v>
      </c>
      <c r="GI392">
        <v>1</v>
      </c>
      <c r="GJ392">
        <v>2</v>
      </c>
      <c r="GK392">
        <v>2</v>
      </c>
      <c r="GL392" t="s">
        <v>1125</v>
      </c>
      <c r="GM392">
        <v>3.09904</v>
      </c>
      <c r="GN392">
        <v>2.7579</v>
      </c>
      <c r="GO392">
        <v>0.207817</v>
      </c>
      <c r="GP392">
        <v>0.212434</v>
      </c>
      <c r="GQ392">
        <v>0.09568989999999999</v>
      </c>
      <c r="GR392">
        <v>0.0915373</v>
      </c>
      <c r="GS392">
        <v>20076</v>
      </c>
      <c r="GT392">
        <v>19741.2</v>
      </c>
      <c r="GU392">
        <v>25911.3</v>
      </c>
      <c r="GV392">
        <v>25437</v>
      </c>
      <c r="GW392">
        <v>37635.4</v>
      </c>
      <c r="GX392">
        <v>35226.9</v>
      </c>
      <c r="GY392">
        <v>45319.4</v>
      </c>
      <c r="GZ392">
        <v>41936.6</v>
      </c>
      <c r="HA392">
        <v>1.80445</v>
      </c>
      <c r="HB392">
        <v>1.76373</v>
      </c>
      <c r="HC392">
        <v>-0.0646412</v>
      </c>
      <c r="HD392">
        <v>0</v>
      </c>
      <c r="HE392">
        <v>29.0618</v>
      </c>
      <c r="HF392">
        <v>999.9</v>
      </c>
      <c r="HG392">
        <v>45.6</v>
      </c>
      <c r="HH392">
        <v>46.4</v>
      </c>
      <c r="HI392">
        <v>47.4637</v>
      </c>
      <c r="HJ392">
        <v>63.093</v>
      </c>
      <c r="HK392">
        <v>23.0609</v>
      </c>
      <c r="HL392">
        <v>1</v>
      </c>
      <c r="HM392">
        <v>0.778183</v>
      </c>
      <c r="HN392">
        <v>6.62114</v>
      </c>
      <c r="HO392">
        <v>20.1739</v>
      </c>
      <c r="HP392">
        <v>5.20801</v>
      </c>
      <c r="HQ392">
        <v>11.986</v>
      </c>
      <c r="HR392">
        <v>4.963</v>
      </c>
      <c r="HS392">
        <v>3.27433</v>
      </c>
      <c r="HT392">
        <v>9999</v>
      </c>
      <c r="HU392">
        <v>9999</v>
      </c>
      <c r="HV392">
        <v>9999</v>
      </c>
      <c r="HW392">
        <v>32.8</v>
      </c>
      <c r="HX392">
        <v>1.86401</v>
      </c>
      <c r="HY392">
        <v>1.86035</v>
      </c>
      <c r="HZ392">
        <v>1.85868</v>
      </c>
      <c r="IA392">
        <v>1.86005</v>
      </c>
      <c r="IB392">
        <v>1.85989</v>
      </c>
      <c r="IC392">
        <v>1.85855</v>
      </c>
      <c r="ID392">
        <v>1.85769</v>
      </c>
      <c r="IE392">
        <v>1.85243</v>
      </c>
      <c r="IF392">
        <v>0</v>
      </c>
      <c r="IG392">
        <v>0</v>
      </c>
      <c r="IH392">
        <v>0</v>
      </c>
      <c r="II392">
        <v>0</v>
      </c>
      <c r="IJ392" t="s">
        <v>433</v>
      </c>
      <c r="IK392" t="s">
        <v>434</v>
      </c>
      <c r="IL392" t="s">
        <v>435</v>
      </c>
      <c r="IM392" t="s">
        <v>435</v>
      </c>
      <c r="IN392" t="s">
        <v>435</v>
      </c>
      <c r="IO392" t="s">
        <v>435</v>
      </c>
      <c r="IP392">
        <v>0</v>
      </c>
      <c r="IQ392">
        <v>100</v>
      </c>
      <c r="IR392">
        <v>100</v>
      </c>
      <c r="IS392">
        <v>-0.37</v>
      </c>
      <c r="IT392">
        <v>-0.112</v>
      </c>
      <c r="IU392">
        <v>-0.2503851249591045</v>
      </c>
      <c r="IV392">
        <v>0.0002756662941723101</v>
      </c>
      <c r="IW392">
        <v>-1.706736700235475E-07</v>
      </c>
      <c r="IX392">
        <v>-7.648352192670159E-11</v>
      </c>
      <c r="IY392">
        <v>-0.272498028503149</v>
      </c>
      <c r="IZ392">
        <v>0.001712106514585134</v>
      </c>
      <c r="JA392">
        <v>0.0004201690128959496</v>
      </c>
      <c r="JB392">
        <v>-1.212774764375344E-06</v>
      </c>
      <c r="JC392">
        <v>3</v>
      </c>
      <c r="JD392">
        <v>1949</v>
      </c>
      <c r="JE392">
        <v>1</v>
      </c>
      <c r="JF392">
        <v>28</v>
      </c>
      <c r="JG392">
        <v>35</v>
      </c>
      <c r="JH392">
        <v>34.9</v>
      </c>
      <c r="JI392">
        <v>3.00659</v>
      </c>
      <c r="JJ392">
        <v>2.66724</v>
      </c>
      <c r="JK392">
        <v>1.49658</v>
      </c>
      <c r="JL392">
        <v>2.34497</v>
      </c>
      <c r="JM392">
        <v>1.54785</v>
      </c>
      <c r="JN392">
        <v>2.49268</v>
      </c>
      <c r="JO392">
        <v>49.4842</v>
      </c>
      <c r="JP392">
        <v>14.5611</v>
      </c>
      <c r="JQ392">
        <v>18</v>
      </c>
      <c r="JR392">
        <v>495.195</v>
      </c>
      <c r="JS392">
        <v>481.682</v>
      </c>
      <c r="JT392">
        <v>21.7394</v>
      </c>
      <c r="JU392">
        <v>36.523</v>
      </c>
      <c r="JV392">
        <v>29.9988</v>
      </c>
      <c r="JW392">
        <v>36.3523</v>
      </c>
      <c r="JX392">
        <v>36.2106</v>
      </c>
      <c r="JY392">
        <v>60.3699</v>
      </c>
      <c r="JZ392">
        <v>59.2341</v>
      </c>
      <c r="KA392">
        <v>0</v>
      </c>
      <c r="KB392">
        <v>21.7355</v>
      </c>
      <c r="KC392">
        <v>1403.33</v>
      </c>
      <c r="KD392">
        <v>16.8974</v>
      </c>
      <c r="KE392">
        <v>99.0295</v>
      </c>
      <c r="KF392">
        <v>99.55459999999999</v>
      </c>
    </row>
    <row r="393" spans="1:292">
      <c r="A393">
        <v>373</v>
      </c>
      <c r="B393">
        <v>1685036681.1</v>
      </c>
      <c r="C393">
        <v>10082</v>
      </c>
      <c r="D393" t="s">
        <v>1186</v>
      </c>
      <c r="E393" t="s">
        <v>1187</v>
      </c>
      <c r="F393">
        <v>5</v>
      </c>
      <c r="G393" t="s">
        <v>1017</v>
      </c>
      <c r="H393">
        <v>1685036673.581481</v>
      </c>
      <c r="I393">
        <f>(J393)/1000</f>
        <v>0</v>
      </c>
      <c r="J393">
        <f>IF(DO393, AM393, AG393)</f>
        <v>0</v>
      </c>
      <c r="K393">
        <f>IF(DO393, AH393, AF393)</f>
        <v>0</v>
      </c>
      <c r="L393">
        <f>DQ393 - IF(AT393&gt;1, K393*DK393*100.0/(AV393*EE393), 0)</f>
        <v>0</v>
      </c>
      <c r="M393">
        <f>((S393-I393/2)*L393-K393)/(S393+I393/2)</f>
        <v>0</v>
      </c>
      <c r="N393">
        <f>M393*(DX393+DY393)/1000.0</f>
        <v>0</v>
      </c>
      <c r="O393">
        <f>(DQ393 - IF(AT393&gt;1, K393*DK393*100.0/(AV393*EE393), 0))*(DX393+DY393)/1000.0</f>
        <v>0</v>
      </c>
      <c r="P393">
        <f>2.0/((1/R393-1/Q393)+SIGN(R393)*SQRT((1/R393-1/Q393)*(1/R393-1/Q393) + 4*DL393/((DL393+1)*(DL393+1))*(2*1/R393*1/Q393-1/Q393*1/Q393)))</f>
        <v>0</v>
      </c>
      <c r="Q393">
        <f>IF(LEFT(DM393,1)&lt;&gt;"0",IF(LEFT(DM393,1)="1",3.0,DN393),$D$5+$E$5*(EE393*DX393/($K$5*1000))+$F$5*(EE393*DX393/($K$5*1000))*MAX(MIN(DK393,$J$5),$I$5)*MAX(MIN(DK393,$J$5),$I$5)+$G$5*MAX(MIN(DK393,$J$5),$I$5)*(EE393*DX393/($K$5*1000))+$H$5*(EE393*DX393/($K$5*1000))*(EE393*DX393/($K$5*1000)))</f>
        <v>0</v>
      </c>
      <c r="R393">
        <f>I393*(1000-(1000*0.61365*exp(17.502*V393/(240.97+V393))/(DX393+DY393)+DS393)/2)/(1000*0.61365*exp(17.502*V393/(240.97+V393))/(DX393+DY393)-DS393)</f>
        <v>0</v>
      </c>
      <c r="S393">
        <f>1/((DL393+1)/(P393/1.6)+1/(Q393/1.37)) + DL393/((DL393+1)/(P393/1.6) + DL393/(Q393/1.37))</f>
        <v>0</v>
      </c>
      <c r="T393">
        <f>(DG393*DJ393)</f>
        <v>0</v>
      </c>
      <c r="U393">
        <f>(DZ393+(T393+2*0.95*5.67E-8*(((DZ393+$B$9)+273)^4-(DZ393+273)^4)-44100*I393)/(1.84*29.3*Q393+8*0.95*5.67E-8*(DZ393+273)^3))</f>
        <v>0</v>
      </c>
      <c r="V393">
        <f>($C$9*EA393+$D$9*EB393+$E$9*U393)</f>
        <v>0</v>
      </c>
      <c r="W393">
        <f>0.61365*exp(17.502*V393/(240.97+V393))</f>
        <v>0</v>
      </c>
      <c r="X393">
        <f>(Y393/Z393*100)</f>
        <v>0</v>
      </c>
      <c r="Y393">
        <f>DS393*(DX393+DY393)/1000</f>
        <v>0</v>
      </c>
      <c r="Z393">
        <f>0.61365*exp(17.502*DZ393/(240.97+DZ393))</f>
        <v>0</v>
      </c>
      <c r="AA393">
        <f>(W393-DS393*(DX393+DY393)/1000)</f>
        <v>0</v>
      </c>
      <c r="AB393">
        <f>(-I393*44100)</f>
        <v>0</v>
      </c>
      <c r="AC393">
        <f>2*29.3*Q393*0.92*(DZ393-V393)</f>
        <v>0</v>
      </c>
      <c r="AD393">
        <f>2*0.95*5.67E-8*(((DZ393+$B$9)+273)^4-(V393+273)^4)</f>
        <v>0</v>
      </c>
      <c r="AE393">
        <f>T393+AD393+AB393+AC393</f>
        <v>0</v>
      </c>
      <c r="AF393">
        <f>DW393*AT393*(DR393-DQ393*(1000-AT393*DT393)/(1000-AT393*DS393))/(100*DK393)</f>
        <v>0</v>
      </c>
      <c r="AG393">
        <f>1000*DW393*AT393*(DS393-DT393)/(100*DK393*(1000-AT393*DS393))</f>
        <v>0</v>
      </c>
      <c r="AH393">
        <f>(AI393 - AJ393 - DX393*1E3/(8.314*(DZ393+273.15)) * AL393/DW393 * AK393) * DW393/(100*DK393) * (1000 - DT393)/1000</f>
        <v>0</v>
      </c>
      <c r="AI393">
        <v>1413.774630958184</v>
      </c>
      <c r="AJ393">
        <v>1376.371696969696</v>
      </c>
      <c r="AK393">
        <v>3.427586747747581</v>
      </c>
      <c r="AL393">
        <v>66.82168237322618</v>
      </c>
      <c r="AM393">
        <f>(AO393 - AN393 + DX393*1E3/(8.314*(DZ393+273.15)) * AQ393/DW393 * AP393) * DW393/(100*DK393) * 1000/(1000 - AO393)</f>
        <v>0</v>
      </c>
      <c r="AN393">
        <v>16.81922550202232</v>
      </c>
      <c r="AO393">
        <v>17.92862617647059</v>
      </c>
      <c r="AP393">
        <v>0.0004479617287431546</v>
      </c>
      <c r="AQ393">
        <v>105.1701195824836</v>
      </c>
      <c r="AR393">
        <v>0</v>
      </c>
      <c r="AS393">
        <v>0</v>
      </c>
      <c r="AT393">
        <f>IF(AR393*$H$15&gt;=AV393,1.0,(AV393/(AV393-AR393*$H$15)))</f>
        <v>0</v>
      </c>
      <c r="AU393">
        <f>(AT393-1)*100</f>
        <v>0</v>
      </c>
      <c r="AV393">
        <f>MAX(0,($B$15+$C$15*EE393)/(1+$D$15*EE393)*DX393/(DZ393+273)*$E$15)</f>
        <v>0</v>
      </c>
      <c r="AW393" t="s">
        <v>429</v>
      </c>
      <c r="AX393" t="s">
        <v>429</v>
      </c>
      <c r="AY393">
        <v>0</v>
      </c>
      <c r="AZ393">
        <v>0</v>
      </c>
      <c r="BA393">
        <f>1-AY393/AZ393</f>
        <v>0</v>
      </c>
      <c r="BB393">
        <v>0</v>
      </c>
      <c r="BC393" t="s">
        <v>429</v>
      </c>
      <c r="BD393" t="s">
        <v>429</v>
      </c>
      <c r="BE393">
        <v>0</v>
      </c>
      <c r="BF393">
        <v>0</v>
      </c>
      <c r="BG393">
        <f>1-BE393/BF393</f>
        <v>0</v>
      </c>
      <c r="BH393">
        <v>0.5</v>
      </c>
      <c r="BI393">
        <f>DH393</f>
        <v>0</v>
      </c>
      <c r="BJ393">
        <f>K393</f>
        <v>0</v>
      </c>
      <c r="BK393">
        <f>BG393*BH393*BI393</f>
        <v>0</v>
      </c>
      <c r="BL393">
        <f>(BJ393-BB393)/BI393</f>
        <v>0</v>
      </c>
      <c r="BM393">
        <f>(AZ393-BF393)/BF393</f>
        <v>0</v>
      </c>
      <c r="BN393">
        <f>AY393/(BA393+AY393/BF393)</f>
        <v>0</v>
      </c>
      <c r="BO393" t="s">
        <v>429</v>
      </c>
      <c r="BP393">
        <v>0</v>
      </c>
      <c r="BQ393">
        <f>IF(BP393&lt;&gt;0, BP393, BN393)</f>
        <v>0</v>
      </c>
      <c r="BR393">
        <f>1-BQ393/BF393</f>
        <v>0</v>
      </c>
      <c r="BS393">
        <f>(BF393-BE393)/(BF393-BQ393)</f>
        <v>0</v>
      </c>
      <c r="BT393">
        <f>(AZ393-BF393)/(AZ393-BQ393)</f>
        <v>0</v>
      </c>
      <c r="BU393">
        <f>(BF393-BE393)/(BF393-AY393)</f>
        <v>0</v>
      </c>
      <c r="BV393">
        <f>(AZ393-BF393)/(AZ393-AY393)</f>
        <v>0</v>
      </c>
      <c r="BW393">
        <f>(BS393*BQ393/BE393)</f>
        <v>0</v>
      </c>
      <c r="BX393">
        <f>(1-BW393)</f>
        <v>0</v>
      </c>
      <c r="DG393">
        <f>$B$13*EF393+$C$13*EG393+$F$13*ER393*(1-EU393)</f>
        <v>0</v>
      </c>
      <c r="DH393">
        <f>DG393*DI393</f>
        <v>0</v>
      </c>
      <c r="DI393">
        <f>($B$13*$D$11+$C$13*$D$11+$F$13*((FE393+EW393)/MAX(FE393+EW393+FF393, 0.1)*$I$11+FF393/MAX(FE393+EW393+FF393, 0.1)*$J$11))/($B$13+$C$13+$F$13)</f>
        <v>0</v>
      </c>
      <c r="DJ393">
        <f>($B$13*$K$11+$C$13*$K$11+$F$13*((FE393+EW393)/MAX(FE393+EW393+FF393, 0.1)*$P$11+FF393/MAX(FE393+EW393+FF393, 0.1)*$Q$11))/($B$13+$C$13+$F$13)</f>
        <v>0</v>
      </c>
      <c r="DK393">
        <v>4.16</v>
      </c>
      <c r="DL393">
        <v>0.5</v>
      </c>
      <c r="DM393" t="s">
        <v>430</v>
      </c>
      <c r="DN393">
        <v>2</v>
      </c>
      <c r="DO393" t="b">
        <v>1</v>
      </c>
      <c r="DP393">
        <v>1685036673.581481</v>
      </c>
      <c r="DQ393">
        <v>1327.997407407407</v>
      </c>
      <c r="DR393">
        <v>1376.157777777778</v>
      </c>
      <c r="DS393">
        <v>17.91803333333334</v>
      </c>
      <c r="DT393">
        <v>16.81758148148148</v>
      </c>
      <c r="DU393">
        <v>1328.361851851852</v>
      </c>
      <c r="DV393">
        <v>18.03018518518519</v>
      </c>
      <c r="DW393">
        <v>499.9834074074075</v>
      </c>
      <c r="DX393">
        <v>99.50150000000001</v>
      </c>
      <c r="DY393">
        <v>0.09997997777777778</v>
      </c>
      <c r="DZ393">
        <v>27.06691851851852</v>
      </c>
      <c r="EA393">
        <v>28.00091481481482</v>
      </c>
      <c r="EB393">
        <v>999.9000000000001</v>
      </c>
      <c r="EC393">
        <v>0</v>
      </c>
      <c r="ED393">
        <v>0</v>
      </c>
      <c r="EE393">
        <v>10000.16</v>
      </c>
      <c r="EF393">
        <v>0</v>
      </c>
      <c r="EG393">
        <v>99.3327074074074</v>
      </c>
      <c r="EH393">
        <v>-48.16037037037037</v>
      </c>
      <c r="EI393">
        <v>1352.225925925926</v>
      </c>
      <c r="EJ393">
        <v>1399.696296296296</v>
      </c>
      <c r="EK393">
        <v>1.10045037037037</v>
      </c>
      <c r="EL393">
        <v>1376.157777777778</v>
      </c>
      <c r="EM393">
        <v>16.81758148148148</v>
      </c>
      <c r="EN393">
        <v>1.78287037037037</v>
      </c>
      <c r="EO393">
        <v>1.673374074074074</v>
      </c>
      <c r="EP393">
        <v>15.63740740740741</v>
      </c>
      <c r="EQ393">
        <v>14.65160740740741</v>
      </c>
      <c r="ER393">
        <v>2000.008518518519</v>
      </c>
      <c r="ES393">
        <v>0.979998888888889</v>
      </c>
      <c r="ET393">
        <v>0.02000121111111111</v>
      </c>
      <c r="EU393">
        <v>0</v>
      </c>
      <c r="EV393">
        <v>519.9577037037037</v>
      </c>
      <c r="EW393">
        <v>5.00078</v>
      </c>
      <c r="EX393">
        <v>17537.35185185185</v>
      </c>
      <c r="EY393">
        <v>16379.68888888889</v>
      </c>
      <c r="EZ393">
        <v>45.6154074074074</v>
      </c>
      <c r="FA393">
        <v>47.03674074074073</v>
      </c>
      <c r="FB393">
        <v>46.32155555555556</v>
      </c>
      <c r="FC393">
        <v>46.77514814814813</v>
      </c>
      <c r="FD393">
        <v>46.28444444444444</v>
      </c>
      <c r="FE393">
        <v>1955.104814814815</v>
      </c>
      <c r="FF393">
        <v>39.9025925925926</v>
      </c>
      <c r="FG393">
        <v>0</v>
      </c>
      <c r="FH393">
        <v>1685036680.3</v>
      </c>
      <c r="FI393">
        <v>0</v>
      </c>
      <c r="FJ393">
        <v>519.9586538461539</v>
      </c>
      <c r="FK393">
        <v>-0.8006495776369501</v>
      </c>
      <c r="FL393">
        <v>1490.068365465056</v>
      </c>
      <c r="FM393">
        <v>17580.61153846154</v>
      </c>
      <c r="FN393">
        <v>15</v>
      </c>
      <c r="FO393">
        <v>1685034582.6</v>
      </c>
      <c r="FP393" t="s">
        <v>1018</v>
      </c>
      <c r="FQ393">
        <v>1685034575.6</v>
      </c>
      <c r="FR393">
        <v>1685034582.6</v>
      </c>
      <c r="FS393">
        <v>5</v>
      </c>
      <c r="FT393">
        <v>-0.444</v>
      </c>
      <c r="FU393">
        <v>-0.083</v>
      </c>
      <c r="FV393">
        <v>-0.171</v>
      </c>
      <c r="FW393">
        <v>-0.067</v>
      </c>
      <c r="FX393">
        <v>408</v>
      </c>
      <c r="FY393">
        <v>21</v>
      </c>
      <c r="FZ393">
        <v>0.12</v>
      </c>
      <c r="GA393">
        <v>0.04</v>
      </c>
      <c r="GB393">
        <v>-48.1538512195122</v>
      </c>
      <c r="GC393">
        <v>0.3027156794423493</v>
      </c>
      <c r="GD393">
        <v>0.1476264833831434</v>
      </c>
      <c r="GE393">
        <v>0</v>
      </c>
      <c r="GF393">
        <v>1.108615853658536</v>
      </c>
      <c r="GG393">
        <v>-0.07942348432055889</v>
      </c>
      <c r="GH393">
        <v>0.01977896813205451</v>
      </c>
      <c r="GI393">
        <v>1</v>
      </c>
      <c r="GJ393">
        <v>1</v>
      </c>
      <c r="GK393">
        <v>2</v>
      </c>
      <c r="GL393" t="s">
        <v>432</v>
      </c>
      <c r="GM393">
        <v>3.09927</v>
      </c>
      <c r="GN393">
        <v>2.75834</v>
      </c>
      <c r="GO393">
        <v>0.209407</v>
      </c>
      <c r="GP393">
        <v>0.213967</v>
      </c>
      <c r="GQ393">
        <v>0.09568749999999999</v>
      </c>
      <c r="GR393">
        <v>0.0915475</v>
      </c>
      <c r="GS393">
        <v>20036.3</v>
      </c>
      <c r="GT393">
        <v>19703.4</v>
      </c>
      <c r="GU393">
        <v>25912.1</v>
      </c>
      <c r="GV393">
        <v>25437.8</v>
      </c>
      <c r="GW393">
        <v>37636.4</v>
      </c>
      <c r="GX393">
        <v>35227.5</v>
      </c>
      <c r="GY393">
        <v>45320.3</v>
      </c>
      <c r="GZ393">
        <v>41937.6</v>
      </c>
      <c r="HA393">
        <v>1.80475</v>
      </c>
      <c r="HB393">
        <v>1.7639</v>
      </c>
      <c r="HC393">
        <v>-0.0635386</v>
      </c>
      <c r="HD393">
        <v>0</v>
      </c>
      <c r="HE393">
        <v>29.0612</v>
      </c>
      <c r="HF393">
        <v>999.9</v>
      </c>
      <c r="HG393">
        <v>45.5</v>
      </c>
      <c r="HH393">
        <v>46.4</v>
      </c>
      <c r="HI393">
        <v>47.3619</v>
      </c>
      <c r="HJ393">
        <v>63.013</v>
      </c>
      <c r="HK393">
        <v>23.0569</v>
      </c>
      <c r="HL393">
        <v>1</v>
      </c>
      <c r="HM393">
        <v>0.779769</v>
      </c>
      <c r="HN393">
        <v>7.5397</v>
      </c>
      <c r="HO393">
        <v>20.1332</v>
      </c>
      <c r="HP393">
        <v>5.2092</v>
      </c>
      <c r="HQ393">
        <v>11.986</v>
      </c>
      <c r="HR393">
        <v>4.9631</v>
      </c>
      <c r="HS393">
        <v>3.2744</v>
      </c>
      <c r="HT393">
        <v>9999</v>
      </c>
      <c r="HU393">
        <v>9999</v>
      </c>
      <c r="HV393">
        <v>9999</v>
      </c>
      <c r="HW393">
        <v>32.8</v>
      </c>
      <c r="HX393">
        <v>1.86401</v>
      </c>
      <c r="HY393">
        <v>1.86035</v>
      </c>
      <c r="HZ393">
        <v>1.85867</v>
      </c>
      <c r="IA393">
        <v>1.86005</v>
      </c>
      <c r="IB393">
        <v>1.85989</v>
      </c>
      <c r="IC393">
        <v>1.85852</v>
      </c>
      <c r="ID393">
        <v>1.85763</v>
      </c>
      <c r="IE393">
        <v>1.85243</v>
      </c>
      <c r="IF393">
        <v>0</v>
      </c>
      <c r="IG393">
        <v>0</v>
      </c>
      <c r="IH393">
        <v>0</v>
      </c>
      <c r="II393">
        <v>0</v>
      </c>
      <c r="IJ393" t="s">
        <v>433</v>
      </c>
      <c r="IK393" t="s">
        <v>434</v>
      </c>
      <c r="IL393" t="s">
        <v>435</v>
      </c>
      <c r="IM393" t="s">
        <v>435</v>
      </c>
      <c r="IN393" t="s">
        <v>435</v>
      </c>
      <c r="IO393" t="s">
        <v>435</v>
      </c>
      <c r="IP393">
        <v>0</v>
      </c>
      <c r="IQ393">
        <v>100</v>
      </c>
      <c r="IR393">
        <v>100</v>
      </c>
      <c r="IS393">
        <v>-0.38</v>
      </c>
      <c r="IT393">
        <v>-0.112</v>
      </c>
      <c r="IU393">
        <v>-0.2503851249591045</v>
      </c>
      <c r="IV393">
        <v>0.0002756662941723101</v>
      </c>
      <c r="IW393">
        <v>-1.706736700235475E-07</v>
      </c>
      <c r="IX393">
        <v>-7.648352192670159E-11</v>
      </c>
      <c r="IY393">
        <v>-0.272498028503149</v>
      </c>
      <c r="IZ393">
        <v>0.001712106514585134</v>
      </c>
      <c r="JA393">
        <v>0.0004201690128959496</v>
      </c>
      <c r="JB393">
        <v>-1.212774764375344E-06</v>
      </c>
      <c r="JC393">
        <v>3</v>
      </c>
      <c r="JD393">
        <v>1949</v>
      </c>
      <c r="JE393">
        <v>1</v>
      </c>
      <c r="JF393">
        <v>28</v>
      </c>
      <c r="JG393">
        <v>35.1</v>
      </c>
      <c r="JH393">
        <v>35</v>
      </c>
      <c r="JI393">
        <v>3.04077</v>
      </c>
      <c r="JJ393">
        <v>2.66724</v>
      </c>
      <c r="JK393">
        <v>1.49658</v>
      </c>
      <c r="JL393">
        <v>2.34497</v>
      </c>
      <c r="JM393">
        <v>1.54785</v>
      </c>
      <c r="JN393">
        <v>2.4939</v>
      </c>
      <c r="JO393">
        <v>49.4842</v>
      </c>
      <c r="JP393">
        <v>14.5085</v>
      </c>
      <c r="JQ393">
        <v>18</v>
      </c>
      <c r="JR393">
        <v>495.296</v>
      </c>
      <c r="JS393">
        <v>481.729</v>
      </c>
      <c r="JT393">
        <v>21.6796</v>
      </c>
      <c r="JU393">
        <v>36.506</v>
      </c>
      <c r="JV393">
        <v>30.0009</v>
      </c>
      <c r="JW393">
        <v>36.3396</v>
      </c>
      <c r="JX393">
        <v>36.2006</v>
      </c>
      <c r="JY393">
        <v>60.996</v>
      </c>
      <c r="JZ393">
        <v>59.2341</v>
      </c>
      <c r="KA393">
        <v>0</v>
      </c>
      <c r="KB393">
        <v>21.5495</v>
      </c>
      <c r="KC393">
        <v>1423.37</v>
      </c>
      <c r="KD393">
        <v>16.9336</v>
      </c>
      <c r="KE393">
        <v>99.0318</v>
      </c>
      <c r="KF393">
        <v>99.5573</v>
      </c>
    </row>
    <row r="394" spans="1:292">
      <c r="A394">
        <v>374</v>
      </c>
      <c r="B394">
        <v>1685036686.1</v>
      </c>
      <c r="C394">
        <v>10087</v>
      </c>
      <c r="D394" t="s">
        <v>1188</v>
      </c>
      <c r="E394" t="s">
        <v>1189</v>
      </c>
      <c r="F394">
        <v>5</v>
      </c>
      <c r="G394" t="s">
        <v>1017</v>
      </c>
      <c r="H394">
        <v>1685036678.6</v>
      </c>
      <c r="I394">
        <f>(J394)/1000</f>
        <v>0</v>
      </c>
      <c r="J394">
        <f>IF(DO394, AM394, AG394)</f>
        <v>0</v>
      </c>
      <c r="K394">
        <f>IF(DO394, AH394, AF394)</f>
        <v>0</v>
      </c>
      <c r="L394">
        <f>DQ394 - IF(AT394&gt;1, K394*DK394*100.0/(AV394*EE394), 0)</f>
        <v>0</v>
      </c>
      <c r="M394">
        <f>((S394-I394/2)*L394-K394)/(S394+I394/2)</f>
        <v>0</v>
      </c>
      <c r="N394">
        <f>M394*(DX394+DY394)/1000.0</f>
        <v>0</v>
      </c>
      <c r="O394">
        <f>(DQ394 - IF(AT394&gt;1, K394*DK394*100.0/(AV394*EE394), 0))*(DX394+DY394)/1000.0</f>
        <v>0</v>
      </c>
      <c r="P394">
        <f>2.0/((1/R394-1/Q394)+SIGN(R394)*SQRT((1/R394-1/Q394)*(1/R394-1/Q394) + 4*DL394/((DL394+1)*(DL394+1))*(2*1/R394*1/Q394-1/Q394*1/Q394)))</f>
        <v>0</v>
      </c>
      <c r="Q394">
        <f>IF(LEFT(DM394,1)&lt;&gt;"0",IF(LEFT(DM394,1)="1",3.0,DN394),$D$5+$E$5*(EE394*DX394/($K$5*1000))+$F$5*(EE394*DX394/($K$5*1000))*MAX(MIN(DK394,$J$5),$I$5)*MAX(MIN(DK394,$J$5),$I$5)+$G$5*MAX(MIN(DK394,$J$5),$I$5)*(EE394*DX394/($K$5*1000))+$H$5*(EE394*DX394/($K$5*1000))*(EE394*DX394/($K$5*1000)))</f>
        <v>0</v>
      </c>
      <c r="R394">
        <f>I394*(1000-(1000*0.61365*exp(17.502*V394/(240.97+V394))/(DX394+DY394)+DS394)/2)/(1000*0.61365*exp(17.502*V394/(240.97+V394))/(DX394+DY394)-DS394)</f>
        <v>0</v>
      </c>
      <c r="S394">
        <f>1/((DL394+1)/(P394/1.6)+1/(Q394/1.37)) + DL394/((DL394+1)/(P394/1.6) + DL394/(Q394/1.37))</f>
        <v>0</v>
      </c>
      <c r="T394">
        <f>(DG394*DJ394)</f>
        <v>0</v>
      </c>
      <c r="U394">
        <f>(DZ394+(T394+2*0.95*5.67E-8*(((DZ394+$B$9)+273)^4-(DZ394+273)^4)-44100*I394)/(1.84*29.3*Q394+8*0.95*5.67E-8*(DZ394+273)^3))</f>
        <v>0</v>
      </c>
      <c r="V394">
        <f>($C$9*EA394+$D$9*EB394+$E$9*U394)</f>
        <v>0</v>
      </c>
      <c r="W394">
        <f>0.61365*exp(17.502*V394/(240.97+V394))</f>
        <v>0</v>
      </c>
      <c r="X394">
        <f>(Y394/Z394*100)</f>
        <v>0</v>
      </c>
      <c r="Y394">
        <f>DS394*(DX394+DY394)/1000</f>
        <v>0</v>
      </c>
      <c r="Z394">
        <f>0.61365*exp(17.502*DZ394/(240.97+DZ394))</f>
        <v>0</v>
      </c>
      <c r="AA394">
        <f>(W394-DS394*(DX394+DY394)/1000)</f>
        <v>0</v>
      </c>
      <c r="AB394">
        <f>(-I394*44100)</f>
        <v>0</v>
      </c>
      <c r="AC394">
        <f>2*29.3*Q394*0.92*(DZ394-V394)</f>
        <v>0</v>
      </c>
      <c r="AD394">
        <f>2*0.95*5.67E-8*(((DZ394+$B$9)+273)^4-(V394+273)^4)</f>
        <v>0</v>
      </c>
      <c r="AE394">
        <f>T394+AD394+AB394+AC394</f>
        <v>0</v>
      </c>
      <c r="AF394">
        <f>DW394*AT394*(DR394-DQ394*(1000-AT394*DT394)/(1000-AT394*DS394))/(100*DK394)</f>
        <v>0</v>
      </c>
      <c r="AG394">
        <f>1000*DW394*AT394*(DS394-DT394)/(100*DK394*(1000-AT394*DS394))</f>
        <v>0</v>
      </c>
      <c r="AH394">
        <f>(AI394 - AJ394 - DX394*1E3/(8.314*(DZ394+273.15)) * AL394/DW394 * AK394) * DW394/(100*DK394) * (1000 - DT394)/1000</f>
        <v>0</v>
      </c>
      <c r="AI394">
        <v>1430.646616927554</v>
      </c>
      <c r="AJ394">
        <v>1393.358181818181</v>
      </c>
      <c r="AK394">
        <v>3.38979866901548</v>
      </c>
      <c r="AL394">
        <v>66.82168237322618</v>
      </c>
      <c r="AM394">
        <f>(AO394 - AN394 + DX394*1E3/(8.314*(DZ394+273.15)) * AQ394/DW394 * AP394) * DW394/(100*DK394) * 1000/(1000 - AO394)</f>
        <v>0</v>
      </c>
      <c r="AN394">
        <v>16.81797667267011</v>
      </c>
      <c r="AO394">
        <v>17.91234294117646</v>
      </c>
      <c r="AP394">
        <v>-0.0003805003812139914</v>
      </c>
      <c r="AQ394">
        <v>105.1701195824836</v>
      </c>
      <c r="AR394">
        <v>0</v>
      </c>
      <c r="AS394">
        <v>0</v>
      </c>
      <c r="AT394">
        <f>IF(AR394*$H$15&gt;=AV394,1.0,(AV394/(AV394-AR394*$H$15)))</f>
        <v>0</v>
      </c>
      <c r="AU394">
        <f>(AT394-1)*100</f>
        <v>0</v>
      </c>
      <c r="AV394">
        <f>MAX(0,($B$15+$C$15*EE394)/(1+$D$15*EE394)*DX394/(DZ394+273)*$E$15)</f>
        <v>0</v>
      </c>
      <c r="AW394" t="s">
        <v>429</v>
      </c>
      <c r="AX394" t="s">
        <v>429</v>
      </c>
      <c r="AY394">
        <v>0</v>
      </c>
      <c r="AZ394">
        <v>0</v>
      </c>
      <c r="BA394">
        <f>1-AY394/AZ394</f>
        <v>0</v>
      </c>
      <c r="BB394">
        <v>0</v>
      </c>
      <c r="BC394" t="s">
        <v>429</v>
      </c>
      <c r="BD394" t="s">
        <v>429</v>
      </c>
      <c r="BE394">
        <v>0</v>
      </c>
      <c r="BF394">
        <v>0</v>
      </c>
      <c r="BG394">
        <f>1-BE394/BF394</f>
        <v>0</v>
      </c>
      <c r="BH394">
        <v>0.5</v>
      </c>
      <c r="BI394">
        <f>DH394</f>
        <v>0</v>
      </c>
      <c r="BJ394">
        <f>K394</f>
        <v>0</v>
      </c>
      <c r="BK394">
        <f>BG394*BH394*BI394</f>
        <v>0</v>
      </c>
      <c r="BL394">
        <f>(BJ394-BB394)/BI394</f>
        <v>0</v>
      </c>
      <c r="BM394">
        <f>(AZ394-BF394)/BF394</f>
        <v>0</v>
      </c>
      <c r="BN394">
        <f>AY394/(BA394+AY394/BF394)</f>
        <v>0</v>
      </c>
      <c r="BO394" t="s">
        <v>429</v>
      </c>
      <c r="BP394">
        <v>0</v>
      </c>
      <c r="BQ394">
        <f>IF(BP394&lt;&gt;0, BP394, BN394)</f>
        <v>0</v>
      </c>
      <c r="BR394">
        <f>1-BQ394/BF394</f>
        <v>0</v>
      </c>
      <c r="BS394">
        <f>(BF394-BE394)/(BF394-BQ394)</f>
        <v>0</v>
      </c>
      <c r="BT394">
        <f>(AZ394-BF394)/(AZ394-BQ394)</f>
        <v>0</v>
      </c>
      <c r="BU394">
        <f>(BF394-BE394)/(BF394-AY394)</f>
        <v>0</v>
      </c>
      <c r="BV394">
        <f>(AZ394-BF394)/(AZ394-AY394)</f>
        <v>0</v>
      </c>
      <c r="BW394">
        <f>(BS394*BQ394/BE394)</f>
        <v>0</v>
      </c>
      <c r="BX394">
        <f>(1-BW394)</f>
        <v>0</v>
      </c>
      <c r="DG394">
        <f>$B$13*EF394+$C$13*EG394+$F$13*ER394*(1-EU394)</f>
        <v>0</v>
      </c>
      <c r="DH394">
        <f>DG394*DI394</f>
        <v>0</v>
      </c>
      <c r="DI394">
        <f>($B$13*$D$11+$C$13*$D$11+$F$13*((FE394+EW394)/MAX(FE394+EW394+FF394, 0.1)*$I$11+FF394/MAX(FE394+EW394+FF394, 0.1)*$J$11))/($B$13+$C$13+$F$13)</f>
        <v>0</v>
      </c>
      <c r="DJ394">
        <f>($B$13*$K$11+$C$13*$K$11+$F$13*((FE394+EW394)/MAX(FE394+EW394+FF394, 0.1)*$P$11+FF394/MAX(FE394+EW394+FF394, 0.1)*$Q$11))/($B$13+$C$13+$F$13)</f>
        <v>0</v>
      </c>
      <c r="DK394">
        <v>4.16</v>
      </c>
      <c r="DL394">
        <v>0.5</v>
      </c>
      <c r="DM394" t="s">
        <v>430</v>
      </c>
      <c r="DN394">
        <v>2</v>
      </c>
      <c r="DO394" t="b">
        <v>1</v>
      </c>
      <c r="DP394">
        <v>1685036678.6</v>
      </c>
      <c r="DQ394">
        <v>1344.917037037037</v>
      </c>
      <c r="DR394">
        <v>1392.962222222222</v>
      </c>
      <c r="DS394">
        <v>17.92397407407407</v>
      </c>
      <c r="DT394">
        <v>16.82221481481482</v>
      </c>
      <c r="DU394">
        <v>1345.292962962963</v>
      </c>
      <c r="DV394">
        <v>18.03602592592593</v>
      </c>
      <c r="DW394">
        <v>499.9982222222222</v>
      </c>
      <c r="DX394">
        <v>99.50084074074076</v>
      </c>
      <c r="DY394">
        <v>0.09999304444444446</v>
      </c>
      <c r="DZ394">
        <v>27.07467777777778</v>
      </c>
      <c r="EA394">
        <v>28.01568888888889</v>
      </c>
      <c r="EB394">
        <v>999.9000000000001</v>
      </c>
      <c r="EC394">
        <v>0</v>
      </c>
      <c r="ED394">
        <v>0</v>
      </c>
      <c r="EE394">
        <v>9998.747037037036</v>
      </c>
      <c r="EF394">
        <v>0</v>
      </c>
      <c r="EG394">
        <v>99.95100370370371</v>
      </c>
      <c r="EH394">
        <v>-48.04465555555554</v>
      </c>
      <c r="EI394">
        <v>1369.462962962963</v>
      </c>
      <c r="EJ394">
        <v>1416.794074074074</v>
      </c>
      <c r="EK394">
        <v>1.101753703703704</v>
      </c>
      <c r="EL394">
        <v>1392.962222222222</v>
      </c>
      <c r="EM394">
        <v>16.82221481481482</v>
      </c>
      <c r="EN394">
        <v>1.78344962962963</v>
      </c>
      <c r="EO394">
        <v>1.673823703703704</v>
      </c>
      <c r="EP394">
        <v>15.64247407407407</v>
      </c>
      <c r="EQ394">
        <v>14.65577037037037</v>
      </c>
      <c r="ER394">
        <v>2000.041481481481</v>
      </c>
      <c r="ES394">
        <v>0.9799987777777779</v>
      </c>
      <c r="ET394">
        <v>0.02000132222222223</v>
      </c>
      <c r="EU394">
        <v>0</v>
      </c>
      <c r="EV394">
        <v>519.8816666666667</v>
      </c>
      <c r="EW394">
        <v>5.00078</v>
      </c>
      <c r="EX394">
        <v>17796.5037037037</v>
      </c>
      <c r="EY394">
        <v>16379.95925925926</v>
      </c>
      <c r="EZ394">
        <v>45.59692592592592</v>
      </c>
      <c r="FA394">
        <v>47.02985185185185</v>
      </c>
      <c r="FB394">
        <v>46.26362962962963</v>
      </c>
      <c r="FC394">
        <v>46.74959259259258</v>
      </c>
      <c r="FD394">
        <v>46.25670370370371</v>
      </c>
      <c r="FE394">
        <v>1955.136666666667</v>
      </c>
      <c r="FF394">
        <v>39.90481481481482</v>
      </c>
      <c r="FG394">
        <v>0</v>
      </c>
      <c r="FH394">
        <v>1685036685.1</v>
      </c>
      <c r="FI394">
        <v>0</v>
      </c>
      <c r="FJ394">
        <v>519.8851538461539</v>
      </c>
      <c r="FK394">
        <v>-0.2366495732249043</v>
      </c>
      <c r="FL394">
        <v>12086.69059164298</v>
      </c>
      <c r="FM394">
        <v>17794.24230769231</v>
      </c>
      <c r="FN394">
        <v>15</v>
      </c>
      <c r="FO394">
        <v>1685034582.6</v>
      </c>
      <c r="FP394" t="s">
        <v>1018</v>
      </c>
      <c r="FQ394">
        <v>1685034575.6</v>
      </c>
      <c r="FR394">
        <v>1685034582.6</v>
      </c>
      <c r="FS394">
        <v>5</v>
      </c>
      <c r="FT394">
        <v>-0.444</v>
      </c>
      <c r="FU394">
        <v>-0.083</v>
      </c>
      <c r="FV394">
        <v>-0.171</v>
      </c>
      <c r="FW394">
        <v>-0.067</v>
      </c>
      <c r="FX394">
        <v>408</v>
      </c>
      <c r="FY394">
        <v>21</v>
      </c>
      <c r="FZ394">
        <v>0.12</v>
      </c>
      <c r="GA394">
        <v>0.04</v>
      </c>
      <c r="GB394">
        <v>-48.09655853658536</v>
      </c>
      <c r="GC394">
        <v>1.127797212543541</v>
      </c>
      <c r="GD394">
        <v>0.1913096111155301</v>
      </c>
      <c r="GE394">
        <v>0</v>
      </c>
      <c r="GF394">
        <v>1.100347804878049</v>
      </c>
      <c r="GG394">
        <v>0.04583644599303036</v>
      </c>
      <c r="GH394">
        <v>0.008281282895841171</v>
      </c>
      <c r="GI394">
        <v>1</v>
      </c>
      <c r="GJ394">
        <v>1</v>
      </c>
      <c r="GK394">
        <v>2</v>
      </c>
      <c r="GL394" t="s">
        <v>432</v>
      </c>
      <c r="GM394">
        <v>3.0992</v>
      </c>
      <c r="GN394">
        <v>2.75799</v>
      </c>
      <c r="GO394">
        <v>0.210974</v>
      </c>
      <c r="GP394">
        <v>0.215522</v>
      </c>
      <c r="GQ394">
        <v>0.0956388</v>
      </c>
      <c r="GR394">
        <v>0.09176479999999999</v>
      </c>
      <c r="GS394">
        <v>19996.8</v>
      </c>
      <c r="GT394">
        <v>19664.5</v>
      </c>
      <c r="GU394">
        <v>25912.5</v>
      </c>
      <c r="GV394">
        <v>25438</v>
      </c>
      <c r="GW394">
        <v>37639.2</v>
      </c>
      <c r="GX394">
        <v>35219.3</v>
      </c>
      <c r="GY394">
        <v>45321.1</v>
      </c>
      <c r="GZ394">
        <v>41937.6</v>
      </c>
      <c r="HA394">
        <v>1.8048</v>
      </c>
      <c r="HB394">
        <v>1.76458</v>
      </c>
      <c r="HC394">
        <v>-0.0630841</v>
      </c>
      <c r="HD394">
        <v>0</v>
      </c>
      <c r="HE394">
        <v>29.0612</v>
      </c>
      <c r="HF394">
        <v>999.9</v>
      </c>
      <c r="HG394">
        <v>45.5</v>
      </c>
      <c r="HH394">
        <v>46.4</v>
      </c>
      <c r="HI394">
        <v>47.3569</v>
      </c>
      <c r="HJ394">
        <v>63.143</v>
      </c>
      <c r="HK394">
        <v>23.105</v>
      </c>
      <c r="HL394">
        <v>1</v>
      </c>
      <c r="HM394">
        <v>0.7810240000000001</v>
      </c>
      <c r="HN394">
        <v>7.38899</v>
      </c>
      <c r="HO394">
        <v>20.1398</v>
      </c>
      <c r="HP394">
        <v>5.20935</v>
      </c>
      <c r="HQ394">
        <v>11.986</v>
      </c>
      <c r="HR394">
        <v>4.96295</v>
      </c>
      <c r="HS394">
        <v>3.27425</v>
      </c>
      <c r="HT394">
        <v>9999</v>
      </c>
      <c r="HU394">
        <v>9999</v>
      </c>
      <c r="HV394">
        <v>9999</v>
      </c>
      <c r="HW394">
        <v>32.8</v>
      </c>
      <c r="HX394">
        <v>1.86401</v>
      </c>
      <c r="HY394">
        <v>1.86035</v>
      </c>
      <c r="HZ394">
        <v>1.85867</v>
      </c>
      <c r="IA394">
        <v>1.86005</v>
      </c>
      <c r="IB394">
        <v>1.85989</v>
      </c>
      <c r="IC394">
        <v>1.85853</v>
      </c>
      <c r="ID394">
        <v>1.85763</v>
      </c>
      <c r="IE394">
        <v>1.85242</v>
      </c>
      <c r="IF394">
        <v>0</v>
      </c>
      <c r="IG394">
        <v>0</v>
      </c>
      <c r="IH394">
        <v>0</v>
      </c>
      <c r="II394">
        <v>0</v>
      </c>
      <c r="IJ394" t="s">
        <v>433</v>
      </c>
      <c r="IK394" t="s">
        <v>434</v>
      </c>
      <c r="IL394" t="s">
        <v>435</v>
      </c>
      <c r="IM394" t="s">
        <v>435</v>
      </c>
      <c r="IN394" t="s">
        <v>435</v>
      </c>
      <c r="IO394" t="s">
        <v>435</v>
      </c>
      <c r="IP394">
        <v>0</v>
      </c>
      <c r="IQ394">
        <v>100</v>
      </c>
      <c r="IR394">
        <v>100</v>
      </c>
      <c r="IS394">
        <v>-0.39</v>
      </c>
      <c r="IT394">
        <v>-0.1122</v>
      </c>
      <c r="IU394">
        <v>-0.2503851249591045</v>
      </c>
      <c r="IV394">
        <v>0.0002756662941723101</v>
      </c>
      <c r="IW394">
        <v>-1.706736700235475E-07</v>
      </c>
      <c r="IX394">
        <v>-7.648352192670159E-11</v>
      </c>
      <c r="IY394">
        <v>-0.272498028503149</v>
      </c>
      <c r="IZ394">
        <v>0.001712106514585134</v>
      </c>
      <c r="JA394">
        <v>0.0004201690128959496</v>
      </c>
      <c r="JB394">
        <v>-1.212774764375344E-06</v>
      </c>
      <c r="JC394">
        <v>3</v>
      </c>
      <c r="JD394">
        <v>1949</v>
      </c>
      <c r="JE394">
        <v>1</v>
      </c>
      <c r="JF394">
        <v>28</v>
      </c>
      <c r="JG394">
        <v>35.2</v>
      </c>
      <c r="JH394">
        <v>35.1</v>
      </c>
      <c r="JI394">
        <v>3.06763</v>
      </c>
      <c r="JJ394">
        <v>2.66602</v>
      </c>
      <c r="JK394">
        <v>1.49658</v>
      </c>
      <c r="JL394">
        <v>2.34497</v>
      </c>
      <c r="JM394">
        <v>1.54785</v>
      </c>
      <c r="JN394">
        <v>2.49146</v>
      </c>
      <c r="JO394">
        <v>49.4842</v>
      </c>
      <c r="JP394">
        <v>14.5173</v>
      </c>
      <c r="JQ394">
        <v>18</v>
      </c>
      <c r="JR394">
        <v>495.24</v>
      </c>
      <c r="JS394">
        <v>482.095</v>
      </c>
      <c r="JT394">
        <v>21.5596</v>
      </c>
      <c r="JU394">
        <v>36.489</v>
      </c>
      <c r="JV394">
        <v>30.0007</v>
      </c>
      <c r="JW394">
        <v>36.327</v>
      </c>
      <c r="JX394">
        <v>36.1881</v>
      </c>
      <c r="JY394">
        <v>61.547</v>
      </c>
      <c r="JZ394">
        <v>58.9556</v>
      </c>
      <c r="KA394">
        <v>0</v>
      </c>
      <c r="KB394">
        <v>21.5291</v>
      </c>
      <c r="KC394">
        <v>1436.72</v>
      </c>
      <c r="KD394">
        <v>16.9642</v>
      </c>
      <c r="KE394">
        <v>99.0335</v>
      </c>
      <c r="KF394">
        <v>99.5577</v>
      </c>
    </row>
    <row r="395" spans="1:292">
      <c r="A395">
        <v>375</v>
      </c>
      <c r="B395">
        <v>1685036691.1</v>
      </c>
      <c r="C395">
        <v>10092</v>
      </c>
      <c r="D395" t="s">
        <v>1190</v>
      </c>
      <c r="E395" t="s">
        <v>1191</v>
      </c>
      <c r="F395">
        <v>5</v>
      </c>
      <c r="G395" t="s">
        <v>1017</v>
      </c>
      <c r="H395">
        <v>1685036683.314285</v>
      </c>
      <c r="I395">
        <f>(J395)/1000</f>
        <v>0</v>
      </c>
      <c r="J395">
        <f>IF(DO395, AM395, AG395)</f>
        <v>0</v>
      </c>
      <c r="K395">
        <f>IF(DO395, AH395, AF395)</f>
        <v>0</v>
      </c>
      <c r="L395">
        <f>DQ395 - IF(AT395&gt;1, K395*DK395*100.0/(AV395*EE395), 0)</f>
        <v>0</v>
      </c>
      <c r="M395">
        <f>((S395-I395/2)*L395-K395)/(S395+I395/2)</f>
        <v>0</v>
      </c>
      <c r="N395">
        <f>M395*(DX395+DY395)/1000.0</f>
        <v>0</v>
      </c>
      <c r="O395">
        <f>(DQ395 - IF(AT395&gt;1, K395*DK395*100.0/(AV395*EE395), 0))*(DX395+DY395)/1000.0</f>
        <v>0</v>
      </c>
      <c r="P395">
        <f>2.0/((1/R395-1/Q395)+SIGN(R395)*SQRT((1/R395-1/Q395)*(1/R395-1/Q395) + 4*DL395/((DL395+1)*(DL395+1))*(2*1/R395*1/Q395-1/Q395*1/Q395)))</f>
        <v>0</v>
      </c>
      <c r="Q395">
        <f>IF(LEFT(DM395,1)&lt;&gt;"0",IF(LEFT(DM395,1)="1",3.0,DN395),$D$5+$E$5*(EE395*DX395/($K$5*1000))+$F$5*(EE395*DX395/($K$5*1000))*MAX(MIN(DK395,$J$5),$I$5)*MAX(MIN(DK395,$J$5),$I$5)+$G$5*MAX(MIN(DK395,$J$5),$I$5)*(EE395*DX395/($K$5*1000))+$H$5*(EE395*DX395/($K$5*1000))*(EE395*DX395/($K$5*1000)))</f>
        <v>0</v>
      </c>
      <c r="R395">
        <f>I395*(1000-(1000*0.61365*exp(17.502*V395/(240.97+V395))/(DX395+DY395)+DS395)/2)/(1000*0.61365*exp(17.502*V395/(240.97+V395))/(DX395+DY395)-DS395)</f>
        <v>0</v>
      </c>
      <c r="S395">
        <f>1/((DL395+1)/(P395/1.6)+1/(Q395/1.37)) + DL395/((DL395+1)/(P395/1.6) + DL395/(Q395/1.37))</f>
        <v>0</v>
      </c>
      <c r="T395">
        <f>(DG395*DJ395)</f>
        <v>0</v>
      </c>
      <c r="U395">
        <f>(DZ395+(T395+2*0.95*5.67E-8*(((DZ395+$B$9)+273)^4-(DZ395+273)^4)-44100*I395)/(1.84*29.3*Q395+8*0.95*5.67E-8*(DZ395+273)^3))</f>
        <v>0</v>
      </c>
      <c r="V395">
        <f>($C$9*EA395+$D$9*EB395+$E$9*U395)</f>
        <v>0</v>
      </c>
      <c r="W395">
        <f>0.61365*exp(17.502*V395/(240.97+V395))</f>
        <v>0</v>
      </c>
      <c r="X395">
        <f>(Y395/Z395*100)</f>
        <v>0</v>
      </c>
      <c r="Y395">
        <f>DS395*(DX395+DY395)/1000</f>
        <v>0</v>
      </c>
      <c r="Z395">
        <f>0.61365*exp(17.502*DZ395/(240.97+DZ395))</f>
        <v>0</v>
      </c>
      <c r="AA395">
        <f>(W395-DS395*(DX395+DY395)/1000)</f>
        <v>0</v>
      </c>
      <c r="AB395">
        <f>(-I395*44100)</f>
        <v>0</v>
      </c>
      <c r="AC395">
        <f>2*29.3*Q395*0.92*(DZ395-V395)</f>
        <v>0</v>
      </c>
      <c r="AD395">
        <f>2*0.95*5.67E-8*(((DZ395+$B$9)+273)^4-(V395+273)^4)</f>
        <v>0</v>
      </c>
      <c r="AE395">
        <f>T395+AD395+AB395+AC395</f>
        <v>0</v>
      </c>
      <c r="AF395">
        <f>DW395*AT395*(DR395-DQ395*(1000-AT395*DT395)/(1000-AT395*DS395))/(100*DK395)</f>
        <v>0</v>
      </c>
      <c r="AG395">
        <f>1000*DW395*AT395*(DS395-DT395)/(100*DK395*(1000-AT395*DS395))</f>
        <v>0</v>
      </c>
      <c r="AH395">
        <f>(AI395 - AJ395 - DX395*1E3/(8.314*(DZ395+273.15)) * AL395/DW395 * AK395) * DW395/(100*DK395) * (1000 - DT395)/1000</f>
        <v>0</v>
      </c>
      <c r="AI395">
        <v>1447.811996587351</v>
      </c>
      <c r="AJ395">
        <v>1410.520666666667</v>
      </c>
      <c r="AK395">
        <v>3.42710758101667</v>
      </c>
      <c r="AL395">
        <v>66.82168237322618</v>
      </c>
      <c r="AM395">
        <f>(AO395 - AN395 + DX395*1E3/(8.314*(DZ395+273.15)) * AQ395/DW395 * AP395) * DW395/(100*DK395) * 1000/(1000 - AO395)</f>
        <v>0</v>
      </c>
      <c r="AN395">
        <v>16.88956522462757</v>
      </c>
      <c r="AO395">
        <v>17.93828794117647</v>
      </c>
      <c r="AP395">
        <v>-0.0004345536082719095</v>
      </c>
      <c r="AQ395">
        <v>105.1701195824836</v>
      </c>
      <c r="AR395">
        <v>0</v>
      </c>
      <c r="AS395">
        <v>0</v>
      </c>
      <c r="AT395">
        <f>IF(AR395*$H$15&gt;=AV395,1.0,(AV395/(AV395-AR395*$H$15)))</f>
        <v>0</v>
      </c>
      <c r="AU395">
        <f>(AT395-1)*100</f>
        <v>0</v>
      </c>
      <c r="AV395">
        <f>MAX(0,($B$15+$C$15*EE395)/(1+$D$15*EE395)*DX395/(DZ395+273)*$E$15)</f>
        <v>0</v>
      </c>
      <c r="AW395" t="s">
        <v>429</v>
      </c>
      <c r="AX395" t="s">
        <v>429</v>
      </c>
      <c r="AY395">
        <v>0</v>
      </c>
      <c r="AZ395">
        <v>0</v>
      </c>
      <c r="BA395">
        <f>1-AY395/AZ395</f>
        <v>0</v>
      </c>
      <c r="BB395">
        <v>0</v>
      </c>
      <c r="BC395" t="s">
        <v>429</v>
      </c>
      <c r="BD395" t="s">
        <v>429</v>
      </c>
      <c r="BE395">
        <v>0</v>
      </c>
      <c r="BF395">
        <v>0</v>
      </c>
      <c r="BG395">
        <f>1-BE395/BF395</f>
        <v>0</v>
      </c>
      <c r="BH395">
        <v>0.5</v>
      </c>
      <c r="BI395">
        <f>DH395</f>
        <v>0</v>
      </c>
      <c r="BJ395">
        <f>K395</f>
        <v>0</v>
      </c>
      <c r="BK395">
        <f>BG395*BH395*BI395</f>
        <v>0</v>
      </c>
      <c r="BL395">
        <f>(BJ395-BB395)/BI395</f>
        <v>0</v>
      </c>
      <c r="BM395">
        <f>(AZ395-BF395)/BF395</f>
        <v>0</v>
      </c>
      <c r="BN395">
        <f>AY395/(BA395+AY395/BF395)</f>
        <v>0</v>
      </c>
      <c r="BO395" t="s">
        <v>429</v>
      </c>
      <c r="BP395">
        <v>0</v>
      </c>
      <c r="BQ395">
        <f>IF(BP395&lt;&gt;0, BP395, BN395)</f>
        <v>0</v>
      </c>
      <c r="BR395">
        <f>1-BQ395/BF395</f>
        <v>0</v>
      </c>
      <c r="BS395">
        <f>(BF395-BE395)/(BF395-BQ395)</f>
        <v>0</v>
      </c>
      <c r="BT395">
        <f>(AZ395-BF395)/(AZ395-BQ395)</f>
        <v>0</v>
      </c>
      <c r="BU395">
        <f>(BF395-BE395)/(BF395-AY395)</f>
        <v>0</v>
      </c>
      <c r="BV395">
        <f>(AZ395-BF395)/(AZ395-AY395)</f>
        <v>0</v>
      </c>
      <c r="BW395">
        <f>(BS395*BQ395/BE395)</f>
        <v>0</v>
      </c>
      <c r="BX395">
        <f>(1-BW395)</f>
        <v>0</v>
      </c>
      <c r="DG395">
        <f>$B$13*EF395+$C$13*EG395+$F$13*ER395*(1-EU395)</f>
        <v>0</v>
      </c>
      <c r="DH395">
        <f>DG395*DI395</f>
        <v>0</v>
      </c>
      <c r="DI395">
        <f>($B$13*$D$11+$C$13*$D$11+$F$13*((FE395+EW395)/MAX(FE395+EW395+FF395, 0.1)*$I$11+FF395/MAX(FE395+EW395+FF395, 0.1)*$J$11))/($B$13+$C$13+$F$13)</f>
        <v>0</v>
      </c>
      <c r="DJ395">
        <f>($B$13*$K$11+$C$13*$K$11+$F$13*((FE395+EW395)/MAX(FE395+EW395+FF395, 0.1)*$P$11+FF395/MAX(FE395+EW395+FF395, 0.1)*$Q$11))/($B$13+$C$13+$F$13)</f>
        <v>0</v>
      </c>
      <c r="DK395">
        <v>4.16</v>
      </c>
      <c r="DL395">
        <v>0.5</v>
      </c>
      <c r="DM395" t="s">
        <v>430</v>
      </c>
      <c r="DN395">
        <v>2</v>
      </c>
      <c r="DO395" t="b">
        <v>1</v>
      </c>
      <c r="DP395">
        <v>1685036683.314285</v>
      </c>
      <c r="DQ395">
        <v>1360.755357142857</v>
      </c>
      <c r="DR395">
        <v>1408.653571428571</v>
      </c>
      <c r="DS395">
        <v>17.923525</v>
      </c>
      <c r="DT395">
        <v>16.86932142857143</v>
      </c>
      <c r="DU395">
        <v>1361.14</v>
      </c>
      <c r="DV395">
        <v>18.03558571428572</v>
      </c>
      <c r="DW395">
        <v>500.0063928571429</v>
      </c>
      <c r="DX395">
        <v>99.50038214285713</v>
      </c>
      <c r="DY395">
        <v>0.09998393214285714</v>
      </c>
      <c r="DZ395">
        <v>27.08047142857143</v>
      </c>
      <c r="EA395">
        <v>28.02237857142857</v>
      </c>
      <c r="EB395">
        <v>999.9000000000002</v>
      </c>
      <c r="EC395">
        <v>0</v>
      </c>
      <c r="ED395">
        <v>0</v>
      </c>
      <c r="EE395">
        <v>9999.868214285714</v>
      </c>
      <c r="EF395">
        <v>0</v>
      </c>
      <c r="EG395">
        <v>102.489925</v>
      </c>
      <c r="EH395">
        <v>-47.89776785714287</v>
      </c>
      <c r="EI395">
        <v>1385.589642857143</v>
      </c>
      <c r="EJ395">
        <v>1432.823571428571</v>
      </c>
      <c r="EK395">
        <v>1.054197</v>
      </c>
      <c r="EL395">
        <v>1408.653571428571</v>
      </c>
      <c r="EM395">
        <v>16.86932142857143</v>
      </c>
      <c r="EN395">
        <v>1.7833975</v>
      </c>
      <c r="EO395">
        <v>1.678503571428572</v>
      </c>
      <c r="EP395">
        <v>15.64201785714286</v>
      </c>
      <c r="EQ395">
        <v>14.69892142857143</v>
      </c>
      <c r="ER395">
        <v>2000.052857142857</v>
      </c>
      <c r="ES395">
        <v>0.9799976428571429</v>
      </c>
      <c r="ET395">
        <v>0.020002475</v>
      </c>
      <c r="EU395">
        <v>0</v>
      </c>
      <c r="EV395">
        <v>519.8923571428571</v>
      </c>
      <c r="EW395">
        <v>5.00078</v>
      </c>
      <c r="EX395">
        <v>18415.35714285714</v>
      </c>
      <c r="EY395">
        <v>16380.03928571429</v>
      </c>
      <c r="EZ395">
        <v>45.6067857142857</v>
      </c>
      <c r="FA395">
        <v>47.01764285714285</v>
      </c>
      <c r="FB395">
        <v>46.41489285714285</v>
      </c>
      <c r="FC395">
        <v>46.74514285714285</v>
      </c>
      <c r="FD395">
        <v>46.25192857142856</v>
      </c>
      <c r="FE395">
        <v>1955.145</v>
      </c>
      <c r="FF395">
        <v>39.90750000000001</v>
      </c>
      <c r="FG395">
        <v>0</v>
      </c>
      <c r="FH395">
        <v>1685036690.5</v>
      </c>
      <c r="FI395">
        <v>0</v>
      </c>
      <c r="FJ395">
        <v>519.9088399999999</v>
      </c>
      <c r="FK395">
        <v>0.1650769125881011</v>
      </c>
      <c r="FL395">
        <v>2404.069224000873</v>
      </c>
      <c r="FM395">
        <v>18495.732</v>
      </c>
      <c r="FN395">
        <v>15</v>
      </c>
      <c r="FO395">
        <v>1685034582.6</v>
      </c>
      <c r="FP395" t="s">
        <v>1018</v>
      </c>
      <c r="FQ395">
        <v>1685034575.6</v>
      </c>
      <c r="FR395">
        <v>1685034582.6</v>
      </c>
      <c r="FS395">
        <v>5</v>
      </c>
      <c r="FT395">
        <v>-0.444</v>
      </c>
      <c r="FU395">
        <v>-0.083</v>
      </c>
      <c r="FV395">
        <v>-0.171</v>
      </c>
      <c r="FW395">
        <v>-0.067</v>
      </c>
      <c r="FX395">
        <v>408</v>
      </c>
      <c r="FY395">
        <v>21</v>
      </c>
      <c r="FZ395">
        <v>0.12</v>
      </c>
      <c r="GA395">
        <v>0.04</v>
      </c>
      <c r="GB395">
        <v>-48.00142</v>
      </c>
      <c r="GC395">
        <v>1.921422889305952</v>
      </c>
      <c r="GD395">
        <v>0.2119399811267328</v>
      </c>
      <c r="GE395">
        <v>0</v>
      </c>
      <c r="GF395">
        <v>1.071491975</v>
      </c>
      <c r="GG395">
        <v>-0.4681655121951245</v>
      </c>
      <c r="GH395">
        <v>0.06001556704867807</v>
      </c>
      <c r="GI395">
        <v>1</v>
      </c>
      <c r="GJ395">
        <v>1</v>
      </c>
      <c r="GK395">
        <v>2</v>
      </c>
      <c r="GL395" t="s">
        <v>432</v>
      </c>
      <c r="GM395">
        <v>3.09918</v>
      </c>
      <c r="GN395">
        <v>2.75807</v>
      </c>
      <c r="GO395">
        <v>0.212539</v>
      </c>
      <c r="GP395">
        <v>0.217045</v>
      </c>
      <c r="GQ395">
        <v>0.09575740000000001</v>
      </c>
      <c r="GR395">
        <v>0.09228649999999999</v>
      </c>
      <c r="GS395">
        <v>19957.2</v>
      </c>
      <c r="GT395">
        <v>19626.5</v>
      </c>
      <c r="GU395">
        <v>25912.6</v>
      </c>
      <c r="GV395">
        <v>25438.3</v>
      </c>
      <c r="GW395">
        <v>37635</v>
      </c>
      <c r="GX395">
        <v>35199.7</v>
      </c>
      <c r="GY395">
        <v>45321.8</v>
      </c>
      <c r="GZ395">
        <v>41938.1</v>
      </c>
      <c r="HA395">
        <v>1.80492</v>
      </c>
      <c r="HB395">
        <v>1.76478</v>
      </c>
      <c r="HC395">
        <v>-0.0640526</v>
      </c>
      <c r="HD395">
        <v>0</v>
      </c>
      <c r="HE395">
        <v>29.0624</v>
      </c>
      <c r="HF395">
        <v>999.9</v>
      </c>
      <c r="HG395">
        <v>45.5</v>
      </c>
      <c r="HH395">
        <v>46.4</v>
      </c>
      <c r="HI395">
        <v>47.36</v>
      </c>
      <c r="HJ395">
        <v>63.213</v>
      </c>
      <c r="HK395">
        <v>23.2011</v>
      </c>
      <c r="HL395">
        <v>1</v>
      </c>
      <c r="HM395">
        <v>0.779438</v>
      </c>
      <c r="HN395">
        <v>7.32617</v>
      </c>
      <c r="HO395">
        <v>20.1429</v>
      </c>
      <c r="HP395">
        <v>5.20995</v>
      </c>
      <c r="HQ395">
        <v>11.986</v>
      </c>
      <c r="HR395">
        <v>4.9633</v>
      </c>
      <c r="HS395">
        <v>3.27448</v>
      </c>
      <c r="HT395">
        <v>9999</v>
      </c>
      <c r="HU395">
        <v>9999</v>
      </c>
      <c r="HV395">
        <v>9999</v>
      </c>
      <c r="HW395">
        <v>32.8</v>
      </c>
      <c r="HX395">
        <v>1.86401</v>
      </c>
      <c r="HY395">
        <v>1.86035</v>
      </c>
      <c r="HZ395">
        <v>1.85867</v>
      </c>
      <c r="IA395">
        <v>1.86002</v>
      </c>
      <c r="IB395">
        <v>1.85989</v>
      </c>
      <c r="IC395">
        <v>1.85853</v>
      </c>
      <c r="ID395">
        <v>1.85762</v>
      </c>
      <c r="IE395">
        <v>1.85242</v>
      </c>
      <c r="IF395">
        <v>0</v>
      </c>
      <c r="IG395">
        <v>0</v>
      </c>
      <c r="IH395">
        <v>0</v>
      </c>
      <c r="II395">
        <v>0</v>
      </c>
      <c r="IJ395" t="s">
        <v>433</v>
      </c>
      <c r="IK395" t="s">
        <v>434</v>
      </c>
      <c r="IL395" t="s">
        <v>435</v>
      </c>
      <c r="IM395" t="s">
        <v>435</v>
      </c>
      <c r="IN395" t="s">
        <v>435</v>
      </c>
      <c r="IO395" t="s">
        <v>435</v>
      </c>
      <c r="IP395">
        <v>0</v>
      </c>
      <c r="IQ395">
        <v>100</v>
      </c>
      <c r="IR395">
        <v>100</v>
      </c>
      <c r="IS395">
        <v>-0.4</v>
      </c>
      <c r="IT395">
        <v>-0.1117</v>
      </c>
      <c r="IU395">
        <v>-0.2503851249591045</v>
      </c>
      <c r="IV395">
        <v>0.0002756662941723101</v>
      </c>
      <c r="IW395">
        <v>-1.706736700235475E-07</v>
      </c>
      <c r="IX395">
        <v>-7.648352192670159E-11</v>
      </c>
      <c r="IY395">
        <v>-0.272498028503149</v>
      </c>
      <c r="IZ395">
        <v>0.001712106514585134</v>
      </c>
      <c r="JA395">
        <v>0.0004201690128959496</v>
      </c>
      <c r="JB395">
        <v>-1.212774764375344E-06</v>
      </c>
      <c r="JC395">
        <v>3</v>
      </c>
      <c r="JD395">
        <v>1949</v>
      </c>
      <c r="JE395">
        <v>1</v>
      </c>
      <c r="JF395">
        <v>28</v>
      </c>
      <c r="JG395">
        <v>35.3</v>
      </c>
      <c r="JH395">
        <v>35.1</v>
      </c>
      <c r="JI395">
        <v>3.09326</v>
      </c>
      <c r="JJ395">
        <v>2.66479</v>
      </c>
      <c r="JK395">
        <v>1.49658</v>
      </c>
      <c r="JL395">
        <v>2.34497</v>
      </c>
      <c r="JM395">
        <v>1.54785</v>
      </c>
      <c r="JN395">
        <v>2.50977</v>
      </c>
      <c r="JO395">
        <v>49.4842</v>
      </c>
      <c r="JP395">
        <v>14.5085</v>
      </c>
      <c r="JQ395">
        <v>18</v>
      </c>
      <c r="JR395">
        <v>495.232</v>
      </c>
      <c r="JS395">
        <v>482.152</v>
      </c>
      <c r="JT395">
        <v>21.5041</v>
      </c>
      <c r="JU395">
        <v>36.4719</v>
      </c>
      <c r="JV395">
        <v>29.9995</v>
      </c>
      <c r="JW395">
        <v>36.3144</v>
      </c>
      <c r="JX395">
        <v>36.1773</v>
      </c>
      <c r="JY395">
        <v>62.1684</v>
      </c>
      <c r="JZ395">
        <v>58.9556</v>
      </c>
      <c r="KA395">
        <v>0</v>
      </c>
      <c r="KB395">
        <v>21.4994</v>
      </c>
      <c r="KC395">
        <v>1456.76</v>
      </c>
      <c r="KD395">
        <v>16.9502</v>
      </c>
      <c r="KE395">
        <v>99.0346</v>
      </c>
      <c r="KF395">
        <v>99.5587</v>
      </c>
    </row>
    <row r="396" spans="1:292">
      <c r="A396">
        <v>376</v>
      </c>
      <c r="B396">
        <v>1685036696.1</v>
      </c>
      <c r="C396">
        <v>10097</v>
      </c>
      <c r="D396" t="s">
        <v>1192</v>
      </c>
      <c r="E396" t="s">
        <v>1193</v>
      </c>
      <c r="F396">
        <v>5</v>
      </c>
      <c r="G396" t="s">
        <v>1017</v>
      </c>
      <c r="H396">
        <v>1685036688.6</v>
      </c>
      <c r="I396">
        <f>(J396)/1000</f>
        <v>0</v>
      </c>
      <c r="J396">
        <f>IF(DO396, AM396, AG396)</f>
        <v>0</v>
      </c>
      <c r="K396">
        <f>IF(DO396, AH396, AF396)</f>
        <v>0</v>
      </c>
      <c r="L396">
        <f>DQ396 - IF(AT396&gt;1, K396*DK396*100.0/(AV396*EE396), 0)</f>
        <v>0</v>
      </c>
      <c r="M396">
        <f>((S396-I396/2)*L396-K396)/(S396+I396/2)</f>
        <v>0</v>
      </c>
      <c r="N396">
        <f>M396*(DX396+DY396)/1000.0</f>
        <v>0</v>
      </c>
      <c r="O396">
        <f>(DQ396 - IF(AT396&gt;1, K396*DK396*100.0/(AV396*EE396), 0))*(DX396+DY396)/1000.0</f>
        <v>0</v>
      </c>
      <c r="P396">
        <f>2.0/((1/R396-1/Q396)+SIGN(R396)*SQRT((1/R396-1/Q396)*(1/R396-1/Q396) + 4*DL396/((DL396+1)*(DL396+1))*(2*1/R396*1/Q396-1/Q396*1/Q396)))</f>
        <v>0</v>
      </c>
      <c r="Q396">
        <f>IF(LEFT(DM396,1)&lt;&gt;"0",IF(LEFT(DM396,1)="1",3.0,DN396),$D$5+$E$5*(EE396*DX396/($K$5*1000))+$F$5*(EE396*DX396/($K$5*1000))*MAX(MIN(DK396,$J$5),$I$5)*MAX(MIN(DK396,$J$5),$I$5)+$G$5*MAX(MIN(DK396,$J$5),$I$5)*(EE396*DX396/($K$5*1000))+$H$5*(EE396*DX396/($K$5*1000))*(EE396*DX396/($K$5*1000)))</f>
        <v>0</v>
      </c>
      <c r="R396">
        <f>I396*(1000-(1000*0.61365*exp(17.502*V396/(240.97+V396))/(DX396+DY396)+DS396)/2)/(1000*0.61365*exp(17.502*V396/(240.97+V396))/(DX396+DY396)-DS396)</f>
        <v>0</v>
      </c>
      <c r="S396">
        <f>1/((DL396+1)/(P396/1.6)+1/(Q396/1.37)) + DL396/((DL396+1)/(P396/1.6) + DL396/(Q396/1.37))</f>
        <v>0</v>
      </c>
      <c r="T396">
        <f>(DG396*DJ396)</f>
        <v>0</v>
      </c>
      <c r="U396">
        <f>(DZ396+(T396+2*0.95*5.67E-8*(((DZ396+$B$9)+273)^4-(DZ396+273)^4)-44100*I396)/(1.84*29.3*Q396+8*0.95*5.67E-8*(DZ396+273)^3))</f>
        <v>0</v>
      </c>
      <c r="V396">
        <f>($C$9*EA396+$D$9*EB396+$E$9*U396)</f>
        <v>0</v>
      </c>
      <c r="W396">
        <f>0.61365*exp(17.502*V396/(240.97+V396))</f>
        <v>0</v>
      </c>
      <c r="X396">
        <f>(Y396/Z396*100)</f>
        <v>0</v>
      </c>
      <c r="Y396">
        <f>DS396*(DX396+DY396)/1000</f>
        <v>0</v>
      </c>
      <c r="Z396">
        <f>0.61365*exp(17.502*DZ396/(240.97+DZ396))</f>
        <v>0</v>
      </c>
      <c r="AA396">
        <f>(W396-DS396*(DX396+DY396)/1000)</f>
        <v>0</v>
      </c>
      <c r="AB396">
        <f>(-I396*44100)</f>
        <v>0</v>
      </c>
      <c r="AC396">
        <f>2*29.3*Q396*0.92*(DZ396-V396)</f>
        <v>0</v>
      </c>
      <c r="AD396">
        <f>2*0.95*5.67E-8*(((DZ396+$B$9)+273)^4-(V396+273)^4)</f>
        <v>0</v>
      </c>
      <c r="AE396">
        <f>T396+AD396+AB396+AC396</f>
        <v>0</v>
      </c>
      <c r="AF396">
        <f>DW396*AT396*(DR396-DQ396*(1000-AT396*DT396)/(1000-AT396*DS396))/(100*DK396)</f>
        <v>0</v>
      </c>
      <c r="AG396">
        <f>1000*DW396*AT396*(DS396-DT396)/(100*DK396*(1000-AT396*DS396))</f>
        <v>0</v>
      </c>
      <c r="AH396">
        <f>(AI396 - AJ396 - DX396*1E3/(8.314*(DZ396+273.15)) * AL396/DW396 * AK396) * DW396/(100*DK396) * (1000 - DT396)/1000</f>
        <v>0</v>
      </c>
      <c r="AI396">
        <v>1465.03728976692</v>
      </c>
      <c r="AJ396">
        <v>1427.702545454545</v>
      </c>
      <c r="AK396">
        <v>3.430496354139156</v>
      </c>
      <c r="AL396">
        <v>66.82168237322618</v>
      </c>
      <c r="AM396">
        <f>(AO396 - AN396 + DX396*1E3/(8.314*(DZ396+273.15)) * AQ396/DW396 * AP396) * DW396/(100*DK396) * 1000/(1000 - AO396)</f>
        <v>0</v>
      </c>
      <c r="AN396">
        <v>17.00834932795912</v>
      </c>
      <c r="AO396">
        <v>17.97879470588235</v>
      </c>
      <c r="AP396">
        <v>0.01063477991707275</v>
      </c>
      <c r="AQ396">
        <v>105.1701195824836</v>
      </c>
      <c r="AR396">
        <v>0</v>
      </c>
      <c r="AS396">
        <v>0</v>
      </c>
      <c r="AT396">
        <f>IF(AR396*$H$15&gt;=AV396,1.0,(AV396/(AV396-AR396*$H$15)))</f>
        <v>0</v>
      </c>
      <c r="AU396">
        <f>(AT396-1)*100</f>
        <v>0</v>
      </c>
      <c r="AV396">
        <f>MAX(0,($B$15+$C$15*EE396)/(1+$D$15*EE396)*DX396/(DZ396+273)*$E$15)</f>
        <v>0</v>
      </c>
      <c r="AW396" t="s">
        <v>429</v>
      </c>
      <c r="AX396" t="s">
        <v>429</v>
      </c>
      <c r="AY396">
        <v>0</v>
      </c>
      <c r="AZ396">
        <v>0</v>
      </c>
      <c r="BA396">
        <f>1-AY396/AZ396</f>
        <v>0</v>
      </c>
      <c r="BB396">
        <v>0</v>
      </c>
      <c r="BC396" t="s">
        <v>429</v>
      </c>
      <c r="BD396" t="s">
        <v>429</v>
      </c>
      <c r="BE396">
        <v>0</v>
      </c>
      <c r="BF396">
        <v>0</v>
      </c>
      <c r="BG396">
        <f>1-BE396/BF396</f>
        <v>0</v>
      </c>
      <c r="BH396">
        <v>0.5</v>
      </c>
      <c r="BI396">
        <f>DH396</f>
        <v>0</v>
      </c>
      <c r="BJ396">
        <f>K396</f>
        <v>0</v>
      </c>
      <c r="BK396">
        <f>BG396*BH396*BI396</f>
        <v>0</v>
      </c>
      <c r="BL396">
        <f>(BJ396-BB396)/BI396</f>
        <v>0</v>
      </c>
      <c r="BM396">
        <f>(AZ396-BF396)/BF396</f>
        <v>0</v>
      </c>
      <c r="BN396">
        <f>AY396/(BA396+AY396/BF396)</f>
        <v>0</v>
      </c>
      <c r="BO396" t="s">
        <v>429</v>
      </c>
      <c r="BP396">
        <v>0</v>
      </c>
      <c r="BQ396">
        <f>IF(BP396&lt;&gt;0, BP396, BN396)</f>
        <v>0</v>
      </c>
      <c r="BR396">
        <f>1-BQ396/BF396</f>
        <v>0</v>
      </c>
      <c r="BS396">
        <f>(BF396-BE396)/(BF396-BQ396)</f>
        <v>0</v>
      </c>
      <c r="BT396">
        <f>(AZ396-BF396)/(AZ396-BQ396)</f>
        <v>0</v>
      </c>
      <c r="BU396">
        <f>(BF396-BE396)/(BF396-AY396)</f>
        <v>0</v>
      </c>
      <c r="BV396">
        <f>(AZ396-BF396)/(AZ396-AY396)</f>
        <v>0</v>
      </c>
      <c r="BW396">
        <f>(BS396*BQ396/BE396)</f>
        <v>0</v>
      </c>
      <c r="BX396">
        <f>(1-BW396)</f>
        <v>0</v>
      </c>
      <c r="DG396">
        <f>$B$13*EF396+$C$13*EG396+$F$13*ER396*(1-EU396)</f>
        <v>0</v>
      </c>
      <c r="DH396">
        <f>DG396*DI396</f>
        <v>0</v>
      </c>
      <c r="DI396">
        <f>($B$13*$D$11+$C$13*$D$11+$F$13*((FE396+EW396)/MAX(FE396+EW396+FF396, 0.1)*$I$11+FF396/MAX(FE396+EW396+FF396, 0.1)*$J$11))/($B$13+$C$13+$F$13)</f>
        <v>0</v>
      </c>
      <c r="DJ396">
        <f>($B$13*$K$11+$C$13*$K$11+$F$13*((FE396+EW396)/MAX(FE396+EW396+FF396, 0.1)*$P$11+FF396/MAX(FE396+EW396+FF396, 0.1)*$Q$11))/($B$13+$C$13+$F$13)</f>
        <v>0</v>
      </c>
      <c r="DK396">
        <v>4.16</v>
      </c>
      <c r="DL396">
        <v>0.5</v>
      </c>
      <c r="DM396" t="s">
        <v>430</v>
      </c>
      <c r="DN396">
        <v>2</v>
      </c>
      <c r="DO396" t="b">
        <v>1</v>
      </c>
      <c r="DP396">
        <v>1685036688.6</v>
      </c>
      <c r="DQ396">
        <v>1378.518148148148</v>
      </c>
      <c r="DR396">
        <v>1426.302962962963</v>
      </c>
      <c r="DS396">
        <v>17.93532222222222</v>
      </c>
      <c r="DT396">
        <v>16.9348962962963</v>
      </c>
      <c r="DU396">
        <v>1378.913703703704</v>
      </c>
      <c r="DV396">
        <v>18.0472037037037</v>
      </c>
      <c r="DW396">
        <v>500.0138888888889</v>
      </c>
      <c r="DX396">
        <v>99.49997777777777</v>
      </c>
      <c r="DY396">
        <v>0.09999305555555556</v>
      </c>
      <c r="DZ396">
        <v>27.08545555555556</v>
      </c>
      <c r="EA396">
        <v>28.02255185185185</v>
      </c>
      <c r="EB396">
        <v>999.9000000000001</v>
      </c>
      <c r="EC396">
        <v>0</v>
      </c>
      <c r="ED396">
        <v>0</v>
      </c>
      <c r="EE396">
        <v>9996.895925925925</v>
      </c>
      <c r="EF396">
        <v>0</v>
      </c>
      <c r="EG396">
        <v>102.2652777777778</v>
      </c>
      <c r="EH396">
        <v>-47.78464444444444</v>
      </c>
      <c r="EI396">
        <v>1403.694444444444</v>
      </c>
      <c r="EJ396">
        <v>1450.873333333333</v>
      </c>
      <c r="EK396">
        <v>1.00043162962963</v>
      </c>
      <c r="EL396">
        <v>1426.302962962963</v>
      </c>
      <c r="EM396">
        <v>16.9348962962963</v>
      </c>
      <c r="EN396">
        <v>1.784564444444445</v>
      </c>
      <c r="EO396">
        <v>1.68502037037037</v>
      </c>
      <c r="EP396">
        <v>15.65221851851852</v>
      </c>
      <c r="EQ396">
        <v>14.75895555555556</v>
      </c>
      <c r="ER396">
        <v>1999.944814814815</v>
      </c>
      <c r="ES396">
        <v>0.9799975555555556</v>
      </c>
      <c r="ET396">
        <v>0.02000256296296296</v>
      </c>
      <c r="EU396">
        <v>0</v>
      </c>
      <c r="EV396">
        <v>519.8837777777777</v>
      </c>
      <c r="EW396">
        <v>5.00078</v>
      </c>
      <c r="EX396">
        <v>17698.17777777778</v>
      </c>
      <c r="EY396">
        <v>16379.16666666667</v>
      </c>
      <c r="EZ396">
        <v>45.59233333333333</v>
      </c>
      <c r="FA396">
        <v>47.00207407407407</v>
      </c>
      <c r="FB396">
        <v>46.57377777777777</v>
      </c>
      <c r="FC396">
        <v>46.72651851851851</v>
      </c>
      <c r="FD396">
        <v>46.21507407407408</v>
      </c>
      <c r="FE396">
        <v>1955.038148148148</v>
      </c>
      <c r="FF396">
        <v>39.90592592592593</v>
      </c>
      <c r="FG396">
        <v>0</v>
      </c>
      <c r="FH396">
        <v>1685036695.3</v>
      </c>
      <c r="FI396">
        <v>0</v>
      </c>
      <c r="FJ396">
        <v>519.8922</v>
      </c>
      <c r="FK396">
        <v>0.1198461471462623</v>
      </c>
      <c r="FL396">
        <v>-18641.03079817914</v>
      </c>
      <c r="FM396">
        <v>17658.212</v>
      </c>
      <c r="FN396">
        <v>15</v>
      </c>
      <c r="FO396">
        <v>1685034582.6</v>
      </c>
      <c r="FP396" t="s">
        <v>1018</v>
      </c>
      <c r="FQ396">
        <v>1685034575.6</v>
      </c>
      <c r="FR396">
        <v>1685034582.6</v>
      </c>
      <c r="FS396">
        <v>5</v>
      </c>
      <c r="FT396">
        <v>-0.444</v>
      </c>
      <c r="FU396">
        <v>-0.083</v>
      </c>
      <c r="FV396">
        <v>-0.171</v>
      </c>
      <c r="FW396">
        <v>-0.067</v>
      </c>
      <c r="FX396">
        <v>408</v>
      </c>
      <c r="FY396">
        <v>21</v>
      </c>
      <c r="FZ396">
        <v>0.12</v>
      </c>
      <c r="GA396">
        <v>0.04</v>
      </c>
      <c r="GB396">
        <v>-47.85426829268293</v>
      </c>
      <c r="GC396">
        <v>1.219478048780391</v>
      </c>
      <c r="GD396">
        <v>0.1450495095274655</v>
      </c>
      <c r="GE396">
        <v>0</v>
      </c>
      <c r="GF396">
        <v>1.031375585365853</v>
      </c>
      <c r="GG396">
        <v>-0.6862415331010452</v>
      </c>
      <c r="GH396">
        <v>0.07535842283801431</v>
      </c>
      <c r="GI396">
        <v>0</v>
      </c>
      <c r="GJ396">
        <v>0</v>
      </c>
      <c r="GK396">
        <v>2</v>
      </c>
      <c r="GL396" t="s">
        <v>485</v>
      </c>
      <c r="GM396">
        <v>3.0991</v>
      </c>
      <c r="GN396">
        <v>2.75801</v>
      </c>
      <c r="GO396">
        <v>0.214099</v>
      </c>
      <c r="GP396">
        <v>0.218554</v>
      </c>
      <c r="GQ396">
        <v>0.09589739999999999</v>
      </c>
      <c r="GR396">
        <v>0.09230960000000001</v>
      </c>
      <c r="GS396">
        <v>19918.3</v>
      </c>
      <c r="GT396">
        <v>19589.2</v>
      </c>
      <c r="GU396">
        <v>25913.5</v>
      </c>
      <c r="GV396">
        <v>25439</v>
      </c>
      <c r="GW396">
        <v>37630.5</v>
      </c>
      <c r="GX396">
        <v>35199.9</v>
      </c>
      <c r="GY396">
        <v>45323.1</v>
      </c>
      <c r="GZ396">
        <v>41939.2</v>
      </c>
      <c r="HA396">
        <v>1.80483</v>
      </c>
      <c r="HB396">
        <v>1.7652</v>
      </c>
      <c r="HC396">
        <v>-0.0648648</v>
      </c>
      <c r="HD396">
        <v>0</v>
      </c>
      <c r="HE396">
        <v>29.0668</v>
      </c>
      <c r="HF396">
        <v>999.9</v>
      </c>
      <c r="HG396">
        <v>45.5</v>
      </c>
      <c r="HH396">
        <v>46.4</v>
      </c>
      <c r="HI396">
        <v>47.3627</v>
      </c>
      <c r="HJ396">
        <v>63.163</v>
      </c>
      <c r="HK396">
        <v>23.2532</v>
      </c>
      <c r="HL396">
        <v>1</v>
      </c>
      <c r="HM396">
        <v>0.7773679999999999</v>
      </c>
      <c r="HN396">
        <v>7.23539</v>
      </c>
      <c r="HO396">
        <v>20.1472</v>
      </c>
      <c r="HP396">
        <v>5.21055</v>
      </c>
      <c r="HQ396">
        <v>11.986</v>
      </c>
      <c r="HR396">
        <v>4.9633</v>
      </c>
      <c r="HS396">
        <v>3.27438</v>
      </c>
      <c r="HT396">
        <v>9999</v>
      </c>
      <c r="HU396">
        <v>9999</v>
      </c>
      <c r="HV396">
        <v>9999</v>
      </c>
      <c r="HW396">
        <v>32.8</v>
      </c>
      <c r="HX396">
        <v>1.86401</v>
      </c>
      <c r="HY396">
        <v>1.86035</v>
      </c>
      <c r="HZ396">
        <v>1.85867</v>
      </c>
      <c r="IA396">
        <v>1.86003</v>
      </c>
      <c r="IB396">
        <v>1.85989</v>
      </c>
      <c r="IC396">
        <v>1.85853</v>
      </c>
      <c r="ID396">
        <v>1.85763</v>
      </c>
      <c r="IE396">
        <v>1.85243</v>
      </c>
      <c r="IF396">
        <v>0</v>
      </c>
      <c r="IG396">
        <v>0</v>
      </c>
      <c r="IH396">
        <v>0</v>
      </c>
      <c r="II396">
        <v>0</v>
      </c>
      <c r="IJ396" t="s">
        <v>433</v>
      </c>
      <c r="IK396" t="s">
        <v>434</v>
      </c>
      <c r="IL396" t="s">
        <v>435</v>
      </c>
      <c r="IM396" t="s">
        <v>435</v>
      </c>
      <c r="IN396" t="s">
        <v>435</v>
      </c>
      <c r="IO396" t="s">
        <v>435</v>
      </c>
      <c r="IP396">
        <v>0</v>
      </c>
      <c r="IQ396">
        <v>100</v>
      </c>
      <c r="IR396">
        <v>100</v>
      </c>
      <c r="IS396">
        <v>-0.41</v>
      </c>
      <c r="IT396">
        <v>-0.1112</v>
      </c>
      <c r="IU396">
        <v>-0.2503851249591045</v>
      </c>
      <c r="IV396">
        <v>0.0002756662941723101</v>
      </c>
      <c r="IW396">
        <v>-1.706736700235475E-07</v>
      </c>
      <c r="IX396">
        <v>-7.648352192670159E-11</v>
      </c>
      <c r="IY396">
        <v>-0.272498028503149</v>
      </c>
      <c r="IZ396">
        <v>0.001712106514585134</v>
      </c>
      <c r="JA396">
        <v>0.0004201690128959496</v>
      </c>
      <c r="JB396">
        <v>-1.212774764375344E-06</v>
      </c>
      <c r="JC396">
        <v>3</v>
      </c>
      <c r="JD396">
        <v>1949</v>
      </c>
      <c r="JE396">
        <v>1</v>
      </c>
      <c r="JF396">
        <v>28</v>
      </c>
      <c r="JG396">
        <v>35.3</v>
      </c>
      <c r="JH396">
        <v>35.2</v>
      </c>
      <c r="JI396">
        <v>3.12622</v>
      </c>
      <c r="JJ396">
        <v>2.66968</v>
      </c>
      <c r="JK396">
        <v>1.49658</v>
      </c>
      <c r="JL396">
        <v>2.34375</v>
      </c>
      <c r="JM396">
        <v>1.54785</v>
      </c>
      <c r="JN396">
        <v>2.50122</v>
      </c>
      <c r="JO396">
        <v>49.4842</v>
      </c>
      <c r="JP396">
        <v>14.5173</v>
      </c>
      <c r="JQ396">
        <v>18</v>
      </c>
      <c r="JR396">
        <v>495.083</v>
      </c>
      <c r="JS396">
        <v>482.35</v>
      </c>
      <c r="JT396">
        <v>21.4699</v>
      </c>
      <c r="JU396">
        <v>36.4549</v>
      </c>
      <c r="JV396">
        <v>29.9986</v>
      </c>
      <c r="JW396">
        <v>36.3018</v>
      </c>
      <c r="JX396">
        <v>36.1648</v>
      </c>
      <c r="JY396">
        <v>62.7301</v>
      </c>
      <c r="JZ396">
        <v>58.9556</v>
      </c>
      <c r="KA396">
        <v>0</v>
      </c>
      <c r="KB396">
        <v>21.4785</v>
      </c>
      <c r="KC396">
        <v>1470.12</v>
      </c>
      <c r="KD396">
        <v>16.9463</v>
      </c>
      <c r="KE396">
        <v>99.0376</v>
      </c>
      <c r="KF396">
        <v>99.5615</v>
      </c>
    </row>
    <row r="397" spans="1:292">
      <c r="A397">
        <v>377</v>
      </c>
      <c r="B397">
        <v>1685036701.1</v>
      </c>
      <c r="C397">
        <v>10102</v>
      </c>
      <c r="D397" t="s">
        <v>1194</v>
      </c>
      <c r="E397" t="s">
        <v>1195</v>
      </c>
      <c r="F397">
        <v>5</v>
      </c>
      <c r="G397" t="s">
        <v>1017</v>
      </c>
      <c r="H397">
        <v>1685036693.314285</v>
      </c>
      <c r="I397">
        <f>(J397)/1000</f>
        <v>0</v>
      </c>
      <c r="J397">
        <f>IF(DO397, AM397, AG397)</f>
        <v>0</v>
      </c>
      <c r="K397">
        <f>IF(DO397, AH397, AF397)</f>
        <v>0</v>
      </c>
      <c r="L397">
        <f>DQ397 - IF(AT397&gt;1, K397*DK397*100.0/(AV397*EE397), 0)</f>
        <v>0</v>
      </c>
      <c r="M397">
        <f>((S397-I397/2)*L397-K397)/(S397+I397/2)</f>
        <v>0</v>
      </c>
      <c r="N397">
        <f>M397*(DX397+DY397)/1000.0</f>
        <v>0</v>
      </c>
      <c r="O397">
        <f>(DQ397 - IF(AT397&gt;1, K397*DK397*100.0/(AV397*EE397), 0))*(DX397+DY397)/1000.0</f>
        <v>0</v>
      </c>
      <c r="P397">
        <f>2.0/((1/R397-1/Q397)+SIGN(R397)*SQRT((1/R397-1/Q397)*(1/R397-1/Q397) + 4*DL397/((DL397+1)*(DL397+1))*(2*1/R397*1/Q397-1/Q397*1/Q397)))</f>
        <v>0</v>
      </c>
      <c r="Q397">
        <f>IF(LEFT(DM397,1)&lt;&gt;"0",IF(LEFT(DM397,1)="1",3.0,DN397),$D$5+$E$5*(EE397*DX397/($K$5*1000))+$F$5*(EE397*DX397/($K$5*1000))*MAX(MIN(DK397,$J$5),$I$5)*MAX(MIN(DK397,$J$5),$I$5)+$G$5*MAX(MIN(DK397,$J$5),$I$5)*(EE397*DX397/($K$5*1000))+$H$5*(EE397*DX397/($K$5*1000))*(EE397*DX397/($K$5*1000)))</f>
        <v>0</v>
      </c>
      <c r="R397">
        <f>I397*(1000-(1000*0.61365*exp(17.502*V397/(240.97+V397))/(DX397+DY397)+DS397)/2)/(1000*0.61365*exp(17.502*V397/(240.97+V397))/(DX397+DY397)-DS397)</f>
        <v>0</v>
      </c>
      <c r="S397">
        <f>1/((DL397+1)/(P397/1.6)+1/(Q397/1.37)) + DL397/((DL397+1)/(P397/1.6) + DL397/(Q397/1.37))</f>
        <v>0</v>
      </c>
      <c r="T397">
        <f>(DG397*DJ397)</f>
        <v>0</v>
      </c>
      <c r="U397">
        <f>(DZ397+(T397+2*0.95*5.67E-8*(((DZ397+$B$9)+273)^4-(DZ397+273)^4)-44100*I397)/(1.84*29.3*Q397+8*0.95*5.67E-8*(DZ397+273)^3))</f>
        <v>0</v>
      </c>
      <c r="V397">
        <f>($C$9*EA397+$D$9*EB397+$E$9*U397)</f>
        <v>0</v>
      </c>
      <c r="W397">
        <f>0.61365*exp(17.502*V397/(240.97+V397))</f>
        <v>0</v>
      </c>
      <c r="X397">
        <f>(Y397/Z397*100)</f>
        <v>0</v>
      </c>
      <c r="Y397">
        <f>DS397*(DX397+DY397)/1000</f>
        <v>0</v>
      </c>
      <c r="Z397">
        <f>0.61365*exp(17.502*DZ397/(240.97+DZ397))</f>
        <v>0</v>
      </c>
      <c r="AA397">
        <f>(W397-DS397*(DX397+DY397)/1000)</f>
        <v>0</v>
      </c>
      <c r="AB397">
        <f>(-I397*44100)</f>
        <v>0</v>
      </c>
      <c r="AC397">
        <f>2*29.3*Q397*0.92*(DZ397-V397)</f>
        <v>0</v>
      </c>
      <c r="AD397">
        <f>2*0.95*5.67E-8*(((DZ397+$B$9)+273)^4-(V397+273)^4)</f>
        <v>0</v>
      </c>
      <c r="AE397">
        <f>T397+AD397+AB397+AC397</f>
        <v>0</v>
      </c>
      <c r="AF397">
        <f>DW397*AT397*(DR397-DQ397*(1000-AT397*DT397)/(1000-AT397*DS397))/(100*DK397)</f>
        <v>0</v>
      </c>
      <c r="AG397">
        <f>1000*DW397*AT397*(DS397-DT397)/(100*DK397*(1000-AT397*DS397))</f>
        <v>0</v>
      </c>
      <c r="AH397">
        <f>(AI397 - AJ397 - DX397*1E3/(8.314*(DZ397+273.15)) * AL397/DW397 * AK397) * DW397/(100*DK397) * (1000 - DT397)/1000</f>
        <v>0</v>
      </c>
      <c r="AI397">
        <v>1482.030374464499</v>
      </c>
      <c r="AJ397">
        <v>1444.801333333334</v>
      </c>
      <c r="AK397">
        <v>3.428462094917408</v>
      </c>
      <c r="AL397">
        <v>66.82168237322618</v>
      </c>
      <c r="AM397">
        <f>(AO397 - AN397 + DX397*1E3/(8.314*(DZ397+273.15)) * AQ397/DW397 * AP397) * DW397/(100*DK397) * 1000/(1000 - AO397)</f>
        <v>0</v>
      </c>
      <c r="AN397">
        <v>17.01264858718783</v>
      </c>
      <c r="AO397">
        <v>17.99169205882353</v>
      </c>
      <c r="AP397">
        <v>0.005929833030629313</v>
      </c>
      <c r="AQ397">
        <v>105.1701195824836</v>
      </c>
      <c r="AR397">
        <v>0</v>
      </c>
      <c r="AS397">
        <v>0</v>
      </c>
      <c r="AT397">
        <f>IF(AR397*$H$15&gt;=AV397,1.0,(AV397/(AV397-AR397*$H$15)))</f>
        <v>0</v>
      </c>
      <c r="AU397">
        <f>(AT397-1)*100</f>
        <v>0</v>
      </c>
      <c r="AV397">
        <f>MAX(0,($B$15+$C$15*EE397)/(1+$D$15*EE397)*DX397/(DZ397+273)*$E$15)</f>
        <v>0</v>
      </c>
      <c r="AW397" t="s">
        <v>429</v>
      </c>
      <c r="AX397" t="s">
        <v>429</v>
      </c>
      <c r="AY397">
        <v>0</v>
      </c>
      <c r="AZ397">
        <v>0</v>
      </c>
      <c r="BA397">
        <f>1-AY397/AZ397</f>
        <v>0</v>
      </c>
      <c r="BB397">
        <v>0</v>
      </c>
      <c r="BC397" t="s">
        <v>429</v>
      </c>
      <c r="BD397" t="s">
        <v>429</v>
      </c>
      <c r="BE397">
        <v>0</v>
      </c>
      <c r="BF397">
        <v>0</v>
      </c>
      <c r="BG397">
        <f>1-BE397/BF397</f>
        <v>0</v>
      </c>
      <c r="BH397">
        <v>0.5</v>
      </c>
      <c r="BI397">
        <f>DH397</f>
        <v>0</v>
      </c>
      <c r="BJ397">
        <f>K397</f>
        <v>0</v>
      </c>
      <c r="BK397">
        <f>BG397*BH397*BI397</f>
        <v>0</v>
      </c>
      <c r="BL397">
        <f>(BJ397-BB397)/BI397</f>
        <v>0</v>
      </c>
      <c r="BM397">
        <f>(AZ397-BF397)/BF397</f>
        <v>0</v>
      </c>
      <c r="BN397">
        <f>AY397/(BA397+AY397/BF397)</f>
        <v>0</v>
      </c>
      <c r="BO397" t="s">
        <v>429</v>
      </c>
      <c r="BP397">
        <v>0</v>
      </c>
      <c r="BQ397">
        <f>IF(BP397&lt;&gt;0, BP397, BN397)</f>
        <v>0</v>
      </c>
      <c r="BR397">
        <f>1-BQ397/BF397</f>
        <v>0</v>
      </c>
      <c r="BS397">
        <f>(BF397-BE397)/(BF397-BQ397)</f>
        <v>0</v>
      </c>
      <c r="BT397">
        <f>(AZ397-BF397)/(AZ397-BQ397)</f>
        <v>0</v>
      </c>
      <c r="BU397">
        <f>(BF397-BE397)/(BF397-AY397)</f>
        <v>0</v>
      </c>
      <c r="BV397">
        <f>(AZ397-BF397)/(AZ397-AY397)</f>
        <v>0</v>
      </c>
      <c r="BW397">
        <f>(BS397*BQ397/BE397)</f>
        <v>0</v>
      </c>
      <c r="BX397">
        <f>(1-BW397)</f>
        <v>0</v>
      </c>
      <c r="DG397">
        <f>$B$13*EF397+$C$13*EG397+$F$13*ER397*(1-EU397)</f>
        <v>0</v>
      </c>
      <c r="DH397">
        <f>DG397*DI397</f>
        <v>0</v>
      </c>
      <c r="DI397">
        <f>($B$13*$D$11+$C$13*$D$11+$F$13*((FE397+EW397)/MAX(FE397+EW397+FF397, 0.1)*$I$11+FF397/MAX(FE397+EW397+FF397, 0.1)*$J$11))/($B$13+$C$13+$F$13)</f>
        <v>0</v>
      </c>
      <c r="DJ397">
        <f>($B$13*$K$11+$C$13*$K$11+$F$13*((FE397+EW397)/MAX(FE397+EW397+FF397, 0.1)*$P$11+FF397/MAX(FE397+EW397+FF397, 0.1)*$Q$11))/($B$13+$C$13+$F$13)</f>
        <v>0</v>
      </c>
      <c r="DK397">
        <v>4.16</v>
      </c>
      <c r="DL397">
        <v>0.5</v>
      </c>
      <c r="DM397" t="s">
        <v>430</v>
      </c>
      <c r="DN397">
        <v>2</v>
      </c>
      <c r="DO397" t="b">
        <v>1</v>
      </c>
      <c r="DP397">
        <v>1685036693.314285</v>
      </c>
      <c r="DQ397">
        <v>1394.345357142857</v>
      </c>
      <c r="DR397">
        <v>1442.095714285714</v>
      </c>
      <c r="DS397">
        <v>17.956875</v>
      </c>
      <c r="DT397">
        <v>16.99266071428572</v>
      </c>
      <c r="DU397">
        <v>1394.75</v>
      </c>
      <c r="DV397">
        <v>18.06842142857143</v>
      </c>
      <c r="DW397">
        <v>499.9901785714286</v>
      </c>
      <c r="DX397">
        <v>99.49956071428569</v>
      </c>
      <c r="DY397">
        <v>0.0999802607142857</v>
      </c>
      <c r="DZ397">
        <v>27.08358214285715</v>
      </c>
      <c r="EA397">
        <v>28.01333571428571</v>
      </c>
      <c r="EB397">
        <v>999.9000000000002</v>
      </c>
      <c r="EC397">
        <v>0</v>
      </c>
      <c r="ED397">
        <v>0</v>
      </c>
      <c r="EE397">
        <v>10001.875</v>
      </c>
      <c r="EF397">
        <v>0</v>
      </c>
      <c r="EG397">
        <v>95.38682142857144</v>
      </c>
      <c r="EH397">
        <v>-47.75175714285715</v>
      </c>
      <c r="EI397">
        <v>1419.841071428571</v>
      </c>
      <c r="EJ397">
        <v>1467.025357142857</v>
      </c>
      <c r="EK397">
        <v>0.9642190357142856</v>
      </c>
      <c r="EL397">
        <v>1442.095714285714</v>
      </c>
      <c r="EM397">
        <v>16.99266071428572</v>
      </c>
      <c r="EN397">
        <v>1.786701785714286</v>
      </c>
      <c r="EO397">
        <v>1.690761071428572</v>
      </c>
      <c r="EP397">
        <v>15.67090714285714</v>
      </c>
      <c r="EQ397">
        <v>14.81182857142857</v>
      </c>
      <c r="ER397">
        <v>1999.932142857143</v>
      </c>
      <c r="ES397">
        <v>0.9799994642857143</v>
      </c>
      <c r="ET397">
        <v>0.02000065357142857</v>
      </c>
      <c r="EU397">
        <v>0</v>
      </c>
      <c r="EV397">
        <v>519.9303214285715</v>
      </c>
      <c r="EW397">
        <v>5.00078</v>
      </c>
      <c r="EX397">
        <v>16473.90714285714</v>
      </c>
      <c r="EY397">
        <v>16379.075</v>
      </c>
      <c r="EZ397">
        <v>45.58235714285713</v>
      </c>
      <c r="FA397">
        <v>46.98414285714285</v>
      </c>
      <c r="FB397">
        <v>46.46846428571428</v>
      </c>
      <c r="FC397">
        <v>46.71621428571429</v>
      </c>
      <c r="FD397">
        <v>46.21410714285714</v>
      </c>
      <c r="FE397">
        <v>1955.031785714286</v>
      </c>
      <c r="FF397">
        <v>39.89964285714287</v>
      </c>
      <c r="FG397">
        <v>0</v>
      </c>
      <c r="FH397">
        <v>1685036700.1</v>
      </c>
      <c r="FI397">
        <v>0</v>
      </c>
      <c r="FJ397">
        <v>519.9204000000001</v>
      </c>
      <c r="FK397">
        <v>-0.07484617577042005</v>
      </c>
      <c r="FL397">
        <v>-22914.46927130119</v>
      </c>
      <c r="FM397">
        <v>16374.008</v>
      </c>
      <c r="FN397">
        <v>15</v>
      </c>
      <c r="FO397">
        <v>1685034582.6</v>
      </c>
      <c r="FP397" t="s">
        <v>1018</v>
      </c>
      <c r="FQ397">
        <v>1685034575.6</v>
      </c>
      <c r="FR397">
        <v>1685034582.6</v>
      </c>
      <c r="FS397">
        <v>5</v>
      </c>
      <c r="FT397">
        <v>-0.444</v>
      </c>
      <c r="FU397">
        <v>-0.083</v>
      </c>
      <c r="FV397">
        <v>-0.171</v>
      </c>
      <c r="FW397">
        <v>-0.067</v>
      </c>
      <c r="FX397">
        <v>408</v>
      </c>
      <c r="FY397">
        <v>21</v>
      </c>
      <c r="FZ397">
        <v>0.12</v>
      </c>
      <c r="GA397">
        <v>0.04</v>
      </c>
      <c r="GB397">
        <v>-47.7824487804878</v>
      </c>
      <c r="GC397">
        <v>0.5041024390244466</v>
      </c>
      <c r="GD397">
        <v>0.1087799504525721</v>
      </c>
      <c r="GE397">
        <v>0</v>
      </c>
      <c r="GF397">
        <v>0.9984142682926829</v>
      </c>
      <c r="GG397">
        <v>-0.459997003484319</v>
      </c>
      <c r="GH397">
        <v>0.06289162659028562</v>
      </c>
      <c r="GI397">
        <v>1</v>
      </c>
      <c r="GJ397">
        <v>1</v>
      </c>
      <c r="GK397">
        <v>2</v>
      </c>
      <c r="GL397" t="s">
        <v>432</v>
      </c>
      <c r="GM397">
        <v>3.0992</v>
      </c>
      <c r="GN397">
        <v>2.75811</v>
      </c>
      <c r="GO397">
        <v>0.21564</v>
      </c>
      <c r="GP397">
        <v>0.22008</v>
      </c>
      <c r="GQ397">
        <v>0.0959487</v>
      </c>
      <c r="GR397">
        <v>0.0923234</v>
      </c>
      <c r="GS397">
        <v>19879.7</v>
      </c>
      <c r="GT397">
        <v>19551.3</v>
      </c>
      <c r="GU397">
        <v>25914.2</v>
      </c>
      <c r="GV397">
        <v>25439.5</v>
      </c>
      <c r="GW397">
        <v>37629.5</v>
      </c>
      <c r="GX397">
        <v>35200.1</v>
      </c>
      <c r="GY397">
        <v>45324.3</v>
      </c>
      <c r="GZ397">
        <v>41939.9</v>
      </c>
      <c r="HA397">
        <v>1.8052</v>
      </c>
      <c r="HB397">
        <v>1.76525</v>
      </c>
      <c r="HC397">
        <v>-0.06613140000000001</v>
      </c>
      <c r="HD397">
        <v>0</v>
      </c>
      <c r="HE397">
        <v>29.0712</v>
      </c>
      <c r="HF397">
        <v>999.9</v>
      </c>
      <c r="HG397">
        <v>45.4</v>
      </c>
      <c r="HH397">
        <v>46.4</v>
      </c>
      <c r="HI397">
        <v>47.2568</v>
      </c>
      <c r="HJ397">
        <v>63.113</v>
      </c>
      <c r="HK397">
        <v>23.2853</v>
      </c>
      <c r="HL397">
        <v>1</v>
      </c>
      <c r="HM397">
        <v>0.775513</v>
      </c>
      <c r="HN397">
        <v>7.15333</v>
      </c>
      <c r="HO397">
        <v>20.1513</v>
      </c>
      <c r="HP397">
        <v>5.21085</v>
      </c>
      <c r="HQ397">
        <v>11.986</v>
      </c>
      <c r="HR397">
        <v>4.96285</v>
      </c>
      <c r="HS397">
        <v>3.27435</v>
      </c>
      <c r="HT397">
        <v>9999</v>
      </c>
      <c r="HU397">
        <v>9999</v>
      </c>
      <c r="HV397">
        <v>9999</v>
      </c>
      <c r="HW397">
        <v>32.8</v>
      </c>
      <c r="HX397">
        <v>1.86401</v>
      </c>
      <c r="HY397">
        <v>1.86035</v>
      </c>
      <c r="HZ397">
        <v>1.85867</v>
      </c>
      <c r="IA397">
        <v>1.86005</v>
      </c>
      <c r="IB397">
        <v>1.85989</v>
      </c>
      <c r="IC397">
        <v>1.85856</v>
      </c>
      <c r="ID397">
        <v>1.85763</v>
      </c>
      <c r="IE397">
        <v>1.85243</v>
      </c>
      <c r="IF397">
        <v>0</v>
      </c>
      <c r="IG397">
        <v>0</v>
      </c>
      <c r="IH397">
        <v>0</v>
      </c>
      <c r="II397">
        <v>0</v>
      </c>
      <c r="IJ397" t="s">
        <v>433</v>
      </c>
      <c r="IK397" t="s">
        <v>434</v>
      </c>
      <c r="IL397" t="s">
        <v>435</v>
      </c>
      <c r="IM397" t="s">
        <v>435</v>
      </c>
      <c r="IN397" t="s">
        <v>435</v>
      </c>
      <c r="IO397" t="s">
        <v>435</v>
      </c>
      <c r="IP397">
        <v>0</v>
      </c>
      <c r="IQ397">
        <v>100</v>
      </c>
      <c r="IR397">
        <v>100</v>
      </c>
      <c r="IS397">
        <v>-0.42</v>
      </c>
      <c r="IT397">
        <v>-0.1109</v>
      </c>
      <c r="IU397">
        <v>-0.2503851249591045</v>
      </c>
      <c r="IV397">
        <v>0.0002756662941723101</v>
      </c>
      <c r="IW397">
        <v>-1.706736700235475E-07</v>
      </c>
      <c r="IX397">
        <v>-7.648352192670159E-11</v>
      </c>
      <c r="IY397">
        <v>-0.272498028503149</v>
      </c>
      <c r="IZ397">
        <v>0.001712106514585134</v>
      </c>
      <c r="JA397">
        <v>0.0004201690128959496</v>
      </c>
      <c r="JB397">
        <v>-1.212774764375344E-06</v>
      </c>
      <c r="JC397">
        <v>3</v>
      </c>
      <c r="JD397">
        <v>1949</v>
      </c>
      <c r="JE397">
        <v>1</v>
      </c>
      <c r="JF397">
        <v>28</v>
      </c>
      <c r="JG397">
        <v>35.4</v>
      </c>
      <c r="JH397">
        <v>35.3</v>
      </c>
      <c r="JI397">
        <v>3.15674</v>
      </c>
      <c r="JJ397">
        <v>2.6709</v>
      </c>
      <c r="JK397">
        <v>1.49658</v>
      </c>
      <c r="JL397">
        <v>2.34497</v>
      </c>
      <c r="JM397">
        <v>1.54785</v>
      </c>
      <c r="JN397">
        <v>2.48535</v>
      </c>
      <c r="JO397">
        <v>49.4842</v>
      </c>
      <c r="JP397">
        <v>14.491</v>
      </c>
      <c r="JQ397">
        <v>18</v>
      </c>
      <c r="JR397">
        <v>495.231</v>
      </c>
      <c r="JS397">
        <v>482.306</v>
      </c>
      <c r="JT397">
        <v>21.4533</v>
      </c>
      <c r="JU397">
        <v>36.4379</v>
      </c>
      <c r="JV397">
        <v>29.9984</v>
      </c>
      <c r="JW397">
        <v>36.2892</v>
      </c>
      <c r="JX397">
        <v>36.154</v>
      </c>
      <c r="JY397">
        <v>63.3409</v>
      </c>
      <c r="JZ397">
        <v>58.9556</v>
      </c>
      <c r="KA397">
        <v>0</v>
      </c>
      <c r="KB397">
        <v>21.466</v>
      </c>
      <c r="KC397">
        <v>1490.15</v>
      </c>
      <c r="KD397">
        <v>16.9401</v>
      </c>
      <c r="KE397">
        <v>99.0403</v>
      </c>
      <c r="KF397">
        <v>99.5633</v>
      </c>
    </row>
    <row r="398" spans="1:292">
      <c r="A398">
        <v>378</v>
      </c>
      <c r="B398">
        <v>1685036706.1</v>
      </c>
      <c r="C398">
        <v>10107</v>
      </c>
      <c r="D398" t="s">
        <v>1196</v>
      </c>
      <c r="E398" t="s">
        <v>1197</v>
      </c>
      <c r="F398">
        <v>5</v>
      </c>
      <c r="G398" t="s">
        <v>1017</v>
      </c>
      <c r="H398">
        <v>1685036698.6</v>
      </c>
      <c r="I398">
        <f>(J398)/1000</f>
        <v>0</v>
      </c>
      <c r="J398">
        <f>IF(DO398, AM398, AG398)</f>
        <v>0</v>
      </c>
      <c r="K398">
        <f>IF(DO398, AH398, AF398)</f>
        <v>0</v>
      </c>
      <c r="L398">
        <f>DQ398 - IF(AT398&gt;1, K398*DK398*100.0/(AV398*EE398), 0)</f>
        <v>0</v>
      </c>
      <c r="M398">
        <f>((S398-I398/2)*L398-K398)/(S398+I398/2)</f>
        <v>0</v>
      </c>
      <c r="N398">
        <f>M398*(DX398+DY398)/1000.0</f>
        <v>0</v>
      </c>
      <c r="O398">
        <f>(DQ398 - IF(AT398&gt;1, K398*DK398*100.0/(AV398*EE398), 0))*(DX398+DY398)/1000.0</f>
        <v>0</v>
      </c>
      <c r="P398">
        <f>2.0/((1/R398-1/Q398)+SIGN(R398)*SQRT((1/R398-1/Q398)*(1/R398-1/Q398) + 4*DL398/((DL398+1)*(DL398+1))*(2*1/R398*1/Q398-1/Q398*1/Q398)))</f>
        <v>0</v>
      </c>
      <c r="Q398">
        <f>IF(LEFT(DM398,1)&lt;&gt;"0",IF(LEFT(DM398,1)="1",3.0,DN398),$D$5+$E$5*(EE398*DX398/($K$5*1000))+$F$5*(EE398*DX398/($K$5*1000))*MAX(MIN(DK398,$J$5),$I$5)*MAX(MIN(DK398,$J$5),$I$5)+$G$5*MAX(MIN(DK398,$J$5),$I$5)*(EE398*DX398/($K$5*1000))+$H$5*(EE398*DX398/($K$5*1000))*(EE398*DX398/($K$5*1000)))</f>
        <v>0</v>
      </c>
      <c r="R398">
        <f>I398*(1000-(1000*0.61365*exp(17.502*V398/(240.97+V398))/(DX398+DY398)+DS398)/2)/(1000*0.61365*exp(17.502*V398/(240.97+V398))/(DX398+DY398)-DS398)</f>
        <v>0</v>
      </c>
      <c r="S398">
        <f>1/((DL398+1)/(P398/1.6)+1/(Q398/1.37)) + DL398/((DL398+1)/(P398/1.6) + DL398/(Q398/1.37))</f>
        <v>0</v>
      </c>
      <c r="T398">
        <f>(DG398*DJ398)</f>
        <v>0</v>
      </c>
      <c r="U398">
        <f>(DZ398+(T398+2*0.95*5.67E-8*(((DZ398+$B$9)+273)^4-(DZ398+273)^4)-44100*I398)/(1.84*29.3*Q398+8*0.95*5.67E-8*(DZ398+273)^3))</f>
        <v>0</v>
      </c>
      <c r="V398">
        <f>($C$9*EA398+$D$9*EB398+$E$9*U398)</f>
        <v>0</v>
      </c>
      <c r="W398">
        <f>0.61365*exp(17.502*V398/(240.97+V398))</f>
        <v>0</v>
      </c>
      <c r="X398">
        <f>(Y398/Z398*100)</f>
        <v>0</v>
      </c>
      <c r="Y398">
        <f>DS398*(DX398+DY398)/1000</f>
        <v>0</v>
      </c>
      <c r="Z398">
        <f>0.61365*exp(17.502*DZ398/(240.97+DZ398))</f>
        <v>0</v>
      </c>
      <c r="AA398">
        <f>(W398-DS398*(DX398+DY398)/1000)</f>
        <v>0</v>
      </c>
      <c r="AB398">
        <f>(-I398*44100)</f>
        <v>0</v>
      </c>
      <c r="AC398">
        <f>2*29.3*Q398*0.92*(DZ398-V398)</f>
        <v>0</v>
      </c>
      <c r="AD398">
        <f>2*0.95*5.67E-8*(((DZ398+$B$9)+273)^4-(V398+273)^4)</f>
        <v>0</v>
      </c>
      <c r="AE398">
        <f>T398+AD398+AB398+AC398</f>
        <v>0</v>
      </c>
      <c r="AF398">
        <f>DW398*AT398*(DR398-DQ398*(1000-AT398*DT398)/(1000-AT398*DS398))/(100*DK398)</f>
        <v>0</v>
      </c>
      <c r="AG398">
        <f>1000*DW398*AT398*(DS398-DT398)/(100*DK398*(1000-AT398*DS398))</f>
        <v>0</v>
      </c>
      <c r="AH398">
        <f>(AI398 - AJ398 - DX398*1E3/(8.314*(DZ398+273.15)) * AL398/DW398 * AK398) * DW398/(100*DK398) * (1000 - DT398)/1000</f>
        <v>0</v>
      </c>
      <c r="AI398">
        <v>1499.077459028662</v>
      </c>
      <c r="AJ398">
        <v>1462.042121212121</v>
      </c>
      <c r="AK398">
        <v>3.431729398177541</v>
      </c>
      <c r="AL398">
        <v>66.82168237322618</v>
      </c>
      <c r="AM398">
        <f>(AO398 - AN398 + DX398*1E3/(8.314*(DZ398+273.15)) * AQ398/DW398 * AP398) * DW398/(100*DK398) * 1000/(1000 - AO398)</f>
        <v>0</v>
      </c>
      <c r="AN398">
        <v>17.01562431989163</v>
      </c>
      <c r="AO398">
        <v>17.99447970588236</v>
      </c>
      <c r="AP398">
        <v>0.0005883679675233738</v>
      </c>
      <c r="AQ398">
        <v>105.1701195824836</v>
      </c>
      <c r="AR398">
        <v>0</v>
      </c>
      <c r="AS398">
        <v>0</v>
      </c>
      <c r="AT398">
        <f>IF(AR398*$H$15&gt;=AV398,1.0,(AV398/(AV398-AR398*$H$15)))</f>
        <v>0</v>
      </c>
      <c r="AU398">
        <f>(AT398-1)*100</f>
        <v>0</v>
      </c>
      <c r="AV398">
        <f>MAX(0,($B$15+$C$15*EE398)/(1+$D$15*EE398)*DX398/(DZ398+273)*$E$15)</f>
        <v>0</v>
      </c>
      <c r="AW398" t="s">
        <v>429</v>
      </c>
      <c r="AX398" t="s">
        <v>429</v>
      </c>
      <c r="AY398">
        <v>0</v>
      </c>
      <c r="AZ398">
        <v>0</v>
      </c>
      <c r="BA398">
        <f>1-AY398/AZ398</f>
        <v>0</v>
      </c>
      <c r="BB398">
        <v>0</v>
      </c>
      <c r="BC398" t="s">
        <v>429</v>
      </c>
      <c r="BD398" t="s">
        <v>429</v>
      </c>
      <c r="BE398">
        <v>0</v>
      </c>
      <c r="BF398">
        <v>0</v>
      </c>
      <c r="BG398">
        <f>1-BE398/BF398</f>
        <v>0</v>
      </c>
      <c r="BH398">
        <v>0.5</v>
      </c>
      <c r="BI398">
        <f>DH398</f>
        <v>0</v>
      </c>
      <c r="BJ398">
        <f>K398</f>
        <v>0</v>
      </c>
      <c r="BK398">
        <f>BG398*BH398*BI398</f>
        <v>0</v>
      </c>
      <c r="BL398">
        <f>(BJ398-BB398)/BI398</f>
        <v>0</v>
      </c>
      <c r="BM398">
        <f>(AZ398-BF398)/BF398</f>
        <v>0</v>
      </c>
      <c r="BN398">
        <f>AY398/(BA398+AY398/BF398)</f>
        <v>0</v>
      </c>
      <c r="BO398" t="s">
        <v>429</v>
      </c>
      <c r="BP398">
        <v>0</v>
      </c>
      <c r="BQ398">
        <f>IF(BP398&lt;&gt;0, BP398, BN398)</f>
        <v>0</v>
      </c>
      <c r="BR398">
        <f>1-BQ398/BF398</f>
        <v>0</v>
      </c>
      <c r="BS398">
        <f>(BF398-BE398)/(BF398-BQ398)</f>
        <v>0</v>
      </c>
      <c r="BT398">
        <f>(AZ398-BF398)/(AZ398-BQ398)</f>
        <v>0</v>
      </c>
      <c r="BU398">
        <f>(BF398-BE398)/(BF398-AY398)</f>
        <v>0</v>
      </c>
      <c r="BV398">
        <f>(AZ398-BF398)/(AZ398-AY398)</f>
        <v>0</v>
      </c>
      <c r="BW398">
        <f>(BS398*BQ398/BE398)</f>
        <v>0</v>
      </c>
      <c r="BX398">
        <f>(1-BW398)</f>
        <v>0</v>
      </c>
      <c r="DG398">
        <f>$B$13*EF398+$C$13*EG398+$F$13*ER398*(1-EU398)</f>
        <v>0</v>
      </c>
      <c r="DH398">
        <f>DG398*DI398</f>
        <v>0</v>
      </c>
      <c r="DI398">
        <f>($B$13*$D$11+$C$13*$D$11+$F$13*((FE398+EW398)/MAX(FE398+EW398+FF398, 0.1)*$I$11+FF398/MAX(FE398+EW398+FF398, 0.1)*$J$11))/($B$13+$C$13+$F$13)</f>
        <v>0</v>
      </c>
      <c r="DJ398">
        <f>($B$13*$K$11+$C$13*$K$11+$F$13*((FE398+EW398)/MAX(FE398+EW398+FF398, 0.1)*$P$11+FF398/MAX(FE398+EW398+FF398, 0.1)*$Q$11))/($B$13+$C$13+$F$13)</f>
        <v>0</v>
      </c>
      <c r="DK398">
        <v>4.16</v>
      </c>
      <c r="DL398">
        <v>0.5</v>
      </c>
      <c r="DM398" t="s">
        <v>430</v>
      </c>
      <c r="DN398">
        <v>2</v>
      </c>
      <c r="DO398" t="b">
        <v>1</v>
      </c>
      <c r="DP398">
        <v>1685036698.6</v>
      </c>
      <c r="DQ398">
        <v>1412.127407407407</v>
      </c>
      <c r="DR398">
        <v>1459.805185185185</v>
      </c>
      <c r="DS398">
        <v>17.98250740740741</v>
      </c>
      <c r="DT398">
        <v>17.01412592592592</v>
      </c>
      <c r="DU398">
        <v>1412.544074074074</v>
      </c>
      <c r="DV398">
        <v>18.09365555555555</v>
      </c>
      <c r="DW398">
        <v>499.9638888888888</v>
      </c>
      <c r="DX398">
        <v>99.49916666666665</v>
      </c>
      <c r="DY398">
        <v>0.09994377407407408</v>
      </c>
      <c r="DZ398">
        <v>27.07546296296297</v>
      </c>
      <c r="EA398">
        <v>28.0003074074074</v>
      </c>
      <c r="EB398">
        <v>999.9000000000001</v>
      </c>
      <c r="EC398">
        <v>0</v>
      </c>
      <c r="ED398">
        <v>0</v>
      </c>
      <c r="EE398">
        <v>10003.17851851852</v>
      </c>
      <c r="EF398">
        <v>0</v>
      </c>
      <c r="EG398">
        <v>87.00809259259259</v>
      </c>
      <c r="EH398">
        <v>-47.67958518518518</v>
      </c>
      <c r="EI398">
        <v>1437.985555555555</v>
      </c>
      <c r="EJ398">
        <v>1485.073703703703</v>
      </c>
      <c r="EK398">
        <v>0.9683868888888889</v>
      </c>
      <c r="EL398">
        <v>1459.805185185185</v>
      </c>
      <c r="EM398">
        <v>17.01412592592592</v>
      </c>
      <c r="EN398">
        <v>1.789244444444444</v>
      </c>
      <c r="EO398">
        <v>1.692890740740741</v>
      </c>
      <c r="EP398">
        <v>15.69313703703704</v>
      </c>
      <c r="EQ398">
        <v>14.83138518518519</v>
      </c>
      <c r="ER398">
        <v>1999.912592592593</v>
      </c>
      <c r="ES398">
        <v>0.9800018888888887</v>
      </c>
      <c r="ET398">
        <v>0.01999821111111111</v>
      </c>
      <c r="EU398">
        <v>0</v>
      </c>
      <c r="EV398">
        <v>519.9140740740742</v>
      </c>
      <c r="EW398">
        <v>5.00078</v>
      </c>
      <c r="EX398">
        <v>14980.35555555555</v>
      </c>
      <c r="EY398">
        <v>16378.94074074074</v>
      </c>
      <c r="EZ398">
        <v>45.55537037037037</v>
      </c>
      <c r="FA398">
        <v>46.97425925925926</v>
      </c>
      <c r="FB398">
        <v>46.31451851851852</v>
      </c>
      <c r="FC398">
        <v>46.69185185185184</v>
      </c>
      <c r="FD398">
        <v>46.17818518518519</v>
      </c>
      <c r="FE398">
        <v>1955.01925925926</v>
      </c>
      <c r="FF398">
        <v>39.89296296296297</v>
      </c>
      <c r="FG398">
        <v>0</v>
      </c>
      <c r="FH398">
        <v>1685036705.5</v>
      </c>
      <c r="FI398">
        <v>0</v>
      </c>
      <c r="FJ398">
        <v>519.9064615384615</v>
      </c>
      <c r="FK398">
        <v>-0.3990427466628846</v>
      </c>
      <c r="FL398">
        <v>-7434.745293098928</v>
      </c>
      <c r="FM398">
        <v>15014.80384615385</v>
      </c>
      <c r="FN398">
        <v>15</v>
      </c>
      <c r="FO398">
        <v>1685034582.6</v>
      </c>
      <c r="FP398" t="s">
        <v>1018</v>
      </c>
      <c r="FQ398">
        <v>1685034575.6</v>
      </c>
      <c r="FR398">
        <v>1685034582.6</v>
      </c>
      <c r="FS398">
        <v>5</v>
      </c>
      <c r="FT398">
        <v>-0.444</v>
      </c>
      <c r="FU398">
        <v>-0.083</v>
      </c>
      <c r="FV398">
        <v>-0.171</v>
      </c>
      <c r="FW398">
        <v>-0.067</v>
      </c>
      <c r="FX398">
        <v>408</v>
      </c>
      <c r="FY398">
        <v>21</v>
      </c>
      <c r="FZ398">
        <v>0.12</v>
      </c>
      <c r="GA398">
        <v>0.04</v>
      </c>
      <c r="GB398">
        <v>-47.73459756097561</v>
      </c>
      <c r="GC398">
        <v>0.7903233449477489</v>
      </c>
      <c r="GD398">
        <v>0.124087018026995</v>
      </c>
      <c r="GE398">
        <v>0</v>
      </c>
      <c r="GF398">
        <v>0.9740217317073169</v>
      </c>
      <c r="GG398">
        <v>-0.08567880836236563</v>
      </c>
      <c r="GH398">
        <v>0.03604273331113741</v>
      </c>
      <c r="GI398">
        <v>1</v>
      </c>
      <c r="GJ398">
        <v>1</v>
      </c>
      <c r="GK398">
        <v>2</v>
      </c>
      <c r="GL398" t="s">
        <v>432</v>
      </c>
      <c r="GM398">
        <v>3.09919</v>
      </c>
      <c r="GN398">
        <v>2.75827</v>
      </c>
      <c r="GO398">
        <v>0.217178</v>
      </c>
      <c r="GP398">
        <v>0.221577</v>
      </c>
      <c r="GQ398">
        <v>0.0959546</v>
      </c>
      <c r="GR398">
        <v>0.09233089999999999</v>
      </c>
      <c r="GS398">
        <v>19841.3</v>
      </c>
      <c r="GT398">
        <v>19514.1</v>
      </c>
      <c r="GU398">
        <v>25915.1</v>
      </c>
      <c r="GV398">
        <v>25440.1</v>
      </c>
      <c r="GW398">
        <v>37630.9</v>
      </c>
      <c r="GX398">
        <v>35200.8</v>
      </c>
      <c r="GY398">
        <v>45326.1</v>
      </c>
      <c r="GZ398">
        <v>41941</v>
      </c>
      <c r="HA398">
        <v>1.80527</v>
      </c>
      <c r="HB398">
        <v>1.76518</v>
      </c>
      <c r="HC398">
        <v>-0.0665337</v>
      </c>
      <c r="HD398">
        <v>0</v>
      </c>
      <c r="HE398">
        <v>29.0693</v>
      </c>
      <c r="HF398">
        <v>999.9</v>
      </c>
      <c r="HG398">
        <v>45.4</v>
      </c>
      <c r="HH398">
        <v>46.4</v>
      </c>
      <c r="HI398">
        <v>47.2556</v>
      </c>
      <c r="HJ398">
        <v>63.003</v>
      </c>
      <c r="HK398">
        <v>23.3133</v>
      </c>
      <c r="HL398">
        <v>1</v>
      </c>
      <c r="HM398">
        <v>0.772523</v>
      </c>
      <c r="HN398">
        <v>6.90298</v>
      </c>
      <c r="HO398">
        <v>20.163</v>
      </c>
      <c r="HP398">
        <v>5.20935</v>
      </c>
      <c r="HQ398">
        <v>11.986</v>
      </c>
      <c r="HR398">
        <v>4.9626</v>
      </c>
      <c r="HS398">
        <v>3.27435</v>
      </c>
      <c r="HT398">
        <v>9999</v>
      </c>
      <c r="HU398">
        <v>9999</v>
      </c>
      <c r="HV398">
        <v>9999</v>
      </c>
      <c r="HW398">
        <v>32.8</v>
      </c>
      <c r="HX398">
        <v>1.86401</v>
      </c>
      <c r="HY398">
        <v>1.86033</v>
      </c>
      <c r="HZ398">
        <v>1.85867</v>
      </c>
      <c r="IA398">
        <v>1.86004</v>
      </c>
      <c r="IB398">
        <v>1.85989</v>
      </c>
      <c r="IC398">
        <v>1.85853</v>
      </c>
      <c r="ID398">
        <v>1.85762</v>
      </c>
      <c r="IE398">
        <v>1.85242</v>
      </c>
      <c r="IF398">
        <v>0</v>
      </c>
      <c r="IG398">
        <v>0</v>
      </c>
      <c r="IH398">
        <v>0</v>
      </c>
      <c r="II398">
        <v>0</v>
      </c>
      <c r="IJ398" t="s">
        <v>433</v>
      </c>
      <c r="IK398" t="s">
        <v>434</v>
      </c>
      <c r="IL398" t="s">
        <v>435</v>
      </c>
      <c r="IM398" t="s">
        <v>435</v>
      </c>
      <c r="IN398" t="s">
        <v>435</v>
      </c>
      <c r="IO398" t="s">
        <v>435</v>
      </c>
      <c r="IP398">
        <v>0</v>
      </c>
      <c r="IQ398">
        <v>100</v>
      </c>
      <c r="IR398">
        <v>100</v>
      </c>
      <c r="IS398">
        <v>-0.43</v>
      </c>
      <c r="IT398">
        <v>-0.1109</v>
      </c>
      <c r="IU398">
        <v>-0.2503851249591045</v>
      </c>
      <c r="IV398">
        <v>0.0002756662941723101</v>
      </c>
      <c r="IW398">
        <v>-1.706736700235475E-07</v>
      </c>
      <c r="IX398">
        <v>-7.648352192670159E-11</v>
      </c>
      <c r="IY398">
        <v>-0.272498028503149</v>
      </c>
      <c r="IZ398">
        <v>0.001712106514585134</v>
      </c>
      <c r="JA398">
        <v>0.0004201690128959496</v>
      </c>
      <c r="JB398">
        <v>-1.212774764375344E-06</v>
      </c>
      <c r="JC398">
        <v>3</v>
      </c>
      <c r="JD398">
        <v>1949</v>
      </c>
      <c r="JE398">
        <v>1</v>
      </c>
      <c r="JF398">
        <v>28</v>
      </c>
      <c r="JG398">
        <v>35.5</v>
      </c>
      <c r="JH398">
        <v>35.4</v>
      </c>
      <c r="JI398">
        <v>3.18237</v>
      </c>
      <c r="JJ398">
        <v>2.67456</v>
      </c>
      <c r="JK398">
        <v>1.49658</v>
      </c>
      <c r="JL398">
        <v>2.34497</v>
      </c>
      <c r="JM398">
        <v>1.54785</v>
      </c>
      <c r="JN398">
        <v>2.47314</v>
      </c>
      <c r="JO398">
        <v>49.4842</v>
      </c>
      <c r="JP398">
        <v>14.5261</v>
      </c>
      <c r="JQ398">
        <v>18</v>
      </c>
      <c r="JR398">
        <v>495.197</v>
      </c>
      <c r="JS398">
        <v>482.183</v>
      </c>
      <c r="JT398">
        <v>21.4619</v>
      </c>
      <c r="JU398">
        <v>36.4237</v>
      </c>
      <c r="JV398">
        <v>29.9976</v>
      </c>
      <c r="JW398">
        <v>36.2774</v>
      </c>
      <c r="JX398">
        <v>36.144</v>
      </c>
      <c r="JY398">
        <v>63.89</v>
      </c>
      <c r="JZ398">
        <v>58.9556</v>
      </c>
      <c r="KA398">
        <v>0</v>
      </c>
      <c r="KB398">
        <v>21.5003</v>
      </c>
      <c r="KC398">
        <v>1503.52</v>
      </c>
      <c r="KD398">
        <v>16.9445</v>
      </c>
      <c r="KE398">
        <v>99.0441</v>
      </c>
      <c r="KF398">
        <v>99.56570000000001</v>
      </c>
    </row>
    <row r="399" spans="1:292">
      <c r="A399">
        <v>379</v>
      </c>
      <c r="B399">
        <v>1685036711.1</v>
      </c>
      <c r="C399">
        <v>10112</v>
      </c>
      <c r="D399" t="s">
        <v>1198</v>
      </c>
      <c r="E399" t="s">
        <v>1199</v>
      </c>
      <c r="F399">
        <v>5</v>
      </c>
      <c r="G399" t="s">
        <v>1017</v>
      </c>
      <c r="H399">
        <v>1685036703.314285</v>
      </c>
      <c r="I399">
        <f>(J399)/1000</f>
        <v>0</v>
      </c>
      <c r="J399">
        <f>IF(DO399, AM399, AG399)</f>
        <v>0</v>
      </c>
      <c r="K399">
        <f>IF(DO399, AH399, AF399)</f>
        <v>0</v>
      </c>
      <c r="L399">
        <f>DQ399 - IF(AT399&gt;1, K399*DK399*100.0/(AV399*EE399), 0)</f>
        <v>0</v>
      </c>
      <c r="M399">
        <f>((S399-I399/2)*L399-K399)/(S399+I399/2)</f>
        <v>0</v>
      </c>
      <c r="N399">
        <f>M399*(DX399+DY399)/1000.0</f>
        <v>0</v>
      </c>
      <c r="O399">
        <f>(DQ399 - IF(AT399&gt;1, K399*DK399*100.0/(AV399*EE399), 0))*(DX399+DY399)/1000.0</f>
        <v>0</v>
      </c>
      <c r="P399">
        <f>2.0/((1/R399-1/Q399)+SIGN(R399)*SQRT((1/R399-1/Q399)*(1/R399-1/Q399) + 4*DL399/((DL399+1)*(DL399+1))*(2*1/R399*1/Q399-1/Q399*1/Q399)))</f>
        <v>0</v>
      </c>
      <c r="Q399">
        <f>IF(LEFT(DM399,1)&lt;&gt;"0",IF(LEFT(DM399,1)="1",3.0,DN399),$D$5+$E$5*(EE399*DX399/($K$5*1000))+$F$5*(EE399*DX399/($K$5*1000))*MAX(MIN(DK399,$J$5),$I$5)*MAX(MIN(DK399,$J$5),$I$5)+$G$5*MAX(MIN(DK399,$J$5),$I$5)*(EE399*DX399/($K$5*1000))+$H$5*(EE399*DX399/($K$5*1000))*(EE399*DX399/($K$5*1000)))</f>
        <v>0</v>
      </c>
      <c r="R399">
        <f>I399*(1000-(1000*0.61365*exp(17.502*V399/(240.97+V399))/(DX399+DY399)+DS399)/2)/(1000*0.61365*exp(17.502*V399/(240.97+V399))/(DX399+DY399)-DS399)</f>
        <v>0</v>
      </c>
      <c r="S399">
        <f>1/((DL399+1)/(P399/1.6)+1/(Q399/1.37)) + DL399/((DL399+1)/(P399/1.6) + DL399/(Q399/1.37))</f>
        <v>0</v>
      </c>
      <c r="T399">
        <f>(DG399*DJ399)</f>
        <v>0</v>
      </c>
      <c r="U399">
        <f>(DZ399+(T399+2*0.95*5.67E-8*(((DZ399+$B$9)+273)^4-(DZ399+273)^4)-44100*I399)/(1.84*29.3*Q399+8*0.95*5.67E-8*(DZ399+273)^3))</f>
        <v>0</v>
      </c>
      <c r="V399">
        <f>($C$9*EA399+$D$9*EB399+$E$9*U399)</f>
        <v>0</v>
      </c>
      <c r="W399">
        <f>0.61365*exp(17.502*V399/(240.97+V399))</f>
        <v>0</v>
      </c>
      <c r="X399">
        <f>(Y399/Z399*100)</f>
        <v>0</v>
      </c>
      <c r="Y399">
        <f>DS399*(DX399+DY399)/1000</f>
        <v>0</v>
      </c>
      <c r="Z399">
        <f>0.61365*exp(17.502*DZ399/(240.97+DZ399))</f>
        <v>0</v>
      </c>
      <c r="AA399">
        <f>(W399-DS399*(DX399+DY399)/1000)</f>
        <v>0</v>
      </c>
      <c r="AB399">
        <f>(-I399*44100)</f>
        <v>0</v>
      </c>
      <c r="AC399">
        <f>2*29.3*Q399*0.92*(DZ399-V399)</f>
        <v>0</v>
      </c>
      <c r="AD399">
        <f>2*0.95*5.67E-8*(((DZ399+$B$9)+273)^4-(V399+273)^4)</f>
        <v>0</v>
      </c>
      <c r="AE399">
        <f>T399+AD399+AB399+AC399</f>
        <v>0</v>
      </c>
      <c r="AF399">
        <f>DW399*AT399*(DR399-DQ399*(1000-AT399*DT399)/(1000-AT399*DS399))/(100*DK399)</f>
        <v>0</v>
      </c>
      <c r="AG399">
        <f>1000*DW399*AT399*(DS399-DT399)/(100*DK399*(1000-AT399*DS399))</f>
        <v>0</v>
      </c>
      <c r="AH399">
        <f>(AI399 - AJ399 - DX399*1E3/(8.314*(DZ399+273.15)) * AL399/DW399 * AK399) * DW399/(100*DK399) * (1000 - DT399)/1000</f>
        <v>0</v>
      </c>
      <c r="AI399">
        <v>1516.325966830702</v>
      </c>
      <c r="AJ399">
        <v>1479.150727272727</v>
      </c>
      <c r="AK399">
        <v>3.422499594904475</v>
      </c>
      <c r="AL399">
        <v>66.82168237322618</v>
      </c>
      <c r="AM399">
        <f>(AO399 - AN399 + DX399*1E3/(8.314*(DZ399+273.15)) * AQ399/DW399 * AP399) * DW399/(100*DK399) * 1000/(1000 - AO399)</f>
        <v>0</v>
      </c>
      <c r="AN399">
        <v>17.01691571437921</v>
      </c>
      <c r="AO399">
        <v>17.9884544117647</v>
      </c>
      <c r="AP399">
        <v>-4.656052868343232E-05</v>
      </c>
      <c r="AQ399">
        <v>105.1701195824836</v>
      </c>
      <c r="AR399">
        <v>0</v>
      </c>
      <c r="AS399">
        <v>0</v>
      </c>
      <c r="AT399">
        <f>IF(AR399*$H$15&gt;=AV399,1.0,(AV399/(AV399-AR399*$H$15)))</f>
        <v>0</v>
      </c>
      <c r="AU399">
        <f>(AT399-1)*100</f>
        <v>0</v>
      </c>
      <c r="AV399">
        <f>MAX(0,($B$15+$C$15*EE399)/(1+$D$15*EE399)*DX399/(DZ399+273)*$E$15)</f>
        <v>0</v>
      </c>
      <c r="AW399" t="s">
        <v>429</v>
      </c>
      <c r="AX399" t="s">
        <v>429</v>
      </c>
      <c r="AY399">
        <v>0</v>
      </c>
      <c r="AZ399">
        <v>0</v>
      </c>
      <c r="BA399">
        <f>1-AY399/AZ399</f>
        <v>0</v>
      </c>
      <c r="BB399">
        <v>0</v>
      </c>
      <c r="BC399" t="s">
        <v>429</v>
      </c>
      <c r="BD399" t="s">
        <v>429</v>
      </c>
      <c r="BE399">
        <v>0</v>
      </c>
      <c r="BF399">
        <v>0</v>
      </c>
      <c r="BG399">
        <f>1-BE399/BF399</f>
        <v>0</v>
      </c>
      <c r="BH399">
        <v>0.5</v>
      </c>
      <c r="BI399">
        <f>DH399</f>
        <v>0</v>
      </c>
      <c r="BJ399">
        <f>K399</f>
        <v>0</v>
      </c>
      <c r="BK399">
        <f>BG399*BH399*BI399</f>
        <v>0</v>
      </c>
      <c r="BL399">
        <f>(BJ399-BB399)/BI399</f>
        <v>0</v>
      </c>
      <c r="BM399">
        <f>(AZ399-BF399)/BF399</f>
        <v>0</v>
      </c>
      <c r="BN399">
        <f>AY399/(BA399+AY399/BF399)</f>
        <v>0</v>
      </c>
      <c r="BO399" t="s">
        <v>429</v>
      </c>
      <c r="BP399">
        <v>0</v>
      </c>
      <c r="BQ399">
        <f>IF(BP399&lt;&gt;0, BP399, BN399)</f>
        <v>0</v>
      </c>
      <c r="BR399">
        <f>1-BQ399/BF399</f>
        <v>0</v>
      </c>
      <c r="BS399">
        <f>(BF399-BE399)/(BF399-BQ399)</f>
        <v>0</v>
      </c>
      <c r="BT399">
        <f>(AZ399-BF399)/(AZ399-BQ399)</f>
        <v>0</v>
      </c>
      <c r="BU399">
        <f>(BF399-BE399)/(BF399-AY399)</f>
        <v>0</v>
      </c>
      <c r="BV399">
        <f>(AZ399-BF399)/(AZ399-AY399)</f>
        <v>0</v>
      </c>
      <c r="BW399">
        <f>(BS399*BQ399/BE399)</f>
        <v>0</v>
      </c>
      <c r="BX399">
        <f>(1-BW399)</f>
        <v>0</v>
      </c>
      <c r="DG399">
        <f>$B$13*EF399+$C$13*EG399+$F$13*ER399*(1-EU399)</f>
        <v>0</v>
      </c>
      <c r="DH399">
        <f>DG399*DI399</f>
        <v>0</v>
      </c>
      <c r="DI399">
        <f>($B$13*$D$11+$C$13*$D$11+$F$13*((FE399+EW399)/MAX(FE399+EW399+FF399, 0.1)*$I$11+FF399/MAX(FE399+EW399+FF399, 0.1)*$J$11))/($B$13+$C$13+$F$13)</f>
        <v>0</v>
      </c>
      <c r="DJ399">
        <f>($B$13*$K$11+$C$13*$K$11+$F$13*((FE399+EW399)/MAX(FE399+EW399+FF399, 0.1)*$P$11+FF399/MAX(FE399+EW399+FF399, 0.1)*$Q$11))/($B$13+$C$13+$F$13)</f>
        <v>0</v>
      </c>
      <c r="DK399">
        <v>4.16</v>
      </c>
      <c r="DL399">
        <v>0.5</v>
      </c>
      <c r="DM399" t="s">
        <v>430</v>
      </c>
      <c r="DN399">
        <v>2</v>
      </c>
      <c r="DO399" t="b">
        <v>1</v>
      </c>
      <c r="DP399">
        <v>1685036703.314285</v>
      </c>
      <c r="DQ399">
        <v>1427.994285714286</v>
      </c>
      <c r="DR399">
        <v>1475.657857142857</v>
      </c>
      <c r="DS399">
        <v>17.99085714285714</v>
      </c>
      <c r="DT399">
        <v>17.01584642857143</v>
      </c>
      <c r="DU399">
        <v>1428.4225</v>
      </c>
      <c r="DV399">
        <v>18.10186785714286</v>
      </c>
      <c r="DW399">
        <v>499.9870714285713</v>
      </c>
      <c r="DX399">
        <v>99.49846785714286</v>
      </c>
      <c r="DY399">
        <v>0.09998609642857141</v>
      </c>
      <c r="DZ399">
        <v>27.06332857142857</v>
      </c>
      <c r="EA399">
        <v>27.98552142857143</v>
      </c>
      <c r="EB399">
        <v>999.9000000000002</v>
      </c>
      <c r="EC399">
        <v>0</v>
      </c>
      <c r="ED399">
        <v>0</v>
      </c>
      <c r="EE399">
        <v>10004.98714285714</v>
      </c>
      <c r="EF399">
        <v>0</v>
      </c>
      <c r="EG399">
        <v>82.11747857142859</v>
      </c>
      <c r="EH399">
        <v>-47.66475357142857</v>
      </c>
      <c r="EI399">
        <v>1454.155357142857</v>
      </c>
      <c r="EJ399">
        <v>1501.203571428571</v>
      </c>
      <c r="EK399">
        <v>0.975016642857143</v>
      </c>
      <c r="EL399">
        <v>1475.657857142857</v>
      </c>
      <c r="EM399">
        <v>17.01584642857143</v>
      </c>
      <c r="EN399">
        <v>1.790061428571429</v>
      </c>
      <c r="EO399">
        <v>1.69305</v>
      </c>
      <c r="EP399">
        <v>15.70027857142857</v>
      </c>
      <c r="EQ399">
        <v>14.83284285714285</v>
      </c>
      <c r="ER399">
        <v>1999.998214285714</v>
      </c>
      <c r="ES399">
        <v>0.9800034285714284</v>
      </c>
      <c r="ET399">
        <v>0.01999667142857143</v>
      </c>
      <c r="EU399">
        <v>0</v>
      </c>
      <c r="EV399">
        <v>519.8491428571429</v>
      </c>
      <c r="EW399">
        <v>5.00078</v>
      </c>
      <c r="EX399">
        <v>14574.175</v>
      </c>
      <c r="EY399">
        <v>16379.65</v>
      </c>
      <c r="EZ399">
        <v>45.53992857142856</v>
      </c>
      <c r="FA399">
        <v>46.95949999999998</v>
      </c>
      <c r="FB399">
        <v>46.21842857142856</v>
      </c>
      <c r="FC399">
        <v>46.66707142857142</v>
      </c>
      <c r="FD399">
        <v>46.17407142857143</v>
      </c>
      <c r="FE399">
        <v>1955.107857142857</v>
      </c>
      <c r="FF399">
        <v>39.89000000000001</v>
      </c>
      <c r="FG399">
        <v>0</v>
      </c>
      <c r="FH399">
        <v>1685036710.3</v>
      </c>
      <c r="FI399">
        <v>0</v>
      </c>
      <c r="FJ399">
        <v>519.8448846153846</v>
      </c>
      <c r="FK399">
        <v>-1.359076930054596</v>
      </c>
      <c r="FL399">
        <v>-2200.933335115914</v>
      </c>
      <c r="FM399">
        <v>14567.60384615385</v>
      </c>
      <c r="FN399">
        <v>15</v>
      </c>
      <c r="FO399">
        <v>1685034582.6</v>
      </c>
      <c r="FP399" t="s">
        <v>1018</v>
      </c>
      <c r="FQ399">
        <v>1685034575.6</v>
      </c>
      <c r="FR399">
        <v>1685034582.6</v>
      </c>
      <c r="FS399">
        <v>5</v>
      </c>
      <c r="FT399">
        <v>-0.444</v>
      </c>
      <c r="FU399">
        <v>-0.083</v>
      </c>
      <c r="FV399">
        <v>-0.171</v>
      </c>
      <c r="FW399">
        <v>-0.067</v>
      </c>
      <c r="FX399">
        <v>408</v>
      </c>
      <c r="FY399">
        <v>21</v>
      </c>
      <c r="FZ399">
        <v>0.12</v>
      </c>
      <c r="GA399">
        <v>0.04</v>
      </c>
      <c r="GB399">
        <v>-47.678975</v>
      </c>
      <c r="GC399">
        <v>0.3783782363978378</v>
      </c>
      <c r="GD399">
        <v>0.09575460236980821</v>
      </c>
      <c r="GE399">
        <v>0</v>
      </c>
      <c r="GF399">
        <v>0.9683833500000001</v>
      </c>
      <c r="GG399">
        <v>0.1041762326454014</v>
      </c>
      <c r="GH399">
        <v>0.01289520027675026</v>
      </c>
      <c r="GI399">
        <v>1</v>
      </c>
      <c r="GJ399">
        <v>1</v>
      </c>
      <c r="GK399">
        <v>2</v>
      </c>
      <c r="GL399" t="s">
        <v>432</v>
      </c>
      <c r="GM399">
        <v>3.09923</v>
      </c>
      <c r="GN399">
        <v>2.75799</v>
      </c>
      <c r="GO399">
        <v>0.218704</v>
      </c>
      <c r="GP399">
        <v>0.223072</v>
      </c>
      <c r="GQ399">
        <v>0.0959313</v>
      </c>
      <c r="GR399">
        <v>0.092338</v>
      </c>
      <c r="GS399">
        <v>19803.3</v>
      </c>
      <c r="GT399">
        <v>19477.3</v>
      </c>
      <c r="GU399">
        <v>25916</v>
      </c>
      <c r="GV399">
        <v>25441</v>
      </c>
      <c r="GW399">
        <v>37633.4</v>
      </c>
      <c r="GX399">
        <v>35202</v>
      </c>
      <c r="GY399">
        <v>45327.8</v>
      </c>
      <c r="GZ399">
        <v>41942.5</v>
      </c>
      <c r="HA399">
        <v>1.8056</v>
      </c>
      <c r="HB399">
        <v>1.76548</v>
      </c>
      <c r="HC399">
        <v>-0.0673383</v>
      </c>
      <c r="HD399">
        <v>0</v>
      </c>
      <c r="HE399">
        <v>29.0624</v>
      </c>
      <c r="HF399">
        <v>999.9</v>
      </c>
      <c r="HG399">
        <v>45.4</v>
      </c>
      <c r="HH399">
        <v>46.4</v>
      </c>
      <c r="HI399">
        <v>47.2554</v>
      </c>
      <c r="HJ399">
        <v>62.953</v>
      </c>
      <c r="HK399">
        <v>23.2652</v>
      </c>
      <c r="HL399">
        <v>1</v>
      </c>
      <c r="HM399">
        <v>0.770226</v>
      </c>
      <c r="HN399">
        <v>6.86295</v>
      </c>
      <c r="HO399">
        <v>20.1648</v>
      </c>
      <c r="HP399">
        <v>5.20995</v>
      </c>
      <c r="HQ399">
        <v>11.986</v>
      </c>
      <c r="HR399">
        <v>4.9627</v>
      </c>
      <c r="HS399">
        <v>3.27425</v>
      </c>
      <c r="HT399">
        <v>9999</v>
      </c>
      <c r="HU399">
        <v>9999</v>
      </c>
      <c r="HV399">
        <v>9999</v>
      </c>
      <c r="HW399">
        <v>32.8</v>
      </c>
      <c r="HX399">
        <v>1.86401</v>
      </c>
      <c r="HY399">
        <v>1.86034</v>
      </c>
      <c r="HZ399">
        <v>1.85867</v>
      </c>
      <c r="IA399">
        <v>1.86005</v>
      </c>
      <c r="IB399">
        <v>1.85989</v>
      </c>
      <c r="IC399">
        <v>1.85852</v>
      </c>
      <c r="ID399">
        <v>1.85765</v>
      </c>
      <c r="IE399">
        <v>1.85242</v>
      </c>
      <c r="IF399">
        <v>0</v>
      </c>
      <c r="IG399">
        <v>0</v>
      </c>
      <c r="IH399">
        <v>0</v>
      </c>
      <c r="II399">
        <v>0</v>
      </c>
      <c r="IJ399" t="s">
        <v>433</v>
      </c>
      <c r="IK399" t="s">
        <v>434</v>
      </c>
      <c r="IL399" t="s">
        <v>435</v>
      </c>
      <c r="IM399" t="s">
        <v>435</v>
      </c>
      <c r="IN399" t="s">
        <v>435</v>
      </c>
      <c r="IO399" t="s">
        <v>435</v>
      </c>
      <c r="IP399">
        <v>0</v>
      </c>
      <c r="IQ399">
        <v>100</v>
      </c>
      <c r="IR399">
        <v>100</v>
      </c>
      <c r="IS399">
        <v>-0.45</v>
      </c>
      <c r="IT399">
        <v>-0.1111</v>
      </c>
      <c r="IU399">
        <v>-0.2503851249591045</v>
      </c>
      <c r="IV399">
        <v>0.0002756662941723101</v>
      </c>
      <c r="IW399">
        <v>-1.706736700235475E-07</v>
      </c>
      <c r="IX399">
        <v>-7.648352192670159E-11</v>
      </c>
      <c r="IY399">
        <v>-0.272498028503149</v>
      </c>
      <c r="IZ399">
        <v>0.001712106514585134</v>
      </c>
      <c r="JA399">
        <v>0.0004201690128959496</v>
      </c>
      <c r="JB399">
        <v>-1.212774764375344E-06</v>
      </c>
      <c r="JC399">
        <v>3</v>
      </c>
      <c r="JD399">
        <v>1949</v>
      </c>
      <c r="JE399">
        <v>1</v>
      </c>
      <c r="JF399">
        <v>28</v>
      </c>
      <c r="JG399">
        <v>35.6</v>
      </c>
      <c r="JH399">
        <v>35.5</v>
      </c>
      <c r="JI399">
        <v>3.21411</v>
      </c>
      <c r="JJ399">
        <v>2.67578</v>
      </c>
      <c r="JK399">
        <v>1.49658</v>
      </c>
      <c r="JL399">
        <v>2.34497</v>
      </c>
      <c r="JM399">
        <v>1.54907</v>
      </c>
      <c r="JN399">
        <v>2.45239</v>
      </c>
      <c r="JO399">
        <v>49.4842</v>
      </c>
      <c r="JP399">
        <v>14.4998</v>
      </c>
      <c r="JQ399">
        <v>18</v>
      </c>
      <c r="JR399">
        <v>495.312</v>
      </c>
      <c r="JS399">
        <v>482.303</v>
      </c>
      <c r="JT399">
        <v>21.4911</v>
      </c>
      <c r="JU399">
        <v>36.4074</v>
      </c>
      <c r="JV399">
        <v>29.9979</v>
      </c>
      <c r="JW399">
        <v>36.2648</v>
      </c>
      <c r="JX399">
        <v>36.1324</v>
      </c>
      <c r="JY399">
        <v>64.4986</v>
      </c>
      <c r="JZ399">
        <v>58.9556</v>
      </c>
      <c r="KA399">
        <v>0</v>
      </c>
      <c r="KB399">
        <v>21.5111</v>
      </c>
      <c r="KC399">
        <v>1523.6</v>
      </c>
      <c r="KD399">
        <v>16.9564</v>
      </c>
      <c r="KE399">
        <v>99.0478</v>
      </c>
      <c r="KF399">
        <v>99.5693</v>
      </c>
    </row>
    <row r="400" spans="1:292">
      <c r="A400">
        <v>380</v>
      </c>
      <c r="B400">
        <v>1685036716.1</v>
      </c>
      <c r="C400">
        <v>10117</v>
      </c>
      <c r="D400" t="s">
        <v>1200</v>
      </c>
      <c r="E400" t="s">
        <v>1201</v>
      </c>
      <c r="F400">
        <v>5</v>
      </c>
      <c r="G400" t="s">
        <v>1017</v>
      </c>
      <c r="H400">
        <v>1685036708.6</v>
      </c>
      <c r="I400">
        <f>(J400)/1000</f>
        <v>0</v>
      </c>
      <c r="J400">
        <f>IF(DO400, AM400, AG400)</f>
        <v>0</v>
      </c>
      <c r="K400">
        <f>IF(DO400, AH400, AF400)</f>
        <v>0</v>
      </c>
      <c r="L400">
        <f>DQ400 - IF(AT400&gt;1, K400*DK400*100.0/(AV400*EE400), 0)</f>
        <v>0</v>
      </c>
      <c r="M400">
        <f>((S400-I400/2)*L400-K400)/(S400+I400/2)</f>
        <v>0</v>
      </c>
      <c r="N400">
        <f>M400*(DX400+DY400)/1000.0</f>
        <v>0</v>
      </c>
      <c r="O400">
        <f>(DQ400 - IF(AT400&gt;1, K400*DK400*100.0/(AV400*EE400), 0))*(DX400+DY400)/1000.0</f>
        <v>0</v>
      </c>
      <c r="P400">
        <f>2.0/((1/R400-1/Q400)+SIGN(R400)*SQRT((1/R400-1/Q400)*(1/R400-1/Q400) + 4*DL400/((DL400+1)*(DL400+1))*(2*1/R400*1/Q400-1/Q400*1/Q400)))</f>
        <v>0</v>
      </c>
      <c r="Q400">
        <f>IF(LEFT(DM400,1)&lt;&gt;"0",IF(LEFT(DM400,1)="1",3.0,DN400),$D$5+$E$5*(EE400*DX400/($K$5*1000))+$F$5*(EE400*DX400/($K$5*1000))*MAX(MIN(DK400,$J$5),$I$5)*MAX(MIN(DK400,$J$5),$I$5)+$G$5*MAX(MIN(DK400,$J$5),$I$5)*(EE400*DX400/($K$5*1000))+$H$5*(EE400*DX400/($K$5*1000))*(EE400*DX400/($K$5*1000)))</f>
        <v>0</v>
      </c>
      <c r="R400">
        <f>I400*(1000-(1000*0.61365*exp(17.502*V400/(240.97+V400))/(DX400+DY400)+DS400)/2)/(1000*0.61365*exp(17.502*V400/(240.97+V400))/(DX400+DY400)-DS400)</f>
        <v>0</v>
      </c>
      <c r="S400">
        <f>1/((DL400+1)/(P400/1.6)+1/(Q400/1.37)) + DL400/((DL400+1)/(P400/1.6) + DL400/(Q400/1.37))</f>
        <v>0</v>
      </c>
      <c r="T400">
        <f>(DG400*DJ400)</f>
        <v>0</v>
      </c>
      <c r="U400">
        <f>(DZ400+(T400+2*0.95*5.67E-8*(((DZ400+$B$9)+273)^4-(DZ400+273)^4)-44100*I400)/(1.84*29.3*Q400+8*0.95*5.67E-8*(DZ400+273)^3))</f>
        <v>0</v>
      </c>
      <c r="V400">
        <f>($C$9*EA400+$D$9*EB400+$E$9*U400)</f>
        <v>0</v>
      </c>
      <c r="W400">
        <f>0.61365*exp(17.502*V400/(240.97+V400))</f>
        <v>0</v>
      </c>
      <c r="X400">
        <f>(Y400/Z400*100)</f>
        <v>0</v>
      </c>
      <c r="Y400">
        <f>DS400*(DX400+DY400)/1000</f>
        <v>0</v>
      </c>
      <c r="Z400">
        <f>0.61365*exp(17.502*DZ400/(240.97+DZ400))</f>
        <v>0</v>
      </c>
      <c r="AA400">
        <f>(W400-DS400*(DX400+DY400)/1000)</f>
        <v>0</v>
      </c>
      <c r="AB400">
        <f>(-I400*44100)</f>
        <v>0</v>
      </c>
      <c r="AC400">
        <f>2*29.3*Q400*0.92*(DZ400-V400)</f>
        <v>0</v>
      </c>
      <c r="AD400">
        <f>2*0.95*5.67E-8*(((DZ400+$B$9)+273)^4-(V400+273)^4)</f>
        <v>0</v>
      </c>
      <c r="AE400">
        <f>T400+AD400+AB400+AC400</f>
        <v>0</v>
      </c>
      <c r="AF400">
        <f>DW400*AT400*(DR400-DQ400*(1000-AT400*DT400)/(1000-AT400*DS400))/(100*DK400)</f>
        <v>0</v>
      </c>
      <c r="AG400">
        <f>1000*DW400*AT400*(DS400-DT400)/(100*DK400*(1000-AT400*DS400))</f>
        <v>0</v>
      </c>
      <c r="AH400">
        <f>(AI400 - AJ400 - DX400*1E3/(8.314*(DZ400+273.15)) * AL400/DW400 * AK400) * DW400/(100*DK400) * (1000 - DT400)/1000</f>
        <v>0</v>
      </c>
      <c r="AI400">
        <v>1533.204823538341</v>
      </c>
      <c r="AJ400">
        <v>1496.279151515151</v>
      </c>
      <c r="AK400">
        <v>3.419566435168818</v>
      </c>
      <c r="AL400">
        <v>66.82168237322618</v>
      </c>
      <c r="AM400">
        <f>(AO400 - AN400 + DX400*1E3/(8.314*(DZ400+273.15)) * AQ400/DW400 * AP400) * DW400/(100*DK400) * 1000/(1000 - AO400)</f>
        <v>0</v>
      </c>
      <c r="AN400">
        <v>17.0174328382815</v>
      </c>
      <c r="AO400">
        <v>17.9785488235294</v>
      </c>
      <c r="AP400">
        <v>-0.0001748261596088798</v>
      </c>
      <c r="AQ400">
        <v>105.1701195824836</v>
      </c>
      <c r="AR400">
        <v>0</v>
      </c>
      <c r="AS400">
        <v>0</v>
      </c>
      <c r="AT400">
        <f>IF(AR400*$H$15&gt;=AV400,1.0,(AV400/(AV400-AR400*$H$15)))</f>
        <v>0</v>
      </c>
      <c r="AU400">
        <f>(AT400-1)*100</f>
        <v>0</v>
      </c>
      <c r="AV400">
        <f>MAX(0,($B$15+$C$15*EE400)/(1+$D$15*EE400)*DX400/(DZ400+273)*$E$15)</f>
        <v>0</v>
      </c>
      <c r="AW400" t="s">
        <v>429</v>
      </c>
      <c r="AX400" t="s">
        <v>429</v>
      </c>
      <c r="AY400">
        <v>0</v>
      </c>
      <c r="AZ400">
        <v>0</v>
      </c>
      <c r="BA400">
        <f>1-AY400/AZ400</f>
        <v>0</v>
      </c>
      <c r="BB400">
        <v>0</v>
      </c>
      <c r="BC400" t="s">
        <v>429</v>
      </c>
      <c r="BD400" t="s">
        <v>429</v>
      </c>
      <c r="BE400">
        <v>0</v>
      </c>
      <c r="BF400">
        <v>0</v>
      </c>
      <c r="BG400">
        <f>1-BE400/BF400</f>
        <v>0</v>
      </c>
      <c r="BH400">
        <v>0.5</v>
      </c>
      <c r="BI400">
        <f>DH400</f>
        <v>0</v>
      </c>
      <c r="BJ400">
        <f>K400</f>
        <v>0</v>
      </c>
      <c r="BK400">
        <f>BG400*BH400*BI400</f>
        <v>0</v>
      </c>
      <c r="BL400">
        <f>(BJ400-BB400)/BI400</f>
        <v>0</v>
      </c>
      <c r="BM400">
        <f>(AZ400-BF400)/BF400</f>
        <v>0</v>
      </c>
      <c r="BN400">
        <f>AY400/(BA400+AY400/BF400)</f>
        <v>0</v>
      </c>
      <c r="BO400" t="s">
        <v>429</v>
      </c>
      <c r="BP400">
        <v>0</v>
      </c>
      <c r="BQ400">
        <f>IF(BP400&lt;&gt;0, BP400, BN400)</f>
        <v>0</v>
      </c>
      <c r="BR400">
        <f>1-BQ400/BF400</f>
        <v>0</v>
      </c>
      <c r="BS400">
        <f>(BF400-BE400)/(BF400-BQ400)</f>
        <v>0</v>
      </c>
      <c r="BT400">
        <f>(AZ400-BF400)/(AZ400-BQ400)</f>
        <v>0</v>
      </c>
      <c r="BU400">
        <f>(BF400-BE400)/(BF400-AY400)</f>
        <v>0</v>
      </c>
      <c r="BV400">
        <f>(AZ400-BF400)/(AZ400-AY400)</f>
        <v>0</v>
      </c>
      <c r="BW400">
        <f>(BS400*BQ400/BE400)</f>
        <v>0</v>
      </c>
      <c r="BX400">
        <f>(1-BW400)</f>
        <v>0</v>
      </c>
      <c r="DG400">
        <f>$B$13*EF400+$C$13*EG400+$F$13*ER400*(1-EU400)</f>
        <v>0</v>
      </c>
      <c r="DH400">
        <f>DG400*DI400</f>
        <v>0</v>
      </c>
      <c r="DI400">
        <f>($B$13*$D$11+$C$13*$D$11+$F$13*((FE400+EW400)/MAX(FE400+EW400+FF400, 0.1)*$I$11+FF400/MAX(FE400+EW400+FF400, 0.1)*$J$11))/($B$13+$C$13+$F$13)</f>
        <v>0</v>
      </c>
      <c r="DJ400">
        <f>($B$13*$K$11+$C$13*$K$11+$F$13*((FE400+EW400)/MAX(FE400+EW400+FF400, 0.1)*$P$11+FF400/MAX(FE400+EW400+FF400, 0.1)*$Q$11))/($B$13+$C$13+$F$13)</f>
        <v>0</v>
      </c>
      <c r="DK400">
        <v>4.16</v>
      </c>
      <c r="DL400">
        <v>0.5</v>
      </c>
      <c r="DM400" t="s">
        <v>430</v>
      </c>
      <c r="DN400">
        <v>2</v>
      </c>
      <c r="DO400" t="b">
        <v>1</v>
      </c>
      <c r="DP400">
        <v>1685036708.6</v>
      </c>
      <c r="DQ400">
        <v>1445.819259259259</v>
      </c>
      <c r="DR400">
        <v>1493.363703703704</v>
      </c>
      <c r="DS400">
        <v>17.98966666666666</v>
      </c>
      <c r="DT400">
        <v>17.01661111111111</v>
      </c>
      <c r="DU400">
        <v>1446.26037037037</v>
      </c>
      <c r="DV400">
        <v>18.1007</v>
      </c>
      <c r="DW400">
        <v>499.9889259259259</v>
      </c>
      <c r="DX400">
        <v>99.4976037037037</v>
      </c>
      <c r="DY400">
        <v>0.09994797407407406</v>
      </c>
      <c r="DZ400">
        <v>27.04746296296296</v>
      </c>
      <c r="EA400">
        <v>27.97339259259259</v>
      </c>
      <c r="EB400">
        <v>999.9000000000001</v>
      </c>
      <c r="EC400">
        <v>0</v>
      </c>
      <c r="ED400">
        <v>0</v>
      </c>
      <c r="EE400">
        <v>10001.09703703704</v>
      </c>
      <c r="EF400">
        <v>0</v>
      </c>
      <c r="EG400">
        <v>80.06770740740741</v>
      </c>
      <c r="EH400">
        <v>-47.54465185185185</v>
      </c>
      <c r="EI400">
        <v>1472.305925925926</v>
      </c>
      <c r="EJ400">
        <v>1519.215925925926</v>
      </c>
      <c r="EK400">
        <v>0.9730635925925926</v>
      </c>
      <c r="EL400">
        <v>1493.363703703704</v>
      </c>
      <c r="EM400">
        <v>17.01661111111111</v>
      </c>
      <c r="EN400">
        <v>1.789927037037037</v>
      </c>
      <c r="EO400">
        <v>1.693111111111111</v>
      </c>
      <c r="EP400">
        <v>15.69910740740741</v>
      </c>
      <c r="EQ400">
        <v>14.83341111111111</v>
      </c>
      <c r="ER400">
        <v>2000.005555555555</v>
      </c>
      <c r="ES400">
        <v>0.9800034444444443</v>
      </c>
      <c r="ET400">
        <v>0.01999665555555556</v>
      </c>
      <c r="EU400">
        <v>0</v>
      </c>
      <c r="EV400">
        <v>519.7581481481482</v>
      </c>
      <c r="EW400">
        <v>5.00078</v>
      </c>
      <c r="EX400">
        <v>14425.34444444444</v>
      </c>
      <c r="EY400">
        <v>16379.71111111111</v>
      </c>
      <c r="EZ400">
        <v>45.52051851851851</v>
      </c>
      <c r="FA400">
        <v>46.93718518518518</v>
      </c>
      <c r="FB400">
        <v>46.10159259259259</v>
      </c>
      <c r="FC400">
        <v>46.63385185185184</v>
      </c>
      <c r="FD400">
        <v>46.15037037037037</v>
      </c>
      <c r="FE400">
        <v>1955.114814814815</v>
      </c>
      <c r="FF400">
        <v>39.89000000000001</v>
      </c>
      <c r="FG400">
        <v>0</v>
      </c>
      <c r="FH400">
        <v>1685036715.1</v>
      </c>
      <c r="FI400">
        <v>0</v>
      </c>
      <c r="FJ400">
        <v>519.7646153846154</v>
      </c>
      <c r="FK400">
        <v>-1.550358982960796</v>
      </c>
      <c r="FL400">
        <v>-1429.391453862134</v>
      </c>
      <c r="FM400">
        <v>14434.98846153846</v>
      </c>
      <c r="FN400">
        <v>15</v>
      </c>
      <c r="FO400">
        <v>1685034582.6</v>
      </c>
      <c r="FP400" t="s">
        <v>1018</v>
      </c>
      <c r="FQ400">
        <v>1685034575.6</v>
      </c>
      <c r="FR400">
        <v>1685034582.6</v>
      </c>
      <c r="FS400">
        <v>5</v>
      </c>
      <c r="FT400">
        <v>-0.444</v>
      </c>
      <c r="FU400">
        <v>-0.083</v>
      </c>
      <c r="FV400">
        <v>-0.171</v>
      </c>
      <c r="FW400">
        <v>-0.067</v>
      </c>
      <c r="FX400">
        <v>408</v>
      </c>
      <c r="FY400">
        <v>21</v>
      </c>
      <c r="FZ400">
        <v>0.12</v>
      </c>
      <c r="GA400">
        <v>0.04</v>
      </c>
      <c r="GB400">
        <v>-47.60119512195121</v>
      </c>
      <c r="GC400">
        <v>1.006992334494804</v>
      </c>
      <c r="GD400">
        <v>0.1450259673152254</v>
      </c>
      <c r="GE400">
        <v>0</v>
      </c>
      <c r="GF400">
        <v>0.9730948292682928</v>
      </c>
      <c r="GG400">
        <v>-0.0204210313588843</v>
      </c>
      <c r="GH400">
        <v>0.004503164464058899</v>
      </c>
      <c r="GI400">
        <v>1</v>
      </c>
      <c r="GJ400">
        <v>1</v>
      </c>
      <c r="GK400">
        <v>2</v>
      </c>
      <c r="GL400" t="s">
        <v>432</v>
      </c>
      <c r="GM400">
        <v>3.09913</v>
      </c>
      <c r="GN400">
        <v>2.75808</v>
      </c>
      <c r="GO400">
        <v>0.220212</v>
      </c>
      <c r="GP400">
        <v>0.224537</v>
      </c>
      <c r="GQ400">
        <v>0.09589490000000001</v>
      </c>
      <c r="GR400">
        <v>0.09233189999999999</v>
      </c>
      <c r="GS400">
        <v>19765.8</v>
      </c>
      <c r="GT400">
        <v>19441</v>
      </c>
      <c r="GU400">
        <v>25917.1</v>
      </c>
      <c r="GV400">
        <v>25441.7</v>
      </c>
      <c r="GW400">
        <v>37636.5</v>
      </c>
      <c r="GX400">
        <v>35203.3</v>
      </c>
      <c r="GY400">
        <v>45329.5</v>
      </c>
      <c r="GZ400">
        <v>41943.6</v>
      </c>
      <c r="HA400">
        <v>1.80553</v>
      </c>
      <c r="HB400">
        <v>1.76597</v>
      </c>
      <c r="HC400">
        <v>-0.0663921</v>
      </c>
      <c r="HD400">
        <v>0</v>
      </c>
      <c r="HE400">
        <v>29.0468</v>
      </c>
      <c r="HF400">
        <v>999.9</v>
      </c>
      <c r="HG400">
        <v>45.4</v>
      </c>
      <c r="HH400">
        <v>46.4</v>
      </c>
      <c r="HI400">
        <v>47.261</v>
      </c>
      <c r="HJ400">
        <v>63.083</v>
      </c>
      <c r="HK400">
        <v>23.2372</v>
      </c>
      <c r="HL400">
        <v>1</v>
      </c>
      <c r="HM400">
        <v>0.7683</v>
      </c>
      <c r="HN400">
        <v>6.75843</v>
      </c>
      <c r="HO400">
        <v>20.169</v>
      </c>
      <c r="HP400">
        <v>5.2101</v>
      </c>
      <c r="HQ400">
        <v>11.986</v>
      </c>
      <c r="HR400">
        <v>4.9629</v>
      </c>
      <c r="HS400">
        <v>3.27433</v>
      </c>
      <c r="HT400">
        <v>9999</v>
      </c>
      <c r="HU400">
        <v>9999</v>
      </c>
      <c r="HV400">
        <v>9999</v>
      </c>
      <c r="HW400">
        <v>32.8</v>
      </c>
      <c r="HX400">
        <v>1.86401</v>
      </c>
      <c r="HY400">
        <v>1.86034</v>
      </c>
      <c r="HZ400">
        <v>1.85867</v>
      </c>
      <c r="IA400">
        <v>1.86005</v>
      </c>
      <c r="IB400">
        <v>1.85989</v>
      </c>
      <c r="IC400">
        <v>1.85852</v>
      </c>
      <c r="ID400">
        <v>1.85762</v>
      </c>
      <c r="IE400">
        <v>1.85242</v>
      </c>
      <c r="IF400">
        <v>0</v>
      </c>
      <c r="IG400">
        <v>0</v>
      </c>
      <c r="IH400">
        <v>0</v>
      </c>
      <c r="II400">
        <v>0</v>
      </c>
      <c r="IJ400" t="s">
        <v>433</v>
      </c>
      <c r="IK400" t="s">
        <v>434</v>
      </c>
      <c r="IL400" t="s">
        <v>435</v>
      </c>
      <c r="IM400" t="s">
        <v>435</v>
      </c>
      <c r="IN400" t="s">
        <v>435</v>
      </c>
      <c r="IO400" t="s">
        <v>435</v>
      </c>
      <c r="IP400">
        <v>0</v>
      </c>
      <c r="IQ400">
        <v>100</v>
      </c>
      <c r="IR400">
        <v>100</v>
      </c>
      <c r="IS400">
        <v>-0.46</v>
      </c>
      <c r="IT400">
        <v>-0.1112</v>
      </c>
      <c r="IU400">
        <v>-0.2503851249591045</v>
      </c>
      <c r="IV400">
        <v>0.0002756662941723101</v>
      </c>
      <c r="IW400">
        <v>-1.706736700235475E-07</v>
      </c>
      <c r="IX400">
        <v>-7.648352192670159E-11</v>
      </c>
      <c r="IY400">
        <v>-0.272498028503149</v>
      </c>
      <c r="IZ400">
        <v>0.001712106514585134</v>
      </c>
      <c r="JA400">
        <v>0.0004201690128959496</v>
      </c>
      <c r="JB400">
        <v>-1.212774764375344E-06</v>
      </c>
      <c r="JC400">
        <v>3</v>
      </c>
      <c r="JD400">
        <v>1949</v>
      </c>
      <c r="JE400">
        <v>1</v>
      </c>
      <c r="JF400">
        <v>28</v>
      </c>
      <c r="JG400">
        <v>35.7</v>
      </c>
      <c r="JH400">
        <v>35.6</v>
      </c>
      <c r="JI400">
        <v>3.24219</v>
      </c>
      <c r="JJ400">
        <v>2.67456</v>
      </c>
      <c r="JK400">
        <v>1.49658</v>
      </c>
      <c r="JL400">
        <v>2.34497</v>
      </c>
      <c r="JM400">
        <v>1.54785</v>
      </c>
      <c r="JN400">
        <v>2.41943</v>
      </c>
      <c r="JO400">
        <v>49.4842</v>
      </c>
      <c r="JP400">
        <v>14.5085</v>
      </c>
      <c r="JQ400">
        <v>18</v>
      </c>
      <c r="JR400">
        <v>495.18</v>
      </c>
      <c r="JS400">
        <v>482.557</v>
      </c>
      <c r="JT400">
        <v>21.5131</v>
      </c>
      <c r="JU400">
        <v>36.3904</v>
      </c>
      <c r="JV400">
        <v>29.9981</v>
      </c>
      <c r="JW400">
        <v>36.2522</v>
      </c>
      <c r="JX400">
        <v>36.1208</v>
      </c>
      <c r="JY400">
        <v>65.0446</v>
      </c>
      <c r="JZ400">
        <v>58.9556</v>
      </c>
      <c r="KA400">
        <v>0</v>
      </c>
      <c r="KB400">
        <v>21.5356</v>
      </c>
      <c r="KC400">
        <v>1536.96</v>
      </c>
      <c r="KD400">
        <v>16.972</v>
      </c>
      <c r="KE400">
        <v>99.05159999999999</v>
      </c>
      <c r="KF400">
        <v>99.572</v>
      </c>
    </row>
    <row r="401" spans="1:292">
      <c r="A401">
        <v>381</v>
      </c>
      <c r="B401">
        <v>1685036721.1</v>
      </c>
      <c r="C401">
        <v>10122</v>
      </c>
      <c r="D401" t="s">
        <v>1202</v>
      </c>
      <c r="E401" t="s">
        <v>1203</v>
      </c>
      <c r="F401">
        <v>5</v>
      </c>
      <c r="G401" t="s">
        <v>1017</v>
      </c>
      <c r="H401">
        <v>1685036713.314285</v>
      </c>
      <c r="I401">
        <f>(J401)/1000</f>
        <v>0</v>
      </c>
      <c r="J401">
        <f>IF(DO401, AM401, AG401)</f>
        <v>0</v>
      </c>
      <c r="K401">
        <f>IF(DO401, AH401, AF401)</f>
        <v>0</v>
      </c>
      <c r="L401">
        <f>DQ401 - IF(AT401&gt;1, K401*DK401*100.0/(AV401*EE401), 0)</f>
        <v>0</v>
      </c>
      <c r="M401">
        <f>((S401-I401/2)*L401-K401)/(S401+I401/2)</f>
        <v>0</v>
      </c>
      <c r="N401">
        <f>M401*(DX401+DY401)/1000.0</f>
        <v>0</v>
      </c>
      <c r="O401">
        <f>(DQ401 - IF(AT401&gt;1, K401*DK401*100.0/(AV401*EE401), 0))*(DX401+DY401)/1000.0</f>
        <v>0</v>
      </c>
      <c r="P401">
        <f>2.0/((1/R401-1/Q401)+SIGN(R401)*SQRT((1/R401-1/Q401)*(1/R401-1/Q401) + 4*DL401/((DL401+1)*(DL401+1))*(2*1/R401*1/Q401-1/Q401*1/Q401)))</f>
        <v>0</v>
      </c>
      <c r="Q401">
        <f>IF(LEFT(DM401,1)&lt;&gt;"0",IF(LEFT(DM401,1)="1",3.0,DN401),$D$5+$E$5*(EE401*DX401/($K$5*1000))+$F$5*(EE401*DX401/($K$5*1000))*MAX(MIN(DK401,$J$5),$I$5)*MAX(MIN(DK401,$J$5),$I$5)+$G$5*MAX(MIN(DK401,$J$5),$I$5)*(EE401*DX401/($K$5*1000))+$H$5*(EE401*DX401/($K$5*1000))*(EE401*DX401/($K$5*1000)))</f>
        <v>0</v>
      </c>
      <c r="R401">
        <f>I401*(1000-(1000*0.61365*exp(17.502*V401/(240.97+V401))/(DX401+DY401)+DS401)/2)/(1000*0.61365*exp(17.502*V401/(240.97+V401))/(DX401+DY401)-DS401)</f>
        <v>0</v>
      </c>
      <c r="S401">
        <f>1/((DL401+1)/(P401/1.6)+1/(Q401/1.37)) + DL401/((DL401+1)/(P401/1.6) + DL401/(Q401/1.37))</f>
        <v>0</v>
      </c>
      <c r="T401">
        <f>(DG401*DJ401)</f>
        <v>0</v>
      </c>
      <c r="U401">
        <f>(DZ401+(T401+2*0.95*5.67E-8*(((DZ401+$B$9)+273)^4-(DZ401+273)^4)-44100*I401)/(1.84*29.3*Q401+8*0.95*5.67E-8*(DZ401+273)^3))</f>
        <v>0</v>
      </c>
      <c r="V401">
        <f>($C$9*EA401+$D$9*EB401+$E$9*U401)</f>
        <v>0</v>
      </c>
      <c r="W401">
        <f>0.61365*exp(17.502*V401/(240.97+V401))</f>
        <v>0</v>
      </c>
      <c r="X401">
        <f>(Y401/Z401*100)</f>
        <v>0</v>
      </c>
      <c r="Y401">
        <f>DS401*(DX401+DY401)/1000</f>
        <v>0</v>
      </c>
      <c r="Z401">
        <f>0.61365*exp(17.502*DZ401/(240.97+DZ401))</f>
        <v>0</v>
      </c>
      <c r="AA401">
        <f>(W401-DS401*(DX401+DY401)/1000)</f>
        <v>0</v>
      </c>
      <c r="AB401">
        <f>(-I401*44100)</f>
        <v>0</v>
      </c>
      <c r="AC401">
        <f>2*29.3*Q401*0.92*(DZ401-V401)</f>
        <v>0</v>
      </c>
      <c r="AD401">
        <f>2*0.95*5.67E-8*(((DZ401+$B$9)+273)^4-(V401+273)^4)</f>
        <v>0</v>
      </c>
      <c r="AE401">
        <f>T401+AD401+AB401+AC401</f>
        <v>0</v>
      </c>
      <c r="AF401">
        <f>DW401*AT401*(DR401-DQ401*(1000-AT401*DT401)/(1000-AT401*DS401))/(100*DK401)</f>
        <v>0</v>
      </c>
      <c r="AG401">
        <f>1000*DW401*AT401*(DS401-DT401)/(100*DK401*(1000-AT401*DS401))</f>
        <v>0</v>
      </c>
      <c r="AH401">
        <f>(AI401 - AJ401 - DX401*1E3/(8.314*(DZ401+273.15)) * AL401/DW401 * AK401) * DW401/(100*DK401) * (1000 - DT401)/1000</f>
        <v>0</v>
      </c>
      <c r="AI401">
        <v>1550.444919826078</v>
      </c>
      <c r="AJ401">
        <v>1513.439454545454</v>
      </c>
      <c r="AK401">
        <v>3.44201145827194</v>
      </c>
      <c r="AL401">
        <v>66.82168237322618</v>
      </c>
      <c r="AM401">
        <f>(AO401 - AN401 + DX401*1E3/(8.314*(DZ401+273.15)) * AQ401/DW401 * AP401) * DW401/(100*DK401) * 1000/(1000 - AO401)</f>
        <v>0</v>
      </c>
      <c r="AN401">
        <v>17.01666569413637</v>
      </c>
      <c r="AO401">
        <v>17.96664647058824</v>
      </c>
      <c r="AP401">
        <v>-0.0002555042008052661</v>
      </c>
      <c r="AQ401">
        <v>105.1701195824836</v>
      </c>
      <c r="AR401">
        <v>0</v>
      </c>
      <c r="AS401">
        <v>0</v>
      </c>
      <c r="AT401">
        <f>IF(AR401*$H$15&gt;=AV401,1.0,(AV401/(AV401-AR401*$H$15)))</f>
        <v>0</v>
      </c>
      <c r="AU401">
        <f>(AT401-1)*100</f>
        <v>0</v>
      </c>
      <c r="AV401">
        <f>MAX(0,($B$15+$C$15*EE401)/(1+$D$15*EE401)*DX401/(DZ401+273)*$E$15)</f>
        <v>0</v>
      </c>
      <c r="AW401" t="s">
        <v>429</v>
      </c>
      <c r="AX401" t="s">
        <v>429</v>
      </c>
      <c r="AY401">
        <v>0</v>
      </c>
      <c r="AZ401">
        <v>0</v>
      </c>
      <c r="BA401">
        <f>1-AY401/AZ401</f>
        <v>0</v>
      </c>
      <c r="BB401">
        <v>0</v>
      </c>
      <c r="BC401" t="s">
        <v>429</v>
      </c>
      <c r="BD401" t="s">
        <v>429</v>
      </c>
      <c r="BE401">
        <v>0</v>
      </c>
      <c r="BF401">
        <v>0</v>
      </c>
      <c r="BG401">
        <f>1-BE401/BF401</f>
        <v>0</v>
      </c>
      <c r="BH401">
        <v>0.5</v>
      </c>
      <c r="BI401">
        <f>DH401</f>
        <v>0</v>
      </c>
      <c r="BJ401">
        <f>K401</f>
        <v>0</v>
      </c>
      <c r="BK401">
        <f>BG401*BH401*BI401</f>
        <v>0</v>
      </c>
      <c r="BL401">
        <f>(BJ401-BB401)/BI401</f>
        <v>0</v>
      </c>
      <c r="BM401">
        <f>(AZ401-BF401)/BF401</f>
        <v>0</v>
      </c>
      <c r="BN401">
        <f>AY401/(BA401+AY401/BF401)</f>
        <v>0</v>
      </c>
      <c r="BO401" t="s">
        <v>429</v>
      </c>
      <c r="BP401">
        <v>0</v>
      </c>
      <c r="BQ401">
        <f>IF(BP401&lt;&gt;0, BP401, BN401)</f>
        <v>0</v>
      </c>
      <c r="BR401">
        <f>1-BQ401/BF401</f>
        <v>0</v>
      </c>
      <c r="BS401">
        <f>(BF401-BE401)/(BF401-BQ401)</f>
        <v>0</v>
      </c>
      <c r="BT401">
        <f>(AZ401-BF401)/(AZ401-BQ401)</f>
        <v>0</v>
      </c>
      <c r="BU401">
        <f>(BF401-BE401)/(BF401-AY401)</f>
        <v>0</v>
      </c>
      <c r="BV401">
        <f>(AZ401-BF401)/(AZ401-AY401)</f>
        <v>0</v>
      </c>
      <c r="BW401">
        <f>(BS401*BQ401/BE401)</f>
        <v>0</v>
      </c>
      <c r="BX401">
        <f>(1-BW401)</f>
        <v>0</v>
      </c>
      <c r="DG401">
        <f>$B$13*EF401+$C$13*EG401+$F$13*ER401*(1-EU401)</f>
        <v>0</v>
      </c>
      <c r="DH401">
        <f>DG401*DI401</f>
        <v>0</v>
      </c>
      <c r="DI401">
        <f>($B$13*$D$11+$C$13*$D$11+$F$13*((FE401+EW401)/MAX(FE401+EW401+FF401, 0.1)*$I$11+FF401/MAX(FE401+EW401+FF401, 0.1)*$J$11))/($B$13+$C$13+$F$13)</f>
        <v>0</v>
      </c>
      <c r="DJ401">
        <f>($B$13*$K$11+$C$13*$K$11+$F$13*((FE401+EW401)/MAX(FE401+EW401+FF401, 0.1)*$P$11+FF401/MAX(FE401+EW401+FF401, 0.1)*$Q$11))/($B$13+$C$13+$F$13)</f>
        <v>0</v>
      </c>
      <c r="DK401">
        <v>4.16</v>
      </c>
      <c r="DL401">
        <v>0.5</v>
      </c>
      <c r="DM401" t="s">
        <v>430</v>
      </c>
      <c r="DN401">
        <v>2</v>
      </c>
      <c r="DO401" t="b">
        <v>1</v>
      </c>
      <c r="DP401">
        <v>1685036713.314285</v>
      </c>
      <c r="DQ401">
        <v>1461.707142857143</v>
      </c>
      <c r="DR401">
        <v>1509.2125</v>
      </c>
      <c r="DS401">
        <v>17.98222857142857</v>
      </c>
      <c r="DT401">
        <v>17.016375</v>
      </c>
      <c r="DU401">
        <v>1462.159285714286</v>
      </c>
      <c r="DV401">
        <v>18.09338571428571</v>
      </c>
      <c r="DW401">
        <v>500.013</v>
      </c>
      <c r="DX401">
        <v>99.4967</v>
      </c>
      <c r="DY401">
        <v>0.09998392499999999</v>
      </c>
      <c r="DZ401">
        <v>27.03370714285714</v>
      </c>
      <c r="EA401">
        <v>27.96414642857143</v>
      </c>
      <c r="EB401">
        <v>999.9000000000002</v>
      </c>
      <c r="EC401">
        <v>0</v>
      </c>
      <c r="ED401">
        <v>0</v>
      </c>
      <c r="EE401">
        <v>10000.89428571428</v>
      </c>
      <c r="EF401">
        <v>0</v>
      </c>
      <c r="EG401">
        <v>78.96761071428571</v>
      </c>
      <c r="EH401">
        <v>-47.50591071428571</v>
      </c>
      <c r="EI401">
        <v>1488.4725</v>
      </c>
      <c r="EJ401">
        <v>1535.338928571429</v>
      </c>
      <c r="EK401">
        <v>0.9658696071428572</v>
      </c>
      <c r="EL401">
        <v>1509.2125</v>
      </c>
      <c r="EM401">
        <v>17.016375</v>
      </c>
      <c r="EN401">
        <v>1.789172857142857</v>
      </c>
      <c r="EO401">
        <v>1.693071071428571</v>
      </c>
      <c r="EP401">
        <v>15.69251071428572</v>
      </c>
      <c r="EQ401">
        <v>14.83305714285714</v>
      </c>
      <c r="ER401">
        <v>2000.0425</v>
      </c>
      <c r="ES401">
        <v>0.9800032142857142</v>
      </c>
      <c r="ET401">
        <v>0.01999688571428571</v>
      </c>
      <c r="EU401">
        <v>0</v>
      </c>
      <c r="EV401">
        <v>519.7227142857142</v>
      </c>
      <c r="EW401">
        <v>5.00078</v>
      </c>
      <c r="EX401">
        <v>14524.8</v>
      </c>
      <c r="EY401">
        <v>16380.01428571428</v>
      </c>
      <c r="EZ401">
        <v>45.50632142857142</v>
      </c>
      <c r="FA401">
        <v>46.91932142857142</v>
      </c>
      <c r="FB401">
        <v>46.10242857142856</v>
      </c>
      <c r="FC401">
        <v>46.62007142857141</v>
      </c>
      <c r="FD401">
        <v>46.15157142857142</v>
      </c>
      <c r="FE401">
        <v>1955.148571428572</v>
      </c>
      <c r="FF401">
        <v>39.89321428571429</v>
      </c>
      <c r="FG401">
        <v>0</v>
      </c>
      <c r="FH401">
        <v>1685036720.5</v>
      </c>
      <c r="FI401">
        <v>0</v>
      </c>
      <c r="FJ401">
        <v>519.6984</v>
      </c>
      <c r="FK401">
        <v>0.1046922995337818</v>
      </c>
      <c r="FL401">
        <v>3863.230766525513</v>
      </c>
      <c r="FM401">
        <v>14569.816</v>
      </c>
      <c r="FN401">
        <v>15</v>
      </c>
      <c r="FO401">
        <v>1685034582.6</v>
      </c>
      <c r="FP401" t="s">
        <v>1018</v>
      </c>
      <c r="FQ401">
        <v>1685034575.6</v>
      </c>
      <c r="FR401">
        <v>1685034582.6</v>
      </c>
      <c r="FS401">
        <v>5</v>
      </c>
      <c r="FT401">
        <v>-0.444</v>
      </c>
      <c r="FU401">
        <v>-0.083</v>
      </c>
      <c r="FV401">
        <v>-0.171</v>
      </c>
      <c r="FW401">
        <v>-0.067</v>
      </c>
      <c r="FX401">
        <v>408</v>
      </c>
      <c r="FY401">
        <v>21</v>
      </c>
      <c r="FZ401">
        <v>0.12</v>
      </c>
      <c r="GA401">
        <v>0.04</v>
      </c>
      <c r="GB401">
        <v>-47.53215853658537</v>
      </c>
      <c r="GC401">
        <v>0.934754006968576</v>
      </c>
      <c r="GD401">
        <v>0.1326694553329675</v>
      </c>
      <c r="GE401">
        <v>0</v>
      </c>
      <c r="GF401">
        <v>0.9690519512195122</v>
      </c>
      <c r="GG401">
        <v>-0.08444730313588834</v>
      </c>
      <c r="GH401">
        <v>0.008735627566078473</v>
      </c>
      <c r="GI401">
        <v>1</v>
      </c>
      <c r="GJ401">
        <v>1</v>
      </c>
      <c r="GK401">
        <v>2</v>
      </c>
      <c r="GL401" t="s">
        <v>432</v>
      </c>
      <c r="GM401">
        <v>3.09922</v>
      </c>
      <c r="GN401">
        <v>2.75815</v>
      </c>
      <c r="GO401">
        <v>0.221716</v>
      </c>
      <c r="GP401">
        <v>0.226008</v>
      </c>
      <c r="GQ401">
        <v>0.0958543</v>
      </c>
      <c r="GR401">
        <v>0.09231930000000001</v>
      </c>
      <c r="GS401">
        <v>19728.3</v>
      </c>
      <c r="GT401">
        <v>19404.8</v>
      </c>
      <c r="GU401">
        <v>25918</v>
      </c>
      <c r="GV401">
        <v>25442.7</v>
      </c>
      <c r="GW401">
        <v>37639.7</v>
      </c>
      <c r="GX401">
        <v>35204.9</v>
      </c>
      <c r="GY401">
        <v>45331.1</v>
      </c>
      <c r="GZ401">
        <v>41944.7</v>
      </c>
      <c r="HA401">
        <v>1.80567</v>
      </c>
      <c r="HB401">
        <v>1.76597</v>
      </c>
      <c r="HC401">
        <v>-0.0661761</v>
      </c>
      <c r="HD401">
        <v>0</v>
      </c>
      <c r="HE401">
        <v>29.0263</v>
      </c>
      <c r="HF401">
        <v>999.9</v>
      </c>
      <c r="HG401">
        <v>45.4</v>
      </c>
      <c r="HH401">
        <v>46.4</v>
      </c>
      <c r="HI401">
        <v>47.2614</v>
      </c>
      <c r="HJ401">
        <v>63.123</v>
      </c>
      <c r="HK401">
        <v>23.0889</v>
      </c>
      <c r="HL401">
        <v>1</v>
      </c>
      <c r="HM401">
        <v>0.7661559999999999</v>
      </c>
      <c r="HN401">
        <v>6.67787</v>
      </c>
      <c r="HO401">
        <v>20.1721</v>
      </c>
      <c r="HP401">
        <v>5.20995</v>
      </c>
      <c r="HQ401">
        <v>11.986</v>
      </c>
      <c r="HR401">
        <v>4.9626</v>
      </c>
      <c r="HS401">
        <v>3.27443</v>
      </c>
      <c r="HT401">
        <v>9999</v>
      </c>
      <c r="HU401">
        <v>9999</v>
      </c>
      <c r="HV401">
        <v>9999</v>
      </c>
      <c r="HW401">
        <v>32.8</v>
      </c>
      <c r="HX401">
        <v>1.86401</v>
      </c>
      <c r="HY401">
        <v>1.86035</v>
      </c>
      <c r="HZ401">
        <v>1.85867</v>
      </c>
      <c r="IA401">
        <v>1.86005</v>
      </c>
      <c r="IB401">
        <v>1.85989</v>
      </c>
      <c r="IC401">
        <v>1.85853</v>
      </c>
      <c r="ID401">
        <v>1.85763</v>
      </c>
      <c r="IE401">
        <v>1.85243</v>
      </c>
      <c r="IF401">
        <v>0</v>
      </c>
      <c r="IG401">
        <v>0</v>
      </c>
      <c r="IH401">
        <v>0</v>
      </c>
      <c r="II401">
        <v>0</v>
      </c>
      <c r="IJ401" t="s">
        <v>433</v>
      </c>
      <c r="IK401" t="s">
        <v>434</v>
      </c>
      <c r="IL401" t="s">
        <v>435</v>
      </c>
      <c r="IM401" t="s">
        <v>435</v>
      </c>
      <c r="IN401" t="s">
        <v>435</v>
      </c>
      <c r="IO401" t="s">
        <v>435</v>
      </c>
      <c r="IP401">
        <v>0</v>
      </c>
      <c r="IQ401">
        <v>100</v>
      </c>
      <c r="IR401">
        <v>100</v>
      </c>
      <c r="IS401">
        <v>-0.47</v>
      </c>
      <c r="IT401">
        <v>-0.1114</v>
      </c>
      <c r="IU401">
        <v>-0.2503851249591045</v>
      </c>
      <c r="IV401">
        <v>0.0002756662941723101</v>
      </c>
      <c r="IW401">
        <v>-1.706736700235475E-07</v>
      </c>
      <c r="IX401">
        <v>-7.648352192670159E-11</v>
      </c>
      <c r="IY401">
        <v>-0.272498028503149</v>
      </c>
      <c r="IZ401">
        <v>0.001712106514585134</v>
      </c>
      <c r="JA401">
        <v>0.0004201690128959496</v>
      </c>
      <c r="JB401">
        <v>-1.212774764375344E-06</v>
      </c>
      <c r="JC401">
        <v>3</v>
      </c>
      <c r="JD401">
        <v>1949</v>
      </c>
      <c r="JE401">
        <v>1</v>
      </c>
      <c r="JF401">
        <v>28</v>
      </c>
      <c r="JG401">
        <v>35.8</v>
      </c>
      <c r="JH401">
        <v>35.6</v>
      </c>
      <c r="JI401">
        <v>3.2666</v>
      </c>
      <c r="JJ401">
        <v>2.677</v>
      </c>
      <c r="JK401">
        <v>1.49658</v>
      </c>
      <c r="JL401">
        <v>2.34375</v>
      </c>
      <c r="JM401">
        <v>1.54785</v>
      </c>
      <c r="JN401">
        <v>2.39502</v>
      </c>
      <c r="JO401">
        <v>49.4842</v>
      </c>
      <c r="JP401">
        <v>14.5173</v>
      </c>
      <c r="JQ401">
        <v>18</v>
      </c>
      <c r="JR401">
        <v>495.181</v>
      </c>
      <c r="JS401">
        <v>482.462</v>
      </c>
      <c r="JT401">
        <v>21.5401</v>
      </c>
      <c r="JU401">
        <v>36.3735</v>
      </c>
      <c r="JV401">
        <v>29.998</v>
      </c>
      <c r="JW401">
        <v>36.2388</v>
      </c>
      <c r="JX401">
        <v>36.1075</v>
      </c>
      <c r="JY401">
        <v>65.6516</v>
      </c>
      <c r="JZ401">
        <v>58.9556</v>
      </c>
      <c r="KA401">
        <v>0</v>
      </c>
      <c r="KB401">
        <v>21.5606</v>
      </c>
      <c r="KC401">
        <v>1557</v>
      </c>
      <c r="KD401">
        <v>16.9912</v>
      </c>
      <c r="KE401">
        <v>99.05500000000001</v>
      </c>
      <c r="KF401">
        <v>99.575</v>
      </c>
    </row>
    <row r="402" spans="1:292">
      <c r="A402">
        <v>382</v>
      </c>
      <c r="B402">
        <v>1685036726.1</v>
      </c>
      <c r="C402">
        <v>10127</v>
      </c>
      <c r="D402" t="s">
        <v>1204</v>
      </c>
      <c r="E402" t="s">
        <v>1205</v>
      </c>
      <c r="F402">
        <v>5</v>
      </c>
      <c r="G402" t="s">
        <v>1017</v>
      </c>
      <c r="H402">
        <v>1685036718.6</v>
      </c>
      <c r="I402">
        <f>(J402)/1000</f>
        <v>0</v>
      </c>
      <c r="J402">
        <f>IF(DO402, AM402, AG402)</f>
        <v>0</v>
      </c>
      <c r="K402">
        <f>IF(DO402, AH402, AF402)</f>
        <v>0</v>
      </c>
      <c r="L402">
        <f>DQ402 - IF(AT402&gt;1, K402*DK402*100.0/(AV402*EE402), 0)</f>
        <v>0</v>
      </c>
      <c r="M402">
        <f>((S402-I402/2)*L402-K402)/(S402+I402/2)</f>
        <v>0</v>
      </c>
      <c r="N402">
        <f>M402*(DX402+DY402)/1000.0</f>
        <v>0</v>
      </c>
      <c r="O402">
        <f>(DQ402 - IF(AT402&gt;1, K402*DK402*100.0/(AV402*EE402), 0))*(DX402+DY402)/1000.0</f>
        <v>0</v>
      </c>
      <c r="P402">
        <f>2.0/((1/R402-1/Q402)+SIGN(R402)*SQRT((1/R402-1/Q402)*(1/R402-1/Q402) + 4*DL402/((DL402+1)*(DL402+1))*(2*1/R402*1/Q402-1/Q402*1/Q402)))</f>
        <v>0</v>
      </c>
      <c r="Q402">
        <f>IF(LEFT(DM402,1)&lt;&gt;"0",IF(LEFT(DM402,1)="1",3.0,DN402),$D$5+$E$5*(EE402*DX402/($K$5*1000))+$F$5*(EE402*DX402/($K$5*1000))*MAX(MIN(DK402,$J$5),$I$5)*MAX(MIN(DK402,$J$5),$I$5)+$G$5*MAX(MIN(DK402,$J$5),$I$5)*(EE402*DX402/($K$5*1000))+$H$5*(EE402*DX402/($K$5*1000))*(EE402*DX402/($K$5*1000)))</f>
        <v>0</v>
      </c>
      <c r="R402">
        <f>I402*(1000-(1000*0.61365*exp(17.502*V402/(240.97+V402))/(DX402+DY402)+DS402)/2)/(1000*0.61365*exp(17.502*V402/(240.97+V402))/(DX402+DY402)-DS402)</f>
        <v>0</v>
      </c>
      <c r="S402">
        <f>1/((DL402+1)/(P402/1.6)+1/(Q402/1.37)) + DL402/((DL402+1)/(P402/1.6) + DL402/(Q402/1.37))</f>
        <v>0</v>
      </c>
      <c r="T402">
        <f>(DG402*DJ402)</f>
        <v>0</v>
      </c>
      <c r="U402">
        <f>(DZ402+(T402+2*0.95*5.67E-8*(((DZ402+$B$9)+273)^4-(DZ402+273)^4)-44100*I402)/(1.84*29.3*Q402+8*0.95*5.67E-8*(DZ402+273)^3))</f>
        <v>0</v>
      </c>
      <c r="V402">
        <f>($C$9*EA402+$D$9*EB402+$E$9*U402)</f>
        <v>0</v>
      </c>
      <c r="W402">
        <f>0.61365*exp(17.502*V402/(240.97+V402))</f>
        <v>0</v>
      </c>
      <c r="X402">
        <f>(Y402/Z402*100)</f>
        <v>0</v>
      </c>
      <c r="Y402">
        <f>DS402*(DX402+DY402)/1000</f>
        <v>0</v>
      </c>
      <c r="Z402">
        <f>0.61365*exp(17.502*DZ402/(240.97+DZ402))</f>
        <v>0</v>
      </c>
      <c r="AA402">
        <f>(W402-DS402*(DX402+DY402)/1000)</f>
        <v>0</v>
      </c>
      <c r="AB402">
        <f>(-I402*44100)</f>
        <v>0</v>
      </c>
      <c r="AC402">
        <f>2*29.3*Q402*0.92*(DZ402-V402)</f>
        <v>0</v>
      </c>
      <c r="AD402">
        <f>2*0.95*5.67E-8*(((DZ402+$B$9)+273)^4-(V402+273)^4)</f>
        <v>0</v>
      </c>
      <c r="AE402">
        <f>T402+AD402+AB402+AC402</f>
        <v>0</v>
      </c>
      <c r="AF402">
        <f>DW402*AT402*(DR402-DQ402*(1000-AT402*DT402)/(1000-AT402*DS402))/(100*DK402)</f>
        <v>0</v>
      </c>
      <c r="AG402">
        <f>1000*DW402*AT402*(DS402-DT402)/(100*DK402*(1000-AT402*DS402))</f>
        <v>0</v>
      </c>
      <c r="AH402">
        <f>(AI402 - AJ402 - DX402*1E3/(8.314*(DZ402+273.15)) * AL402/DW402 * AK402) * DW402/(100*DK402) * (1000 - DT402)/1000</f>
        <v>0</v>
      </c>
      <c r="AI402">
        <v>1567.337901715765</v>
      </c>
      <c r="AJ402">
        <v>1530.504424242424</v>
      </c>
      <c r="AK402">
        <v>3.417162152817325</v>
      </c>
      <c r="AL402">
        <v>66.82168237322618</v>
      </c>
      <c r="AM402">
        <f>(AO402 - AN402 + DX402*1E3/(8.314*(DZ402+273.15)) * AQ402/DW402 * AP402) * DW402/(100*DK402) * 1000/(1000 - AO402)</f>
        <v>0</v>
      </c>
      <c r="AN402">
        <v>17.01266749939607</v>
      </c>
      <c r="AO402">
        <v>17.95390323529411</v>
      </c>
      <c r="AP402">
        <v>-0.0001239783663660766</v>
      </c>
      <c r="AQ402">
        <v>105.1701195824836</v>
      </c>
      <c r="AR402">
        <v>0</v>
      </c>
      <c r="AS402">
        <v>0</v>
      </c>
      <c r="AT402">
        <f>IF(AR402*$H$15&gt;=AV402,1.0,(AV402/(AV402-AR402*$H$15)))</f>
        <v>0</v>
      </c>
      <c r="AU402">
        <f>(AT402-1)*100</f>
        <v>0</v>
      </c>
      <c r="AV402">
        <f>MAX(0,($B$15+$C$15*EE402)/(1+$D$15*EE402)*DX402/(DZ402+273)*$E$15)</f>
        <v>0</v>
      </c>
      <c r="AW402" t="s">
        <v>429</v>
      </c>
      <c r="AX402" t="s">
        <v>429</v>
      </c>
      <c r="AY402">
        <v>0</v>
      </c>
      <c r="AZ402">
        <v>0</v>
      </c>
      <c r="BA402">
        <f>1-AY402/AZ402</f>
        <v>0</v>
      </c>
      <c r="BB402">
        <v>0</v>
      </c>
      <c r="BC402" t="s">
        <v>429</v>
      </c>
      <c r="BD402" t="s">
        <v>429</v>
      </c>
      <c r="BE402">
        <v>0</v>
      </c>
      <c r="BF402">
        <v>0</v>
      </c>
      <c r="BG402">
        <f>1-BE402/BF402</f>
        <v>0</v>
      </c>
      <c r="BH402">
        <v>0.5</v>
      </c>
      <c r="BI402">
        <f>DH402</f>
        <v>0</v>
      </c>
      <c r="BJ402">
        <f>K402</f>
        <v>0</v>
      </c>
      <c r="BK402">
        <f>BG402*BH402*BI402</f>
        <v>0</v>
      </c>
      <c r="BL402">
        <f>(BJ402-BB402)/BI402</f>
        <v>0</v>
      </c>
      <c r="BM402">
        <f>(AZ402-BF402)/BF402</f>
        <v>0</v>
      </c>
      <c r="BN402">
        <f>AY402/(BA402+AY402/BF402)</f>
        <v>0</v>
      </c>
      <c r="BO402" t="s">
        <v>429</v>
      </c>
      <c r="BP402">
        <v>0</v>
      </c>
      <c r="BQ402">
        <f>IF(BP402&lt;&gt;0, BP402, BN402)</f>
        <v>0</v>
      </c>
      <c r="BR402">
        <f>1-BQ402/BF402</f>
        <v>0</v>
      </c>
      <c r="BS402">
        <f>(BF402-BE402)/(BF402-BQ402)</f>
        <v>0</v>
      </c>
      <c r="BT402">
        <f>(AZ402-BF402)/(AZ402-BQ402)</f>
        <v>0</v>
      </c>
      <c r="BU402">
        <f>(BF402-BE402)/(BF402-AY402)</f>
        <v>0</v>
      </c>
      <c r="BV402">
        <f>(AZ402-BF402)/(AZ402-AY402)</f>
        <v>0</v>
      </c>
      <c r="BW402">
        <f>(BS402*BQ402/BE402)</f>
        <v>0</v>
      </c>
      <c r="BX402">
        <f>(1-BW402)</f>
        <v>0</v>
      </c>
      <c r="DG402">
        <f>$B$13*EF402+$C$13*EG402+$F$13*ER402*(1-EU402)</f>
        <v>0</v>
      </c>
      <c r="DH402">
        <f>DG402*DI402</f>
        <v>0</v>
      </c>
      <c r="DI402">
        <f>($B$13*$D$11+$C$13*$D$11+$F$13*((FE402+EW402)/MAX(FE402+EW402+FF402, 0.1)*$I$11+FF402/MAX(FE402+EW402+FF402, 0.1)*$J$11))/($B$13+$C$13+$F$13)</f>
        <v>0</v>
      </c>
      <c r="DJ402">
        <f>($B$13*$K$11+$C$13*$K$11+$F$13*((FE402+EW402)/MAX(FE402+EW402+FF402, 0.1)*$P$11+FF402/MAX(FE402+EW402+FF402, 0.1)*$Q$11))/($B$13+$C$13+$F$13)</f>
        <v>0</v>
      </c>
      <c r="DK402">
        <v>4.16</v>
      </c>
      <c r="DL402">
        <v>0.5</v>
      </c>
      <c r="DM402" t="s">
        <v>430</v>
      </c>
      <c r="DN402">
        <v>2</v>
      </c>
      <c r="DO402" t="b">
        <v>1</v>
      </c>
      <c r="DP402">
        <v>1685036718.6</v>
      </c>
      <c r="DQ402">
        <v>1479.49</v>
      </c>
      <c r="DR402">
        <v>1526.893703703704</v>
      </c>
      <c r="DS402">
        <v>17.9712</v>
      </c>
      <c r="DT402">
        <v>17.01508518518519</v>
      </c>
      <c r="DU402">
        <v>1479.954814814815</v>
      </c>
      <c r="DV402">
        <v>18.08253333333333</v>
      </c>
      <c r="DW402">
        <v>500.0027777777779</v>
      </c>
      <c r="DX402">
        <v>99.49574444444445</v>
      </c>
      <c r="DY402">
        <v>0.09996138148148148</v>
      </c>
      <c r="DZ402">
        <v>27.01869259259259</v>
      </c>
      <c r="EA402">
        <v>27.95343703703704</v>
      </c>
      <c r="EB402">
        <v>999.9000000000001</v>
      </c>
      <c r="EC402">
        <v>0</v>
      </c>
      <c r="ED402">
        <v>0</v>
      </c>
      <c r="EE402">
        <v>9999.465185185185</v>
      </c>
      <c r="EF402">
        <v>0</v>
      </c>
      <c r="EG402">
        <v>80.25754444444443</v>
      </c>
      <c r="EH402">
        <v>-47.40387777777779</v>
      </c>
      <c r="EI402">
        <v>1506.563703703703</v>
      </c>
      <c r="EJ402">
        <v>1553.323703703704</v>
      </c>
      <c r="EK402">
        <v>0.956130037037037</v>
      </c>
      <c r="EL402">
        <v>1526.893703703704</v>
      </c>
      <c r="EM402">
        <v>17.01508518518519</v>
      </c>
      <c r="EN402">
        <v>1.788059629629629</v>
      </c>
      <c r="EO402">
        <v>1.692926666666667</v>
      </c>
      <c r="EP402">
        <v>15.68278148148148</v>
      </c>
      <c r="EQ402">
        <v>14.83173703703704</v>
      </c>
      <c r="ER402">
        <v>2000.047407407407</v>
      </c>
      <c r="ES402">
        <v>0.9800017777777777</v>
      </c>
      <c r="ET402">
        <v>0.01999832222222222</v>
      </c>
      <c r="EU402">
        <v>0</v>
      </c>
      <c r="EV402">
        <v>519.6574074074074</v>
      </c>
      <c r="EW402">
        <v>5.00078</v>
      </c>
      <c r="EX402">
        <v>15087.34814814815</v>
      </c>
      <c r="EY402">
        <v>16380.04814814815</v>
      </c>
      <c r="EZ402">
        <v>45.47414814814814</v>
      </c>
      <c r="FA402">
        <v>46.90018518518518</v>
      </c>
      <c r="FB402">
        <v>46.04148148148148</v>
      </c>
      <c r="FC402">
        <v>46.59692592592592</v>
      </c>
      <c r="FD402">
        <v>46.13403703703704</v>
      </c>
      <c r="FE402">
        <v>1955.15</v>
      </c>
      <c r="FF402">
        <v>39.89666666666667</v>
      </c>
      <c r="FG402">
        <v>0</v>
      </c>
      <c r="FH402">
        <v>1685036725.3</v>
      </c>
      <c r="FI402">
        <v>0</v>
      </c>
      <c r="FJ402">
        <v>519.62284</v>
      </c>
      <c r="FK402">
        <v>-1.043307703602603</v>
      </c>
      <c r="FL402">
        <v>10262.97694397698</v>
      </c>
      <c r="FM402">
        <v>15125.996</v>
      </c>
      <c r="FN402">
        <v>15</v>
      </c>
      <c r="FO402">
        <v>1685034582.6</v>
      </c>
      <c r="FP402" t="s">
        <v>1018</v>
      </c>
      <c r="FQ402">
        <v>1685034575.6</v>
      </c>
      <c r="FR402">
        <v>1685034582.6</v>
      </c>
      <c r="FS402">
        <v>5</v>
      </c>
      <c r="FT402">
        <v>-0.444</v>
      </c>
      <c r="FU402">
        <v>-0.083</v>
      </c>
      <c r="FV402">
        <v>-0.171</v>
      </c>
      <c r="FW402">
        <v>-0.067</v>
      </c>
      <c r="FX402">
        <v>408</v>
      </c>
      <c r="FY402">
        <v>21</v>
      </c>
      <c r="FZ402">
        <v>0.12</v>
      </c>
      <c r="GA402">
        <v>0.04</v>
      </c>
      <c r="GB402">
        <v>-47.47811463414634</v>
      </c>
      <c r="GC402">
        <v>0.9078459930312344</v>
      </c>
      <c r="GD402">
        <v>0.1289699086873271</v>
      </c>
      <c r="GE402">
        <v>0</v>
      </c>
      <c r="GF402">
        <v>0.9632316097560975</v>
      </c>
      <c r="GG402">
        <v>-0.1066321463414621</v>
      </c>
      <c r="GH402">
        <v>0.01068900851884786</v>
      </c>
      <c r="GI402">
        <v>1</v>
      </c>
      <c r="GJ402">
        <v>1</v>
      </c>
      <c r="GK402">
        <v>2</v>
      </c>
      <c r="GL402" t="s">
        <v>432</v>
      </c>
      <c r="GM402">
        <v>3.09915</v>
      </c>
      <c r="GN402">
        <v>2.75803</v>
      </c>
      <c r="GO402">
        <v>0.223203</v>
      </c>
      <c r="GP402">
        <v>0.227469</v>
      </c>
      <c r="GQ402">
        <v>0.0958051</v>
      </c>
      <c r="GR402">
        <v>0.0923226</v>
      </c>
      <c r="GS402">
        <v>19691.2</v>
      </c>
      <c r="GT402">
        <v>19368.5</v>
      </c>
      <c r="GU402">
        <v>25918.9</v>
      </c>
      <c r="GV402">
        <v>25443.1</v>
      </c>
      <c r="GW402">
        <v>37643</v>
      </c>
      <c r="GX402">
        <v>35205.7</v>
      </c>
      <c r="GY402">
        <v>45332.5</v>
      </c>
      <c r="GZ402">
        <v>41945.7</v>
      </c>
      <c r="HA402">
        <v>1.80582</v>
      </c>
      <c r="HB402">
        <v>1.76625</v>
      </c>
      <c r="HC402">
        <v>-0.0653788</v>
      </c>
      <c r="HD402">
        <v>0</v>
      </c>
      <c r="HE402">
        <v>29.0038</v>
      </c>
      <c r="HF402">
        <v>999.9</v>
      </c>
      <c r="HG402">
        <v>45.3</v>
      </c>
      <c r="HH402">
        <v>46.4</v>
      </c>
      <c r="HI402">
        <v>47.1525</v>
      </c>
      <c r="HJ402">
        <v>63.163</v>
      </c>
      <c r="HK402">
        <v>23.0809</v>
      </c>
      <c r="HL402">
        <v>1</v>
      </c>
      <c r="HM402">
        <v>0.763897</v>
      </c>
      <c r="HN402">
        <v>6.55847</v>
      </c>
      <c r="HO402">
        <v>20.1767</v>
      </c>
      <c r="HP402">
        <v>5.2098</v>
      </c>
      <c r="HQ402">
        <v>11.986</v>
      </c>
      <c r="HR402">
        <v>4.96255</v>
      </c>
      <c r="HS402">
        <v>3.27443</v>
      </c>
      <c r="HT402">
        <v>9999</v>
      </c>
      <c r="HU402">
        <v>9999</v>
      </c>
      <c r="HV402">
        <v>9999</v>
      </c>
      <c r="HW402">
        <v>32.8</v>
      </c>
      <c r="HX402">
        <v>1.86401</v>
      </c>
      <c r="HY402">
        <v>1.86034</v>
      </c>
      <c r="HZ402">
        <v>1.85867</v>
      </c>
      <c r="IA402">
        <v>1.86005</v>
      </c>
      <c r="IB402">
        <v>1.85989</v>
      </c>
      <c r="IC402">
        <v>1.85853</v>
      </c>
      <c r="ID402">
        <v>1.85762</v>
      </c>
      <c r="IE402">
        <v>1.85242</v>
      </c>
      <c r="IF402">
        <v>0</v>
      </c>
      <c r="IG402">
        <v>0</v>
      </c>
      <c r="IH402">
        <v>0</v>
      </c>
      <c r="II402">
        <v>0</v>
      </c>
      <c r="IJ402" t="s">
        <v>433</v>
      </c>
      <c r="IK402" t="s">
        <v>434</v>
      </c>
      <c r="IL402" t="s">
        <v>435</v>
      </c>
      <c r="IM402" t="s">
        <v>435</v>
      </c>
      <c r="IN402" t="s">
        <v>435</v>
      </c>
      <c r="IO402" t="s">
        <v>435</v>
      </c>
      <c r="IP402">
        <v>0</v>
      </c>
      <c r="IQ402">
        <v>100</v>
      </c>
      <c r="IR402">
        <v>100</v>
      </c>
      <c r="IS402">
        <v>-0.48</v>
      </c>
      <c r="IT402">
        <v>-0.1116</v>
      </c>
      <c r="IU402">
        <v>-0.2503851249591045</v>
      </c>
      <c r="IV402">
        <v>0.0002756662941723101</v>
      </c>
      <c r="IW402">
        <v>-1.706736700235475E-07</v>
      </c>
      <c r="IX402">
        <v>-7.648352192670159E-11</v>
      </c>
      <c r="IY402">
        <v>-0.272498028503149</v>
      </c>
      <c r="IZ402">
        <v>0.001712106514585134</v>
      </c>
      <c r="JA402">
        <v>0.0004201690128959496</v>
      </c>
      <c r="JB402">
        <v>-1.212774764375344E-06</v>
      </c>
      <c r="JC402">
        <v>3</v>
      </c>
      <c r="JD402">
        <v>1949</v>
      </c>
      <c r="JE402">
        <v>1</v>
      </c>
      <c r="JF402">
        <v>28</v>
      </c>
      <c r="JG402">
        <v>35.8</v>
      </c>
      <c r="JH402">
        <v>35.7</v>
      </c>
      <c r="JI402">
        <v>3.29956</v>
      </c>
      <c r="JJ402">
        <v>2.67578</v>
      </c>
      <c r="JK402">
        <v>1.49658</v>
      </c>
      <c r="JL402">
        <v>2.34497</v>
      </c>
      <c r="JM402">
        <v>1.54785</v>
      </c>
      <c r="JN402">
        <v>2.37793</v>
      </c>
      <c r="JO402">
        <v>49.4842</v>
      </c>
      <c r="JP402">
        <v>14.5085</v>
      </c>
      <c r="JQ402">
        <v>18</v>
      </c>
      <c r="JR402">
        <v>495.166</v>
      </c>
      <c r="JS402">
        <v>482.547</v>
      </c>
      <c r="JT402">
        <v>21.5691</v>
      </c>
      <c r="JU402">
        <v>36.3547</v>
      </c>
      <c r="JV402">
        <v>29.9979</v>
      </c>
      <c r="JW402">
        <v>36.2229</v>
      </c>
      <c r="JX402">
        <v>36.0934</v>
      </c>
      <c r="JY402">
        <v>66.18989999999999</v>
      </c>
      <c r="JZ402">
        <v>58.9556</v>
      </c>
      <c r="KA402">
        <v>0</v>
      </c>
      <c r="KB402">
        <v>21.5942</v>
      </c>
      <c r="KC402">
        <v>1570.35</v>
      </c>
      <c r="KD402">
        <v>17.0182</v>
      </c>
      <c r="KE402">
        <v>99.0582</v>
      </c>
      <c r="KF402">
        <v>99.5772</v>
      </c>
    </row>
    <row r="403" spans="1:292">
      <c r="A403">
        <v>383</v>
      </c>
      <c r="B403">
        <v>1685036731.1</v>
      </c>
      <c r="C403">
        <v>10132</v>
      </c>
      <c r="D403" t="s">
        <v>1206</v>
      </c>
      <c r="E403" t="s">
        <v>1207</v>
      </c>
      <c r="F403">
        <v>5</v>
      </c>
      <c r="G403" t="s">
        <v>1017</v>
      </c>
      <c r="H403">
        <v>1685036723.314285</v>
      </c>
      <c r="I403">
        <f>(J403)/1000</f>
        <v>0</v>
      </c>
      <c r="J403">
        <f>IF(DO403, AM403, AG403)</f>
        <v>0</v>
      </c>
      <c r="K403">
        <f>IF(DO403, AH403, AF403)</f>
        <v>0</v>
      </c>
      <c r="L403">
        <f>DQ403 - IF(AT403&gt;1, K403*DK403*100.0/(AV403*EE403), 0)</f>
        <v>0</v>
      </c>
      <c r="M403">
        <f>((S403-I403/2)*L403-K403)/(S403+I403/2)</f>
        <v>0</v>
      </c>
      <c r="N403">
        <f>M403*(DX403+DY403)/1000.0</f>
        <v>0</v>
      </c>
      <c r="O403">
        <f>(DQ403 - IF(AT403&gt;1, K403*DK403*100.0/(AV403*EE403), 0))*(DX403+DY403)/1000.0</f>
        <v>0</v>
      </c>
      <c r="P403">
        <f>2.0/((1/R403-1/Q403)+SIGN(R403)*SQRT((1/R403-1/Q403)*(1/R403-1/Q403) + 4*DL403/((DL403+1)*(DL403+1))*(2*1/R403*1/Q403-1/Q403*1/Q403)))</f>
        <v>0</v>
      </c>
      <c r="Q403">
        <f>IF(LEFT(DM403,1)&lt;&gt;"0",IF(LEFT(DM403,1)="1",3.0,DN403),$D$5+$E$5*(EE403*DX403/($K$5*1000))+$F$5*(EE403*DX403/($K$5*1000))*MAX(MIN(DK403,$J$5),$I$5)*MAX(MIN(DK403,$J$5),$I$5)+$G$5*MAX(MIN(DK403,$J$5),$I$5)*(EE403*DX403/($K$5*1000))+$H$5*(EE403*DX403/($K$5*1000))*(EE403*DX403/($K$5*1000)))</f>
        <v>0</v>
      </c>
      <c r="R403">
        <f>I403*(1000-(1000*0.61365*exp(17.502*V403/(240.97+V403))/(DX403+DY403)+DS403)/2)/(1000*0.61365*exp(17.502*V403/(240.97+V403))/(DX403+DY403)-DS403)</f>
        <v>0</v>
      </c>
      <c r="S403">
        <f>1/((DL403+1)/(P403/1.6)+1/(Q403/1.37)) + DL403/((DL403+1)/(P403/1.6) + DL403/(Q403/1.37))</f>
        <v>0</v>
      </c>
      <c r="T403">
        <f>(DG403*DJ403)</f>
        <v>0</v>
      </c>
      <c r="U403">
        <f>(DZ403+(T403+2*0.95*5.67E-8*(((DZ403+$B$9)+273)^4-(DZ403+273)^4)-44100*I403)/(1.84*29.3*Q403+8*0.95*5.67E-8*(DZ403+273)^3))</f>
        <v>0</v>
      </c>
      <c r="V403">
        <f>($C$9*EA403+$D$9*EB403+$E$9*U403)</f>
        <v>0</v>
      </c>
      <c r="W403">
        <f>0.61365*exp(17.502*V403/(240.97+V403))</f>
        <v>0</v>
      </c>
      <c r="X403">
        <f>(Y403/Z403*100)</f>
        <v>0</v>
      </c>
      <c r="Y403">
        <f>DS403*(DX403+DY403)/1000</f>
        <v>0</v>
      </c>
      <c r="Z403">
        <f>0.61365*exp(17.502*DZ403/(240.97+DZ403))</f>
        <v>0</v>
      </c>
      <c r="AA403">
        <f>(W403-DS403*(DX403+DY403)/1000)</f>
        <v>0</v>
      </c>
      <c r="AB403">
        <f>(-I403*44100)</f>
        <v>0</v>
      </c>
      <c r="AC403">
        <f>2*29.3*Q403*0.92*(DZ403-V403)</f>
        <v>0</v>
      </c>
      <c r="AD403">
        <f>2*0.95*5.67E-8*(((DZ403+$B$9)+273)^4-(V403+273)^4)</f>
        <v>0</v>
      </c>
      <c r="AE403">
        <f>T403+AD403+AB403+AC403</f>
        <v>0</v>
      </c>
      <c r="AF403">
        <f>DW403*AT403*(DR403-DQ403*(1000-AT403*DT403)/(1000-AT403*DS403))/(100*DK403)</f>
        <v>0</v>
      </c>
      <c r="AG403">
        <f>1000*DW403*AT403*(DS403-DT403)/(100*DK403*(1000-AT403*DS403))</f>
        <v>0</v>
      </c>
      <c r="AH403">
        <f>(AI403 - AJ403 - DX403*1E3/(8.314*(DZ403+273.15)) * AL403/DW403 * AK403) * DW403/(100*DK403) * (1000 - DT403)/1000</f>
        <v>0</v>
      </c>
      <c r="AI403">
        <v>1584.270613294584</v>
      </c>
      <c r="AJ403">
        <v>1547.627818181818</v>
      </c>
      <c r="AK403">
        <v>3.426480034719484</v>
      </c>
      <c r="AL403">
        <v>66.82168237322618</v>
      </c>
      <c r="AM403">
        <f>(AO403 - AN403 + DX403*1E3/(8.314*(DZ403+273.15)) * AQ403/DW403 * AP403) * DW403/(100*DK403) * 1000/(1000 - AO403)</f>
        <v>0</v>
      </c>
      <c r="AN403">
        <v>17.01225658187845</v>
      </c>
      <c r="AO403">
        <v>17.94297176470588</v>
      </c>
      <c r="AP403">
        <v>-0.0001970585438267842</v>
      </c>
      <c r="AQ403">
        <v>105.1701195824836</v>
      </c>
      <c r="AR403">
        <v>0</v>
      </c>
      <c r="AS403">
        <v>0</v>
      </c>
      <c r="AT403">
        <f>IF(AR403*$H$15&gt;=AV403,1.0,(AV403/(AV403-AR403*$H$15)))</f>
        <v>0</v>
      </c>
      <c r="AU403">
        <f>(AT403-1)*100</f>
        <v>0</v>
      </c>
      <c r="AV403">
        <f>MAX(0,($B$15+$C$15*EE403)/(1+$D$15*EE403)*DX403/(DZ403+273)*$E$15)</f>
        <v>0</v>
      </c>
      <c r="AW403" t="s">
        <v>429</v>
      </c>
      <c r="AX403" t="s">
        <v>429</v>
      </c>
      <c r="AY403">
        <v>0</v>
      </c>
      <c r="AZ403">
        <v>0</v>
      </c>
      <c r="BA403">
        <f>1-AY403/AZ403</f>
        <v>0</v>
      </c>
      <c r="BB403">
        <v>0</v>
      </c>
      <c r="BC403" t="s">
        <v>429</v>
      </c>
      <c r="BD403" t="s">
        <v>429</v>
      </c>
      <c r="BE403">
        <v>0</v>
      </c>
      <c r="BF403">
        <v>0</v>
      </c>
      <c r="BG403">
        <f>1-BE403/BF403</f>
        <v>0</v>
      </c>
      <c r="BH403">
        <v>0.5</v>
      </c>
      <c r="BI403">
        <f>DH403</f>
        <v>0</v>
      </c>
      <c r="BJ403">
        <f>K403</f>
        <v>0</v>
      </c>
      <c r="BK403">
        <f>BG403*BH403*BI403</f>
        <v>0</v>
      </c>
      <c r="BL403">
        <f>(BJ403-BB403)/BI403</f>
        <v>0</v>
      </c>
      <c r="BM403">
        <f>(AZ403-BF403)/BF403</f>
        <v>0</v>
      </c>
      <c r="BN403">
        <f>AY403/(BA403+AY403/BF403)</f>
        <v>0</v>
      </c>
      <c r="BO403" t="s">
        <v>429</v>
      </c>
      <c r="BP403">
        <v>0</v>
      </c>
      <c r="BQ403">
        <f>IF(BP403&lt;&gt;0, BP403, BN403)</f>
        <v>0</v>
      </c>
      <c r="BR403">
        <f>1-BQ403/BF403</f>
        <v>0</v>
      </c>
      <c r="BS403">
        <f>(BF403-BE403)/(BF403-BQ403)</f>
        <v>0</v>
      </c>
      <c r="BT403">
        <f>(AZ403-BF403)/(AZ403-BQ403)</f>
        <v>0</v>
      </c>
      <c r="BU403">
        <f>(BF403-BE403)/(BF403-AY403)</f>
        <v>0</v>
      </c>
      <c r="BV403">
        <f>(AZ403-BF403)/(AZ403-AY403)</f>
        <v>0</v>
      </c>
      <c r="BW403">
        <f>(BS403*BQ403/BE403)</f>
        <v>0</v>
      </c>
      <c r="BX403">
        <f>(1-BW403)</f>
        <v>0</v>
      </c>
      <c r="DG403">
        <f>$B$13*EF403+$C$13*EG403+$F$13*ER403*(1-EU403)</f>
        <v>0</v>
      </c>
      <c r="DH403">
        <f>DG403*DI403</f>
        <v>0</v>
      </c>
      <c r="DI403">
        <f>($B$13*$D$11+$C$13*$D$11+$F$13*((FE403+EW403)/MAX(FE403+EW403+FF403, 0.1)*$I$11+FF403/MAX(FE403+EW403+FF403, 0.1)*$J$11))/($B$13+$C$13+$F$13)</f>
        <v>0</v>
      </c>
      <c r="DJ403">
        <f>($B$13*$K$11+$C$13*$K$11+$F$13*((FE403+EW403)/MAX(FE403+EW403+FF403, 0.1)*$P$11+FF403/MAX(FE403+EW403+FF403, 0.1)*$Q$11))/($B$13+$C$13+$F$13)</f>
        <v>0</v>
      </c>
      <c r="DK403">
        <v>4.16</v>
      </c>
      <c r="DL403">
        <v>0.5</v>
      </c>
      <c r="DM403" t="s">
        <v>430</v>
      </c>
      <c r="DN403">
        <v>2</v>
      </c>
      <c r="DO403" t="b">
        <v>1</v>
      </c>
      <c r="DP403">
        <v>1685036723.314285</v>
      </c>
      <c r="DQ403">
        <v>1495.348928571429</v>
      </c>
      <c r="DR403">
        <v>1542.667857142857</v>
      </c>
      <c r="DS403">
        <v>17.95981428571428</v>
      </c>
      <c r="DT403">
        <v>17.01323571428572</v>
      </c>
      <c r="DU403">
        <v>1495.825714285714</v>
      </c>
      <c r="DV403">
        <v>18.07132142857143</v>
      </c>
      <c r="DW403">
        <v>500.0002857142857</v>
      </c>
      <c r="DX403">
        <v>99.49485</v>
      </c>
      <c r="DY403">
        <v>0.09996295714285712</v>
      </c>
      <c r="DZ403">
        <v>27.00550714285714</v>
      </c>
      <c r="EA403">
        <v>27.94394285714286</v>
      </c>
      <c r="EB403">
        <v>999.9000000000002</v>
      </c>
      <c r="EC403">
        <v>0</v>
      </c>
      <c r="ED403">
        <v>0</v>
      </c>
      <c r="EE403">
        <v>10004.43571428572</v>
      </c>
      <c r="EF403">
        <v>0</v>
      </c>
      <c r="EG403">
        <v>83.47481071428571</v>
      </c>
      <c r="EH403">
        <v>-47.31953928571428</v>
      </c>
      <c r="EI403">
        <v>1522.694642857143</v>
      </c>
      <c r="EJ403">
        <v>1569.368571428571</v>
      </c>
      <c r="EK403">
        <v>0.9465973928571428</v>
      </c>
      <c r="EL403">
        <v>1542.667857142857</v>
      </c>
      <c r="EM403">
        <v>17.01323571428572</v>
      </c>
      <c r="EN403">
        <v>1.786910357142857</v>
      </c>
      <c r="EO403">
        <v>1.692726785714286</v>
      </c>
      <c r="EP403">
        <v>15.67273928571428</v>
      </c>
      <c r="EQ403">
        <v>14.82990357142857</v>
      </c>
      <c r="ER403">
        <v>2000.073571428571</v>
      </c>
      <c r="ES403">
        <v>0.9800003214285715</v>
      </c>
      <c r="ET403">
        <v>0.01999977857142857</v>
      </c>
      <c r="EU403">
        <v>0</v>
      </c>
      <c r="EV403">
        <v>519.6804285714286</v>
      </c>
      <c r="EW403">
        <v>5.00078</v>
      </c>
      <c r="EX403">
        <v>15909.03571428571</v>
      </c>
      <c r="EY403">
        <v>16380.25</v>
      </c>
      <c r="EZ403">
        <v>45.45507142857143</v>
      </c>
      <c r="FA403">
        <v>46.87692857142856</v>
      </c>
      <c r="FB403">
        <v>46.08010714285714</v>
      </c>
      <c r="FC403">
        <v>46.58685714285713</v>
      </c>
      <c r="FD403">
        <v>46.13596428571429</v>
      </c>
      <c r="FE403">
        <v>1955.171785714286</v>
      </c>
      <c r="FF403">
        <v>39.90107142857143</v>
      </c>
      <c r="FG403">
        <v>0</v>
      </c>
      <c r="FH403">
        <v>1685036730.1</v>
      </c>
      <c r="FI403">
        <v>0</v>
      </c>
      <c r="FJ403">
        <v>519.6294</v>
      </c>
      <c r="FK403">
        <v>-0.5662307657825461</v>
      </c>
      <c r="FL403">
        <v>12830.10771099144</v>
      </c>
      <c r="FM403">
        <v>15985.04</v>
      </c>
      <c r="FN403">
        <v>15</v>
      </c>
      <c r="FO403">
        <v>1685034582.6</v>
      </c>
      <c r="FP403" t="s">
        <v>1018</v>
      </c>
      <c r="FQ403">
        <v>1685034575.6</v>
      </c>
      <c r="FR403">
        <v>1685034582.6</v>
      </c>
      <c r="FS403">
        <v>5</v>
      </c>
      <c r="FT403">
        <v>-0.444</v>
      </c>
      <c r="FU403">
        <v>-0.083</v>
      </c>
      <c r="FV403">
        <v>-0.171</v>
      </c>
      <c r="FW403">
        <v>-0.067</v>
      </c>
      <c r="FX403">
        <v>408</v>
      </c>
      <c r="FY403">
        <v>21</v>
      </c>
      <c r="FZ403">
        <v>0.12</v>
      </c>
      <c r="GA403">
        <v>0.04</v>
      </c>
      <c r="GB403">
        <v>-47.35019512195122</v>
      </c>
      <c r="GC403">
        <v>1.101635540069641</v>
      </c>
      <c r="GD403">
        <v>0.1394768464940041</v>
      </c>
      <c r="GE403">
        <v>0</v>
      </c>
      <c r="GF403">
        <v>0.9521992195121951</v>
      </c>
      <c r="GG403">
        <v>-0.1182453240418115</v>
      </c>
      <c r="GH403">
        <v>0.0117818588692629</v>
      </c>
      <c r="GI403">
        <v>1</v>
      </c>
      <c r="GJ403">
        <v>1</v>
      </c>
      <c r="GK403">
        <v>2</v>
      </c>
      <c r="GL403" t="s">
        <v>432</v>
      </c>
      <c r="GM403">
        <v>3.09921</v>
      </c>
      <c r="GN403">
        <v>2.75818</v>
      </c>
      <c r="GO403">
        <v>0.224685</v>
      </c>
      <c r="GP403">
        <v>0.228915</v>
      </c>
      <c r="GQ403">
        <v>0.0957672</v>
      </c>
      <c r="GR403">
        <v>0.09230770000000001</v>
      </c>
      <c r="GS403">
        <v>19654.2</v>
      </c>
      <c r="GT403">
        <v>19332.6</v>
      </c>
      <c r="GU403">
        <v>25919.7</v>
      </c>
      <c r="GV403">
        <v>25443.6</v>
      </c>
      <c r="GW403">
        <v>37646.1</v>
      </c>
      <c r="GX403">
        <v>35206.9</v>
      </c>
      <c r="GY403">
        <v>45334.2</v>
      </c>
      <c r="GZ403">
        <v>41946.2</v>
      </c>
      <c r="HA403">
        <v>1.80613</v>
      </c>
      <c r="HB403">
        <v>1.76647</v>
      </c>
      <c r="HC403">
        <v>-0.0644475</v>
      </c>
      <c r="HD403">
        <v>0</v>
      </c>
      <c r="HE403">
        <v>28.9808</v>
      </c>
      <c r="HF403">
        <v>999.9</v>
      </c>
      <c r="HG403">
        <v>45.3</v>
      </c>
      <c r="HH403">
        <v>46.4</v>
      </c>
      <c r="HI403">
        <v>47.1553</v>
      </c>
      <c r="HJ403">
        <v>63.023</v>
      </c>
      <c r="HK403">
        <v>23.0008</v>
      </c>
      <c r="HL403">
        <v>1</v>
      </c>
      <c r="HM403">
        <v>0.761448</v>
      </c>
      <c r="HN403">
        <v>6.41633</v>
      </c>
      <c r="HO403">
        <v>20.1824</v>
      </c>
      <c r="HP403">
        <v>5.2098</v>
      </c>
      <c r="HQ403">
        <v>11.986</v>
      </c>
      <c r="HR403">
        <v>4.96195</v>
      </c>
      <c r="HS403">
        <v>3.27443</v>
      </c>
      <c r="HT403">
        <v>9999</v>
      </c>
      <c r="HU403">
        <v>9999</v>
      </c>
      <c r="HV403">
        <v>9999</v>
      </c>
      <c r="HW403">
        <v>32.8</v>
      </c>
      <c r="HX403">
        <v>1.86401</v>
      </c>
      <c r="HY403">
        <v>1.86034</v>
      </c>
      <c r="HZ403">
        <v>1.85867</v>
      </c>
      <c r="IA403">
        <v>1.86005</v>
      </c>
      <c r="IB403">
        <v>1.85989</v>
      </c>
      <c r="IC403">
        <v>1.85852</v>
      </c>
      <c r="ID403">
        <v>1.85763</v>
      </c>
      <c r="IE403">
        <v>1.85242</v>
      </c>
      <c r="IF403">
        <v>0</v>
      </c>
      <c r="IG403">
        <v>0</v>
      </c>
      <c r="IH403">
        <v>0</v>
      </c>
      <c r="II403">
        <v>0</v>
      </c>
      <c r="IJ403" t="s">
        <v>433</v>
      </c>
      <c r="IK403" t="s">
        <v>434</v>
      </c>
      <c r="IL403" t="s">
        <v>435</v>
      </c>
      <c r="IM403" t="s">
        <v>435</v>
      </c>
      <c r="IN403" t="s">
        <v>435</v>
      </c>
      <c r="IO403" t="s">
        <v>435</v>
      </c>
      <c r="IP403">
        <v>0</v>
      </c>
      <c r="IQ403">
        <v>100</v>
      </c>
      <c r="IR403">
        <v>100</v>
      </c>
      <c r="IS403">
        <v>-0.49</v>
      </c>
      <c r="IT403">
        <v>-0.1118</v>
      </c>
      <c r="IU403">
        <v>-0.2503851249591045</v>
      </c>
      <c r="IV403">
        <v>0.0002756662941723101</v>
      </c>
      <c r="IW403">
        <v>-1.706736700235475E-07</v>
      </c>
      <c r="IX403">
        <v>-7.648352192670159E-11</v>
      </c>
      <c r="IY403">
        <v>-0.272498028503149</v>
      </c>
      <c r="IZ403">
        <v>0.001712106514585134</v>
      </c>
      <c r="JA403">
        <v>0.0004201690128959496</v>
      </c>
      <c r="JB403">
        <v>-1.212774764375344E-06</v>
      </c>
      <c r="JC403">
        <v>3</v>
      </c>
      <c r="JD403">
        <v>1949</v>
      </c>
      <c r="JE403">
        <v>1</v>
      </c>
      <c r="JF403">
        <v>28</v>
      </c>
      <c r="JG403">
        <v>35.9</v>
      </c>
      <c r="JH403">
        <v>35.8</v>
      </c>
      <c r="JI403">
        <v>3.32886</v>
      </c>
      <c r="JJ403">
        <v>2.6709</v>
      </c>
      <c r="JK403">
        <v>1.49658</v>
      </c>
      <c r="JL403">
        <v>2.34375</v>
      </c>
      <c r="JM403">
        <v>1.54785</v>
      </c>
      <c r="JN403">
        <v>2.37915</v>
      </c>
      <c r="JO403">
        <v>49.4842</v>
      </c>
      <c r="JP403">
        <v>14.4998</v>
      </c>
      <c r="JQ403">
        <v>18</v>
      </c>
      <c r="JR403">
        <v>495.259</v>
      </c>
      <c r="JS403">
        <v>482.579</v>
      </c>
      <c r="JT403">
        <v>21.6077</v>
      </c>
      <c r="JU403">
        <v>36.3362</v>
      </c>
      <c r="JV403">
        <v>29.9978</v>
      </c>
      <c r="JW403">
        <v>36.2093</v>
      </c>
      <c r="JX403">
        <v>36.0768</v>
      </c>
      <c r="JY403">
        <v>66.7953</v>
      </c>
      <c r="JZ403">
        <v>58.9556</v>
      </c>
      <c r="KA403">
        <v>0</v>
      </c>
      <c r="KB403">
        <v>21.6381</v>
      </c>
      <c r="KC403">
        <v>1590.39</v>
      </c>
      <c r="KD403">
        <v>17.0448</v>
      </c>
      <c r="KE403">
        <v>99.0617</v>
      </c>
      <c r="KF403">
        <v>99.57859999999999</v>
      </c>
    </row>
    <row r="404" spans="1:292">
      <c r="A404">
        <v>384</v>
      </c>
      <c r="B404">
        <v>1685036736.1</v>
      </c>
      <c r="C404">
        <v>10137</v>
      </c>
      <c r="D404" t="s">
        <v>1208</v>
      </c>
      <c r="E404" t="s">
        <v>1209</v>
      </c>
      <c r="F404">
        <v>5</v>
      </c>
      <c r="G404" t="s">
        <v>1017</v>
      </c>
      <c r="H404">
        <v>1685036728.6</v>
      </c>
      <c r="I404">
        <f>(J404)/1000</f>
        <v>0</v>
      </c>
      <c r="J404">
        <f>IF(DO404, AM404, AG404)</f>
        <v>0</v>
      </c>
      <c r="K404">
        <f>IF(DO404, AH404, AF404)</f>
        <v>0</v>
      </c>
      <c r="L404">
        <f>DQ404 - IF(AT404&gt;1, K404*DK404*100.0/(AV404*EE404), 0)</f>
        <v>0</v>
      </c>
      <c r="M404">
        <f>((S404-I404/2)*L404-K404)/(S404+I404/2)</f>
        <v>0</v>
      </c>
      <c r="N404">
        <f>M404*(DX404+DY404)/1000.0</f>
        <v>0</v>
      </c>
      <c r="O404">
        <f>(DQ404 - IF(AT404&gt;1, K404*DK404*100.0/(AV404*EE404), 0))*(DX404+DY404)/1000.0</f>
        <v>0</v>
      </c>
      <c r="P404">
        <f>2.0/((1/R404-1/Q404)+SIGN(R404)*SQRT((1/R404-1/Q404)*(1/R404-1/Q404) + 4*DL404/((DL404+1)*(DL404+1))*(2*1/R404*1/Q404-1/Q404*1/Q404)))</f>
        <v>0</v>
      </c>
      <c r="Q404">
        <f>IF(LEFT(DM404,1)&lt;&gt;"0",IF(LEFT(DM404,1)="1",3.0,DN404),$D$5+$E$5*(EE404*DX404/($K$5*1000))+$F$5*(EE404*DX404/($K$5*1000))*MAX(MIN(DK404,$J$5),$I$5)*MAX(MIN(DK404,$J$5),$I$5)+$G$5*MAX(MIN(DK404,$J$5),$I$5)*(EE404*DX404/($K$5*1000))+$H$5*(EE404*DX404/($K$5*1000))*(EE404*DX404/($K$5*1000)))</f>
        <v>0</v>
      </c>
      <c r="R404">
        <f>I404*(1000-(1000*0.61365*exp(17.502*V404/(240.97+V404))/(DX404+DY404)+DS404)/2)/(1000*0.61365*exp(17.502*V404/(240.97+V404))/(DX404+DY404)-DS404)</f>
        <v>0</v>
      </c>
      <c r="S404">
        <f>1/((DL404+1)/(P404/1.6)+1/(Q404/1.37)) + DL404/((DL404+1)/(P404/1.6) + DL404/(Q404/1.37))</f>
        <v>0</v>
      </c>
      <c r="T404">
        <f>(DG404*DJ404)</f>
        <v>0</v>
      </c>
      <c r="U404">
        <f>(DZ404+(T404+2*0.95*5.67E-8*(((DZ404+$B$9)+273)^4-(DZ404+273)^4)-44100*I404)/(1.84*29.3*Q404+8*0.95*5.67E-8*(DZ404+273)^3))</f>
        <v>0</v>
      </c>
      <c r="V404">
        <f>($C$9*EA404+$D$9*EB404+$E$9*U404)</f>
        <v>0</v>
      </c>
      <c r="W404">
        <f>0.61365*exp(17.502*V404/(240.97+V404))</f>
        <v>0</v>
      </c>
      <c r="X404">
        <f>(Y404/Z404*100)</f>
        <v>0</v>
      </c>
      <c r="Y404">
        <f>DS404*(DX404+DY404)/1000</f>
        <v>0</v>
      </c>
      <c r="Z404">
        <f>0.61365*exp(17.502*DZ404/(240.97+DZ404))</f>
        <v>0</v>
      </c>
      <c r="AA404">
        <f>(W404-DS404*(DX404+DY404)/1000)</f>
        <v>0</v>
      </c>
      <c r="AB404">
        <f>(-I404*44100)</f>
        <v>0</v>
      </c>
      <c r="AC404">
        <f>2*29.3*Q404*0.92*(DZ404-V404)</f>
        <v>0</v>
      </c>
      <c r="AD404">
        <f>2*0.95*5.67E-8*(((DZ404+$B$9)+273)^4-(V404+273)^4)</f>
        <v>0</v>
      </c>
      <c r="AE404">
        <f>T404+AD404+AB404+AC404</f>
        <v>0</v>
      </c>
      <c r="AF404">
        <f>DW404*AT404*(DR404-DQ404*(1000-AT404*DT404)/(1000-AT404*DS404))/(100*DK404)</f>
        <v>0</v>
      </c>
      <c r="AG404">
        <f>1000*DW404*AT404*(DS404-DT404)/(100*DK404*(1000-AT404*DS404))</f>
        <v>0</v>
      </c>
      <c r="AH404">
        <f>(AI404 - AJ404 - DX404*1E3/(8.314*(DZ404+273.15)) * AL404/DW404 * AK404) * DW404/(100*DK404) * (1000 - DT404)/1000</f>
        <v>0</v>
      </c>
      <c r="AI404">
        <v>1601.655470608074</v>
      </c>
      <c r="AJ404">
        <v>1564.751212121212</v>
      </c>
      <c r="AK404">
        <v>3.421709837992389</v>
      </c>
      <c r="AL404">
        <v>66.82168237322618</v>
      </c>
      <c r="AM404">
        <f>(AO404 - AN404 + DX404*1E3/(8.314*(DZ404+273.15)) * AQ404/DW404 * AP404) * DW404/(100*DK404) * 1000/(1000 - AO404)</f>
        <v>0</v>
      </c>
      <c r="AN404">
        <v>17.00889703769404</v>
      </c>
      <c r="AO404">
        <v>17.93041323529411</v>
      </c>
      <c r="AP404">
        <v>-0.0001024635679369571</v>
      </c>
      <c r="AQ404">
        <v>105.1701195824836</v>
      </c>
      <c r="AR404">
        <v>0</v>
      </c>
      <c r="AS404">
        <v>0</v>
      </c>
      <c r="AT404">
        <f>IF(AR404*$H$15&gt;=AV404,1.0,(AV404/(AV404-AR404*$H$15)))</f>
        <v>0</v>
      </c>
      <c r="AU404">
        <f>(AT404-1)*100</f>
        <v>0</v>
      </c>
      <c r="AV404">
        <f>MAX(0,($B$15+$C$15*EE404)/(1+$D$15*EE404)*DX404/(DZ404+273)*$E$15)</f>
        <v>0</v>
      </c>
      <c r="AW404" t="s">
        <v>429</v>
      </c>
      <c r="AX404" t="s">
        <v>429</v>
      </c>
      <c r="AY404">
        <v>0</v>
      </c>
      <c r="AZ404">
        <v>0</v>
      </c>
      <c r="BA404">
        <f>1-AY404/AZ404</f>
        <v>0</v>
      </c>
      <c r="BB404">
        <v>0</v>
      </c>
      <c r="BC404" t="s">
        <v>429</v>
      </c>
      <c r="BD404" t="s">
        <v>429</v>
      </c>
      <c r="BE404">
        <v>0</v>
      </c>
      <c r="BF404">
        <v>0</v>
      </c>
      <c r="BG404">
        <f>1-BE404/BF404</f>
        <v>0</v>
      </c>
      <c r="BH404">
        <v>0.5</v>
      </c>
      <c r="BI404">
        <f>DH404</f>
        <v>0</v>
      </c>
      <c r="BJ404">
        <f>K404</f>
        <v>0</v>
      </c>
      <c r="BK404">
        <f>BG404*BH404*BI404</f>
        <v>0</v>
      </c>
      <c r="BL404">
        <f>(BJ404-BB404)/BI404</f>
        <v>0</v>
      </c>
      <c r="BM404">
        <f>(AZ404-BF404)/BF404</f>
        <v>0</v>
      </c>
      <c r="BN404">
        <f>AY404/(BA404+AY404/BF404)</f>
        <v>0</v>
      </c>
      <c r="BO404" t="s">
        <v>429</v>
      </c>
      <c r="BP404">
        <v>0</v>
      </c>
      <c r="BQ404">
        <f>IF(BP404&lt;&gt;0, BP404, BN404)</f>
        <v>0</v>
      </c>
      <c r="BR404">
        <f>1-BQ404/BF404</f>
        <v>0</v>
      </c>
      <c r="BS404">
        <f>(BF404-BE404)/(BF404-BQ404)</f>
        <v>0</v>
      </c>
      <c r="BT404">
        <f>(AZ404-BF404)/(AZ404-BQ404)</f>
        <v>0</v>
      </c>
      <c r="BU404">
        <f>(BF404-BE404)/(BF404-AY404)</f>
        <v>0</v>
      </c>
      <c r="BV404">
        <f>(AZ404-BF404)/(AZ404-AY404)</f>
        <v>0</v>
      </c>
      <c r="BW404">
        <f>(BS404*BQ404/BE404)</f>
        <v>0</v>
      </c>
      <c r="BX404">
        <f>(1-BW404)</f>
        <v>0</v>
      </c>
      <c r="DG404">
        <f>$B$13*EF404+$C$13*EG404+$F$13*ER404*(1-EU404)</f>
        <v>0</v>
      </c>
      <c r="DH404">
        <f>DG404*DI404</f>
        <v>0</v>
      </c>
      <c r="DI404">
        <f>($B$13*$D$11+$C$13*$D$11+$F$13*((FE404+EW404)/MAX(FE404+EW404+FF404, 0.1)*$I$11+FF404/MAX(FE404+EW404+FF404, 0.1)*$J$11))/($B$13+$C$13+$F$13)</f>
        <v>0</v>
      </c>
      <c r="DJ404">
        <f>($B$13*$K$11+$C$13*$K$11+$F$13*((FE404+EW404)/MAX(FE404+EW404+FF404, 0.1)*$P$11+FF404/MAX(FE404+EW404+FF404, 0.1)*$Q$11))/($B$13+$C$13+$F$13)</f>
        <v>0</v>
      </c>
      <c r="DK404">
        <v>4.16</v>
      </c>
      <c r="DL404">
        <v>0.5</v>
      </c>
      <c r="DM404" t="s">
        <v>430</v>
      </c>
      <c r="DN404">
        <v>2</v>
      </c>
      <c r="DO404" t="b">
        <v>1</v>
      </c>
      <c r="DP404">
        <v>1685036728.6</v>
      </c>
      <c r="DQ404">
        <v>1513.117407407407</v>
      </c>
      <c r="DR404">
        <v>1560.405185185185</v>
      </c>
      <c r="DS404">
        <v>17.94741851851852</v>
      </c>
      <c r="DT404">
        <v>17.01085185185185</v>
      </c>
      <c r="DU404">
        <v>1513.607407407407</v>
      </c>
      <c r="DV404">
        <v>18.05911481481482</v>
      </c>
      <c r="DW404">
        <v>500.0263703703704</v>
      </c>
      <c r="DX404">
        <v>99.49362592592591</v>
      </c>
      <c r="DY404">
        <v>0.1000306814814815</v>
      </c>
      <c r="DZ404">
        <v>26.9962</v>
      </c>
      <c r="EA404">
        <v>27.93084814814815</v>
      </c>
      <c r="EB404">
        <v>999.9000000000001</v>
      </c>
      <c r="EC404">
        <v>0</v>
      </c>
      <c r="ED404">
        <v>0</v>
      </c>
      <c r="EE404">
        <v>10004.85703703704</v>
      </c>
      <c r="EF404">
        <v>0</v>
      </c>
      <c r="EG404">
        <v>89.42958518518519</v>
      </c>
      <c r="EH404">
        <v>-47.28828148148149</v>
      </c>
      <c r="EI404">
        <v>1540.769259259259</v>
      </c>
      <c r="EJ404">
        <v>1587.409259259259</v>
      </c>
      <c r="EK404">
        <v>0.9365775185185186</v>
      </c>
      <c r="EL404">
        <v>1560.405185185185</v>
      </c>
      <c r="EM404">
        <v>17.01085185185185</v>
      </c>
      <c r="EN404">
        <v>1.785653333333333</v>
      </c>
      <c r="EO404">
        <v>1.692469259259259</v>
      </c>
      <c r="EP404">
        <v>15.66175555555556</v>
      </c>
      <c r="EQ404">
        <v>14.82752962962963</v>
      </c>
      <c r="ER404">
        <v>2000.07</v>
      </c>
      <c r="ES404">
        <v>0.9799981111111113</v>
      </c>
      <c r="ET404">
        <v>0.0200020037037037</v>
      </c>
      <c r="EU404">
        <v>0</v>
      </c>
      <c r="EV404">
        <v>519.550074074074</v>
      </c>
      <c r="EW404">
        <v>5.00078</v>
      </c>
      <c r="EX404">
        <v>17102.44074074074</v>
      </c>
      <c r="EY404">
        <v>16380.1962962963</v>
      </c>
      <c r="EZ404">
        <v>45.43037037037037</v>
      </c>
      <c r="FA404">
        <v>46.84925925925926</v>
      </c>
      <c r="FB404">
        <v>45.97196296296296</v>
      </c>
      <c r="FC404">
        <v>46.5647037037037</v>
      </c>
      <c r="FD404">
        <v>46.12022222222222</v>
      </c>
      <c r="FE404">
        <v>1955.164814814815</v>
      </c>
      <c r="FF404">
        <v>39.90481481481482</v>
      </c>
      <c r="FG404">
        <v>0</v>
      </c>
      <c r="FH404">
        <v>1685036735.5</v>
      </c>
      <c r="FI404">
        <v>0</v>
      </c>
      <c r="FJ404">
        <v>519.523423076923</v>
      </c>
      <c r="FK404">
        <v>0.1170940204724932</v>
      </c>
      <c r="FL404">
        <v>13672.22220486532</v>
      </c>
      <c r="FM404">
        <v>17157.15769230769</v>
      </c>
      <c r="FN404">
        <v>15</v>
      </c>
      <c r="FO404">
        <v>1685034582.6</v>
      </c>
      <c r="FP404" t="s">
        <v>1018</v>
      </c>
      <c r="FQ404">
        <v>1685034575.6</v>
      </c>
      <c r="FR404">
        <v>1685034582.6</v>
      </c>
      <c r="FS404">
        <v>5</v>
      </c>
      <c r="FT404">
        <v>-0.444</v>
      </c>
      <c r="FU404">
        <v>-0.083</v>
      </c>
      <c r="FV404">
        <v>-0.171</v>
      </c>
      <c r="FW404">
        <v>-0.067</v>
      </c>
      <c r="FX404">
        <v>408</v>
      </c>
      <c r="FY404">
        <v>21</v>
      </c>
      <c r="FZ404">
        <v>0.12</v>
      </c>
      <c r="GA404">
        <v>0.04</v>
      </c>
      <c r="GB404">
        <v>-47.3312075</v>
      </c>
      <c r="GC404">
        <v>0.5566277673547242</v>
      </c>
      <c r="GD404">
        <v>0.1312442177535832</v>
      </c>
      <c r="GE404">
        <v>0</v>
      </c>
      <c r="GF404">
        <v>0.9427769500000001</v>
      </c>
      <c r="GG404">
        <v>-0.1143937485928705</v>
      </c>
      <c r="GH404">
        <v>0.01111813845243438</v>
      </c>
      <c r="GI404">
        <v>1</v>
      </c>
      <c r="GJ404">
        <v>1</v>
      </c>
      <c r="GK404">
        <v>2</v>
      </c>
      <c r="GL404" t="s">
        <v>432</v>
      </c>
      <c r="GM404">
        <v>3.09928</v>
      </c>
      <c r="GN404">
        <v>2.75828</v>
      </c>
      <c r="GO404">
        <v>0.226159</v>
      </c>
      <c r="GP404">
        <v>0.230353</v>
      </c>
      <c r="GQ404">
        <v>0.0957247</v>
      </c>
      <c r="GR404">
        <v>0.0923059</v>
      </c>
      <c r="GS404">
        <v>19617.5</v>
      </c>
      <c r="GT404">
        <v>19297</v>
      </c>
      <c r="GU404">
        <v>25920.6</v>
      </c>
      <c r="GV404">
        <v>25444.4</v>
      </c>
      <c r="GW404">
        <v>37649.2</v>
      </c>
      <c r="GX404">
        <v>35208.2</v>
      </c>
      <c r="GY404">
        <v>45335.7</v>
      </c>
      <c r="GZ404">
        <v>41947.6</v>
      </c>
      <c r="HA404">
        <v>1.80632</v>
      </c>
      <c r="HB404">
        <v>1.76695</v>
      </c>
      <c r="HC404">
        <v>-0.0643358</v>
      </c>
      <c r="HD404">
        <v>0</v>
      </c>
      <c r="HE404">
        <v>28.9615</v>
      </c>
      <c r="HF404">
        <v>999.9</v>
      </c>
      <c r="HG404">
        <v>45.3</v>
      </c>
      <c r="HH404">
        <v>46.4</v>
      </c>
      <c r="HI404">
        <v>47.1511</v>
      </c>
      <c r="HJ404">
        <v>63.063</v>
      </c>
      <c r="HK404">
        <v>22.9728</v>
      </c>
      <c r="HL404">
        <v>1</v>
      </c>
      <c r="HM404">
        <v>0.7588009999999999</v>
      </c>
      <c r="HN404">
        <v>6.29646</v>
      </c>
      <c r="HO404">
        <v>20.187</v>
      </c>
      <c r="HP404">
        <v>5.20935</v>
      </c>
      <c r="HQ404">
        <v>11.986</v>
      </c>
      <c r="HR404">
        <v>4.96255</v>
      </c>
      <c r="HS404">
        <v>3.27443</v>
      </c>
      <c r="HT404">
        <v>9999</v>
      </c>
      <c r="HU404">
        <v>9999</v>
      </c>
      <c r="HV404">
        <v>9999</v>
      </c>
      <c r="HW404">
        <v>32.8</v>
      </c>
      <c r="HX404">
        <v>1.86402</v>
      </c>
      <c r="HY404">
        <v>1.86033</v>
      </c>
      <c r="HZ404">
        <v>1.85867</v>
      </c>
      <c r="IA404">
        <v>1.86005</v>
      </c>
      <c r="IB404">
        <v>1.85989</v>
      </c>
      <c r="IC404">
        <v>1.85853</v>
      </c>
      <c r="ID404">
        <v>1.85763</v>
      </c>
      <c r="IE404">
        <v>1.85242</v>
      </c>
      <c r="IF404">
        <v>0</v>
      </c>
      <c r="IG404">
        <v>0</v>
      </c>
      <c r="IH404">
        <v>0</v>
      </c>
      <c r="II404">
        <v>0</v>
      </c>
      <c r="IJ404" t="s">
        <v>433</v>
      </c>
      <c r="IK404" t="s">
        <v>434</v>
      </c>
      <c r="IL404" t="s">
        <v>435</v>
      </c>
      <c r="IM404" t="s">
        <v>435</v>
      </c>
      <c r="IN404" t="s">
        <v>435</v>
      </c>
      <c r="IO404" t="s">
        <v>435</v>
      </c>
      <c r="IP404">
        <v>0</v>
      </c>
      <c r="IQ404">
        <v>100</v>
      </c>
      <c r="IR404">
        <v>100</v>
      </c>
      <c r="IS404">
        <v>-0.51</v>
      </c>
      <c r="IT404">
        <v>-0.1119</v>
      </c>
      <c r="IU404">
        <v>-0.2503851249591045</v>
      </c>
      <c r="IV404">
        <v>0.0002756662941723101</v>
      </c>
      <c r="IW404">
        <v>-1.706736700235475E-07</v>
      </c>
      <c r="IX404">
        <v>-7.648352192670159E-11</v>
      </c>
      <c r="IY404">
        <v>-0.272498028503149</v>
      </c>
      <c r="IZ404">
        <v>0.001712106514585134</v>
      </c>
      <c r="JA404">
        <v>0.0004201690128959496</v>
      </c>
      <c r="JB404">
        <v>-1.212774764375344E-06</v>
      </c>
      <c r="JC404">
        <v>3</v>
      </c>
      <c r="JD404">
        <v>1949</v>
      </c>
      <c r="JE404">
        <v>1</v>
      </c>
      <c r="JF404">
        <v>28</v>
      </c>
      <c r="JG404">
        <v>36</v>
      </c>
      <c r="JH404">
        <v>35.9</v>
      </c>
      <c r="JI404">
        <v>3.35449</v>
      </c>
      <c r="JJ404">
        <v>2.67212</v>
      </c>
      <c r="JK404">
        <v>1.49658</v>
      </c>
      <c r="JL404">
        <v>2.34375</v>
      </c>
      <c r="JM404">
        <v>1.54785</v>
      </c>
      <c r="JN404">
        <v>2.37427</v>
      </c>
      <c r="JO404">
        <v>49.4842</v>
      </c>
      <c r="JP404">
        <v>14.5261</v>
      </c>
      <c r="JQ404">
        <v>18</v>
      </c>
      <c r="JR404">
        <v>495.269</v>
      </c>
      <c r="JS404">
        <v>482.787</v>
      </c>
      <c r="JT404">
        <v>21.6563</v>
      </c>
      <c r="JU404">
        <v>36.3166</v>
      </c>
      <c r="JV404">
        <v>29.9976</v>
      </c>
      <c r="JW404">
        <v>36.1926</v>
      </c>
      <c r="JX404">
        <v>36.061</v>
      </c>
      <c r="JY404">
        <v>67.3383</v>
      </c>
      <c r="JZ404">
        <v>58.9556</v>
      </c>
      <c r="KA404">
        <v>0</v>
      </c>
      <c r="KB404">
        <v>21.6861</v>
      </c>
      <c r="KC404">
        <v>1603.78</v>
      </c>
      <c r="KD404">
        <v>17.0778</v>
      </c>
      <c r="KE404">
        <v>99.065</v>
      </c>
      <c r="KF404">
        <v>99.5818</v>
      </c>
    </row>
    <row r="405" spans="1:292">
      <c r="A405">
        <v>385</v>
      </c>
      <c r="B405">
        <v>1685037861.1</v>
      </c>
      <c r="C405">
        <v>11262</v>
      </c>
      <c r="D405" t="s">
        <v>1210</v>
      </c>
      <c r="E405" t="s">
        <v>1211</v>
      </c>
      <c r="F405">
        <v>5</v>
      </c>
      <c r="G405" t="s">
        <v>1017</v>
      </c>
      <c r="H405">
        <v>1685037853.099999</v>
      </c>
      <c r="I405">
        <f>(J405)/1000</f>
        <v>0</v>
      </c>
      <c r="J405">
        <f>IF(DO405, AM405, AG405)</f>
        <v>0</v>
      </c>
      <c r="K405">
        <f>IF(DO405, AH405, AF405)</f>
        <v>0</v>
      </c>
      <c r="L405">
        <f>DQ405 - IF(AT405&gt;1, K405*DK405*100.0/(AV405*EE405), 0)</f>
        <v>0</v>
      </c>
      <c r="M405">
        <f>((S405-I405/2)*L405-K405)/(S405+I405/2)</f>
        <v>0</v>
      </c>
      <c r="N405">
        <f>M405*(DX405+DY405)/1000.0</f>
        <v>0</v>
      </c>
      <c r="O405">
        <f>(DQ405 - IF(AT405&gt;1, K405*DK405*100.0/(AV405*EE405), 0))*(DX405+DY405)/1000.0</f>
        <v>0</v>
      </c>
      <c r="P405">
        <f>2.0/((1/R405-1/Q405)+SIGN(R405)*SQRT((1/R405-1/Q405)*(1/R405-1/Q405) + 4*DL405/((DL405+1)*(DL405+1))*(2*1/R405*1/Q405-1/Q405*1/Q405)))</f>
        <v>0</v>
      </c>
      <c r="Q405">
        <f>IF(LEFT(DM405,1)&lt;&gt;"0",IF(LEFT(DM405,1)="1",3.0,DN405),$D$5+$E$5*(EE405*DX405/($K$5*1000))+$F$5*(EE405*DX405/($K$5*1000))*MAX(MIN(DK405,$J$5),$I$5)*MAX(MIN(DK405,$J$5),$I$5)+$G$5*MAX(MIN(DK405,$J$5),$I$5)*(EE405*DX405/($K$5*1000))+$H$5*(EE405*DX405/($K$5*1000))*(EE405*DX405/($K$5*1000)))</f>
        <v>0</v>
      </c>
      <c r="R405">
        <f>I405*(1000-(1000*0.61365*exp(17.502*V405/(240.97+V405))/(DX405+DY405)+DS405)/2)/(1000*0.61365*exp(17.502*V405/(240.97+V405))/(DX405+DY405)-DS405)</f>
        <v>0</v>
      </c>
      <c r="S405">
        <f>1/((DL405+1)/(P405/1.6)+1/(Q405/1.37)) + DL405/((DL405+1)/(P405/1.6) + DL405/(Q405/1.37))</f>
        <v>0</v>
      </c>
      <c r="T405">
        <f>(DG405*DJ405)</f>
        <v>0</v>
      </c>
      <c r="U405">
        <f>(DZ405+(T405+2*0.95*5.67E-8*(((DZ405+$B$9)+273)^4-(DZ405+273)^4)-44100*I405)/(1.84*29.3*Q405+8*0.95*5.67E-8*(DZ405+273)^3))</f>
        <v>0</v>
      </c>
      <c r="V405">
        <f>($C$9*EA405+$D$9*EB405+$E$9*U405)</f>
        <v>0</v>
      </c>
      <c r="W405">
        <f>0.61365*exp(17.502*V405/(240.97+V405))</f>
        <v>0</v>
      </c>
      <c r="X405">
        <f>(Y405/Z405*100)</f>
        <v>0</v>
      </c>
      <c r="Y405">
        <f>DS405*(DX405+DY405)/1000</f>
        <v>0</v>
      </c>
      <c r="Z405">
        <f>0.61365*exp(17.502*DZ405/(240.97+DZ405))</f>
        <v>0</v>
      </c>
      <c r="AA405">
        <f>(W405-DS405*(DX405+DY405)/1000)</f>
        <v>0</v>
      </c>
      <c r="AB405">
        <f>(-I405*44100)</f>
        <v>0</v>
      </c>
      <c r="AC405">
        <f>2*29.3*Q405*0.92*(DZ405-V405)</f>
        <v>0</v>
      </c>
      <c r="AD405">
        <f>2*0.95*5.67E-8*(((DZ405+$B$9)+273)^4-(V405+273)^4)</f>
        <v>0</v>
      </c>
      <c r="AE405">
        <f>T405+AD405+AB405+AC405</f>
        <v>0</v>
      </c>
      <c r="AF405">
        <f>DW405*AT405*(DR405-DQ405*(1000-AT405*DT405)/(1000-AT405*DS405))/(100*DK405)</f>
        <v>0</v>
      </c>
      <c r="AG405">
        <f>1000*DW405*AT405*(DS405-DT405)/(100*DK405*(1000-AT405*DS405))</f>
        <v>0</v>
      </c>
      <c r="AH405">
        <f>(AI405 - AJ405 - DX405*1E3/(8.314*(DZ405+273.15)) * AL405/DW405 * AK405) * DW405/(100*DK405) * (1000 - DT405)/1000</f>
        <v>0</v>
      </c>
      <c r="AI405">
        <v>426.4062236132957</v>
      </c>
      <c r="AJ405">
        <v>422.2545454545454</v>
      </c>
      <c r="AK405">
        <v>-0.0002203122882802191</v>
      </c>
      <c r="AL405">
        <v>66.85377035828483</v>
      </c>
      <c r="AM405">
        <f>(AO405 - AN405 + DX405*1E3/(8.314*(DZ405+273.15)) * AQ405/DW405 * AP405) * DW405/(100*DK405) * 1000/(1000 - AO405)</f>
        <v>0</v>
      </c>
      <c r="AN405">
        <v>14.33277056932032</v>
      </c>
      <c r="AO405">
        <v>17.81152637362639</v>
      </c>
      <c r="AP405">
        <v>-2.321412250797702E-05</v>
      </c>
      <c r="AQ405">
        <v>101.9108585769425</v>
      </c>
      <c r="AR405">
        <v>0</v>
      </c>
      <c r="AS405">
        <v>0</v>
      </c>
      <c r="AT405">
        <f>IF(AR405*$H$15&gt;=AV405,1.0,(AV405/(AV405-AR405*$H$15)))</f>
        <v>0</v>
      </c>
      <c r="AU405">
        <f>(AT405-1)*100</f>
        <v>0</v>
      </c>
      <c r="AV405">
        <f>MAX(0,($B$15+$C$15*EE405)/(1+$D$15*EE405)*DX405/(DZ405+273)*$E$15)</f>
        <v>0</v>
      </c>
      <c r="AW405" t="s">
        <v>429</v>
      </c>
      <c r="AX405" t="s">
        <v>429</v>
      </c>
      <c r="AY405">
        <v>0</v>
      </c>
      <c r="AZ405">
        <v>0</v>
      </c>
      <c r="BA405">
        <f>1-AY405/AZ405</f>
        <v>0</v>
      </c>
      <c r="BB405">
        <v>0</v>
      </c>
      <c r="BC405" t="s">
        <v>429</v>
      </c>
      <c r="BD405" t="s">
        <v>429</v>
      </c>
      <c r="BE405">
        <v>0</v>
      </c>
      <c r="BF405">
        <v>0</v>
      </c>
      <c r="BG405">
        <f>1-BE405/BF405</f>
        <v>0</v>
      </c>
      <c r="BH405">
        <v>0.5</v>
      </c>
      <c r="BI405">
        <f>DH405</f>
        <v>0</v>
      </c>
      <c r="BJ405">
        <f>K405</f>
        <v>0</v>
      </c>
      <c r="BK405">
        <f>BG405*BH405*BI405</f>
        <v>0</v>
      </c>
      <c r="BL405">
        <f>(BJ405-BB405)/BI405</f>
        <v>0</v>
      </c>
      <c r="BM405">
        <f>(AZ405-BF405)/BF405</f>
        <v>0</v>
      </c>
      <c r="BN405">
        <f>AY405/(BA405+AY405/BF405)</f>
        <v>0</v>
      </c>
      <c r="BO405" t="s">
        <v>429</v>
      </c>
      <c r="BP405">
        <v>0</v>
      </c>
      <c r="BQ405">
        <f>IF(BP405&lt;&gt;0, BP405, BN405)</f>
        <v>0</v>
      </c>
      <c r="BR405">
        <f>1-BQ405/BF405</f>
        <v>0</v>
      </c>
      <c r="BS405">
        <f>(BF405-BE405)/(BF405-BQ405)</f>
        <v>0</v>
      </c>
      <c r="BT405">
        <f>(AZ405-BF405)/(AZ405-BQ405)</f>
        <v>0</v>
      </c>
      <c r="BU405">
        <f>(BF405-BE405)/(BF405-AY405)</f>
        <v>0</v>
      </c>
      <c r="BV405">
        <f>(AZ405-BF405)/(AZ405-AY405)</f>
        <v>0</v>
      </c>
      <c r="BW405">
        <f>(BS405*BQ405/BE405)</f>
        <v>0</v>
      </c>
      <c r="BX405">
        <f>(1-BW405)</f>
        <v>0</v>
      </c>
      <c r="DG405">
        <f>$B$13*EF405+$C$13*EG405+$F$13*ER405*(1-EU405)</f>
        <v>0</v>
      </c>
      <c r="DH405">
        <f>DG405*DI405</f>
        <v>0</v>
      </c>
      <c r="DI405">
        <f>($B$13*$D$11+$C$13*$D$11+$F$13*((FE405+EW405)/MAX(FE405+EW405+FF405, 0.1)*$I$11+FF405/MAX(FE405+EW405+FF405, 0.1)*$J$11))/($B$13+$C$13+$F$13)</f>
        <v>0</v>
      </c>
      <c r="DJ405">
        <f>($B$13*$K$11+$C$13*$K$11+$F$13*((FE405+EW405)/MAX(FE405+EW405+FF405, 0.1)*$P$11+FF405/MAX(FE405+EW405+FF405, 0.1)*$Q$11))/($B$13+$C$13+$F$13)</f>
        <v>0</v>
      </c>
      <c r="DK405">
        <v>4.16</v>
      </c>
      <c r="DL405">
        <v>0.5</v>
      </c>
      <c r="DM405" t="s">
        <v>430</v>
      </c>
      <c r="DN405">
        <v>2</v>
      </c>
      <c r="DO405" t="b">
        <v>1</v>
      </c>
      <c r="DP405">
        <v>1685037853.099999</v>
      </c>
      <c r="DQ405">
        <v>414.7278387096775</v>
      </c>
      <c r="DR405">
        <v>420.2926129032258</v>
      </c>
      <c r="DS405">
        <v>17.82268709677419</v>
      </c>
      <c r="DT405">
        <v>14.3377935483871</v>
      </c>
      <c r="DU405">
        <v>414.5060322580645</v>
      </c>
      <c r="DV405">
        <v>17.91018709677419</v>
      </c>
      <c r="DW405">
        <v>499.9945806451613</v>
      </c>
      <c r="DX405">
        <v>99.46549032258065</v>
      </c>
      <c r="DY405">
        <v>0.09999039032258067</v>
      </c>
      <c r="DZ405">
        <v>26.96503870967742</v>
      </c>
      <c r="EA405">
        <v>28.0532064516129</v>
      </c>
      <c r="EB405">
        <v>999.9000000000003</v>
      </c>
      <c r="EC405">
        <v>0</v>
      </c>
      <c r="ED405">
        <v>0</v>
      </c>
      <c r="EE405">
        <v>9997.294516129032</v>
      </c>
      <c r="EF405">
        <v>0</v>
      </c>
      <c r="EG405">
        <v>248.3713225806451</v>
      </c>
      <c r="EH405">
        <v>-5.564785161290323</v>
      </c>
      <c r="EI405">
        <v>422.2536129032258</v>
      </c>
      <c r="EJ405">
        <v>426.4063548387097</v>
      </c>
      <c r="EK405">
        <v>3.484900322580644</v>
      </c>
      <c r="EL405">
        <v>420.2926129032258</v>
      </c>
      <c r="EM405">
        <v>14.3377935483871</v>
      </c>
      <c r="EN405">
        <v>1.772742903225806</v>
      </c>
      <c r="EO405">
        <v>1.426115806451613</v>
      </c>
      <c r="EP405">
        <v>15.54850322580645</v>
      </c>
      <c r="EQ405">
        <v>12.19819677419355</v>
      </c>
      <c r="ER405">
        <v>1999.998387096774</v>
      </c>
      <c r="ES405">
        <v>0.9799940000000004</v>
      </c>
      <c r="ET405">
        <v>0.02000619999999999</v>
      </c>
      <c r="EU405">
        <v>0</v>
      </c>
      <c r="EV405">
        <v>96.79119032258065</v>
      </c>
      <c r="EW405">
        <v>5.000779999999999</v>
      </c>
      <c r="EX405">
        <v>10375.77096774194</v>
      </c>
      <c r="EY405">
        <v>16379.58387096774</v>
      </c>
      <c r="EZ405">
        <v>44.73364516129032</v>
      </c>
      <c r="FA405">
        <v>46.28999999999998</v>
      </c>
      <c r="FB405">
        <v>45.56029032258064</v>
      </c>
      <c r="FC405">
        <v>45.56438709677419</v>
      </c>
      <c r="FD405">
        <v>45.25574193548385</v>
      </c>
      <c r="FE405">
        <v>1955.088387096774</v>
      </c>
      <c r="FF405">
        <v>39.91000000000001</v>
      </c>
      <c r="FG405">
        <v>0</v>
      </c>
      <c r="FH405">
        <v>1685037860.5</v>
      </c>
      <c r="FI405">
        <v>0</v>
      </c>
      <c r="FJ405">
        <v>96.79465599999999</v>
      </c>
      <c r="FK405">
        <v>0.4947384588025575</v>
      </c>
      <c r="FL405">
        <v>-43.6461537745304</v>
      </c>
      <c r="FM405">
        <v>10374.196</v>
      </c>
      <c r="FN405">
        <v>15</v>
      </c>
      <c r="FO405">
        <v>1685037180.6</v>
      </c>
      <c r="FP405" t="s">
        <v>1212</v>
      </c>
      <c r="FQ405">
        <v>1685037168.1</v>
      </c>
      <c r="FR405">
        <v>1685037180.6</v>
      </c>
      <c r="FS405">
        <v>6</v>
      </c>
      <c r="FT405">
        <v>0.393</v>
      </c>
      <c r="FU405">
        <v>0.027</v>
      </c>
      <c r="FV405">
        <v>0.222</v>
      </c>
      <c r="FW405">
        <v>-0.163</v>
      </c>
      <c r="FX405">
        <v>420</v>
      </c>
      <c r="FY405">
        <v>12</v>
      </c>
      <c r="FZ405">
        <v>0.38</v>
      </c>
      <c r="GA405">
        <v>0.02</v>
      </c>
      <c r="GB405">
        <v>-5.555982195121951</v>
      </c>
      <c r="GC405">
        <v>-0.1412531707317135</v>
      </c>
      <c r="GD405">
        <v>0.04034534503400796</v>
      </c>
      <c r="GE405">
        <v>0</v>
      </c>
      <c r="GF405">
        <v>3.483319024390245</v>
      </c>
      <c r="GG405">
        <v>0.02274397212544189</v>
      </c>
      <c r="GH405">
        <v>0.002496677601971393</v>
      </c>
      <c r="GI405">
        <v>1</v>
      </c>
      <c r="GJ405">
        <v>1</v>
      </c>
      <c r="GK405">
        <v>2</v>
      </c>
      <c r="GL405" t="s">
        <v>432</v>
      </c>
      <c r="GM405">
        <v>3.09843</v>
      </c>
      <c r="GN405">
        <v>2.75781</v>
      </c>
      <c r="GO405">
        <v>0.0939509</v>
      </c>
      <c r="GP405">
        <v>0.0949883</v>
      </c>
      <c r="GQ405">
        <v>0.09531829999999999</v>
      </c>
      <c r="GR405">
        <v>0.0815226</v>
      </c>
      <c r="GS405">
        <v>22983</v>
      </c>
      <c r="GT405">
        <v>22697.1</v>
      </c>
      <c r="GU405">
        <v>25928.7</v>
      </c>
      <c r="GV405">
        <v>25443.2</v>
      </c>
      <c r="GW405">
        <v>37659.8</v>
      </c>
      <c r="GX405">
        <v>35605.2</v>
      </c>
      <c r="GY405">
        <v>45349</v>
      </c>
      <c r="GZ405">
        <v>41942.3</v>
      </c>
      <c r="HA405">
        <v>1.82405</v>
      </c>
      <c r="HB405">
        <v>1.75207</v>
      </c>
      <c r="HC405">
        <v>-0.219136</v>
      </c>
      <c r="HD405">
        <v>0</v>
      </c>
      <c r="HE405">
        <v>31.6181</v>
      </c>
      <c r="HF405">
        <v>999.9</v>
      </c>
      <c r="HG405">
        <v>40.9</v>
      </c>
      <c r="HH405">
        <v>47.8</v>
      </c>
      <c r="HI405">
        <v>45.7217</v>
      </c>
      <c r="HJ405">
        <v>63.0034</v>
      </c>
      <c r="HK405">
        <v>22.6723</v>
      </c>
      <c r="HL405">
        <v>1</v>
      </c>
      <c r="HM405">
        <v>0.7251300000000001</v>
      </c>
      <c r="HN405">
        <v>8.525040000000001</v>
      </c>
      <c r="HO405">
        <v>20.0877</v>
      </c>
      <c r="HP405">
        <v>5.21355</v>
      </c>
      <c r="HQ405">
        <v>11.986</v>
      </c>
      <c r="HR405">
        <v>4.9641</v>
      </c>
      <c r="HS405">
        <v>3.2747</v>
      </c>
      <c r="HT405">
        <v>9999</v>
      </c>
      <c r="HU405">
        <v>9999</v>
      </c>
      <c r="HV405">
        <v>9999</v>
      </c>
      <c r="HW405">
        <v>33.1</v>
      </c>
      <c r="HX405">
        <v>1.86401</v>
      </c>
      <c r="HY405">
        <v>1.86034</v>
      </c>
      <c r="HZ405">
        <v>1.85868</v>
      </c>
      <c r="IA405">
        <v>1.86005</v>
      </c>
      <c r="IB405">
        <v>1.85989</v>
      </c>
      <c r="IC405">
        <v>1.85854</v>
      </c>
      <c r="ID405">
        <v>1.85761</v>
      </c>
      <c r="IE405">
        <v>1.85242</v>
      </c>
      <c r="IF405">
        <v>0</v>
      </c>
      <c r="IG405">
        <v>0</v>
      </c>
      <c r="IH405">
        <v>0</v>
      </c>
      <c r="II405">
        <v>0</v>
      </c>
      <c r="IJ405" t="s">
        <v>433</v>
      </c>
      <c r="IK405" t="s">
        <v>434</v>
      </c>
      <c r="IL405" t="s">
        <v>435</v>
      </c>
      <c r="IM405" t="s">
        <v>435</v>
      </c>
      <c r="IN405" t="s">
        <v>435</v>
      </c>
      <c r="IO405" t="s">
        <v>435</v>
      </c>
      <c r="IP405">
        <v>0</v>
      </c>
      <c r="IQ405">
        <v>100</v>
      </c>
      <c r="IR405">
        <v>100</v>
      </c>
      <c r="IS405">
        <v>0.222</v>
      </c>
      <c r="IT405">
        <v>-0.0877</v>
      </c>
      <c r="IU405">
        <v>0.1423453740695309</v>
      </c>
      <c r="IV405">
        <v>0.0002756662941723101</v>
      </c>
      <c r="IW405">
        <v>-1.706736700235475E-07</v>
      </c>
      <c r="IX405">
        <v>-7.648352192670159E-11</v>
      </c>
      <c r="IY405">
        <v>-0.2459740599932363</v>
      </c>
      <c r="IZ405">
        <v>0.001712106514585134</v>
      </c>
      <c r="JA405">
        <v>0.0004201690128959496</v>
      </c>
      <c r="JB405">
        <v>-1.212774764375344E-06</v>
      </c>
      <c r="JC405">
        <v>3</v>
      </c>
      <c r="JD405">
        <v>1949</v>
      </c>
      <c r="JE405">
        <v>1</v>
      </c>
      <c r="JF405">
        <v>28</v>
      </c>
      <c r="JG405">
        <v>11.6</v>
      </c>
      <c r="JH405">
        <v>11.3</v>
      </c>
      <c r="JI405">
        <v>1.11938</v>
      </c>
      <c r="JJ405">
        <v>2.68066</v>
      </c>
      <c r="JK405">
        <v>1.49658</v>
      </c>
      <c r="JL405">
        <v>2.34009</v>
      </c>
      <c r="JM405">
        <v>1.54785</v>
      </c>
      <c r="JN405">
        <v>2.42065</v>
      </c>
      <c r="JO405">
        <v>51.1989</v>
      </c>
      <c r="JP405">
        <v>13.6242</v>
      </c>
      <c r="JQ405">
        <v>18</v>
      </c>
      <c r="JR405">
        <v>500.871</v>
      </c>
      <c r="JS405">
        <v>467.339</v>
      </c>
      <c r="JT405">
        <v>20.5875</v>
      </c>
      <c r="JU405">
        <v>35.6915</v>
      </c>
      <c r="JV405">
        <v>30.0019</v>
      </c>
      <c r="JW405">
        <v>35.4109</v>
      </c>
      <c r="JX405">
        <v>35.2818</v>
      </c>
      <c r="JY405">
        <v>22.5183</v>
      </c>
      <c r="JZ405">
        <v>62.3789</v>
      </c>
      <c r="KA405">
        <v>0</v>
      </c>
      <c r="KB405">
        <v>20.5484</v>
      </c>
      <c r="KC405">
        <v>413.594</v>
      </c>
      <c r="KD405">
        <v>14.3767</v>
      </c>
      <c r="KE405">
        <v>99.09480000000001</v>
      </c>
      <c r="KF405">
        <v>99.5723</v>
      </c>
    </row>
    <row r="406" spans="1:292">
      <c r="A406">
        <v>386</v>
      </c>
      <c r="B406">
        <v>1685037866.1</v>
      </c>
      <c r="C406">
        <v>11267</v>
      </c>
      <c r="D406" t="s">
        <v>1213</v>
      </c>
      <c r="E406" t="s">
        <v>1214</v>
      </c>
      <c r="F406">
        <v>5</v>
      </c>
      <c r="G406" t="s">
        <v>1017</v>
      </c>
      <c r="H406">
        <v>1685037858.255172</v>
      </c>
      <c r="I406">
        <f>(J406)/1000</f>
        <v>0</v>
      </c>
      <c r="J406">
        <f>IF(DO406, AM406, AG406)</f>
        <v>0</v>
      </c>
      <c r="K406">
        <f>IF(DO406, AH406, AF406)</f>
        <v>0</v>
      </c>
      <c r="L406">
        <f>DQ406 - IF(AT406&gt;1, K406*DK406*100.0/(AV406*EE406), 0)</f>
        <v>0</v>
      </c>
      <c r="M406">
        <f>((S406-I406/2)*L406-K406)/(S406+I406/2)</f>
        <v>0</v>
      </c>
      <c r="N406">
        <f>M406*(DX406+DY406)/1000.0</f>
        <v>0</v>
      </c>
      <c r="O406">
        <f>(DQ406 - IF(AT406&gt;1, K406*DK406*100.0/(AV406*EE406), 0))*(DX406+DY406)/1000.0</f>
        <v>0</v>
      </c>
      <c r="P406">
        <f>2.0/((1/R406-1/Q406)+SIGN(R406)*SQRT((1/R406-1/Q406)*(1/R406-1/Q406) + 4*DL406/((DL406+1)*(DL406+1))*(2*1/R406*1/Q406-1/Q406*1/Q406)))</f>
        <v>0</v>
      </c>
      <c r="Q406">
        <f>IF(LEFT(DM406,1)&lt;&gt;"0",IF(LEFT(DM406,1)="1",3.0,DN406),$D$5+$E$5*(EE406*DX406/($K$5*1000))+$F$5*(EE406*DX406/($K$5*1000))*MAX(MIN(DK406,$J$5),$I$5)*MAX(MIN(DK406,$J$5),$I$5)+$G$5*MAX(MIN(DK406,$J$5),$I$5)*(EE406*DX406/($K$5*1000))+$H$5*(EE406*DX406/($K$5*1000))*(EE406*DX406/($K$5*1000)))</f>
        <v>0</v>
      </c>
      <c r="R406">
        <f>I406*(1000-(1000*0.61365*exp(17.502*V406/(240.97+V406))/(DX406+DY406)+DS406)/2)/(1000*0.61365*exp(17.502*V406/(240.97+V406))/(DX406+DY406)-DS406)</f>
        <v>0</v>
      </c>
      <c r="S406">
        <f>1/((DL406+1)/(P406/1.6)+1/(Q406/1.37)) + DL406/((DL406+1)/(P406/1.6) + DL406/(Q406/1.37))</f>
        <v>0</v>
      </c>
      <c r="T406">
        <f>(DG406*DJ406)</f>
        <v>0</v>
      </c>
      <c r="U406">
        <f>(DZ406+(T406+2*0.95*5.67E-8*(((DZ406+$B$9)+273)^4-(DZ406+273)^4)-44100*I406)/(1.84*29.3*Q406+8*0.95*5.67E-8*(DZ406+273)^3))</f>
        <v>0</v>
      </c>
      <c r="V406">
        <f>($C$9*EA406+$D$9*EB406+$E$9*U406)</f>
        <v>0</v>
      </c>
      <c r="W406">
        <f>0.61365*exp(17.502*V406/(240.97+V406))</f>
        <v>0</v>
      </c>
      <c r="X406">
        <f>(Y406/Z406*100)</f>
        <v>0</v>
      </c>
      <c r="Y406">
        <f>DS406*(DX406+DY406)/1000</f>
        <v>0</v>
      </c>
      <c r="Z406">
        <f>0.61365*exp(17.502*DZ406/(240.97+DZ406))</f>
        <v>0</v>
      </c>
      <c r="AA406">
        <f>(W406-DS406*(DX406+DY406)/1000)</f>
        <v>0</v>
      </c>
      <c r="AB406">
        <f>(-I406*44100)</f>
        <v>0</v>
      </c>
      <c r="AC406">
        <f>2*29.3*Q406*0.92*(DZ406-V406)</f>
        <v>0</v>
      </c>
      <c r="AD406">
        <f>2*0.95*5.67E-8*(((DZ406+$B$9)+273)^4-(V406+273)^4)</f>
        <v>0</v>
      </c>
      <c r="AE406">
        <f>T406+AD406+AB406+AC406</f>
        <v>0</v>
      </c>
      <c r="AF406">
        <f>DW406*AT406*(DR406-DQ406*(1000-AT406*DT406)/(1000-AT406*DS406))/(100*DK406)</f>
        <v>0</v>
      </c>
      <c r="AG406">
        <f>1000*DW406*AT406*(DS406-DT406)/(100*DK406*(1000-AT406*DS406))</f>
        <v>0</v>
      </c>
      <c r="AH406">
        <f>(AI406 - AJ406 - DX406*1E3/(8.314*(DZ406+273.15)) * AL406/DW406 * AK406) * DW406/(100*DK406) * (1000 - DT406)/1000</f>
        <v>0</v>
      </c>
      <c r="AI406">
        <v>426.4478925536798</v>
      </c>
      <c r="AJ406">
        <v>422.2222363636363</v>
      </c>
      <c r="AK406">
        <v>-0.0003546457164300793</v>
      </c>
      <c r="AL406">
        <v>66.85377035828483</v>
      </c>
      <c r="AM406">
        <f>(AO406 - AN406 + DX406*1E3/(8.314*(DZ406+273.15)) * AQ406/DW406 * AP406) * DW406/(100*DK406) * 1000/(1000 - AO406)</f>
        <v>0</v>
      </c>
      <c r="AN406">
        <v>14.3192200328519</v>
      </c>
      <c r="AO406">
        <v>17.80160329670331</v>
      </c>
      <c r="AP406">
        <v>-4.054375676163981E-05</v>
      </c>
      <c r="AQ406">
        <v>101.9108585769425</v>
      </c>
      <c r="AR406">
        <v>0</v>
      </c>
      <c r="AS406">
        <v>0</v>
      </c>
      <c r="AT406">
        <f>IF(AR406*$H$15&gt;=AV406,1.0,(AV406/(AV406-AR406*$H$15)))</f>
        <v>0</v>
      </c>
      <c r="AU406">
        <f>(AT406-1)*100</f>
        <v>0</v>
      </c>
      <c r="AV406">
        <f>MAX(0,($B$15+$C$15*EE406)/(1+$D$15*EE406)*DX406/(DZ406+273)*$E$15)</f>
        <v>0</v>
      </c>
      <c r="AW406" t="s">
        <v>429</v>
      </c>
      <c r="AX406" t="s">
        <v>429</v>
      </c>
      <c r="AY406">
        <v>0</v>
      </c>
      <c r="AZ406">
        <v>0</v>
      </c>
      <c r="BA406">
        <f>1-AY406/AZ406</f>
        <v>0</v>
      </c>
      <c r="BB406">
        <v>0</v>
      </c>
      <c r="BC406" t="s">
        <v>429</v>
      </c>
      <c r="BD406" t="s">
        <v>429</v>
      </c>
      <c r="BE406">
        <v>0</v>
      </c>
      <c r="BF406">
        <v>0</v>
      </c>
      <c r="BG406">
        <f>1-BE406/BF406</f>
        <v>0</v>
      </c>
      <c r="BH406">
        <v>0.5</v>
      </c>
      <c r="BI406">
        <f>DH406</f>
        <v>0</v>
      </c>
      <c r="BJ406">
        <f>K406</f>
        <v>0</v>
      </c>
      <c r="BK406">
        <f>BG406*BH406*BI406</f>
        <v>0</v>
      </c>
      <c r="BL406">
        <f>(BJ406-BB406)/BI406</f>
        <v>0</v>
      </c>
      <c r="BM406">
        <f>(AZ406-BF406)/BF406</f>
        <v>0</v>
      </c>
      <c r="BN406">
        <f>AY406/(BA406+AY406/BF406)</f>
        <v>0</v>
      </c>
      <c r="BO406" t="s">
        <v>429</v>
      </c>
      <c r="BP406">
        <v>0</v>
      </c>
      <c r="BQ406">
        <f>IF(BP406&lt;&gt;0, BP406, BN406)</f>
        <v>0</v>
      </c>
      <c r="BR406">
        <f>1-BQ406/BF406</f>
        <v>0</v>
      </c>
      <c r="BS406">
        <f>(BF406-BE406)/(BF406-BQ406)</f>
        <v>0</v>
      </c>
      <c r="BT406">
        <f>(AZ406-BF406)/(AZ406-BQ406)</f>
        <v>0</v>
      </c>
      <c r="BU406">
        <f>(BF406-BE406)/(BF406-AY406)</f>
        <v>0</v>
      </c>
      <c r="BV406">
        <f>(AZ406-BF406)/(AZ406-AY406)</f>
        <v>0</v>
      </c>
      <c r="BW406">
        <f>(BS406*BQ406/BE406)</f>
        <v>0</v>
      </c>
      <c r="BX406">
        <f>(1-BW406)</f>
        <v>0</v>
      </c>
      <c r="DG406">
        <f>$B$13*EF406+$C$13*EG406+$F$13*ER406*(1-EU406)</f>
        <v>0</v>
      </c>
      <c r="DH406">
        <f>DG406*DI406</f>
        <v>0</v>
      </c>
      <c r="DI406">
        <f>($B$13*$D$11+$C$13*$D$11+$F$13*((FE406+EW406)/MAX(FE406+EW406+FF406, 0.1)*$I$11+FF406/MAX(FE406+EW406+FF406, 0.1)*$J$11))/($B$13+$C$13+$F$13)</f>
        <v>0</v>
      </c>
      <c r="DJ406">
        <f>($B$13*$K$11+$C$13*$K$11+$F$13*((FE406+EW406)/MAX(FE406+EW406+FF406, 0.1)*$P$11+FF406/MAX(FE406+EW406+FF406, 0.1)*$Q$11))/($B$13+$C$13+$F$13)</f>
        <v>0</v>
      </c>
      <c r="DK406">
        <v>4.16</v>
      </c>
      <c r="DL406">
        <v>0.5</v>
      </c>
      <c r="DM406" t="s">
        <v>430</v>
      </c>
      <c r="DN406">
        <v>2</v>
      </c>
      <c r="DO406" t="b">
        <v>1</v>
      </c>
      <c r="DP406">
        <v>1685037858.255172</v>
      </c>
      <c r="DQ406">
        <v>414.7303448275862</v>
      </c>
      <c r="DR406">
        <v>420.168724137931</v>
      </c>
      <c r="DS406">
        <v>17.8149</v>
      </c>
      <c r="DT406">
        <v>14.32732068965517</v>
      </c>
      <c r="DU406">
        <v>414.5085172413793</v>
      </c>
      <c r="DV406">
        <v>17.90252413793103</v>
      </c>
      <c r="DW406">
        <v>499.9691724137931</v>
      </c>
      <c r="DX406">
        <v>99.46529310344827</v>
      </c>
      <c r="DY406">
        <v>0.09993947241379311</v>
      </c>
      <c r="DZ406">
        <v>26.96782068965517</v>
      </c>
      <c r="EA406">
        <v>28.05132068965517</v>
      </c>
      <c r="EB406">
        <v>999.9000000000002</v>
      </c>
      <c r="EC406">
        <v>0</v>
      </c>
      <c r="ED406">
        <v>0</v>
      </c>
      <c r="EE406">
        <v>9997.112068965518</v>
      </c>
      <c r="EF406">
        <v>0</v>
      </c>
      <c r="EG406">
        <v>251.1891034482759</v>
      </c>
      <c r="EH406">
        <v>-5.438414827586208</v>
      </c>
      <c r="EI406">
        <v>422.2527586206896</v>
      </c>
      <c r="EJ406">
        <v>426.2762068965517</v>
      </c>
      <c r="EK406">
        <v>3.487587586206896</v>
      </c>
      <c r="EL406">
        <v>420.168724137931</v>
      </c>
      <c r="EM406">
        <v>14.32732068965517</v>
      </c>
      <c r="EN406">
        <v>1.771964827586207</v>
      </c>
      <c r="EO406">
        <v>1.425071724137931</v>
      </c>
      <c r="EP406">
        <v>15.54165517241379</v>
      </c>
      <c r="EQ406">
        <v>12.18706551724138</v>
      </c>
      <c r="ER406">
        <v>1999.995862068965</v>
      </c>
      <c r="ES406">
        <v>0.9799940000000003</v>
      </c>
      <c r="ET406">
        <v>0.02000619999999999</v>
      </c>
      <c r="EU406">
        <v>0</v>
      </c>
      <c r="EV406">
        <v>96.78398620689653</v>
      </c>
      <c r="EW406">
        <v>5.00078</v>
      </c>
      <c r="EX406">
        <v>10379.38620689655</v>
      </c>
      <c r="EY406">
        <v>16379.56206896552</v>
      </c>
      <c r="EZ406">
        <v>44.74768965517242</v>
      </c>
      <c r="FA406">
        <v>46.29489655172413</v>
      </c>
      <c r="FB406">
        <v>45.61193103448275</v>
      </c>
      <c r="FC406">
        <v>45.58172413793103</v>
      </c>
      <c r="FD406">
        <v>45.25186206896552</v>
      </c>
      <c r="FE406">
        <v>1955.085862068965</v>
      </c>
      <c r="FF406">
        <v>39.91</v>
      </c>
      <c r="FG406">
        <v>0</v>
      </c>
      <c r="FH406">
        <v>1685037865.3</v>
      </c>
      <c r="FI406">
        <v>0</v>
      </c>
      <c r="FJ406">
        <v>96.796288</v>
      </c>
      <c r="FK406">
        <v>-0.113923077178987</v>
      </c>
      <c r="FL406">
        <v>111.5846158265524</v>
      </c>
      <c r="FM406">
        <v>10378.856</v>
      </c>
      <c r="FN406">
        <v>15</v>
      </c>
      <c r="FO406">
        <v>1685037180.6</v>
      </c>
      <c r="FP406" t="s">
        <v>1212</v>
      </c>
      <c r="FQ406">
        <v>1685037168.1</v>
      </c>
      <c r="FR406">
        <v>1685037180.6</v>
      </c>
      <c r="FS406">
        <v>6</v>
      </c>
      <c r="FT406">
        <v>0.393</v>
      </c>
      <c r="FU406">
        <v>0.027</v>
      </c>
      <c r="FV406">
        <v>0.222</v>
      </c>
      <c r="FW406">
        <v>-0.163</v>
      </c>
      <c r="FX406">
        <v>420</v>
      </c>
      <c r="FY406">
        <v>12</v>
      </c>
      <c r="FZ406">
        <v>0.38</v>
      </c>
      <c r="GA406">
        <v>0.02</v>
      </c>
      <c r="GB406">
        <v>-5.512263</v>
      </c>
      <c r="GC406">
        <v>0.8989231519699873</v>
      </c>
      <c r="GD406">
        <v>0.1886578319498027</v>
      </c>
      <c r="GE406">
        <v>0</v>
      </c>
      <c r="GF406">
        <v>3.4863155</v>
      </c>
      <c r="GG406">
        <v>0.02923204502813626</v>
      </c>
      <c r="GH406">
        <v>0.003086596790965748</v>
      </c>
      <c r="GI406">
        <v>1</v>
      </c>
      <c r="GJ406">
        <v>1</v>
      </c>
      <c r="GK406">
        <v>2</v>
      </c>
      <c r="GL406" t="s">
        <v>432</v>
      </c>
      <c r="GM406">
        <v>3.09844</v>
      </c>
      <c r="GN406">
        <v>2.75791</v>
      </c>
      <c r="GO406">
        <v>0.09392730000000001</v>
      </c>
      <c r="GP406">
        <v>0.0945956</v>
      </c>
      <c r="GQ406">
        <v>0.0952781</v>
      </c>
      <c r="GR406">
        <v>0.081457</v>
      </c>
      <c r="GS406">
        <v>22982.8</v>
      </c>
      <c r="GT406">
        <v>22706.1</v>
      </c>
      <c r="GU406">
        <v>25927.9</v>
      </c>
      <c r="GV406">
        <v>25442.3</v>
      </c>
      <c r="GW406">
        <v>37660.7</v>
      </c>
      <c r="GX406">
        <v>35606.4</v>
      </c>
      <c r="GY406">
        <v>45348</v>
      </c>
      <c r="GZ406">
        <v>41940.9</v>
      </c>
      <c r="HA406">
        <v>1.82435</v>
      </c>
      <c r="HB406">
        <v>1.75198</v>
      </c>
      <c r="HC406">
        <v>-0.220526</v>
      </c>
      <c r="HD406">
        <v>0</v>
      </c>
      <c r="HE406">
        <v>31.6356</v>
      </c>
      <c r="HF406">
        <v>999.9</v>
      </c>
      <c r="HG406">
        <v>40.8</v>
      </c>
      <c r="HH406">
        <v>47.8</v>
      </c>
      <c r="HI406">
        <v>45.6138</v>
      </c>
      <c r="HJ406">
        <v>63.1034</v>
      </c>
      <c r="HK406">
        <v>22.7845</v>
      </c>
      <c r="HL406">
        <v>1</v>
      </c>
      <c r="HM406">
        <v>0.726745</v>
      </c>
      <c r="HN406">
        <v>8.590009999999999</v>
      </c>
      <c r="HO406">
        <v>20.0836</v>
      </c>
      <c r="HP406">
        <v>5.20741</v>
      </c>
      <c r="HQ406">
        <v>11.986</v>
      </c>
      <c r="HR406">
        <v>4.96245</v>
      </c>
      <c r="HS406">
        <v>3.27375</v>
      </c>
      <c r="HT406">
        <v>9999</v>
      </c>
      <c r="HU406">
        <v>9999</v>
      </c>
      <c r="HV406">
        <v>9999</v>
      </c>
      <c r="HW406">
        <v>33.1</v>
      </c>
      <c r="HX406">
        <v>1.86401</v>
      </c>
      <c r="HY406">
        <v>1.86035</v>
      </c>
      <c r="HZ406">
        <v>1.85867</v>
      </c>
      <c r="IA406">
        <v>1.86004</v>
      </c>
      <c r="IB406">
        <v>1.85989</v>
      </c>
      <c r="IC406">
        <v>1.85852</v>
      </c>
      <c r="ID406">
        <v>1.85767</v>
      </c>
      <c r="IE406">
        <v>1.85242</v>
      </c>
      <c r="IF406">
        <v>0</v>
      </c>
      <c r="IG406">
        <v>0</v>
      </c>
      <c r="IH406">
        <v>0</v>
      </c>
      <c r="II406">
        <v>0</v>
      </c>
      <c r="IJ406" t="s">
        <v>433</v>
      </c>
      <c r="IK406" t="s">
        <v>434</v>
      </c>
      <c r="IL406" t="s">
        <v>435</v>
      </c>
      <c r="IM406" t="s">
        <v>435</v>
      </c>
      <c r="IN406" t="s">
        <v>435</v>
      </c>
      <c r="IO406" t="s">
        <v>435</v>
      </c>
      <c r="IP406">
        <v>0</v>
      </c>
      <c r="IQ406">
        <v>100</v>
      </c>
      <c r="IR406">
        <v>100</v>
      </c>
      <c r="IS406">
        <v>0.221</v>
      </c>
      <c r="IT406">
        <v>-0.0878</v>
      </c>
      <c r="IU406">
        <v>0.1423453740695309</v>
      </c>
      <c r="IV406">
        <v>0.0002756662941723101</v>
      </c>
      <c r="IW406">
        <v>-1.706736700235475E-07</v>
      </c>
      <c r="IX406">
        <v>-7.648352192670159E-11</v>
      </c>
      <c r="IY406">
        <v>-0.2459740599932363</v>
      </c>
      <c r="IZ406">
        <v>0.001712106514585134</v>
      </c>
      <c r="JA406">
        <v>0.0004201690128959496</v>
      </c>
      <c r="JB406">
        <v>-1.212774764375344E-06</v>
      </c>
      <c r="JC406">
        <v>3</v>
      </c>
      <c r="JD406">
        <v>1949</v>
      </c>
      <c r="JE406">
        <v>1</v>
      </c>
      <c r="JF406">
        <v>28</v>
      </c>
      <c r="JG406">
        <v>11.6</v>
      </c>
      <c r="JH406">
        <v>11.4</v>
      </c>
      <c r="JI406">
        <v>1.09253</v>
      </c>
      <c r="JJ406">
        <v>2.68433</v>
      </c>
      <c r="JK406">
        <v>1.49658</v>
      </c>
      <c r="JL406">
        <v>2.34009</v>
      </c>
      <c r="JM406">
        <v>1.54785</v>
      </c>
      <c r="JN406">
        <v>2.51099</v>
      </c>
      <c r="JO406">
        <v>51.1989</v>
      </c>
      <c r="JP406">
        <v>13.6242</v>
      </c>
      <c r="JQ406">
        <v>18</v>
      </c>
      <c r="JR406">
        <v>501.13</v>
      </c>
      <c r="JS406">
        <v>467.351</v>
      </c>
      <c r="JT406">
        <v>20.5329</v>
      </c>
      <c r="JU406">
        <v>35.7031</v>
      </c>
      <c r="JV406">
        <v>30.0017</v>
      </c>
      <c r="JW406">
        <v>35.4209</v>
      </c>
      <c r="JX406">
        <v>35.2928</v>
      </c>
      <c r="JY406">
        <v>21.9743</v>
      </c>
      <c r="JZ406">
        <v>62.3789</v>
      </c>
      <c r="KA406">
        <v>0</v>
      </c>
      <c r="KB406">
        <v>20.498</v>
      </c>
      <c r="KC406">
        <v>400.218</v>
      </c>
      <c r="KD406">
        <v>14.4692</v>
      </c>
      <c r="KE406">
        <v>99.09229999999999</v>
      </c>
      <c r="KF406">
        <v>99.5688</v>
      </c>
    </row>
    <row r="407" spans="1:292">
      <c r="A407">
        <v>387</v>
      </c>
      <c r="B407">
        <v>1685037871.1</v>
      </c>
      <c r="C407">
        <v>11272</v>
      </c>
      <c r="D407" t="s">
        <v>1215</v>
      </c>
      <c r="E407" t="s">
        <v>1216</v>
      </c>
      <c r="F407">
        <v>5</v>
      </c>
      <c r="G407" t="s">
        <v>1017</v>
      </c>
      <c r="H407">
        <v>1685037863.332142</v>
      </c>
      <c r="I407">
        <f>(J407)/1000</f>
        <v>0</v>
      </c>
      <c r="J407">
        <f>IF(DO407, AM407, AG407)</f>
        <v>0</v>
      </c>
      <c r="K407">
        <f>IF(DO407, AH407, AF407)</f>
        <v>0</v>
      </c>
      <c r="L407">
        <f>DQ407 - IF(AT407&gt;1, K407*DK407*100.0/(AV407*EE407), 0)</f>
        <v>0</v>
      </c>
      <c r="M407">
        <f>((S407-I407/2)*L407-K407)/(S407+I407/2)</f>
        <v>0</v>
      </c>
      <c r="N407">
        <f>M407*(DX407+DY407)/1000.0</f>
        <v>0</v>
      </c>
      <c r="O407">
        <f>(DQ407 - IF(AT407&gt;1, K407*DK407*100.0/(AV407*EE407), 0))*(DX407+DY407)/1000.0</f>
        <v>0</v>
      </c>
      <c r="P407">
        <f>2.0/((1/R407-1/Q407)+SIGN(R407)*SQRT((1/R407-1/Q407)*(1/R407-1/Q407) + 4*DL407/((DL407+1)*(DL407+1))*(2*1/R407*1/Q407-1/Q407*1/Q407)))</f>
        <v>0</v>
      </c>
      <c r="Q407">
        <f>IF(LEFT(DM407,1)&lt;&gt;"0",IF(LEFT(DM407,1)="1",3.0,DN407),$D$5+$E$5*(EE407*DX407/($K$5*1000))+$F$5*(EE407*DX407/($K$5*1000))*MAX(MIN(DK407,$J$5),$I$5)*MAX(MIN(DK407,$J$5),$I$5)+$G$5*MAX(MIN(DK407,$J$5),$I$5)*(EE407*DX407/($K$5*1000))+$H$5*(EE407*DX407/($K$5*1000))*(EE407*DX407/($K$5*1000)))</f>
        <v>0</v>
      </c>
      <c r="R407">
        <f>I407*(1000-(1000*0.61365*exp(17.502*V407/(240.97+V407))/(DX407+DY407)+DS407)/2)/(1000*0.61365*exp(17.502*V407/(240.97+V407))/(DX407+DY407)-DS407)</f>
        <v>0</v>
      </c>
      <c r="S407">
        <f>1/((DL407+1)/(P407/1.6)+1/(Q407/1.37)) + DL407/((DL407+1)/(P407/1.6) + DL407/(Q407/1.37))</f>
        <v>0</v>
      </c>
      <c r="T407">
        <f>(DG407*DJ407)</f>
        <v>0</v>
      </c>
      <c r="U407">
        <f>(DZ407+(T407+2*0.95*5.67E-8*(((DZ407+$B$9)+273)^4-(DZ407+273)^4)-44100*I407)/(1.84*29.3*Q407+8*0.95*5.67E-8*(DZ407+273)^3))</f>
        <v>0</v>
      </c>
      <c r="V407">
        <f>($C$9*EA407+$D$9*EB407+$E$9*U407)</f>
        <v>0</v>
      </c>
      <c r="W407">
        <f>0.61365*exp(17.502*V407/(240.97+V407))</f>
        <v>0</v>
      </c>
      <c r="X407">
        <f>(Y407/Z407*100)</f>
        <v>0</v>
      </c>
      <c r="Y407">
        <f>DS407*(DX407+DY407)/1000</f>
        <v>0</v>
      </c>
      <c r="Z407">
        <f>0.61365*exp(17.502*DZ407/(240.97+DZ407))</f>
        <v>0</v>
      </c>
      <c r="AA407">
        <f>(W407-DS407*(DX407+DY407)/1000)</f>
        <v>0</v>
      </c>
      <c r="AB407">
        <f>(-I407*44100)</f>
        <v>0</v>
      </c>
      <c r="AC407">
        <f>2*29.3*Q407*0.92*(DZ407-V407)</f>
        <v>0</v>
      </c>
      <c r="AD407">
        <f>2*0.95*5.67E-8*(((DZ407+$B$9)+273)^4-(V407+273)^4)</f>
        <v>0</v>
      </c>
      <c r="AE407">
        <f>T407+AD407+AB407+AC407</f>
        <v>0</v>
      </c>
      <c r="AF407">
        <f>DW407*AT407*(DR407-DQ407*(1000-AT407*DT407)/(1000-AT407*DS407))/(100*DK407)</f>
        <v>0</v>
      </c>
      <c r="AG407">
        <f>1000*DW407*AT407*(DS407-DT407)/(100*DK407*(1000-AT407*DS407))</f>
        <v>0</v>
      </c>
      <c r="AH407">
        <f>(AI407 - AJ407 - DX407*1E3/(8.314*(DZ407+273.15)) * AL407/DW407 * AK407) * DW407/(100*DK407) * (1000 - DT407)/1000</f>
        <v>0</v>
      </c>
      <c r="AI407">
        <v>420.8710409354504</v>
      </c>
      <c r="AJ407">
        <v>419.7062909090908</v>
      </c>
      <c r="AK407">
        <v>-0.5699752896938595</v>
      </c>
      <c r="AL407">
        <v>66.85377035828483</v>
      </c>
      <c r="AM407">
        <f>(AO407 - AN407 + DX407*1E3/(8.314*(DZ407+273.15)) * AQ407/DW407 * AP407) * DW407/(100*DK407) * 1000/(1000 - AO407)</f>
        <v>0</v>
      </c>
      <c r="AN407">
        <v>14.30685053555942</v>
      </c>
      <c r="AO407">
        <v>17.78494725274726</v>
      </c>
      <c r="AP407">
        <v>-4.167694035642177E-05</v>
      </c>
      <c r="AQ407">
        <v>101.9108585769425</v>
      </c>
      <c r="AR407">
        <v>0</v>
      </c>
      <c r="AS407">
        <v>0</v>
      </c>
      <c r="AT407">
        <f>IF(AR407*$H$15&gt;=AV407,1.0,(AV407/(AV407-AR407*$H$15)))</f>
        <v>0</v>
      </c>
      <c r="AU407">
        <f>(AT407-1)*100</f>
        <v>0</v>
      </c>
      <c r="AV407">
        <f>MAX(0,($B$15+$C$15*EE407)/(1+$D$15*EE407)*DX407/(DZ407+273)*$E$15)</f>
        <v>0</v>
      </c>
      <c r="AW407" t="s">
        <v>429</v>
      </c>
      <c r="AX407" t="s">
        <v>429</v>
      </c>
      <c r="AY407">
        <v>0</v>
      </c>
      <c r="AZ407">
        <v>0</v>
      </c>
      <c r="BA407">
        <f>1-AY407/AZ407</f>
        <v>0</v>
      </c>
      <c r="BB407">
        <v>0</v>
      </c>
      <c r="BC407" t="s">
        <v>429</v>
      </c>
      <c r="BD407" t="s">
        <v>429</v>
      </c>
      <c r="BE407">
        <v>0</v>
      </c>
      <c r="BF407">
        <v>0</v>
      </c>
      <c r="BG407">
        <f>1-BE407/BF407</f>
        <v>0</v>
      </c>
      <c r="BH407">
        <v>0.5</v>
      </c>
      <c r="BI407">
        <f>DH407</f>
        <v>0</v>
      </c>
      <c r="BJ407">
        <f>K407</f>
        <v>0</v>
      </c>
      <c r="BK407">
        <f>BG407*BH407*BI407</f>
        <v>0</v>
      </c>
      <c r="BL407">
        <f>(BJ407-BB407)/BI407</f>
        <v>0</v>
      </c>
      <c r="BM407">
        <f>(AZ407-BF407)/BF407</f>
        <v>0</v>
      </c>
      <c r="BN407">
        <f>AY407/(BA407+AY407/BF407)</f>
        <v>0</v>
      </c>
      <c r="BO407" t="s">
        <v>429</v>
      </c>
      <c r="BP407">
        <v>0</v>
      </c>
      <c r="BQ407">
        <f>IF(BP407&lt;&gt;0, BP407, BN407)</f>
        <v>0</v>
      </c>
      <c r="BR407">
        <f>1-BQ407/BF407</f>
        <v>0</v>
      </c>
      <c r="BS407">
        <f>(BF407-BE407)/(BF407-BQ407)</f>
        <v>0</v>
      </c>
      <c r="BT407">
        <f>(AZ407-BF407)/(AZ407-BQ407)</f>
        <v>0</v>
      </c>
      <c r="BU407">
        <f>(BF407-BE407)/(BF407-AY407)</f>
        <v>0</v>
      </c>
      <c r="BV407">
        <f>(AZ407-BF407)/(AZ407-AY407)</f>
        <v>0</v>
      </c>
      <c r="BW407">
        <f>(BS407*BQ407/BE407)</f>
        <v>0</v>
      </c>
      <c r="BX407">
        <f>(1-BW407)</f>
        <v>0</v>
      </c>
      <c r="DG407">
        <f>$B$13*EF407+$C$13*EG407+$F$13*ER407*(1-EU407)</f>
        <v>0</v>
      </c>
      <c r="DH407">
        <f>DG407*DI407</f>
        <v>0</v>
      </c>
      <c r="DI407">
        <f>($B$13*$D$11+$C$13*$D$11+$F$13*((FE407+EW407)/MAX(FE407+EW407+FF407, 0.1)*$I$11+FF407/MAX(FE407+EW407+FF407, 0.1)*$J$11))/($B$13+$C$13+$F$13)</f>
        <v>0</v>
      </c>
      <c r="DJ407">
        <f>($B$13*$K$11+$C$13*$K$11+$F$13*((FE407+EW407)/MAX(FE407+EW407+FF407, 0.1)*$P$11+FF407/MAX(FE407+EW407+FF407, 0.1)*$Q$11))/($B$13+$C$13+$F$13)</f>
        <v>0</v>
      </c>
      <c r="DK407">
        <v>4.16</v>
      </c>
      <c r="DL407">
        <v>0.5</v>
      </c>
      <c r="DM407" t="s">
        <v>430</v>
      </c>
      <c r="DN407">
        <v>2</v>
      </c>
      <c r="DO407" t="b">
        <v>1</v>
      </c>
      <c r="DP407">
        <v>1685037863.332142</v>
      </c>
      <c r="DQ407">
        <v>414.3813928571428</v>
      </c>
      <c r="DR407">
        <v>417.701</v>
      </c>
      <c r="DS407">
        <v>17.80461785714285</v>
      </c>
      <c r="DT407">
        <v>14.31663571428571</v>
      </c>
      <c r="DU407">
        <v>414.1595714285714</v>
      </c>
      <c r="DV407">
        <v>17.89241428571428</v>
      </c>
      <c r="DW407">
        <v>499.9843571428572</v>
      </c>
      <c r="DX407">
        <v>99.46521785714286</v>
      </c>
      <c r="DY407">
        <v>0.09991573214285714</v>
      </c>
      <c r="DZ407">
        <v>26.96648214285714</v>
      </c>
      <c r="EA407">
        <v>28.047075</v>
      </c>
      <c r="EB407">
        <v>999.9000000000002</v>
      </c>
      <c r="EC407">
        <v>0</v>
      </c>
      <c r="ED407">
        <v>0</v>
      </c>
      <c r="EE407">
        <v>9994.759999999998</v>
      </c>
      <c r="EF407">
        <v>0</v>
      </c>
      <c r="EG407">
        <v>251.9277142857143</v>
      </c>
      <c r="EH407">
        <v>-3.319540685714286</v>
      </c>
      <c r="EI407">
        <v>421.8930357142857</v>
      </c>
      <c r="EJ407">
        <v>423.7679999999999</v>
      </c>
      <c r="EK407">
        <v>3.487994642857143</v>
      </c>
      <c r="EL407">
        <v>417.701</v>
      </c>
      <c r="EM407">
        <v>14.31663571428571</v>
      </c>
      <c r="EN407">
        <v>1.770942142857143</v>
      </c>
      <c r="EO407">
        <v>1.4240075</v>
      </c>
      <c r="EP407">
        <v>15.53264642857143</v>
      </c>
      <c r="EQ407">
        <v>12.17571428571428</v>
      </c>
      <c r="ER407">
        <v>1999.999642857143</v>
      </c>
      <c r="ES407">
        <v>0.9799940000000003</v>
      </c>
      <c r="ET407">
        <v>0.02000619999999999</v>
      </c>
      <c r="EU407">
        <v>0</v>
      </c>
      <c r="EV407">
        <v>96.74179285714284</v>
      </c>
      <c r="EW407">
        <v>5.00078</v>
      </c>
      <c r="EX407">
        <v>10382.36785714286</v>
      </c>
      <c r="EY407">
        <v>16379.59642857143</v>
      </c>
      <c r="EZ407">
        <v>44.76985714285713</v>
      </c>
      <c r="FA407">
        <v>46.30096428571427</v>
      </c>
      <c r="FB407">
        <v>45.55342857142856</v>
      </c>
      <c r="FC407">
        <v>45.59796428571428</v>
      </c>
      <c r="FD407">
        <v>45.31</v>
      </c>
      <c r="FE407">
        <v>1955.089642857143</v>
      </c>
      <c r="FF407">
        <v>39.91</v>
      </c>
      <c r="FG407">
        <v>0</v>
      </c>
      <c r="FH407">
        <v>1685037870.7</v>
      </c>
      <c r="FI407">
        <v>0</v>
      </c>
      <c r="FJ407">
        <v>96.76555</v>
      </c>
      <c r="FK407">
        <v>-0.7667521427753038</v>
      </c>
      <c r="FL407">
        <v>45.98974370696733</v>
      </c>
      <c r="FM407">
        <v>10381.43076923077</v>
      </c>
      <c r="FN407">
        <v>15</v>
      </c>
      <c r="FO407">
        <v>1685037180.6</v>
      </c>
      <c r="FP407" t="s">
        <v>1212</v>
      </c>
      <c r="FQ407">
        <v>1685037168.1</v>
      </c>
      <c r="FR407">
        <v>1685037180.6</v>
      </c>
      <c r="FS407">
        <v>6</v>
      </c>
      <c r="FT407">
        <v>0.393</v>
      </c>
      <c r="FU407">
        <v>0.027</v>
      </c>
      <c r="FV407">
        <v>0.222</v>
      </c>
      <c r="FW407">
        <v>-0.163</v>
      </c>
      <c r="FX407">
        <v>420</v>
      </c>
      <c r="FY407">
        <v>12</v>
      </c>
      <c r="FZ407">
        <v>0.38</v>
      </c>
      <c r="GA407">
        <v>0.02</v>
      </c>
      <c r="GB407">
        <v>-4.20031373</v>
      </c>
      <c r="GC407">
        <v>19.79666788142589</v>
      </c>
      <c r="GD407">
        <v>2.590727104055345</v>
      </c>
      <c r="GE407">
        <v>0</v>
      </c>
      <c r="GF407">
        <v>3.48802475</v>
      </c>
      <c r="GG407">
        <v>0.02000589118198575</v>
      </c>
      <c r="GH407">
        <v>0.004302857764033118</v>
      </c>
      <c r="GI407">
        <v>1</v>
      </c>
      <c r="GJ407">
        <v>1</v>
      </c>
      <c r="GK407">
        <v>2</v>
      </c>
      <c r="GL407" t="s">
        <v>432</v>
      </c>
      <c r="GM407">
        <v>3.09852</v>
      </c>
      <c r="GN407">
        <v>2.75803</v>
      </c>
      <c r="GO407">
        <v>0.09342060000000001</v>
      </c>
      <c r="GP407">
        <v>0.092504</v>
      </c>
      <c r="GQ407">
        <v>0.0952195</v>
      </c>
      <c r="GR407">
        <v>0.0815625</v>
      </c>
      <c r="GS407">
        <v>22995.1</v>
      </c>
      <c r="GT407">
        <v>22757.8</v>
      </c>
      <c r="GU407">
        <v>25927.2</v>
      </c>
      <c r="GV407">
        <v>25441.5</v>
      </c>
      <c r="GW407">
        <v>37662</v>
      </c>
      <c r="GX407">
        <v>35601.3</v>
      </c>
      <c r="GY407">
        <v>45346.7</v>
      </c>
      <c r="GZ407">
        <v>41939.9</v>
      </c>
      <c r="HA407">
        <v>1.82428</v>
      </c>
      <c r="HB407">
        <v>1.7516</v>
      </c>
      <c r="HC407">
        <v>-0.221901</v>
      </c>
      <c r="HD407">
        <v>0</v>
      </c>
      <c r="HE407">
        <v>31.6517</v>
      </c>
      <c r="HF407">
        <v>999.9</v>
      </c>
      <c r="HG407">
        <v>40.8</v>
      </c>
      <c r="HH407">
        <v>47.8</v>
      </c>
      <c r="HI407">
        <v>45.615</v>
      </c>
      <c r="HJ407">
        <v>63.0834</v>
      </c>
      <c r="HK407">
        <v>22.6963</v>
      </c>
      <c r="HL407">
        <v>1</v>
      </c>
      <c r="HM407">
        <v>0.728399</v>
      </c>
      <c r="HN407">
        <v>8.633470000000001</v>
      </c>
      <c r="HO407">
        <v>20.0822</v>
      </c>
      <c r="HP407">
        <v>5.2104</v>
      </c>
      <c r="HQ407">
        <v>11.986</v>
      </c>
      <c r="HR407">
        <v>4.9629</v>
      </c>
      <c r="HS407">
        <v>3.27408</v>
      </c>
      <c r="HT407">
        <v>9999</v>
      </c>
      <c r="HU407">
        <v>9999</v>
      </c>
      <c r="HV407">
        <v>9999</v>
      </c>
      <c r="HW407">
        <v>33.1</v>
      </c>
      <c r="HX407">
        <v>1.86401</v>
      </c>
      <c r="HY407">
        <v>1.86034</v>
      </c>
      <c r="HZ407">
        <v>1.85868</v>
      </c>
      <c r="IA407">
        <v>1.86005</v>
      </c>
      <c r="IB407">
        <v>1.85989</v>
      </c>
      <c r="IC407">
        <v>1.85853</v>
      </c>
      <c r="ID407">
        <v>1.85766</v>
      </c>
      <c r="IE407">
        <v>1.85243</v>
      </c>
      <c r="IF407">
        <v>0</v>
      </c>
      <c r="IG407">
        <v>0</v>
      </c>
      <c r="IH407">
        <v>0</v>
      </c>
      <c r="II407">
        <v>0</v>
      </c>
      <c r="IJ407" t="s">
        <v>433</v>
      </c>
      <c r="IK407" t="s">
        <v>434</v>
      </c>
      <c r="IL407" t="s">
        <v>435</v>
      </c>
      <c r="IM407" t="s">
        <v>435</v>
      </c>
      <c r="IN407" t="s">
        <v>435</v>
      </c>
      <c r="IO407" t="s">
        <v>435</v>
      </c>
      <c r="IP407">
        <v>0</v>
      </c>
      <c r="IQ407">
        <v>100</v>
      </c>
      <c r="IR407">
        <v>100</v>
      </c>
      <c r="IS407">
        <v>0.221</v>
      </c>
      <c r="IT407">
        <v>-0.08799999999999999</v>
      </c>
      <c r="IU407">
        <v>0.1423453740695309</v>
      </c>
      <c r="IV407">
        <v>0.0002756662941723101</v>
      </c>
      <c r="IW407">
        <v>-1.706736700235475E-07</v>
      </c>
      <c r="IX407">
        <v>-7.648352192670159E-11</v>
      </c>
      <c r="IY407">
        <v>-0.2459740599932363</v>
      </c>
      <c r="IZ407">
        <v>0.001712106514585134</v>
      </c>
      <c r="JA407">
        <v>0.0004201690128959496</v>
      </c>
      <c r="JB407">
        <v>-1.212774764375344E-06</v>
      </c>
      <c r="JC407">
        <v>3</v>
      </c>
      <c r="JD407">
        <v>1949</v>
      </c>
      <c r="JE407">
        <v>1</v>
      </c>
      <c r="JF407">
        <v>28</v>
      </c>
      <c r="JG407">
        <v>11.7</v>
      </c>
      <c r="JH407">
        <v>11.5</v>
      </c>
      <c r="JI407">
        <v>1.06079</v>
      </c>
      <c r="JJ407">
        <v>2.69287</v>
      </c>
      <c r="JK407">
        <v>1.49658</v>
      </c>
      <c r="JL407">
        <v>2.34009</v>
      </c>
      <c r="JM407">
        <v>1.54785</v>
      </c>
      <c r="JN407">
        <v>2.49146</v>
      </c>
      <c r="JO407">
        <v>51.1989</v>
      </c>
      <c r="JP407">
        <v>13.6154</v>
      </c>
      <c r="JQ407">
        <v>18</v>
      </c>
      <c r="JR407">
        <v>501.15</v>
      </c>
      <c r="JS407">
        <v>467.18</v>
      </c>
      <c r="JT407">
        <v>20.477</v>
      </c>
      <c r="JU407">
        <v>35.7136</v>
      </c>
      <c r="JV407">
        <v>30.0016</v>
      </c>
      <c r="JW407">
        <v>35.4305</v>
      </c>
      <c r="JX407">
        <v>35.3035</v>
      </c>
      <c r="JY407">
        <v>21.3352</v>
      </c>
      <c r="JZ407">
        <v>62.0846</v>
      </c>
      <c r="KA407">
        <v>0</v>
      </c>
      <c r="KB407">
        <v>20.452</v>
      </c>
      <c r="KC407">
        <v>380.18</v>
      </c>
      <c r="KD407">
        <v>14.5226</v>
      </c>
      <c r="KE407">
        <v>99.0895</v>
      </c>
      <c r="KF407">
        <v>99.56619999999999</v>
      </c>
    </row>
    <row r="408" spans="1:292">
      <c r="A408">
        <v>388</v>
      </c>
      <c r="B408">
        <v>1685037876.1</v>
      </c>
      <c r="C408">
        <v>11277</v>
      </c>
      <c r="D408" t="s">
        <v>1217</v>
      </c>
      <c r="E408" t="s">
        <v>1218</v>
      </c>
      <c r="F408">
        <v>5</v>
      </c>
      <c r="G408" t="s">
        <v>1017</v>
      </c>
      <c r="H408">
        <v>1685037868.6</v>
      </c>
      <c r="I408">
        <f>(J408)/1000</f>
        <v>0</v>
      </c>
      <c r="J408">
        <f>IF(DO408, AM408, AG408)</f>
        <v>0</v>
      </c>
      <c r="K408">
        <f>IF(DO408, AH408, AF408)</f>
        <v>0</v>
      </c>
      <c r="L408">
        <f>DQ408 - IF(AT408&gt;1, K408*DK408*100.0/(AV408*EE408), 0)</f>
        <v>0</v>
      </c>
      <c r="M408">
        <f>((S408-I408/2)*L408-K408)/(S408+I408/2)</f>
        <v>0</v>
      </c>
      <c r="N408">
        <f>M408*(DX408+DY408)/1000.0</f>
        <v>0</v>
      </c>
      <c r="O408">
        <f>(DQ408 - IF(AT408&gt;1, K408*DK408*100.0/(AV408*EE408), 0))*(DX408+DY408)/1000.0</f>
        <v>0</v>
      </c>
      <c r="P408">
        <f>2.0/((1/R408-1/Q408)+SIGN(R408)*SQRT((1/R408-1/Q408)*(1/R408-1/Q408) + 4*DL408/((DL408+1)*(DL408+1))*(2*1/R408*1/Q408-1/Q408*1/Q408)))</f>
        <v>0</v>
      </c>
      <c r="Q408">
        <f>IF(LEFT(DM408,1)&lt;&gt;"0",IF(LEFT(DM408,1)="1",3.0,DN408),$D$5+$E$5*(EE408*DX408/($K$5*1000))+$F$5*(EE408*DX408/($K$5*1000))*MAX(MIN(DK408,$J$5),$I$5)*MAX(MIN(DK408,$J$5),$I$5)+$G$5*MAX(MIN(DK408,$J$5),$I$5)*(EE408*DX408/($K$5*1000))+$H$5*(EE408*DX408/($K$5*1000))*(EE408*DX408/($K$5*1000)))</f>
        <v>0</v>
      </c>
      <c r="R408">
        <f>I408*(1000-(1000*0.61365*exp(17.502*V408/(240.97+V408))/(DX408+DY408)+DS408)/2)/(1000*0.61365*exp(17.502*V408/(240.97+V408))/(DX408+DY408)-DS408)</f>
        <v>0</v>
      </c>
      <c r="S408">
        <f>1/((DL408+1)/(P408/1.6)+1/(Q408/1.37)) + DL408/((DL408+1)/(P408/1.6) + DL408/(Q408/1.37))</f>
        <v>0</v>
      </c>
      <c r="T408">
        <f>(DG408*DJ408)</f>
        <v>0</v>
      </c>
      <c r="U408">
        <f>(DZ408+(T408+2*0.95*5.67E-8*(((DZ408+$B$9)+273)^4-(DZ408+273)^4)-44100*I408)/(1.84*29.3*Q408+8*0.95*5.67E-8*(DZ408+273)^3))</f>
        <v>0</v>
      </c>
      <c r="V408">
        <f>($C$9*EA408+$D$9*EB408+$E$9*U408)</f>
        <v>0</v>
      </c>
      <c r="W408">
        <f>0.61365*exp(17.502*V408/(240.97+V408))</f>
        <v>0</v>
      </c>
      <c r="X408">
        <f>(Y408/Z408*100)</f>
        <v>0</v>
      </c>
      <c r="Y408">
        <f>DS408*(DX408+DY408)/1000</f>
        <v>0</v>
      </c>
      <c r="Z408">
        <f>0.61365*exp(17.502*DZ408/(240.97+DZ408))</f>
        <v>0</v>
      </c>
      <c r="AA408">
        <f>(W408-DS408*(DX408+DY408)/1000)</f>
        <v>0</v>
      </c>
      <c r="AB408">
        <f>(-I408*44100)</f>
        <v>0</v>
      </c>
      <c r="AC408">
        <f>2*29.3*Q408*0.92*(DZ408-V408)</f>
        <v>0</v>
      </c>
      <c r="AD408">
        <f>2*0.95*5.67E-8*(((DZ408+$B$9)+273)^4-(V408+273)^4)</f>
        <v>0</v>
      </c>
      <c r="AE408">
        <f>T408+AD408+AB408+AC408</f>
        <v>0</v>
      </c>
      <c r="AF408">
        <f>DW408*AT408*(DR408-DQ408*(1000-AT408*DT408)/(1000-AT408*DS408))/(100*DK408)</f>
        <v>0</v>
      </c>
      <c r="AG408">
        <f>1000*DW408*AT408*(DS408-DT408)/(100*DK408*(1000-AT408*DS408))</f>
        <v>0</v>
      </c>
      <c r="AH408">
        <f>(AI408 - AJ408 - DX408*1E3/(8.314*(DZ408+273.15)) * AL408/DW408 * AK408) * DW408/(100*DK408) * (1000 - DT408)/1000</f>
        <v>0</v>
      </c>
      <c r="AI408">
        <v>406.7730359632216</v>
      </c>
      <c r="AJ408">
        <v>411.7243999999999</v>
      </c>
      <c r="AK408">
        <v>-1.681514199365044</v>
      </c>
      <c r="AL408">
        <v>66.85377035828483</v>
      </c>
      <c r="AM408">
        <f>(AO408 - AN408 + DX408*1E3/(8.314*(DZ408+273.15)) * AQ408/DW408 * AP408) * DW408/(100*DK408) * 1000/(1000 - AO408)</f>
        <v>0</v>
      </c>
      <c r="AN408">
        <v>14.34466170196811</v>
      </c>
      <c r="AO408">
        <v>17.79614615384616</v>
      </c>
      <c r="AP408">
        <v>-0.001308955533094945</v>
      </c>
      <c r="AQ408">
        <v>101.9108585769425</v>
      </c>
      <c r="AR408">
        <v>0</v>
      </c>
      <c r="AS408">
        <v>0</v>
      </c>
      <c r="AT408">
        <f>IF(AR408*$H$15&gt;=AV408,1.0,(AV408/(AV408-AR408*$H$15)))</f>
        <v>0</v>
      </c>
      <c r="AU408">
        <f>(AT408-1)*100</f>
        <v>0</v>
      </c>
      <c r="AV408">
        <f>MAX(0,($B$15+$C$15*EE408)/(1+$D$15*EE408)*DX408/(DZ408+273)*$E$15)</f>
        <v>0</v>
      </c>
      <c r="AW408" t="s">
        <v>429</v>
      </c>
      <c r="AX408" t="s">
        <v>429</v>
      </c>
      <c r="AY408">
        <v>0</v>
      </c>
      <c r="AZ408">
        <v>0</v>
      </c>
      <c r="BA408">
        <f>1-AY408/AZ408</f>
        <v>0</v>
      </c>
      <c r="BB408">
        <v>0</v>
      </c>
      <c r="BC408" t="s">
        <v>429</v>
      </c>
      <c r="BD408" t="s">
        <v>429</v>
      </c>
      <c r="BE408">
        <v>0</v>
      </c>
      <c r="BF408">
        <v>0</v>
      </c>
      <c r="BG408">
        <f>1-BE408/BF408</f>
        <v>0</v>
      </c>
      <c r="BH408">
        <v>0.5</v>
      </c>
      <c r="BI408">
        <f>DH408</f>
        <v>0</v>
      </c>
      <c r="BJ408">
        <f>K408</f>
        <v>0</v>
      </c>
      <c r="BK408">
        <f>BG408*BH408*BI408</f>
        <v>0</v>
      </c>
      <c r="BL408">
        <f>(BJ408-BB408)/BI408</f>
        <v>0</v>
      </c>
      <c r="BM408">
        <f>(AZ408-BF408)/BF408</f>
        <v>0</v>
      </c>
      <c r="BN408">
        <f>AY408/(BA408+AY408/BF408)</f>
        <v>0</v>
      </c>
      <c r="BO408" t="s">
        <v>429</v>
      </c>
      <c r="BP408">
        <v>0</v>
      </c>
      <c r="BQ408">
        <f>IF(BP408&lt;&gt;0, BP408, BN408)</f>
        <v>0</v>
      </c>
      <c r="BR408">
        <f>1-BQ408/BF408</f>
        <v>0</v>
      </c>
      <c r="BS408">
        <f>(BF408-BE408)/(BF408-BQ408)</f>
        <v>0</v>
      </c>
      <c r="BT408">
        <f>(AZ408-BF408)/(AZ408-BQ408)</f>
        <v>0</v>
      </c>
      <c r="BU408">
        <f>(BF408-BE408)/(BF408-AY408)</f>
        <v>0</v>
      </c>
      <c r="BV408">
        <f>(AZ408-BF408)/(AZ408-AY408)</f>
        <v>0</v>
      </c>
      <c r="BW408">
        <f>(BS408*BQ408/BE408)</f>
        <v>0</v>
      </c>
      <c r="BX408">
        <f>(1-BW408)</f>
        <v>0</v>
      </c>
      <c r="DG408">
        <f>$B$13*EF408+$C$13*EG408+$F$13*ER408*(1-EU408)</f>
        <v>0</v>
      </c>
      <c r="DH408">
        <f>DG408*DI408</f>
        <v>0</v>
      </c>
      <c r="DI408">
        <f>($B$13*$D$11+$C$13*$D$11+$F$13*((FE408+EW408)/MAX(FE408+EW408+FF408, 0.1)*$I$11+FF408/MAX(FE408+EW408+FF408, 0.1)*$J$11))/($B$13+$C$13+$F$13)</f>
        <v>0</v>
      </c>
      <c r="DJ408">
        <f>($B$13*$K$11+$C$13*$K$11+$F$13*((FE408+EW408)/MAX(FE408+EW408+FF408, 0.1)*$P$11+FF408/MAX(FE408+EW408+FF408, 0.1)*$Q$11))/($B$13+$C$13+$F$13)</f>
        <v>0</v>
      </c>
      <c r="DK408">
        <v>4.16</v>
      </c>
      <c r="DL408">
        <v>0.5</v>
      </c>
      <c r="DM408" t="s">
        <v>430</v>
      </c>
      <c r="DN408">
        <v>2</v>
      </c>
      <c r="DO408" t="b">
        <v>1</v>
      </c>
      <c r="DP408">
        <v>1685037868.6</v>
      </c>
      <c r="DQ408">
        <v>412.1029259259259</v>
      </c>
      <c r="DR408">
        <v>410.2513333333333</v>
      </c>
      <c r="DS408">
        <v>17.79545185185185</v>
      </c>
      <c r="DT408">
        <v>14.32998518518519</v>
      </c>
      <c r="DU408">
        <v>411.8812962962963</v>
      </c>
      <c r="DV408">
        <v>17.88338148148149</v>
      </c>
      <c r="DW408">
        <v>500.0114444444445</v>
      </c>
      <c r="DX408">
        <v>99.46506296296296</v>
      </c>
      <c r="DY408">
        <v>0.09996751481481479</v>
      </c>
      <c r="DZ408">
        <v>26.96207037037037</v>
      </c>
      <c r="EA408">
        <v>28.04063703703704</v>
      </c>
      <c r="EB408">
        <v>999.9000000000001</v>
      </c>
      <c r="EC408">
        <v>0</v>
      </c>
      <c r="ED408">
        <v>0</v>
      </c>
      <c r="EE408">
        <v>9993.153333333334</v>
      </c>
      <c r="EF408">
        <v>0</v>
      </c>
      <c r="EG408">
        <v>252.5947777777778</v>
      </c>
      <c r="EH408">
        <v>1.851609659259259</v>
      </c>
      <c r="EI408">
        <v>419.5693703703703</v>
      </c>
      <c r="EJ408">
        <v>416.2155185185186</v>
      </c>
      <c r="EK408">
        <v>3.465467777777778</v>
      </c>
      <c r="EL408">
        <v>410.2513333333333</v>
      </c>
      <c r="EM408">
        <v>14.32998518518519</v>
      </c>
      <c r="EN408">
        <v>1.770027407407407</v>
      </c>
      <c r="EO408">
        <v>1.425332962962963</v>
      </c>
      <c r="EP408">
        <v>15.52458148148148</v>
      </c>
      <c r="EQ408">
        <v>12.18982592592593</v>
      </c>
      <c r="ER408">
        <v>1999.999259259259</v>
      </c>
      <c r="ES408">
        <v>0.9799938888888889</v>
      </c>
      <c r="ET408">
        <v>0.02000631111111111</v>
      </c>
      <c r="EU408">
        <v>0</v>
      </c>
      <c r="EV408">
        <v>96.7161185185185</v>
      </c>
      <c r="EW408">
        <v>5.00078</v>
      </c>
      <c r="EX408">
        <v>10389.47407407407</v>
      </c>
      <c r="EY408">
        <v>16379.6</v>
      </c>
      <c r="EZ408">
        <v>44.76592592592592</v>
      </c>
      <c r="FA408">
        <v>46.31448148148147</v>
      </c>
      <c r="FB408">
        <v>45.63407407407407</v>
      </c>
      <c r="FC408">
        <v>45.60151851851852</v>
      </c>
      <c r="FD408">
        <v>45.2984074074074</v>
      </c>
      <c r="FE408">
        <v>1955.089259259259</v>
      </c>
      <c r="FF408">
        <v>39.91</v>
      </c>
      <c r="FG408">
        <v>0</v>
      </c>
      <c r="FH408">
        <v>1685037875.5</v>
      </c>
      <c r="FI408">
        <v>0</v>
      </c>
      <c r="FJ408">
        <v>96.72426153846155</v>
      </c>
      <c r="FK408">
        <v>-0.626988038168673</v>
      </c>
      <c r="FL408">
        <v>21.88376090093629</v>
      </c>
      <c r="FM408">
        <v>10387.88076923077</v>
      </c>
      <c r="FN408">
        <v>15</v>
      </c>
      <c r="FO408">
        <v>1685037180.6</v>
      </c>
      <c r="FP408" t="s">
        <v>1212</v>
      </c>
      <c r="FQ408">
        <v>1685037168.1</v>
      </c>
      <c r="FR408">
        <v>1685037180.6</v>
      </c>
      <c r="FS408">
        <v>6</v>
      </c>
      <c r="FT408">
        <v>0.393</v>
      </c>
      <c r="FU408">
        <v>0.027</v>
      </c>
      <c r="FV408">
        <v>0.222</v>
      </c>
      <c r="FW408">
        <v>-0.163</v>
      </c>
      <c r="FX408">
        <v>420</v>
      </c>
      <c r="FY408">
        <v>12</v>
      </c>
      <c r="FZ408">
        <v>0.38</v>
      </c>
      <c r="GA408">
        <v>0.02</v>
      </c>
      <c r="GB408">
        <v>-0.6707007299999999</v>
      </c>
      <c r="GC408">
        <v>56.58175790769232</v>
      </c>
      <c r="GD408">
        <v>5.973200668079969</v>
      </c>
      <c r="GE408">
        <v>0</v>
      </c>
      <c r="GF408">
        <v>3.47372025</v>
      </c>
      <c r="GG408">
        <v>-0.2088185741088221</v>
      </c>
      <c r="GH408">
        <v>0.02813441677798743</v>
      </c>
      <c r="GI408">
        <v>1</v>
      </c>
      <c r="GJ408">
        <v>1</v>
      </c>
      <c r="GK408">
        <v>2</v>
      </c>
      <c r="GL408" t="s">
        <v>432</v>
      </c>
      <c r="GM408">
        <v>3.09857</v>
      </c>
      <c r="GN408">
        <v>2.75816</v>
      </c>
      <c r="GO408">
        <v>0.0919729</v>
      </c>
      <c r="GP408">
        <v>0.0897592</v>
      </c>
      <c r="GQ408">
        <v>0.0952634</v>
      </c>
      <c r="GR408">
        <v>0.0818572</v>
      </c>
      <c r="GS408">
        <v>23031.5</v>
      </c>
      <c r="GT408">
        <v>22825.9</v>
      </c>
      <c r="GU408">
        <v>25926.9</v>
      </c>
      <c r="GV408">
        <v>25440.8</v>
      </c>
      <c r="GW408">
        <v>37659.2</v>
      </c>
      <c r="GX408">
        <v>35588.7</v>
      </c>
      <c r="GY408">
        <v>45345.6</v>
      </c>
      <c r="GZ408">
        <v>41938.9</v>
      </c>
      <c r="HA408">
        <v>1.82407</v>
      </c>
      <c r="HB408">
        <v>1.75115</v>
      </c>
      <c r="HC408">
        <v>-0.223368</v>
      </c>
      <c r="HD408">
        <v>0</v>
      </c>
      <c r="HE408">
        <v>31.664</v>
      </c>
      <c r="HF408">
        <v>999.9</v>
      </c>
      <c r="HG408">
        <v>40.8</v>
      </c>
      <c r="HH408">
        <v>47.8</v>
      </c>
      <c r="HI408">
        <v>45.6162</v>
      </c>
      <c r="HJ408">
        <v>63.1834</v>
      </c>
      <c r="HK408">
        <v>22.8926</v>
      </c>
      <c r="HL408">
        <v>1</v>
      </c>
      <c r="HM408">
        <v>0.729748</v>
      </c>
      <c r="HN408">
        <v>8.647399999999999</v>
      </c>
      <c r="HO408">
        <v>20.0819</v>
      </c>
      <c r="HP408">
        <v>5.2113</v>
      </c>
      <c r="HQ408">
        <v>11.986</v>
      </c>
      <c r="HR408">
        <v>4.96295</v>
      </c>
      <c r="HS408">
        <v>3.2743</v>
      </c>
      <c r="HT408">
        <v>9999</v>
      </c>
      <c r="HU408">
        <v>9999</v>
      </c>
      <c r="HV408">
        <v>9999</v>
      </c>
      <c r="HW408">
        <v>33.1</v>
      </c>
      <c r="HX408">
        <v>1.86401</v>
      </c>
      <c r="HY408">
        <v>1.86035</v>
      </c>
      <c r="HZ408">
        <v>1.85868</v>
      </c>
      <c r="IA408">
        <v>1.86005</v>
      </c>
      <c r="IB408">
        <v>1.85989</v>
      </c>
      <c r="IC408">
        <v>1.85854</v>
      </c>
      <c r="ID408">
        <v>1.85764</v>
      </c>
      <c r="IE408">
        <v>1.85242</v>
      </c>
      <c r="IF408">
        <v>0</v>
      </c>
      <c r="IG408">
        <v>0</v>
      </c>
      <c r="IH408">
        <v>0</v>
      </c>
      <c r="II408">
        <v>0</v>
      </c>
      <c r="IJ408" t="s">
        <v>433</v>
      </c>
      <c r="IK408" t="s">
        <v>434</v>
      </c>
      <c r="IL408" t="s">
        <v>435</v>
      </c>
      <c r="IM408" t="s">
        <v>435</v>
      </c>
      <c r="IN408" t="s">
        <v>435</v>
      </c>
      <c r="IO408" t="s">
        <v>435</v>
      </c>
      <c r="IP408">
        <v>0</v>
      </c>
      <c r="IQ408">
        <v>100</v>
      </c>
      <c r="IR408">
        <v>100</v>
      </c>
      <c r="IS408">
        <v>0.221</v>
      </c>
      <c r="IT408">
        <v>-0.0878</v>
      </c>
      <c r="IU408">
        <v>0.1423453740695309</v>
      </c>
      <c r="IV408">
        <v>0.0002756662941723101</v>
      </c>
      <c r="IW408">
        <v>-1.706736700235475E-07</v>
      </c>
      <c r="IX408">
        <v>-7.648352192670159E-11</v>
      </c>
      <c r="IY408">
        <v>-0.2459740599932363</v>
      </c>
      <c r="IZ408">
        <v>0.001712106514585134</v>
      </c>
      <c r="JA408">
        <v>0.0004201690128959496</v>
      </c>
      <c r="JB408">
        <v>-1.212774764375344E-06</v>
      </c>
      <c r="JC408">
        <v>3</v>
      </c>
      <c r="JD408">
        <v>1949</v>
      </c>
      <c r="JE408">
        <v>1</v>
      </c>
      <c r="JF408">
        <v>28</v>
      </c>
      <c r="JG408">
        <v>11.8</v>
      </c>
      <c r="JH408">
        <v>11.6</v>
      </c>
      <c r="JI408">
        <v>1.02661</v>
      </c>
      <c r="JJ408">
        <v>2.7002</v>
      </c>
      <c r="JK408">
        <v>1.49658</v>
      </c>
      <c r="JL408">
        <v>2.34009</v>
      </c>
      <c r="JM408">
        <v>1.54785</v>
      </c>
      <c r="JN408">
        <v>2.38525</v>
      </c>
      <c r="JO408">
        <v>51.232</v>
      </c>
      <c r="JP408">
        <v>13.5892</v>
      </c>
      <c r="JQ408">
        <v>18</v>
      </c>
      <c r="JR408">
        <v>501.1</v>
      </c>
      <c r="JS408">
        <v>466.96</v>
      </c>
      <c r="JT408">
        <v>20.4338</v>
      </c>
      <c r="JU408">
        <v>35.7254</v>
      </c>
      <c r="JV408">
        <v>30.0015</v>
      </c>
      <c r="JW408">
        <v>35.4412</v>
      </c>
      <c r="JX408">
        <v>35.3142</v>
      </c>
      <c r="JY408">
        <v>20.5784</v>
      </c>
      <c r="JZ408">
        <v>61.7988</v>
      </c>
      <c r="KA408">
        <v>0</v>
      </c>
      <c r="KB408">
        <v>20.4134</v>
      </c>
      <c r="KC408">
        <v>366.802</v>
      </c>
      <c r="KD408">
        <v>14.551</v>
      </c>
      <c r="KE408">
        <v>99.08759999999999</v>
      </c>
      <c r="KF408">
        <v>99.56359999999999</v>
      </c>
    </row>
    <row r="409" spans="1:292">
      <c r="A409">
        <v>389</v>
      </c>
      <c r="B409">
        <v>1685037881.1</v>
      </c>
      <c r="C409">
        <v>11282</v>
      </c>
      <c r="D409" t="s">
        <v>1219</v>
      </c>
      <c r="E409" t="s">
        <v>1220</v>
      </c>
      <c r="F409">
        <v>5</v>
      </c>
      <c r="G409" t="s">
        <v>1017</v>
      </c>
      <c r="H409">
        <v>1685037873.314285</v>
      </c>
      <c r="I409">
        <f>(J409)/1000</f>
        <v>0</v>
      </c>
      <c r="J409">
        <f>IF(DO409, AM409, AG409)</f>
        <v>0</v>
      </c>
      <c r="K409">
        <f>IF(DO409, AH409, AF409)</f>
        <v>0</v>
      </c>
      <c r="L409">
        <f>DQ409 - IF(AT409&gt;1, K409*DK409*100.0/(AV409*EE409), 0)</f>
        <v>0</v>
      </c>
      <c r="M409">
        <f>((S409-I409/2)*L409-K409)/(S409+I409/2)</f>
        <v>0</v>
      </c>
      <c r="N409">
        <f>M409*(DX409+DY409)/1000.0</f>
        <v>0</v>
      </c>
      <c r="O409">
        <f>(DQ409 - IF(AT409&gt;1, K409*DK409*100.0/(AV409*EE409), 0))*(DX409+DY409)/1000.0</f>
        <v>0</v>
      </c>
      <c r="P409">
        <f>2.0/((1/R409-1/Q409)+SIGN(R409)*SQRT((1/R409-1/Q409)*(1/R409-1/Q409) + 4*DL409/((DL409+1)*(DL409+1))*(2*1/R409*1/Q409-1/Q409*1/Q409)))</f>
        <v>0</v>
      </c>
      <c r="Q409">
        <f>IF(LEFT(DM409,1)&lt;&gt;"0",IF(LEFT(DM409,1)="1",3.0,DN409),$D$5+$E$5*(EE409*DX409/($K$5*1000))+$F$5*(EE409*DX409/($K$5*1000))*MAX(MIN(DK409,$J$5),$I$5)*MAX(MIN(DK409,$J$5),$I$5)+$G$5*MAX(MIN(DK409,$J$5),$I$5)*(EE409*DX409/($K$5*1000))+$H$5*(EE409*DX409/($K$5*1000))*(EE409*DX409/($K$5*1000)))</f>
        <v>0</v>
      </c>
      <c r="R409">
        <f>I409*(1000-(1000*0.61365*exp(17.502*V409/(240.97+V409))/(DX409+DY409)+DS409)/2)/(1000*0.61365*exp(17.502*V409/(240.97+V409))/(DX409+DY409)-DS409)</f>
        <v>0</v>
      </c>
      <c r="S409">
        <f>1/((DL409+1)/(P409/1.6)+1/(Q409/1.37)) + DL409/((DL409+1)/(P409/1.6) + DL409/(Q409/1.37))</f>
        <v>0</v>
      </c>
      <c r="T409">
        <f>(DG409*DJ409)</f>
        <v>0</v>
      </c>
      <c r="U409">
        <f>(DZ409+(T409+2*0.95*5.67E-8*(((DZ409+$B$9)+273)^4-(DZ409+273)^4)-44100*I409)/(1.84*29.3*Q409+8*0.95*5.67E-8*(DZ409+273)^3))</f>
        <v>0</v>
      </c>
      <c r="V409">
        <f>($C$9*EA409+$D$9*EB409+$E$9*U409)</f>
        <v>0</v>
      </c>
      <c r="W409">
        <f>0.61365*exp(17.502*V409/(240.97+V409))</f>
        <v>0</v>
      </c>
      <c r="X409">
        <f>(Y409/Z409*100)</f>
        <v>0</v>
      </c>
      <c r="Y409">
        <f>DS409*(DX409+DY409)/1000</f>
        <v>0</v>
      </c>
      <c r="Z409">
        <f>0.61365*exp(17.502*DZ409/(240.97+DZ409))</f>
        <v>0</v>
      </c>
      <c r="AA409">
        <f>(W409-DS409*(DX409+DY409)/1000)</f>
        <v>0</v>
      </c>
      <c r="AB409">
        <f>(-I409*44100)</f>
        <v>0</v>
      </c>
      <c r="AC409">
        <f>2*29.3*Q409*0.92*(DZ409-V409)</f>
        <v>0</v>
      </c>
      <c r="AD409">
        <f>2*0.95*5.67E-8*(((DZ409+$B$9)+273)^4-(V409+273)^4)</f>
        <v>0</v>
      </c>
      <c r="AE409">
        <f>T409+AD409+AB409+AC409</f>
        <v>0</v>
      </c>
      <c r="AF409">
        <f>DW409*AT409*(DR409-DQ409*(1000-AT409*DT409)/(1000-AT409*DS409))/(100*DK409)</f>
        <v>0</v>
      </c>
      <c r="AG409">
        <f>1000*DW409*AT409*(DS409-DT409)/(100*DK409*(1000-AT409*DS409))</f>
        <v>0</v>
      </c>
      <c r="AH409">
        <f>(AI409 - AJ409 - DX409*1E3/(8.314*(DZ409+273.15)) * AL409/DW409 * AK409) * DW409/(100*DK409) * (1000 - DT409)/1000</f>
        <v>0</v>
      </c>
      <c r="AI409">
        <v>390.6728085427449</v>
      </c>
      <c r="AJ409">
        <v>399.7583515151514</v>
      </c>
      <c r="AK409">
        <v>-2.448800295482751</v>
      </c>
      <c r="AL409">
        <v>66.85377035828483</v>
      </c>
      <c r="AM409">
        <f>(AO409 - AN409 + DX409*1E3/(8.314*(DZ409+273.15)) * AQ409/DW409 * AP409) * DW409/(100*DK409) * 1000/(1000 - AO409)</f>
        <v>0</v>
      </c>
      <c r="AN409">
        <v>14.41136730273567</v>
      </c>
      <c r="AO409">
        <v>17.82449010989013</v>
      </c>
      <c r="AP409">
        <v>0.0007999814685745998</v>
      </c>
      <c r="AQ409">
        <v>101.9108585769425</v>
      </c>
      <c r="AR409">
        <v>0</v>
      </c>
      <c r="AS409">
        <v>0</v>
      </c>
      <c r="AT409">
        <f>IF(AR409*$H$15&gt;=AV409,1.0,(AV409/(AV409-AR409*$H$15)))</f>
        <v>0</v>
      </c>
      <c r="AU409">
        <f>(AT409-1)*100</f>
        <v>0</v>
      </c>
      <c r="AV409">
        <f>MAX(0,($B$15+$C$15*EE409)/(1+$D$15*EE409)*DX409/(DZ409+273)*$E$15)</f>
        <v>0</v>
      </c>
      <c r="AW409" t="s">
        <v>429</v>
      </c>
      <c r="AX409" t="s">
        <v>429</v>
      </c>
      <c r="AY409">
        <v>0</v>
      </c>
      <c r="AZ409">
        <v>0</v>
      </c>
      <c r="BA409">
        <f>1-AY409/AZ409</f>
        <v>0</v>
      </c>
      <c r="BB409">
        <v>0</v>
      </c>
      <c r="BC409" t="s">
        <v>429</v>
      </c>
      <c r="BD409" t="s">
        <v>429</v>
      </c>
      <c r="BE409">
        <v>0</v>
      </c>
      <c r="BF409">
        <v>0</v>
      </c>
      <c r="BG409">
        <f>1-BE409/BF409</f>
        <v>0</v>
      </c>
      <c r="BH409">
        <v>0.5</v>
      </c>
      <c r="BI409">
        <f>DH409</f>
        <v>0</v>
      </c>
      <c r="BJ409">
        <f>K409</f>
        <v>0</v>
      </c>
      <c r="BK409">
        <f>BG409*BH409*BI409</f>
        <v>0</v>
      </c>
      <c r="BL409">
        <f>(BJ409-BB409)/BI409</f>
        <v>0</v>
      </c>
      <c r="BM409">
        <f>(AZ409-BF409)/BF409</f>
        <v>0</v>
      </c>
      <c r="BN409">
        <f>AY409/(BA409+AY409/BF409)</f>
        <v>0</v>
      </c>
      <c r="BO409" t="s">
        <v>429</v>
      </c>
      <c r="BP409">
        <v>0</v>
      </c>
      <c r="BQ409">
        <f>IF(BP409&lt;&gt;0, BP409, BN409)</f>
        <v>0</v>
      </c>
      <c r="BR409">
        <f>1-BQ409/BF409</f>
        <v>0</v>
      </c>
      <c r="BS409">
        <f>(BF409-BE409)/(BF409-BQ409)</f>
        <v>0</v>
      </c>
      <c r="BT409">
        <f>(AZ409-BF409)/(AZ409-BQ409)</f>
        <v>0</v>
      </c>
      <c r="BU409">
        <f>(BF409-BE409)/(BF409-AY409)</f>
        <v>0</v>
      </c>
      <c r="BV409">
        <f>(AZ409-BF409)/(AZ409-AY409)</f>
        <v>0</v>
      </c>
      <c r="BW409">
        <f>(BS409*BQ409/BE409)</f>
        <v>0</v>
      </c>
      <c r="BX409">
        <f>(1-BW409)</f>
        <v>0</v>
      </c>
      <c r="DG409">
        <f>$B$13*EF409+$C$13*EG409+$F$13*ER409*(1-EU409)</f>
        <v>0</v>
      </c>
      <c r="DH409">
        <f>DG409*DI409</f>
        <v>0</v>
      </c>
      <c r="DI409">
        <f>($B$13*$D$11+$C$13*$D$11+$F$13*((FE409+EW409)/MAX(FE409+EW409+FF409, 0.1)*$I$11+FF409/MAX(FE409+EW409+FF409, 0.1)*$J$11))/($B$13+$C$13+$F$13)</f>
        <v>0</v>
      </c>
      <c r="DJ409">
        <f>($B$13*$K$11+$C$13*$K$11+$F$13*((FE409+EW409)/MAX(FE409+EW409+FF409, 0.1)*$P$11+FF409/MAX(FE409+EW409+FF409, 0.1)*$Q$11))/($B$13+$C$13+$F$13)</f>
        <v>0</v>
      </c>
      <c r="DK409">
        <v>4.16</v>
      </c>
      <c r="DL409">
        <v>0.5</v>
      </c>
      <c r="DM409" t="s">
        <v>430</v>
      </c>
      <c r="DN409">
        <v>2</v>
      </c>
      <c r="DO409" t="b">
        <v>1</v>
      </c>
      <c r="DP409">
        <v>1685037873.314285</v>
      </c>
      <c r="DQ409">
        <v>406.6880000000001</v>
      </c>
      <c r="DR409">
        <v>398.4715714285715</v>
      </c>
      <c r="DS409">
        <v>17.79752857142857</v>
      </c>
      <c r="DT409">
        <v>14.36973214285714</v>
      </c>
      <c r="DU409">
        <v>406.4669285714285</v>
      </c>
      <c r="DV409">
        <v>17.88542142857143</v>
      </c>
      <c r="DW409">
        <v>500.0394642857142</v>
      </c>
      <c r="DX409">
        <v>99.46483928571429</v>
      </c>
      <c r="DY409">
        <v>0.1000008892857143</v>
      </c>
      <c r="DZ409">
        <v>26.95520357142857</v>
      </c>
      <c r="EA409">
        <v>28.03234285714286</v>
      </c>
      <c r="EB409">
        <v>999.9000000000002</v>
      </c>
      <c r="EC409">
        <v>0</v>
      </c>
      <c r="ED409">
        <v>0</v>
      </c>
      <c r="EE409">
        <v>9992.681071428571</v>
      </c>
      <c r="EF409">
        <v>0</v>
      </c>
      <c r="EG409">
        <v>253.1291071428571</v>
      </c>
      <c r="EH409">
        <v>8.216395742857143</v>
      </c>
      <c r="EI409">
        <v>414.0571785714286</v>
      </c>
      <c r="EJ409">
        <v>404.2802857142856</v>
      </c>
      <c r="EK409">
        <v>3.427787142857143</v>
      </c>
      <c r="EL409">
        <v>398.4715714285715</v>
      </c>
      <c r="EM409">
        <v>14.36973214285714</v>
      </c>
      <c r="EN409">
        <v>1.770229285714286</v>
      </c>
      <c r="EO409">
        <v>1.429282857142857</v>
      </c>
      <c r="EP409">
        <v>15.52635714285714</v>
      </c>
      <c r="EQ409">
        <v>12.23181785714285</v>
      </c>
      <c r="ER409">
        <v>2000.014642857143</v>
      </c>
      <c r="ES409">
        <v>0.979993892857143</v>
      </c>
      <c r="ET409">
        <v>0.02000630714285714</v>
      </c>
      <c r="EU409">
        <v>0</v>
      </c>
      <c r="EV409">
        <v>96.69583928571431</v>
      </c>
      <c r="EW409">
        <v>5.00078</v>
      </c>
      <c r="EX409">
        <v>10393.325</v>
      </c>
      <c r="EY409">
        <v>16379.71785714286</v>
      </c>
      <c r="EZ409">
        <v>44.76082142857143</v>
      </c>
      <c r="FA409">
        <v>46.32785714285713</v>
      </c>
      <c r="FB409">
        <v>45.70517857142857</v>
      </c>
      <c r="FC409">
        <v>45.61121428571427</v>
      </c>
      <c r="FD409">
        <v>45.32571428571429</v>
      </c>
      <c r="FE409">
        <v>1955.104642857143</v>
      </c>
      <c r="FF409">
        <v>39.91</v>
      </c>
      <c r="FG409">
        <v>0</v>
      </c>
      <c r="FH409">
        <v>1685037880.3</v>
      </c>
      <c r="FI409">
        <v>0</v>
      </c>
      <c r="FJ409">
        <v>96.6928846153846</v>
      </c>
      <c r="FK409">
        <v>0.06362393034550665</v>
      </c>
      <c r="FL409">
        <v>167.6991454854953</v>
      </c>
      <c r="FM409">
        <v>10392.07692307692</v>
      </c>
      <c r="FN409">
        <v>15</v>
      </c>
      <c r="FO409">
        <v>1685037180.6</v>
      </c>
      <c r="FP409" t="s">
        <v>1212</v>
      </c>
      <c r="FQ409">
        <v>1685037168.1</v>
      </c>
      <c r="FR409">
        <v>1685037180.6</v>
      </c>
      <c r="FS409">
        <v>6</v>
      </c>
      <c r="FT409">
        <v>0.393</v>
      </c>
      <c r="FU409">
        <v>0.027</v>
      </c>
      <c r="FV409">
        <v>0.222</v>
      </c>
      <c r="FW409">
        <v>-0.163</v>
      </c>
      <c r="FX409">
        <v>420</v>
      </c>
      <c r="FY409">
        <v>12</v>
      </c>
      <c r="FZ409">
        <v>0.38</v>
      </c>
      <c r="GA409">
        <v>0.02</v>
      </c>
      <c r="GB409">
        <v>4.37753077</v>
      </c>
      <c r="GC409">
        <v>81.60849663939968</v>
      </c>
      <c r="GD409">
        <v>7.95125907484794</v>
      </c>
      <c r="GE409">
        <v>0</v>
      </c>
      <c r="GF409">
        <v>3.4464315</v>
      </c>
      <c r="GG409">
        <v>-0.4767124953095737</v>
      </c>
      <c r="GH409">
        <v>0.04907326224890701</v>
      </c>
      <c r="GI409">
        <v>1</v>
      </c>
      <c r="GJ409">
        <v>1</v>
      </c>
      <c r="GK409">
        <v>2</v>
      </c>
      <c r="GL409" t="s">
        <v>432</v>
      </c>
      <c r="GM409">
        <v>3.09853</v>
      </c>
      <c r="GN409">
        <v>2.75801</v>
      </c>
      <c r="GO409">
        <v>0.0898528</v>
      </c>
      <c r="GP409">
        <v>0.0868775</v>
      </c>
      <c r="GQ409">
        <v>0.09537229999999999</v>
      </c>
      <c r="GR409">
        <v>0.0820507</v>
      </c>
      <c r="GS409">
        <v>23084.4</v>
      </c>
      <c r="GT409">
        <v>22897.6</v>
      </c>
      <c r="GU409">
        <v>25926.1</v>
      </c>
      <c r="GV409">
        <v>25440.3</v>
      </c>
      <c r="GW409">
        <v>37653.3</v>
      </c>
      <c r="GX409">
        <v>35580</v>
      </c>
      <c r="GY409">
        <v>45344.2</v>
      </c>
      <c r="GZ409">
        <v>41937.8</v>
      </c>
      <c r="HA409">
        <v>1.8238</v>
      </c>
      <c r="HB409">
        <v>1.751</v>
      </c>
      <c r="HC409">
        <v>-0.22465</v>
      </c>
      <c r="HD409">
        <v>0</v>
      </c>
      <c r="HE409">
        <v>31.6722</v>
      </c>
      <c r="HF409">
        <v>999.9</v>
      </c>
      <c r="HG409">
        <v>40.7</v>
      </c>
      <c r="HH409">
        <v>47.8</v>
      </c>
      <c r="HI409">
        <v>45.5034</v>
      </c>
      <c r="HJ409">
        <v>63.0734</v>
      </c>
      <c r="HK409">
        <v>22.7684</v>
      </c>
      <c r="HL409">
        <v>1</v>
      </c>
      <c r="HM409">
        <v>0.731105</v>
      </c>
      <c r="HN409">
        <v>8.63855</v>
      </c>
      <c r="HO409">
        <v>20.083</v>
      </c>
      <c r="HP409">
        <v>5.21055</v>
      </c>
      <c r="HQ409">
        <v>11.986</v>
      </c>
      <c r="HR409">
        <v>4.96285</v>
      </c>
      <c r="HS409">
        <v>3.2741</v>
      </c>
      <c r="HT409">
        <v>9999</v>
      </c>
      <c r="HU409">
        <v>9999</v>
      </c>
      <c r="HV409">
        <v>9999</v>
      </c>
      <c r="HW409">
        <v>33.1</v>
      </c>
      <c r="HX409">
        <v>1.86401</v>
      </c>
      <c r="HY409">
        <v>1.86035</v>
      </c>
      <c r="HZ409">
        <v>1.85868</v>
      </c>
      <c r="IA409">
        <v>1.86005</v>
      </c>
      <c r="IB409">
        <v>1.85989</v>
      </c>
      <c r="IC409">
        <v>1.85855</v>
      </c>
      <c r="ID409">
        <v>1.85765</v>
      </c>
      <c r="IE409">
        <v>1.85244</v>
      </c>
      <c r="IF409">
        <v>0</v>
      </c>
      <c r="IG409">
        <v>0</v>
      </c>
      <c r="IH409">
        <v>0</v>
      </c>
      <c r="II409">
        <v>0</v>
      </c>
      <c r="IJ409" t="s">
        <v>433</v>
      </c>
      <c r="IK409" t="s">
        <v>434</v>
      </c>
      <c r="IL409" t="s">
        <v>435</v>
      </c>
      <c r="IM409" t="s">
        <v>435</v>
      </c>
      <c r="IN409" t="s">
        <v>435</v>
      </c>
      <c r="IO409" t="s">
        <v>435</v>
      </c>
      <c r="IP409">
        <v>0</v>
      </c>
      <c r="IQ409">
        <v>100</v>
      </c>
      <c r="IR409">
        <v>100</v>
      </c>
      <c r="IS409">
        <v>0.219</v>
      </c>
      <c r="IT409">
        <v>-0.08740000000000001</v>
      </c>
      <c r="IU409">
        <v>0.1423453740695309</v>
      </c>
      <c r="IV409">
        <v>0.0002756662941723101</v>
      </c>
      <c r="IW409">
        <v>-1.706736700235475E-07</v>
      </c>
      <c r="IX409">
        <v>-7.648352192670159E-11</v>
      </c>
      <c r="IY409">
        <v>-0.2459740599932363</v>
      </c>
      <c r="IZ409">
        <v>0.001712106514585134</v>
      </c>
      <c r="JA409">
        <v>0.0004201690128959496</v>
      </c>
      <c r="JB409">
        <v>-1.212774764375344E-06</v>
      </c>
      <c r="JC409">
        <v>3</v>
      </c>
      <c r="JD409">
        <v>1949</v>
      </c>
      <c r="JE409">
        <v>1</v>
      </c>
      <c r="JF409">
        <v>28</v>
      </c>
      <c r="JG409">
        <v>11.9</v>
      </c>
      <c r="JH409">
        <v>11.7</v>
      </c>
      <c r="JI409">
        <v>0.98877</v>
      </c>
      <c r="JJ409">
        <v>2.69775</v>
      </c>
      <c r="JK409">
        <v>1.49658</v>
      </c>
      <c r="JL409">
        <v>2.34131</v>
      </c>
      <c r="JM409">
        <v>1.54785</v>
      </c>
      <c r="JN409">
        <v>2.42432</v>
      </c>
      <c r="JO409">
        <v>51.232</v>
      </c>
      <c r="JP409">
        <v>13.5979</v>
      </c>
      <c r="JQ409">
        <v>18</v>
      </c>
      <c r="JR409">
        <v>501.006</v>
      </c>
      <c r="JS409">
        <v>466.921</v>
      </c>
      <c r="JT409">
        <v>20.3965</v>
      </c>
      <c r="JU409">
        <v>35.7367</v>
      </c>
      <c r="JV409">
        <v>30.0014</v>
      </c>
      <c r="JW409">
        <v>35.4522</v>
      </c>
      <c r="JX409">
        <v>35.3228</v>
      </c>
      <c r="JY409">
        <v>19.8823</v>
      </c>
      <c r="JZ409">
        <v>61.7988</v>
      </c>
      <c r="KA409">
        <v>0</v>
      </c>
      <c r="KB409">
        <v>20.3865</v>
      </c>
      <c r="KC409">
        <v>346.756</v>
      </c>
      <c r="KD409">
        <v>14.558</v>
      </c>
      <c r="KE409">
        <v>99.08450000000001</v>
      </c>
      <c r="KF409">
        <v>99.56140000000001</v>
      </c>
    </row>
    <row r="410" spans="1:292">
      <c r="A410">
        <v>390</v>
      </c>
      <c r="B410">
        <v>1685037886.1</v>
      </c>
      <c r="C410">
        <v>11287</v>
      </c>
      <c r="D410" t="s">
        <v>1221</v>
      </c>
      <c r="E410" t="s">
        <v>1222</v>
      </c>
      <c r="F410">
        <v>5</v>
      </c>
      <c r="G410" t="s">
        <v>1017</v>
      </c>
      <c r="H410">
        <v>1685037878.6</v>
      </c>
      <c r="I410">
        <f>(J410)/1000</f>
        <v>0</v>
      </c>
      <c r="J410">
        <f>IF(DO410, AM410, AG410)</f>
        <v>0</v>
      </c>
      <c r="K410">
        <f>IF(DO410, AH410, AF410)</f>
        <v>0</v>
      </c>
      <c r="L410">
        <f>DQ410 - IF(AT410&gt;1, K410*DK410*100.0/(AV410*EE410), 0)</f>
        <v>0</v>
      </c>
      <c r="M410">
        <f>((S410-I410/2)*L410-K410)/(S410+I410/2)</f>
        <v>0</v>
      </c>
      <c r="N410">
        <f>M410*(DX410+DY410)/1000.0</f>
        <v>0</v>
      </c>
      <c r="O410">
        <f>(DQ410 - IF(AT410&gt;1, K410*DK410*100.0/(AV410*EE410), 0))*(DX410+DY410)/1000.0</f>
        <v>0</v>
      </c>
      <c r="P410">
        <f>2.0/((1/R410-1/Q410)+SIGN(R410)*SQRT((1/R410-1/Q410)*(1/R410-1/Q410) + 4*DL410/((DL410+1)*(DL410+1))*(2*1/R410*1/Q410-1/Q410*1/Q410)))</f>
        <v>0</v>
      </c>
      <c r="Q410">
        <f>IF(LEFT(DM410,1)&lt;&gt;"0",IF(LEFT(DM410,1)="1",3.0,DN410),$D$5+$E$5*(EE410*DX410/($K$5*1000))+$F$5*(EE410*DX410/($K$5*1000))*MAX(MIN(DK410,$J$5),$I$5)*MAX(MIN(DK410,$J$5),$I$5)+$G$5*MAX(MIN(DK410,$J$5),$I$5)*(EE410*DX410/($K$5*1000))+$H$5*(EE410*DX410/($K$5*1000))*(EE410*DX410/($K$5*1000)))</f>
        <v>0</v>
      </c>
      <c r="R410">
        <f>I410*(1000-(1000*0.61365*exp(17.502*V410/(240.97+V410))/(DX410+DY410)+DS410)/2)/(1000*0.61365*exp(17.502*V410/(240.97+V410))/(DX410+DY410)-DS410)</f>
        <v>0</v>
      </c>
      <c r="S410">
        <f>1/((DL410+1)/(P410/1.6)+1/(Q410/1.37)) + DL410/((DL410+1)/(P410/1.6) + DL410/(Q410/1.37))</f>
        <v>0</v>
      </c>
      <c r="T410">
        <f>(DG410*DJ410)</f>
        <v>0</v>
      </c>
      <c r="U410">
        <f>(DZ410+(T410+2*0.95*5.67E-8*(((DZ410+$B$9)+273)^4-(DZ410+273)^4)-44100*I410)/(1.84*29.3*Q410+8*0.95*5.67E-8*(DZ410+273)^3))</f>
        <v>0</v>
      </c>
      <c r="V410">
        <f>($C$9*EA410+$D$9*EB410+$E$9*U410)</f>
        <v>0</v>
      </c>
      <c r="W410">
        <f>0.61365*exp(17.502*V410/(240.97+V410))</f>
        <v>0</v>
      </c>
      <c r="X410">
        <f>(Y410/Z410*100)</f>
        <v>0</v>
      </c>
      <c r="Y410">
        <f>DS410*(DX410+DY410)/1000</f>
        <v>0</v>
      </c>
      <c r="Z410">
        <f>0.61365*exp(17.502*DZ410/(240.97+DZ410))</f>
        <v>0</v>
      </c>
      <c r="AA410">
        <f>(W410-DS410*(DX410+DY410)/1000)</f>
        <v>0</v>
      </c>
      <c r="AB410">
        <f>(-I410*44100)</f>
        <v>0</v>
      </c>
      <c r="AC410">
        <f>2*29.3*Q410*0.92*(DZ410-V410)</f>
        <v>0</v>
      </c>
      <c r="AD410">
        <f>2*0.95*5.67E-8*(((DZ410+$B$9)+273)^4-(V410+273)^4)</f>
        <v>0</v>
      </c>
      <c r="AE410">
        <f>T410+AD410+AB410+AC410</f>
        <v>0</v>
      </c>
      <c r="AF410">
        <f>DW410*AT410*(DR410-DQ410*(1000-AT410*DT410)/(1000-AT410*DS410))/(100*DK410)</f>
        <v>0</v>
      </c>
      <c r="AG410">
        <f>1000*DW410*AT410*(DS410-DT410)/(100*DK410*(1000-AT410*DS410))</f>
        <v>0</v>
      </c>
      <c r="AH410">
        <f>(AI410 - AJ410 - DX410*1E3/(8.314*(DZ410+273.15)) * AL410/DW410 * AK410) * DW410/(100*DK410) * (1000 - DT410)/1000</f>
        <v>0</v>
      </c>
      <c r="AI410">
        <v>374.13977588976</v>
      </c>
      <c r="AJ410">
        <v>385.5359212121209</v>
      </c>
      <c r="AK410">
        <v>-2.874138603317397</v>
      </c>
      <c r="AL410">
        <v>66.85377035828483</v>
      </c>
      <c r="AM410">
        <f>(AO410 - AN410 + DX410*1E3/(8.314*(DZ410+273.15)) * AQ410/DW410 * AP410) * DW410/(100*DK410) * 1000/(1000 - AO410)</f>
        <v>0</v>
      </c>
      <c r="AN410">
        <v>14.45095467589991</v>
      </c>
      <c r="AO410">
        <v>17.8468098901099</v>
      </c>
      <c r="AP410">
        <v>0.006922622467138706</v>
      </c>
      <c r="AQ410">
        <v>101.9108585769425</v>
      </c>
      <c r="AR410">
        <v>0</v>
      </c>
      <c r="AS410">
        <v>0</v>
      </c>
      <c r="AT410">
        <f>IF(AR410*$H$15&gt;=AV410,1.0,(AV410/(AV410-AR410*$H$15)))</f>
        <v>0</v>
      </c>
      <c r="AU410">
        <f>(AT410-1)*100</f>
        <v>0</v>
      </c>
      <c r="AV410">
        <f>MAX(0,($B$15+$C$15*EE410)/(1+$D$15*EE410)*DX410/(DZ410+273)*$E$15)</f>
        <v>0</v>
      </c>
      <c r="AW410" t="s">
        <v>429</v>
      </c>
      <c r="AX410" t="s">
        <v>429</v>
      </c>
      <c r="AY410">
        <v>0</v>
      </c>
      <c r="AZ410">
        <v>0</v>
      </c>
      <c r="BA410">
        <f>1-AY410/AZ410</f>
        <v>0</v>
      </c>
      <c r="BB410">
        <v>0</v>
      </c>
      <c r="BC410" t="s">
        <v>429</v>
      </c>
      <c r="BD410" t="s">
        <v>429</v>
      </c>
      <c r="BE410">
        <v>0</v>
      </c>
      <c r="BF410">
        <v>0</v>
      </c>
      <c r="BG410">
        <f>1-BE410/BF410</f>
        <v>0</v>
      </c>
      <c r="BH410">
        <v>0.5</v>
      </c>
      <c r="BI410">
        <f>DH410</f>
        <v>0</v>
      </c>
      <c r="BJ410">
        <f>K410</f>
        <v>0</v>
      </c>
      <c r="BK410">
        <f>BG410*BH410*BI410</f>
        <v>0</v>
      </c>
      <c r="BL410">
        <f>(BJ410-BB410)/BI410</f>
        <v>0</v>
      </c>
      <c r="BM410">
        <f>(AZ410-BF410)/BF410</f>
        <v>0</v>
      </c>
      <c r="BN410">
        <f>AY410/(BA410+AY410/BF410)</f>
        <v>0</v>
      </c>
      <c r="BO410" t="s">
        <v>429</v>
      </c>
      <c r="BP410">
        <v>0</v>
      </c>
      <c r="BQ410">
        <f>IF(BP410&lt;&gt;0, BP410, BN410)</f>
        <v>0</v>
      </c>
      <c r="BR410">
        <f>1-BQ410/BF410</f>
        <v>0</v>
      </c>
      <c r="BS410">
        <f>(BF410-BE410)/(BF410-BQ410)</f>
        <v>0</v>
      </c>
      <c r="BT410">
        <f>(AZ410-BF410)/(AZ410-BQ410)</f>
        <v>0</v>
      </c>
      <c r="BU410">
        <f>(BF410-BE410)/(BF410-AY410)</f>
        <v>0</v>
      </c>
      <c r="BV410">
        <f>(AZ410-BF410)/(AZ410-AY410)</f>
        <v>0</v>
      </c>
      <c r="BW410">
        <f>(BS410*BQ410/BE410)</f>
        <v>0</v>
      </c>
      <c r="BX410">
        <f>(1-BW410)</f>
        <v>0</v>
      </c>
      <c r="DG410">
        <f>$B$13*EF410+$C$13*EG410+$F$13*ER410*(1-EU410)</f>
        <v>0</v>
      </c>
      <c r="DH410">
        <f>DG410*DI410</f>
        <v>0</v>
      </c>
      <c r="DI410">
        <f>($B$13*$D$11+$C$13*$D$11+$F$13*((FE410+EW410)/MAX(FE410+EW410+FF410, 0.1)*$I$11+FF410/MAX(FE410+EW410+FF410, 0.1)*$J$11))/($B$13+$C$13+$F$13)</f>
        <v>0</v>
      </c>
      <c r="DJ410">
        <f>($B$13*$K$11+$C$13*$K$11+$F$13*((FE410+EW410)/MAX(FE410+EW410+FF410, 0.1)*$P$11+FF410/MAX(FE410+EW410+FF410, 0.1)*$Q$11))/($B$13+$C$13+$F$13)</f>
        <v>0</v>
      </c>
      <c r="DK410">
        <v>4.16</v>
      </c>
      <c r="DL410">
        <v>0.5</v>
      </c>
      <c r="DM410" t="s">
        <v>430</v>
      </c>
      <c r="DN410">
        <v>2</v>
      </c>
      <c r="DO410" t="b">
        <v>1</v>
      </c>
      <c r="DP410">
        <v>1685037878.6</v>
      </c>
      <c r="DQ410">
        <v>396.6398888888889</v>
      </c>
      <c r="DR410">
        <v>382.1351111111111</v>
      </c>
      <c r="DS410">
        <v>17.81314074074074</v>
      </c>
      <c r="DT410">
        <v>14.42</v>
      </c>
      <c r="DU410">
        <v>396.4198888888889</v>
      </c>
      <c r="DV410">
        <v>17.90077777777778</v>
      </c>
      <c r="DW410">
        <v>500.0251851851851</v>
      </c>
      <c r="DX410">
        <v>99.46404074074074</v>
      </c>
      <c r="DY410">
        <v>0.1000422703703704</v>
      </c>
      <c r="DZ410">
        <v>26.94817037037037</v>
      </c>
      <c r="EA410">
        <v>28.01957037037037</v>
      </c>
      <c r="EB410">
        <v>999.9000000000001</v>
      </c>
      <c r="EC410">
        <v>0</v>
      </c>
      <c r="ED410">
        <v>0</v>
      </c>
      <c r="EE410">
        <v>9992.013703703704</v>
      </c>
      <c r="EF410">
        <v>0</v>
      </c>
      <c r="EG410">
        <v>254.5106296296296</v>
      </c>
      <c r="EH410">
        <v>14.50466703703704</v>
      </c>
      <c r="EI410">
        <v>403.8332222222222</v>
      </c>
      <c r="EJ410">
        <v>387.7258518518519</v>
      </c>
      <c r="EK410">
        <v>3.393112592592592</v>
      </c>
      <c r="EL410">
        <v>382.1351111111111</v>
      </c>
      <c r="EM410">
        <v>14.42</v>
      </c>
      <c r="EN410">
        <v>1.771766296296296</v>
      </c>
      <c r="EO410">
        <v>1.434272222222222</v>
      </c>
      <c r="EP410">
        <v>15.53987777777778</v>
      </c>
      <c r="EQ410">
        <v>12.28485925925926</v>
      </c>
      <c r="ER410">
        <v>2000.010370370371</v>
      </c>
      <c r="ES410">
        <v>0.9799937777777779</v>
      </c>
      <c r="ET410">
        <v>0.02000642222222222</v>
      </c>
      <c r="EU410">
        <v>0</v>
      </c>
      <c r="EV410">
        <v>96.64159259259259</v>
      </c>
      <c r="EW410">
        <v>5.00078</v>
      </c>
      <c r="EX410">
        <v>10406.42222222222</v>
      </c>
      <c r="EY410">
        <v>16379.68518518519</v>
      </c>
      <c r="EZ410">
        <v>44.76125925925925</v>
      </c>
      <c r="FA410">
        <v>46.34233333333333</v>
      </c>
      <c r="FB410">
        <v>45.79381481481482</v>
      </c>
      <c r="FC410">
        <v>45.6084074074074</v>
      </c>
      <c r="FD410">
        <v>45.31466666666666</v>
      </c>
      <c r="FE410">
        <v>1955.10037037037</v>
      </c>
      <c r="FF410">
        <v>39.91</v>
      </c>
      <c r="FG410">
        <v>0</v>
      </c>
      <c r="FH410">
        <v>1685037885.1</v>
      </c>
      <c r="FI410">
        <v>0</v>
      </c>
      <c r="FJ410">
        <v>96.65117692307693</v>
      </c>
      <c r="FK410">
        <v>-1.44505299761307</v>
      </c>
      <c r="FL410">
        <v>157.3641026227463</v>
      </c>
      <c r="FM410">
        <v>10404.99615384615</v>
      </c>
      <c r="FN410">
        <v>15</v>
      </c>
      <c r="FO410">
        <v>1685037180.6</v>
      </c>
      <c r="FP410" t="s">
        <v>1212</v>
      </c>
      <c r="FQ410">
        <v>1685037168.1</v>
      </c>
      <c r="FR410">
        <v>1685037180.6</v>
      </c>
      <c r="FS410">
        <v>6</v>
      </c>
      <c r="FT410">
        <v>0.393</v>
      </c>
      <c r="FU410">
        <v>0.027</v>
      </c>
      <c r="FV410">
        <v>0.222</v>
      </c>
      <c r="FW410">
        <v>-0.163</v>
      </c>
      <c r="FX410">
        <v>420</v>
      </c>
      <c r="FY410">
        <v>12</v>
      </c>
      <c r="FZ410">
        <v>0.38</v>
      </c>
      <c r="GA410">
        <v>0.02</v>
      </c>
      <c r="GB410">
        <v>10.24210152</v>
      </c>
      <c r="GC410">
        <v>73.52887901088181</v>
      </c>
      <c r="GD410">
        <v>7.237479277015908</v>
      </c>
      <c r="GE410">
        <v>0</v>
      </c>
      <c r="GF410">
        <v>3.42071725</v>
      </c>
      <c r="GG410">
        <v>-0.4199868292683078</v>
      </c>
      <c r="GH410">
        <v>0.04602561824611921</v>
      </c>
      <c r="GI410">
        <v>1</v>
      </c>
      <c r="GJ410">
        <v>1</v>
      </c>
      <c r="GK410">
        <v>2</v>
      </c>
      <c r="GL410" t="s">
        <v>432</v>
      </c>
      <c r="GM410">
        <v>3.0985</v>
      </c>
      <c r="GN410">
        <v>2.75809</v>
      </c>
      <c r="GO410">
        <v>0.0873263</v>
      </c>
      <c r="GP410">
        <v>0.08383359999999999</v>
      </c>
      <c r="GQ410">
        <v>0.0954535</v>
      </c>
      <c r="GR410">
        <v>0.08221050000000001</v>
      </c>
      <c r="GS410">
        <v>23147.9</v>
      </c>
      <c r="GT410">
        <v>22973.3</v>
      </c>
      <c r="GU410">
        <v>25925.5</v>
      </c>
      <c r="GV410">
        <v>25439.7</v>
      </c>
      <c r="GW410">
        <v>37648.8</v>
      </c>
      <c r="GX410">
        <v>35572.9</v>
      </c>
      <c r="GY410">
        <v>45343.2</v>
      </c>
      <c r="GZ410">
        <v>41937.1</v>
      </c>
      <c r="HA410">
        <v>1.8236</v>
      </c>
      <c r="HB410">
        <v>1.75093</v>
      </c>
      <c r="HC410">
        <v>-0.225727</v>
      </c>
      <c r="HD410">
        <v>0</v>
      </c>
      <c r="HE410">
        <v>31.6789</v>
      </c>
      <c r="HF410">
        <v>999.9</v>
      </c>
      <c r="HG410">
        <v>40.7</v>
      </c>
      <c r="HH410">
        <v>47.8</v>
      </c>
      <c r="HI410">
        <v>45.5011</v>
      </c>
      <c r="HJ410">
        <v>63.0234</v>
      </c>
      <c r="HK410">
        <v>22.9407</v>
      </c>
      <c r="HL410">
        <v>1</v>
      </c>
      <c r="HM410">
        <v>0.732376</v>
      </c>
      <c r="HN410">
        <v>8.58961</v>
      </c>
      <c r="HO410">
        <v>20.0856</v>
      </c>
      <c r="HP410">
        <v>5.21175</v>
      </c>
      <c r="HQ410">
        <v>11.986</v>
      </c>
      <c r="HR410">
        <v>4.96295</v>
      </c>
      <c r="HS410">
        <v>3.2745</v>
      </c>
      <c r="HT410">
        <v>9999</v>
      </c>
      <c r="HU410">
        <v>9999</v>
      </c>
      <c r="HV410">
        <v>9999</v>
      </c>
      <c r="HW410">
        <v>33.1</v>
      </c>
      <c r="HX410">
        <v>1.86401</v>
      </c>
      <c r="HY410">
        <v>1.86035</v>
      </c>
      <c r="HZ410">
        <v>1.85868</v>
      </c>
      <c r="IA410">
        <v>1.86005</v>
      </c>
      <c r="IB410">
        <v>1.85989</v>
      </c>
      <c r="IC410">
        <v>1.85854</v>
      </c>
      <c r="ID410">
        <v>1.85766</v>
      </c>
      <c r="IE410">
        <v>1.85243</v>
      </c>
      <c r="IF410">
        <v>0</v>
      </c>
      <c r="IG410">
        <v>0</v>
      </c>
      <c r="IH410">
        <v>0</v>
      </c>
      <c r="II410">
        <v>0</v>
      </c>
      <c r="IJ410" t="s">
        <v>433</v>
      </c>
      <c r="IK410" t="s">
        <v>434</v>
      </c>
      <c r="IL410" t="s">
        <v>435</v>
      </c>
      <c r="IM410" t="s">
        <v>435</v>
      </c>
      <c r="IN410" t="s">
        <v>435</v>
      </c>
      <c r="IO410" t="s">
        <v>435</v>
      </c>
      <c r="IP410">
        <v>0</v>
      </c>
      <c r="IQ410">
        <v>100</v>
      </c>
      <c r="IR410">
        <v>100</v>
      </c>
      <c r="IS410">
        <v>0.218</v>
      </c>
      <c r="IT410">
        <v>-0.08699999999999999</v>
      </c>
      <c r="IU410">
        <v>0.1423453740695309</v>
      </c>
      <c r="IV410">
        <v>0.0002756662941723101</v>
      </c>
      <c r="IW410">
        <v>-1.706736700235475E-07</v>
      </c>
      <c r="IX410">
        <v>-7.648352192670159E-11</v>
      </c>
      <c r="IY410">
        <v>-0.2459740599932363</v>
      </c>
      <c r="IZ410">
        <v>0.001712106514585134</v>
      </c>
      <c r="JA410">
        <v>0.0004201690128959496</v>
      </c>
      <c r="JB410">
        <v>-1.212774764375344E-06</v>
      </c>
      <c r="JC410">
        <v>3</v>
      </c>
      <c r="JD410">
        <v>1949</v>
      </c>
      <c r="JE410">
        <v>1</v>
      </c>
      <c r="JF410">
        <v>28</v>
      </c>
      <c r="JG410">
        <v>12</v>
      </c>
      <c r="JH410">
        <v>11.8</v>
      </c>
      <c r="JI410">
        <v>0.949707</v>
      </c>
      <c r="JJ410">
        <v>2.69531</v>
      </c>
      <c r="JK410">
        <v>1.49658</v>
      </c>
      <c r="JL410">
        <v>2.34131</v>
      </c>
      <c r="JM410">
        <v>1.54785</v>
      </c>
      <c r="JN410">
        <v>2.50488</v>
      </c>
      <c r="JO410">
        <v>51.232</v>
      </c>
      <c r="JP410">
        <v>13.6067</v>
      </c>
      <c r="JQ410">
        <v>18</v>
      </c>
      <c r="JR410">
        <v>500.951</v>
      </c>
      <c r="JS410">
        <v>466.942</v>
      </c>
      <c r="JT410">
        <v>20.3702</v>
      </c>
      <c r="JU410">
        <v>35.7485</v>
      </c>
      <c r="JV410">
        <v>30.0013</v>
      </c>
      <c r="JW410">
        <v>35.4622</v>
      </c>
      <c r="JX410">
        <v>35.3326</v>
      </c>
      <c r="JY410">
        <v>19.1074</v>
      </c>
      <c r="JZ410">
        <v>61.5281</v>
      </c>
      <c r="KA410">
        <v>0</v>
      </c>
      <c r="KB410">
        <v>20.3707</v>
      </c>
      <c r="KC410">
        <v>333.387</v>
      </c>
      <c r="KD410">
        <v>14.5676</v>
      </c>
      <c r="KE410">
        <v>99.0823</v>
      </c>
      <c r="KF410">
        <v>99.5594</v>
      </c>
    </row>
    <row r="411" spans="1:292">
      <c r="A411">
        <v>391</v>
      </c>
      <c r="B411">
        <v>1685037891.1</v>
      </c>
      <c r="C411">
        <v>11292</v>
      </c>
      <c r="D411" t="s">
        <v>1223</v>
      </c>
      <c r="E411" t="s">
        <v>1224</v>
      </c>
      <c r="F411">
        <v>5</v>
      </c>
      <c r="G411" t="s">
        <v>1017</v>
      </c>
      <c r="H411">
        <v>1685037883.314285</v>
      </c>
      <c r="I411">
        <f>(J411)/1000</f>
        <v>0</v>
      </c>
      <c r="J411">
        <f>IF(DO411, AM411, AG411)</f>
        <v>0</v>
      </c>
      <c r="K411">
        <f>IF(DO411, AH411, AF411)</f>
        <v>0</v>
      </c>
      <c r="L411">
        <f>DQ411 - IF(AT411&gt;1, K411*DK411*100.0/(AV411*EE411), 0)</f>
        <v>0</v>
      </c>
      <c r="M411">
        <f>((S411-I411/2)*L411-K411)/(S411+I411/2)</f>
        <v>0</v>
      </c>
      <c r="N411">
        <f>M411*(DX411+DY411)/1000.0</f>
        <v>0</v>
      </c>
      <c r="O411">
        <f>(DQ411 - IF(AT411&gt;1, K411*DK411*100.0/(AV411*EE411), 0))*(DX411+DY411)/1000.0</f>
        <v>0</v>
      </c>
      <c r="P411">
        <f>2.0/((1/R411-1/Q411)+SIGN(R411)*SQRT((1/R411-1/Q411)*(1/R411-1/Q411) + 4*DL411/((DL411+1)*(DL411+1))*(2*1/R411*1/Q411-1/Q411*1/Q411)))</f>
        <v>0</v>
      </c>
      <c r="Q411">
        <f>IF(LEFT(DM411,1)&lt;&gt;"0",IF(LEFT(DM411,1)="1",3.0,DN411),$D$5+$E$5*(EE411*DX411/($K$5*1000))+$F$5*(EE411*DX411/($K$5*1000))*MAX(MIN(DK411,$J$5),$I$5)*MAX(MIN(DK411,$J$5),$I$5)+$G$5*MAX(MIN(DK411,$J$5),$I$5)*(EE411*DX411/($K$5*1000))+$H$5*(EE411*DX411/($K$5*1000))*(EE411*DX411/($K$5*1000)))</f>
        <v>0</v>
      </c>
      <c r="R411">
        <f>I411*(1000-(1000*0.61365*exp(17.502*V411/(240.97+V411))/(DX411+DY411)+DS411)/2)/(1000*0.61365*exp(17.502*V411/(240.97+V411))/(DX411+DY411)-DS411)</f>
        <v>0</v>
      </c>
      <c r="S411">
        <f>1/((DL411+1)/(P411/1.6)+1/(Q411/1.37)) + DL411/((DL411+1)/(P411/1.6) + DL411/(Q411/1.37))</f>
        <v>0</v>
      </c>
      <c r="T411">
        <f>(DG411*DJ411)</f>
        <v>0</v>
      </c>
      <c r="U411">
        <f>(DZ411+(T411+2*0.95*5.67E-8*(((DZ411+$B$9)+273)^4-(DZ411+273)^4)-44100*I411)/(1.84*29.3*Q411+8*0.95*5.67E-8*(DZ411+273)^3))</f>
        <v>0</v>
      </c>
      <c r="V411">
        <f>($C$9*EA411+$D$9*EB411+$E$9*U411)</f>
        <v>0</v>
      </c>
      <c r="W411">
        <f>0.61365*exp(17.502*V411/(240.97+V411))</f>
        <v>0</v>
      </c>
      <c r="X411">
        <f>(Y411/Z411*100)</f>
        <v>0</v>
      </c>
      <c r="Y411">
        <f>DS411*(DX411+DY411)/1000</f>
        <v>0</v>
      </c>
      <c r="Z411">
        <f>0.61365*exp(17.502*DZ411/(240.97+DZ411))</f>
        <v>0</v>
      </c>
      <c r="AA411">
        <f>(W411-DS411*(DX411+DY411)/1000)</f>
        <v>0</v>
      </c>
      <c r="AB411">
        <f>(-I411*44100)</f>
        <v>0</v>
      </c>
      <c r="AC411">
        <f>2*29.3*Q411*0.92*(DZ411-V411)</f>
        <v>0</v>
      </c>
      <c r="AD411">
        <f>2*0.95*5.67E-8*(((DZ411+$B$9)+273)^4-(V411+273)^4)</f>
        <v>0</v>
      </c>
      <c r="AE411">
        <f>T411+AD411+AB411+AC411</f>
        <v>0</v>
      </c>
      <c r="AF411">
        <f>DW411*AT411*(DR411-DQ411*(1000-AT411*DT411)/(1000-AT411*DS411))/(100*DK411)</f>
        <v>0</v>
      </c>
      <c r="AG411">
        <f>1000*DW411*AT411*(DS411-DT411)/(100*DK411*(1000-AT411*DS411))</f>
        <v>0</v>
      </c>
      <c r="AH411">
        <f>(AI411 - AJ411 - DX411*1E3/(8.314*(DZ411+273.15)) * AL411/DW411 * AK411) * DW411/(100*DK411) * (1000 - DT411)/1000</f>
        <v>0</v>
      </c>
      <c r="AI411">
        <v>357.1607967891155</v>
      </c>
      <c r="AJ411">
        <v>369.9244121212121</v>
      </c>
      <c r="AK411">
        <v>-3.1375295416323</v>
      </c>
      <c r="AL411">
        <v>66.85377035828483</v>
      </c>
      <c r="AM411">
        <f>(AO411 - AN411 + DX411*1E3/(8.314*(DZ411+273.15)) * AQ411/DW411 * AP411) * DW411/(100*DK411) * 1000/(1000 - AO411)</f>
        <v>0</v>
      </c>
      <c r="AN411">
        <v>14.50330667345787</v>
      </c>
      <c r="AO411">
        <v>17.8874032967033</v>
      </c>
      <c r="AP411">
        <v>0.0008937309449151247</v>
      </c>
      <c r="AQ411">
        <v>101.9108585769425</v>
      </c>
      <c r="AR411">
        <v>0</v>
      </c>
      <c r="AS411">
        <v>0</v>
      </c>
      <c r="AT411">
        <f>IF(AR411*$H$15&gt;=AV411,1.0,(AV411/(AV411-AR411*$H$15)))</f>
        <v>0</v>
      </c>
      <c r="AU411">
        <f>(AT411-1)*100</f>
        <v>0</v>
      </c>
      <c r="AV411">
        <f>MAX(0,($B$15+$C$15*EE411)/(1+$D$15*EE411)*DX411/(DZ411+273)*$E$15)</f>
        <v>0</v>
      </c>
      <c r="AW411" t="s">
        <v>429</v>
      </c>
      <c r="AX411" t="s">
        <v>429</v>
      </c>
      <c r="AY411">
        <v>0</v>
      </c>
      <c r="AZ411">
        <v>0</v>
      </c>
      <c r="BA411">
        <f>1-AY411/AZ411</f>
        <v>0</v>
      </c>
      <c r="BB411">
        <v>0</v>
      </c>
      <c r="BC411" t="s">
        <v>429</v>
      </c>
      <c r="BD411" t="s">
        <v>429</v>
      </c>
      <c r="BE411">
        <v>0</v>
      </c>
      <c r="BF411">
        <v>0</v>
      </c>
      <c r="BG411">
        <f>1-BE411/BF411</f>
        <v>0</v>
      </c>
      <c r="BH411">
        <v>0.5</v>
      </c>
      <c r="BI411">
        <f>DH411</f>
        <v>0</v>
      </c>
      <c r="BJ411">
        <f>K411</f>
        <v>0</v>
      </c>
      <c r="BK411">
        <f>BG411*BH411*BI411</f>
        <v>0</v>
      </c>
      <c r="BL411">
        <f>(BJ411-BB411)/BI411</f>
        <v>0</v>
      </c>
      <c r="BM411">
        <f>(AZ411-BF411)/BF411</f>
        <v>0</v>
      </c>
      <c r="BN411">
        <f>AY411/(BA411+AY411/BF411)</f>
        <v>0</v>
      </c>
      <c r="BO411" t="s">
        <v>429</v>
      </c>
      <c r="BP411">
        <v>0</v>
      </c>
      <c r="BQ411">
        <f>IF(BP411&lt;&gt;0, BP411, BN411)</f>
        <v>0</v>
      </c>
      <c r="BR411">
        <f>1-BQ411/BF411</f>
        <v>0</v>
      </c>
      <c r="BS411">
        <f>(BF411-BE411)/(BF411-BQ411)</f>
        <v>0</v>
      </c>
      <c r="BT411">
        <f>(AZ411-BF411)/(AZ411-BQ411)</f>
        <v>0</v>
      </c>
      <c r="BU411">
        <f>(BF411-BE411)/(BF411-AY411)</f>
        <v>0</v>
      </c>
      <c r="BV411">
        <f>(AZ411-BF411)/(AZ411-AY411)</f>
        <v>0</v>
      </c>
      <c r="BW411">
        <f>(BS411*BQ411/BE411)</f>
        <v>0</v>
      </c>
      <c r="BX411">
        <f>(1-BW411)</f>
        <v>0</v>
      </c>
      <c r="DG411">
        <f>$B$13*EF411+$C$13*EG411+$F$13*ER411*(1-EU411)</f>
        <v>0</v>
      </c>
      <c r="DH411">
        <f>DG411*DI411</f>
        <v>0</v>
      </c>
      <c r="DI411">
        <f>($B$13*$D$11+$C$13*$D$11+$F$13*((FE411+EW411)/MAX(FE411+EW411+FF411, 0.1)*$I$11+FF411/MAX(FE411+EW411+FF411, 0.1)*$J$11))/($B$13+$C$13+$F$13)</f>
        <v>0</v>
      </c>
      <c r="DJ411">
        <f>($B$13*$K$11+$C$13*$K$11+$F$13*((FE411+EW411)/MAX(FE411+EW411+FF411, 0.1)*$P$11+FF411/MAX(FE411+EW411+FF411, 0.1)*$Q$11))/($B$13+$C$13+$F$13)</f>
        <v>0</v>
      </c>
      <c r="DK411">
        <v>4.16</v>
      </c>
      <c r="DL411">
        <v>0.5</v>
      </c>
      <c r="DM411" t="s">
        <v>430</v>
      </c>
      <c r="DN411">
        <v>2</v>
      </c>
      <c r="DO411" t="b">
        <v>1</v>
      </c>
      <c r="DP411">
        <v>1685037883.314285</v>
      </c>
      <c r="DQ411">
        <v>384.5614642857144</v>
      </c>
      <c r="DR411">
        <v>366.7138571428572</v>
      </c>
      <c r="DS411">
        <v>17.83771071428572</v>
      </c>
      <c r="DT411">
        <v>14.47887857142857</v>
      </c>
      <c r="DU411">
        <v>384.3428214285714</v>
      </c>
      <c r="DV411">
        <v>17.92497857142857</v>
      </c>
      <c r="DW411">
        <v>499.9958928571428</v>
      </c>
      <c r="DX411">
        <v>99.46345357142859</v>
      </c>
      <c r="DY411">
        <v>0.09994138928571428</v>
      </c>
      <c r="DZ411">
        <v>26.94052857142857</v>
      </c>
      <c r="EA411">
        <v>28.01493928571429</v>
      </c>
      <c r="EB411">
        <v>999.9000000000002</v>
      </c>
      <c r="EC411">
        <v>0</v>
      </c>
      <c r="ED411">
        <v>0</v>
      </c>
      <c r="EE411">
        <v>9996.631785714286</v>
      </c>
      <c r="EF411">
        <v>0</v>
      </c>
      <c r="EG411">
        <v>255.3838571428571</v>
      </c>
      <c r="EH411">
        <v>17.84757142857143</v>
      </c>
      <c r="EI411">
        <v>391.5454642857144</v>
      </c>
      <c r="EJ411">
        <v>372.1008571428571</v>
      </c>
      <c r="EK411">
        <v>3.358818928571428</v>
      </c>
      <c r="EL411">
        <v>366.7138571428572</v>
      </c>
      <c r="EM411">
        <v>14.47887857142857</v>
      </c>
      <c r="EN411">
        <v>1.774200714285714</v>
      </c>
      <c r="EO411">
        <v>1.44012</v>
      </c>
      <c r="EP411">
        <v>15.56129642857143</v>
      </c>
      <c r="EQ411">
        <v>12.34669642857143</v>
      </c>
      <c r="ER411">
        <v>2000.006785714286</v>
      </c>
      <c r="ES411">
        <v>0.9799937857142859</v>
      </c>
      <c r="ET411">
        <v>0.02000641428571428</v>
      </c>
      <c r="EU411">
        <v>0</v>
      </c>
      <c r="EV411">
        <v>96.50061071428573</v>
      </c>
      <c r="EW411">
        <v>5.00078</v>
      </c>
      <c r="EX411">
        <v>10413.49285714286</v>
      </c>
      <c r="EY411">
        <v>16379.65714285714</v>
      </c>
      <c r="EZ411">
        <v>44.77649999999999</v>
      </c>
      <c r="FA411">
        <v>46.3435</v>
      </c>
      <c r="FB411">
        <v>45.75424999999999</v>
      </c>
      <c r="FC411">
        <v>45.61564285714284</v>
      </c>
      <c r="FD411">
        <v>45.32796428571429</v>
      </c>
      <c r="FE411">
        <v>1955.096785714285</v>
      </c>
      <c r="FF411">
        <v>39.91</v>
      </c>
      <c r="FG411">
        <v>0</v>
      </c>
      <c r="FH411">
        <v>1685037890.5</v>
      </c>
      <c r="FI411">
        <v>0</v>
      </c>
      <c r="FJ411">
        <v>96.49891999999998</v>
      </c>
      <c r="FK411">
        <v>-2.34416153819432</v>
      </c>
      <c r="FL411">
        <v>34.10769228101478</v>
      </c>
      <c r="FM411">
        <v>10413.52</v>
      </c>
      <c r="FN411">
        <v>15</v>
      </c>
      <c r="FO411">
        <v>1685037180.6</v>
      </c>
      <c r="FP411" t="s">
        <v>1212</v>
      </c>
      <c r="FQ411">
        <v>1685037168.1</v>
      </c>
      <c r="FR411">
        <v>1685037180.6</v>
      </c>
      <c r="FS411">
        <v>6</v>
      </c>
      <c r="FT411">
        <v>0.393</v>
      </c>
      <c r="FU411">
        <v>0.027</v>
      </c>
      <c r="FV411">
        <v>0.222</v>
      </c>
      <c r="FW411">
        <v>-0.163</v>
      </c>
      <c r="FX411">
        <v>420</v>
      </c>
      <c r="FY411">
        <v>12</v>
      </c>
      <c r="FZ411">
        <v>0.38</v>
      </c>
      <c r="GA411">
        <v>0.02</v>
      </c>
      <c r="GB411">
        <v>15.4889356097561</v>
      </c>
      <c r="GC411">
        <v>45.0452410452962</v>
      </c>
      <c r="GD411">
        <v>4.624186348428809</v>
      </c>
      <c r="GE411">
        <v>0</v>
      </c>
      <c r="GF411">
        <v>3.377124146341463</v>
      </c>
      <c r="GG411">
        <v>-0.3783114982578323</v>
      </c>
      <c r="GH411">
        <v>0.04288208000140478</v>
      </c>
      <c r="GI411">
        <v>1</v>
      </c>
      <c r="GJ411">
        <v>1</v>
      </c>
      <c r="GK411">
        <v>2</v>
      </c>
      <c r="GL411" t="s">
        <v>432</v>
      </c>
      <c r="GM411">
        <v>3.09863</v>
      </c>
      <c r="GN411">
        <v>2.75798</v>
      </c>
      <c r="GO411">
        <v>0.08453239999999999</v>
      </c>
      <c r="GP411">
        <v>0.0807732</v>
      </c>
      <c r="GQ411">
        <v>0.0956168</v>
      </c>
      <c r="GR411">
        <v>0.0825994</v>
      </c>
      <c r="GS411">
        <v>23217.9</v>
      </c>
      <c r="GT411">
        <v>23049.6</v>
      </c>
      <c r="GU411">
        <v>25924.7</v>
      </c>
      <c r="GV411">
        <v>25439.3</v>
      </c>
      <c r="GW411">
        <v>37640.8</v>
      </c>
      <c r="GX411">
        <v>35556.9</v>
      </c>
      <c r="GY411">
        <v>45342.2</v>
      </c>
      <c r="GZ411">
        <v>41936.4</v>
      </c>
      <c r="HA411">
        <v>1.82365</v>
      </c>
      <c r="HB411">
        <v>1.75073</v>
      </c>
      <c r="HC411">
        <v>-0.22544</v>
      </c>
      <c r="HD411">
        <v>0</v>
      </c>
      <c r="HE411">
        <v>31.685</v>
      </c>
      <c r="HF411">
        <v>999.9</v>
      </c>
      <c r="HG411">
        <v>40.6</v>
      </c>
      <c r="HH411">
        <v>47.8</v>
      </c>
      <c r="HI411">
        <v>45.3962</v>
      </c>
      <c r="HJ411">
        <v>63.0334</v>
      </c>
      <c r="HK411">
        <v>22.5441</v>
      </c>
      <c r="HL411">
        <v>1</v>
      </c>
      <c r="HM411">
        <v>0.733303</v>
      </c>
      <c r="HN411">
        <v>8.543710000000001</v>
      </c>
      <c r="HO411">
        <v>20.0882</v>
      </c>
      <c r="HP411">
        <v>5.21175</v>
      </c>
      <c r="HQ411">
        <v>11.986</v>
      </c>
      <c r="HR411">
        <v>4.96285</v>
      </c>
      <c r="HS411">
        <v>3.27435</v>
      </c>
      <c r="HT411">
        <v>9999</v>
      </c>
      <c r="HU411">
        <v>9999</v>
      </c>
      <c r="HV411">
        <v>9999</v>
      </c>
      <c r="HW411">
        <v>33.1</v>
      </c>
      <c r="HX411">
        <v>1.86401</v>
      </c>
      <c r="HY411">
        <v>1.86035</v>
      </c>
      <c r="HZ411">
        <v>1.85867</v>
      </c>
      <c r="IA411">
        <v>1.86005</v>
      </c>
      <c r="IB411">
        <v>1.85989</v>
      </c>
      <c r="IC411">
        <v>1.85854</v>
      </c>
      <c r="ID411">
        <v>1.85766</v>
      </c>
      <c r="IE411">
        <v>1.85243</v>
      </c>
      <c r="IF411">
        <v>0</v>
      </c>
      <c r="IG411">
        <v>0</v>
      </c>
      <c r="IH411">
        <v>0</v>
      </c>
      <c r="II411">
        <v>0</v>
      </c>
      <c r="IJ411" t="s">
        <v>433</v>
      </c>
      <c r="IK411" t="s">
        <v>434</v>
      </c>
      <c r="IL411" t="s">
        <v>435</v>
      </c>
      <c r="IM411" t="s">
        <v>435</v>
      </c>
      <c r="IN411" t="s">
        <v>435</v>
      </c>
      <c r="IO411" t="s">
        <v>435</v>
      </c>
      <c r="IP411">
        <v>0</v>
      </c>
      <c r="IQ411">
        <v>100</v>
      </c>
      <c r="IR411">
        <v>100</v>
      </c>
      <c r="IS411">
        <v>0.216</v>
      </c>
      <c r="IT411">
        <v>-0.0864</v>
      </c>
      <c r="IU411">
        <v>0.1423453740695309</v>
      </c>
      <c r="IV411">
        <v>0.0002756662941723101</v>
      </c>
      <c r="IW411">
        <v>-1.706736700235475E-07</v>
      </c>
      <c r="IX411">
        <v>-7.648352192670159E-11</v>
      </c>
      <c r="IY411">
        <v>-0.2459740599932363</v>
      </c>
      <c r="IZ411">
        <v>0.001712106514585134</v>
      </c>
      <c r="JA411">
        <v>0.0004201690128959496</v>
      </c>
      <c r="JB411">
        <v>-1.212774764375344E-06</v>
      </c>
      <c r="JC411">
        <v>3</v>
      </c>
      <c r="JD411">
        <v>1949</v>
      </c>
      <c r="JE411">
        <v>1</v>
      </c>
      <c r="JF411">
        <v>28</v>
      </c>
      <c r="JG411">
        <v>12.1</v>
      </c>
      <c r="JH411">
        <v>11.8</v>
      </c>
      <c r="JI411">
        <v>0.914307</v>
      </c>
      <c r="JJ411">
        <v>2.70508</v>
      </c>
      <c r="JK411">
        <v>1.49658</v>
      </c>
      <c r="JL411">
        <v>2.34131</v>
      </c>
      <c r="JM411">
        <v>1.54785</v>
      </c>
      <c r="JN411">
        <v>2.37793</v>
      </c>
      <c r="JO411">
        <v>51.232</v>
      </c>
      <c r="JP411">
        <v>13.5804</v>
      </c>
      <c r="JQ411">
        <v>18</v>
      </c>
      <c r="JR411">
        <v>501.049</v>
      </c>
      <c r="JS411">
        <v>466.876</v>
      </c>
      <c r="JT411">
        <v>20.3576</v>
      </c>
      <c r="JU411">
        <v>35.7614</v>
      </c>
      <c r="JV411">
        <v>30.0011</v>
      </c>
      <c r="JW411">
        <v>35.4717</v>
      </c>
      <c r="JX411">
        <v>35.3421</v>
      </c>
      <c r="JY411">
        <v>18.4004</v>
      </c>
      <c r="JZ411">
        <v>61.5281</v>
      </c>
      <c r="KA411">
        <v>0</v>
      </c>
      <c r="KB411">
        <v>20.3638</v>
      </c>
      <c r="KC411">
        <v>313.354</v>
      </c>
      <c r="KD411">
        <v>14.541</v>
      </c>
      <c r="KE411">
        <v>99.0797</v>
      </c>
      <c r="KF411">
        <v>99.5577</v>
      </c>
    </row>
    <row r="412" spans="1:292">
      <c r="A412">
        <v>392</v>
      </c>
      <c r="B412">
        <v>1685037896.1</v>
      </c>
      <c r="C412">
        <v>11297</v>
      </c>
      <c r="D412" t="s">
        <v>1225</v>
      </c>
      <c r="E412" t="s">
        <v>1226</v>
      </c>
      <c r="F412">
        <v>5</v>
      </c>
      <c r="G412" t="s">
        <v>1017</v>
      </c>
      <c r="H412">
        <v>1685037888.6</v>
      </c>
      <c r="I412">
        <f>(J412)/1000</f>
        <v>0</v>
      </c>
      <c r="J412">
        <f>IF(DO412, AM412, AG412)</f>
        <v>0</v>
      </c>
      <c r="K412">
        <f>IF(DO412, AH412, AF412)</f>
        <v>0</v>
      </c>
      <c r="L412">
        <f>DQ412 - IF(AT412&gt;1, K412*DK412*100.0/(AV412*EE412), 0)</f>
        <v>0</v>
      </c>
      <c r="M412">
        <f>((S412-I412/2)*L412-K412)/(S412+I412/2)</f>
        <v>0</v>
      </c>
      <c r="N412">
        <f>M412*(DX412+DY412)/1000.0</f>
        <v>0</v>
      </c>
      <c r="O412">
        <f>(DQ412 - IF(AT412&gt;1, K412*DK412*100.0/(AV412*EE412), 0))*(DX412+DY412)/1000.0</f>
        <v>0</v>
      </c>
      <c r="P412">
        <f>2.0/((1/R412-1/Q412)+SIGN(R412)*SQRT((1/R412-1/Q412)*(1/R412-1/Q412) + 4*DL412/((DL412+1)*(DL412+1))*(2*1/R412*1/Q412-1/Q412*1/Q412)))</f>
        <v>0</v>
      </c>
      <c r="Q412">
        <f>IF(LEFT(DM412,1)&lt;&gt;"0",IF(LEFT(DM412,1)="1",3.0,DN412),$D$5+$E$5*(EE412*DX412/($K$5*1000))+$F$5*(EE412*DX412/($K$5*1000))*MAX(MIN(DK412,$J$5),$I$5)*MAX(MIN(DK412,$J$5),$I$5)+$G$5*MAX(MIN(DK412,$J$5),$I$5)*(EE412*DX412/($K$5*1000))+$H$5*(EE412*DX412/($K$5*1000))*(EE412*DX412/($K$5*1000)))</f>
        <v>0</v>
      </c>
      <c r="R412">
        <f>I412*(1000-(1000*0.61365*exp(17.502*V412/(240.97+V412))/(DX412+DY412)+DS412)/2)/(1000*0.61365*exp(17.502*V412/(240.97+V412))/(DX412+DY412)-DS412)</f>
        <v>0</v>
      </c>
      <c r="S412">
        <f>1/((DL412+1)/(P412/1.6)+1/(Q412/1.37)) + DL412/((DL412+1)/(P412/1.6) + DL412/(Q412/1.37))</f>
        <v>0</v>
      </c>
      <c r="T412">
        <f>(DG412*DJ412)</f>
        <v>0</v>
      </c>
      <c r="U412">
        <f>(DZ412+(T412+2*0.95*5.67E-8*(((DZ412+$B$9)+273)^4-(DZ412+273)^4)-44100*I412)/(1.84*29.3*Q412+8*0.95*5.67E-8*(DZ412+273)^3))</f>
        <v>0</v>
      </c>
      <c r="V412">
        <f>($C$9*EA412+$D$9*EB412+$E$9*U412)</f>
        <v>0</v>
      </c>
      <c r="W412">
        <f>0.61365*exp(17.502*V412/(240.97+V412))</f>
        <v>0</v>
      </c>
      <c r="X412">
        <f>(Y412/Z412*100)</f>
        <v>0</v>
      </c>
      <c r="Y412">
        <f>DS412*(DX412+DY412)/1000</f>
        <v>0</v>
      </c>
      <c r="Z412">
        <f>0.61365*exp(17.502*DZ412/(240.97+DZ412))</f>
        <v>0</v>
      </c>
      <c r="AA412">
        <f>(W412-DS412*(DX412+DY412)/1000)</f>
        <v>0</v>
      </c>
      <c r="AB412">
        <f>(-I412*44100)</f>
        <v>0</v>
      </c>
      <c r="AC412">
        <f>2*29.3*Q412*0.92*(DZ412-V412)</f>
        <v>0</v>
      </c>
      <c r="AD412">
        <f>2*0.95*5.67E-8*(((DZ412+$B$9)+273)^4-(V412+273)^4)</f>
        <v>0</v>
      </c>
      <c r="AE412">
        <f>T412+AD412+AB412+AC412</f>
        <v>0</v>
      </c>
      <c r="AF412">
        <f>DW412*AT412*(DR412-DQ412*(1000-AT412*DT412)/(1000-AT412*DS412))/(100*DK412)</f>
        <v>0</v>
      </c>
      <c r="AG412">
        <f>1000*DW412*AT412*(DS412-DT412)/(100*DK412*(1000-AT412*DS412))</f>
        <v>0</v>
      </c>
      <c r="AH412">
        <f>(AI412 - AJ412 - DX412*1E3/(8.314*(DZ412+273.15)) * AL412/DW412 * AK412) * DW412/(100*DK412) * (1000 - DT412)/1000</f>
        <v>0</v>
      </c>
      <c r="AI412">
        <v>340.563011575451</v>
      </c>
      <c r="AJ412">
        <v>353.8809636363637</v>
      </c>
      <c r="AK412">
        <v>-3.214984786231752</v>
      </c>
      <c r="AL412">
        <v>66.85377035828483</v>
      </c>
      <c r="AM412">
        <f>(AO412 - AN412 + DX412*1E3/(8.314*(DZ412+273.15)) * AQ412/DW412 * AP412) * DW412/(100*DK412) * 1000/(1000 - AO412)</f>
        <v>0</v>
      </c>
      <c r="AN412">
        <v>14.58097238303019</v>
      </c>
      <c r="AO412">
        <v>17.92800109890111</v>
      </c>
      <c r="AP412">
        <v>0.01221211168639275</v>
      </c>
      <c r="AQ412">
        <v>101.9108585769425</v>
      </c>
      <c r="AR412">
        <v>0</v>
      </c>
      <c r="AS412">
        <v>0</v>
      </c>
      <c r="AT412">
        <f>IF(AR412*$H$15&gt;=AV412,1.0,(AV412/(AV412-AR412*$H$15)))</f>
        <v>0</v>
      </c>
      <c r="AU412">
        <f>(AT412-1)*100</f>
        <v>0</v>
      </c>
      <c r="AV412">
        <f>MAX(0,($B$15+$C$15*EE412)/(1+$D$15*EE412)*DX412/(DZ412+273)*$E$15)</f>
        <v>0</v>
      </c>
      <c r="AW412" t="s">
        <v>429</v>
      </c>
      <c r="AX412" t="s">
        <v>429</v>
      </c>
      <c r="AY412">
        <v>0</v>
      </c>
      <c r="AZ412">
        <v>0</v>
      </c>
      <c r="BA412">
        <f>1-AY412/AZ412</f>
        <v>0</v>
      </c>
      <c r="BB412">
        <v>0</v>
      </c>
      <c r="BC412" t="s">
        <v>429</v>
      </c>
      <c r="BD412" t="s">
        <v>429</v>
      </c>
      <c r="BE412">
        <v>0</v>
      </c>
      <c r="BF412">
        <v>0</v>
      </c>
      <c r="BG412">
        <f>1-BE412/BF412</f>
        <v>0</v>
      </c>
      <c r="BH412">
        <v>0.5</v>
      </c>
      <c r="BI412">
        <f>DH412</f>
        <v>0</v>
      </c>
      <c r="BJ412">
        <f>K412</f>
        <v>0</v>
      </c>
      <c r="BK412">
        <f>BG412*BH412*BI412</f>
        <v>0</v>
      </c>
      <c r="BL412">
        <f>(BJ412-BB412)/BI412</f>
        <v>0</v>
      </c>
      <c r="BM412">
        <f>(AZ412-BF412)/BF412</f>
        <v>0</v>
      </c>
      <c r="BN412">
        <f>AY412/(BA412+AY412/BF412)</f>
        <v>0</v>
      </c>
      <c r="BO412" t="s">
        <v>429</v>
      </c>
      <c r="BP412">
        <v>0</v>
      </c>
      <c r="BQ412">
        <f>IF(BP412&lt;&gt;0, BP412, BN412)</f>
        <v>0</v>
      </c>
      <c r="BR412">
        <f>1-BQ412/BF412</f>
        <v>0</v>
      </c>
      <c r="BS412">
        <f>(BF412-BE412)/(BF412-BQ412)</f>
        <v>0</v>
      </c>
      <c r="BT412">
        <f>(AZ412-BF412)/(AZ412-BQ412)</f>
        <v>0</v>
      </c>
      <c r="BU412">
        <f>(BF412-BE412)/(BF412-AY412)</f>
        <v>0</v>
      </c>
      <c r="BV412">
        <f>(AZ412-BF412)/(AZ412-AY412)</f>
        <v>0</v>
      </c>
      <c r="BW412">
        <f>(BS412*BQ412/BE412)</f>
        <v>0</v>
      </c>
      <c r="BX412">
        <f>(1-BW412)</f>
        <v>0</v>
      </c>
      <c r="DG412">
        <f>$B$13*EF412+$C$13*EG412+$F$13*ER412*(1-EU412)</f>
        <v>0</v>
      </c>
      <c r="DH412">
        <f>DG412*DI412</f>
        <v>0</v>
      </c>
      <c r="DI412">
        <f>($B$13*$D$11+$C$13*$D$11+$F$13*((FE412+EW412)/MAX(FE412+EW412+FF412, 0.1)*$I$11+FF412/MAX(FE412+EW412+FF412, 0.1)*$J$11))/($B$13+$C$13+$F$13)</f>
        <v>0</v>
      </c>
      <c r="DJ412">
        <f>($B$13*$K$11+$C$13*$K$11+$F$13*((FE412+EW412)/MAX(FE412+EW412+FF412, 0.1)*$P$11+FF412/MAX(FE412+EW412+FF412, 0.1)*$Q$11))/($B$13+$C$13+$F$13)</f>
        <v>0</v>
      </c>
      <c r="DK412">
        <v>4.16</v>
      </c>
      <c r="DL412">
        <v>0.5</v>
      </c>
      <c r="DM412" t="s">
        <v>430</v>
      </c>
      <c r="DN412">
        <v>2</v>
      </c>
      <c r="DO412" t="b">
        <v>1</v>
      </c>
      <c r="DP412">
        <v>1685037888.6</v>
      </c>
      <c r="DQ412">
        <v>369.2607407407406</v>
      </c>
      <c r="DR412">
        <v>349.2768518518519</v>
      </c>
      <c r="DS412">
        <v>17.87388518518519</v>
      </c>
      <c r="DT412">
        <v>14.52687407407407</v>
      </c>
      <c r="DU412">
        <v>369.0439259259259</v>
      </c>
      <c r="DV412">
        <v>17.9605962962963</v>
      </c>
      <c r="DW412">
        <v>499.9704074074074</v>
      </c>
      <c r="DX412">
        <v>99.46268148148147</v>
      </c>
      <c r="DY412">
        <v>0.09994696296296297</v>
      </c>
      <c r="DZ412">
        <v>26.93194444444445</v>
      </c>
      <c r="EA412">
        <v>28.00772592592593</v>
      </c>
      <c r="EB412">
        <v>999.9000000000001</v>
      </c>
      <c r="EC412">
        <v>0</v>
      </c>
      <c r="ED412">
        <v>0</v>
      </c>
      <c r="EE412">
        <v>9997.592962962963</v>
      </c>
      <c r="EF412">
        <v>0</v>
      </c>
      <c r="EG412">
        <v>256.5606296296297</v>
      </c>
      <c r="EH412">
        <v>19.98392592592592</v>
      </c>
      <c r="EI412">
        <v>375.9805925925927</v>
      </c>
      <c r="EJ412">
        <v>354.4248518518518</v>
      </c>
      <c r="EK412">
        <v>3.34700962962963</v>
      </c>
      <c r="EL412">
        <v>349.2768518518519</v>
      </c>
      <c r="EM412">
        <v>14.52687407407407</v>
      </c>
      <c r="EN412">
        <v>1.777785925925926</v>
      </c>
      <c r="EO412">
        <v>1.444882962962963</v>
      </c>
      <c r="EP412">
        <v>15.5927962962963</v>
      </c>
      <c r="EQ412">
        <v>12.39695185185185</v>
      </c>
      <c r="ER412">
        <v>2000.004444444444</v>
      </c>
      <c r="ES412">
        <v>0.9799938888888889</v>
      </c>
      <c r="ET412">
        <v>0.02000631111111111</v>
      </c>
      <c r="EU412">
        <v>0</v>
      </c>
      <c r="EV412">
        <v>96.29687777777778</v>
      </c>
      <c r="EW412">
        <v>5.00078</v>
      </c>
      <c r="EX412">
        <v>10412.04444444445</v>
      </c>
      <c r="EY412">
        <v>16379.65185185185</v>
      </c>
      <c r="EZ412">
        <v>44.78218518518518</v>
      </c>
      <c r="FA412">
        <v>46.34233333333333</v>
      </c>
      <c r="FB412">
        <v>45.71733333333333</v>
      </c>
      <c r="FC412">
        <v>45.61070370370368</v>
      </c>
      <c r="FD412">
        <v>45.31933333333333</v>
      </c>
      <c r="FE412">
        <v>1955.094444444444</v>
      </c>
      <c r="FF412">
        <v>39.91</v>
      </c>
      <c r="FG412">
        <v>0</v>
      </c>
      <c r="FH412">
        <v>1685037895.3</v>
      </c>
      <c r="FI412">
        <v>0</v>
      </c>
      <c r="FJ412">
        <v>96.32707599999999</v>
      </c>
      <c r="FK412">
        <v>-2.034738473565919</v>
      </c>
      <c r="FL412">
        <v>-101.5538464452992</v>
      </c>
      <c r="FM412">
        <v>10412.116</v>
      </c>
      <c r="FN412">
        <v>15</v>
      </c>
      <c r="FO412">
        <v>1685037180.6</v>
      </c>
      <c r="FP412" t="s">
        <v>1212</v>
      </c>
      <c r="FQ412">
        <v>1685037168.1</v>
      </c>
      <c r="FR412">
        <v>1685037180.6</v>
      </c>
      <c r="FS412">
        <v>6</v>
      </c>
      <c r="FT412">
        <v>0.393</v>
      </c>
      <c r="FU412">
        <v>0.027</v>
      </c>
      <c r="FV412">
        <v>0.222</v>
      </c>
      <c r="FW412">
        <v>-0.163</v>
      </c>
      <c r="FX412">
        <v>420</v>
      </c>
      <c r="FY412">
        <v>12</v>
      </c>
      <c r="FZ412">
        <v>0.38</v>
      </c>
      <c r="GA412">
        <v>0.02</v>
      </c>
      <c r="GB412">
        <v>18.06558292682926</v>
      </c>
      <c r="GC412">
        <v>28.0400571428571</v>
      </c>
      <c r="GD412">
        <v>2.901092852946252</v>
      </c>
      <c r="GE412">
        <v>0</v>
      </c>
      <c r="GF412">
        <v>3.357674878048781</v>
      </c>
      <c r="GG412">
        <v>-0.2617758188153316</v>
      </c>
      <c r="GH412">
        <v>0.03491966991448156</v>
      </c>
      <c r="GI412">
        <v>1</v>
      </c>
      <c r="GJ412">
        <v>1</v>
      </c>
      <c r="GK412">
        <v>2</v>
      </c>
      <c r="GL412" t="s">
        <v>432</v>
      </c>
      <c r="GM412">
        <v>3.09866</v>
      </c>
      <c r="GN412">
        <v>2.75824</v>
      </c>
      <c r="GO412">
        <v>0.08161499999999999</v>
      </c>
      <c r="GP412">
        <v>0.0776486</v>
      </c>
      <c r="GQ412">
        <v>0.09575450000000001</v>
      </c>
      <c r="GR412">
        <v>0.08254019999999999</v>
      </c>
      <c r="GS412">
        <v>23291.2</v>
      </c>
      <c r="GT412">
        <v>23127.4</v>
      </c>
      <c r="GU412">
        <v>25924</v>
      </c>
      <c r="GV412">
        <v>25438.8</v>
      </c>
      <c r="GW412">
        <v>37633.7</v>
      </c>
      <c r="GX412">
        <v>35558.2</v>
      </c>
      <c r="GY412">
        <v>45340.8</v>
      </c>
      <c r="GZ412">
        <v>41935.6</v>
      </c>
      <c r="HA412">
        <v>1.82323</v>
      </c>
      <c r="HB412">
        <v>1.75053</v>
      </c>
      <c r="HC412">
        <v>-0.227079</v>
      </c>
      <c r="HD412">
        <v>0</v>
      </c>
      <c r="HE412">
        <v>31.6926</v>
      </c>
      <c r="HF412">
        <v>999.9</v>
      </c>
      <c r="HG412">
        <v>40.6</v>
      </c>
      <c r="HH412">
        <v>47.8</v>
      </c>
      <c r="HI412">
        <v>45.3883</v>
      </c>
      <c r="HJ412">
        <v>63.0134</v>
      </c>
      <c r="HK412">
        <v>22.7845</v>
      </c>
      <c r="HL412">
        <v>1</v>
      </c>
      <c r="HM412">
        <v>0.734291</v>
      </c>
      <c r="HN412">
        <v>8.536709999999999</v>
      </c>
      <c r="HO412">
        <v>20.0886</v>
      </c>
      <c r="HP412">
        <v>5.2116</v>
      </c>
      <c r="HQ412">
        <v>11.986</v>
      </c>
      <c r="HR412">
        <v>4.96265</v>
      </c>
      <c r="HS412">
        <v>3.27433</v>
      </c>
      <c r="HT412">
        <v>9999</v>
      </c>
      <c r="HU412">
        <v>9999</v>
      </c>
      <c r="HV412">
        <v>9999</v>
      </c>
      <c r="HW412">
        <v>33.1</v>
      </c>
      <c r="HX412">
        <v>1.86401</v>
      </c>
      <c r="HY412">
        <v>1.86034</v>
      </c>
      <c r="HZ412">
        <v>1.85868</v>
      </c>
      <c r="IA412">
        <v>1.86005</v>
      </c>
      <c r="IB412">
        <v>1.85989</v>
      </c>
      <c r="IC412">
        <v>1.85857</v>
      </c>
      <c r="ID412">
        <v>1.8577</v>
      </c>
      <c r="IE412">
        <v>1.85242</v>
      </c>
      <c r="IF412">
        <v>0</v>
      </c>
      <c r="IG412">
        <v>0</v>
      </c>
      <c r="IH412">
        <v>0</v>
      </c>
      <c r="II412">
        <v>0</v>
      </c>
      <c r="IJ412" t="s">
        <v>433</v>
      </c>
      <c r="IK412" t="s">
        <v>434</v>
      </c>
      <c r="IL412" t="s">
        <v>435</v>
      </c>
      <c r="IM412" t="s">
        <v>435</v>
      </c>
      <c r="IN412" t="s">
        <v>435</v>
      </c>
      <c r="IO412" t="s">
        <v>435</v>
      </c>
      <c r="IP412">
        <v>0</v>
      </c>
      <c r="IQ412">
        <v>100</v>
      </c>
      <c r="IR412">
        <v>100</v>
      </c>
      <c r="IS412">
        <v>0.214</v>
      </c>
      <c r="IT412">
        <v>-0.0859</v>
      </c>
      <c r="IU412">
        <v>0.1423453740695309</v>
      </c>
      <c r="IV412">
        <v>0.0002756662941723101</v>
      </c>
      <c r="IW412">
        <v>-1.706736700235475E-07</v>
      </c>
      <c r="IX412">
        <v>-7.648352192670159E-11</v>
      </c>
      <c r="IY412">
        <v>-0.2459740599932363</v>
      </c>
      <c r="IZ412">
        <v>0.001712106514585134</v>
      </c>
      <c r="JA412">
        <v>0.0004201690128959496</v>
      </c>
      <c r="JB412">
        <v>-1.212774764375344E-06</v>
      </c>
      <c r="JC412">
        <v>3</v>
      </c>
      <c r="JD412">
        <v>1949</v>
      </c>
      <c r="JE412">
        <v>1</v>
      </c>
      <c r="JF412">
        <v>28</v>
      </c>
      <c r="JG412">
        <v>12.1</v>
      </c>
      <c r="JH412">
        <v>11.9</v>
      </c>
      <c r="JI412">
        <v>0.875244</v>
      </c>
      <c r="JJ412">
        <v>2.69287</v>
      </c>
      <c r="JK412">
        <v>1.49658</v>
      </c>
      <c r="JL412">
        <v>2.34131</v>
      </c>
      <c r="JM412">
        <v>1.54785</v>
      </c>
      <c r="JN412">
        <v>2.5</v>
      </c>
      <c r="JO412">
        <v>51.232</v>
      </c>
      <c r="JP412">
        <v>13.6067</v>
      </c>
      <c r="JQ412">
        <v>18</v>
      </c>
      <c r="JR412">
        <v>500.867</v>
      </c>
      <c r="JS412">
        <v>466.828</v>
      </c>
      <c r="JT412">
        <v>20.3528</v>
      </c>
      <c r="JU412">
        <v>35.7748</v>
      </c>
      <c r="JV412">
        <v>30.0011</v>
      </c>
      <c r="JW412">
        <v>35.4834</v>
      </c>
      <c r="JX412">
        <v>35.3538</v>
      </c>
      <c r="JY412">
        <v>17.6066</v>
      </c>
      <c r="JZ412">
        <v>61.5281</v>
      </c>
      <c r="KA412">
        <v>0</v>
      </c>
      <c r="KB412">
        <v>20.352</v>
      </c>
      <c r="KC412">
        <v>299.996</v>
      </c>
      <c r="KD412">
        <v>14.5363</v>
      </c>
      <c r="KE412">
        <v>99.07689999999999</v>
      </c>
      <c r="KF412">
        <v>99.55589999999999</v>
      </c>
    </row>
    <row r="413" spans="1:292">
      <c r="A413">
        <v>393</v>
      </c>
      <c r="B413">
        <v>1685037901.1</v>
      </c>
      <c r="C413">
        <v>11302</v>
      </c>
      <c r="D413" t="s">
        <v>1227</v>
      </c>
      <c r="E413" t="s">
        <v>1228</v>
      </c>
      <c r="F413">
        <v>5</v>
      </c>
      <c r="G413" t="s">
        <v>1017</v>
      </c>
      <c r="H413">
        <v>1685037893.314285</v>
      </c>
      <c r="I413">
        <f>(J413)/1000</f>
        <v>0</v>
      </c>
      <c r="J413">
        <f>IF(DO413, AM413, AG413)</f>
        <v>0</v>
      </c>
      <c r="K413">
        <f>IF(DO413, AH413, AF413)</f>
        <v>0</v>
      </c>
      <c r="L413">
        <f>DQ413 - IF(AT413&gt;1, K413*DK413*100.0/(AV413*EE413), 0)</f>
        <v>0</v>
      </c>
      <c r="M413">
        <f>((S413-I413/2)*L413-K413)/(S413+I413/2)</f>
        <v>0</v>
      </c>
      <c r="N413">
        <f>M413*(DX413+DY413)/1000.0</f>
        <v>0</v>
      </c>
      <c r="O413">
        <f>(DQ413 - IF(AT413&gt;1, K413*DK413*100.0/(AV413*EE413), 0))*(DX413+DY413)/1000.0</f>
        <v>0</v>
      </c>
      <c r="P413">
        <f>2.0/((1/R413-1/Q413)+SIGN(R413)*SQRT((1/R413-1/Q413)*(1/R413-1/Q413) + 4*DL413/((DL413+1)*(DL413+1))*(2*1/R413*1/Q413-1/Q413*1/Q413)))</f>
        <v>0</v>
      </c>
      <c r="Q413">
        <f>IF(LEFT(DM413,1)&lt;&gt;"0",IF(LEFT(DM413,1)="1",3.0,DN413),$D$5+$E$5*(EE413*DX413/($K$5*1000))+$F$5*(EE413*DX413/($K$5*1000))*MAX(MIN(DK413,$J$5),$I$5)*MAX(MIN(DK413,$J$5),$I$5)+$G$5*MAX(MIN(DK413,$J$5),$I$5)*(EE413*DX413/($K$5*1000))+$H$5*(EE413*DX413/($K$5*1000))*(EE413*DX413/($K$5*1000)))</f>
        <v>0</v>
      </c>
      <c r="R413">
        <f>I413*(1000-(1000*0.61365*exp(17.502*V413/(240.97+V413))/(DX413+DY413)+DS413)/2)/(1000*0.61365*exp(17.502*V413/(240.97+V413))/(DX413+DY413)-DS413)</f>
        <v>0</v>
      </c>
      <c r="S413">
        <f>1/((DL413+1)/(P413/1.6)+1/(Q413/1.37)) + DL413/((DL413+1)/(P413/1.6) + DL413/(Q413/1.37))</f>
        <v>0</v>
      </c>
      <c r="T413">
        <f>(DG413*DJ413)</f>
        <v>0</v>
      </c>
      <c r="U413">
        <f>(DZ413+(T413+2*0.95*5.67E-8*(((DZ413+$B$9)+273)^4-(DZ413+273)^4)-44100*I413)/(1.84*29.3*Q413+8*0.95*5.67E-8*(DZ413+273)^3))</f>
        <v>0</v>
      </c>
      <c r="V413">
        <f>($C$9*EA413+$D$9*EB413+$E$9*U413)</f>
        <v>0</v>
      </c>
      <c r="W413">
        <f>0.61365*exp(17.502*V413/(240.97+V413))</f>
        <v>0</v>
      </c>
      <c r="X413">
        <f>(Y413/Z413*100)</f>
        <v>0</v>
      </c>
      <c r="Y413">
        <f>DS413*(DX413+DY413)/1000</f>
        <v>0</v>
      </c>
      <c r="Z413">
        <f>0.61365*exp(17.502*DZ413/(240.97+DZ413))</f>
        <v>0</v>
      </c>
      <c r="AA413">
        <f>(W413-DS413*(DX413+DY413)/1000)</f>
        <v>0</v>
      </c>
      <c r="AB413">
        <f>(-I413*44100)</f>
        <v>0</v>
      </c>
      <c r="AC413">
        <f>2*29.3*Q413*0.92*(DZ413-V413)</f>
        <v>0</v>
      </c>
      <c r="AD413">
        <f>2*0.95*5.67E-8*(((DZ413+$B$9)+273)^4-(V413+273)^4)</f>
        <v>0</v>
      </c>
      <c r="AE413">
        <f>T413+AD413+AB413+AC413</f>
        <v>0</v>
      </c>
      <c r="AF413">
        <f>DW413*AT413*(DR413-DQ413*(1000-AT413*DT413)/(1000-AT413*DS413))/(100*DK413)</f>
        <v>0</v>
      </c>
      <c r="AG413">
        <f>1000*DW413*AT413*(DS413-DT413)/(100*DK413*(1000-AT413*DS413))</f>
        <v>0</v>
      </c>
      <c r="AH413">
        <f>(AI413 - AJ413 - DX413*1E3/(8.314*(DZ413+273.15)) * AL413/DW413 * AK413) * DW413/(100*DK413) * (1000 - DT413)/1000</f>
        <v>0</v>
      </c>
      <c r="AI413">
        <v>323.7180930407613</v>
      </c>
      <c r="AJ413">
        <v>337.5110242424242</v>
      </c>
      <c r="AK413">
        <v>-3.28090825970732</v>
      </c>
      <c r="AL413">
        <v>66.85377035828483</v>
      </c>
      <c r="AM413">
        <f>(AO413 - AN413 + DX413*1E3/(8.314*(DZ413+273.15)) * AQ413/DW413 * AP413) * DW413/(100*DK413) * 1000/(1000 - AO413)</f>
        <v>0</v>
      </c>
      <c r="AN413">
        <v>14.566069882616</v>
      </c>
      <c r="AO413">
        <v>17.94523516483518</v>
      </c>
      <c r="AP413">
        <v>0.005127267240350859</v>
      </c>
      <c r="AQ413">
        <v>101.9108585769425</v>
      </c>
      <c r="AR413">
        <v>0</v>
      </c>
      <c r="AS413">
        <v>0</v>
      </c>
      <c r="AT413">
        <f>IF(AR413*$H$15&gt;=AV413,1.0,(AV413/(AV413-AR413*$H$15)))</f>
        <v>0</v>
      </c>
      <c r="AU413">
        <f>(AT413-1)*100</f>
        <v>0</v>
      </c>
      <c r="AV413">
        <f>MAX(0,($B$15+$C$15*EE413)/(1+$D$15*EE413)*DX413/(DZ413+273)*$E$15)</f>
        <v>0</v>
      </c>
      <c r="AW413" t="s">
        <v>429</v>
      </c>
      <c r="AX413" t="s">
        <v>429</v>
      </c>
      <c r="AY413">
        <v>0</v>
      </c>
      <c r="AZ413">
        <v>0</v>
      </c>
      <c r="BA413">
        <f>1-AY413/AZ413</f>
        <v>0</v>
      </c>
      <c r="BB413">
        <v>0</v>
      </c>
      <c r="BC413" t="s">
        <v>429</v>
      </c>
      <c r="BD413" t="s">
        <v>429</v>
      </c>
      <c r="BE413">
        <v>0</v>
      </c>
      <c r="BF413">
        <v>0</v>
      </c>
      <c r="BG413">
        <f>1-BE413/BF413</f>
        <v>0</v>
      </c>
      <c r="BH413">
        <v>0.5</v>
      </c>
      <c r="BI413">
        <f>DH413</f>
        <v>0</v>
      </c>
      <c r="BJ413">
        <f>K413</f>
        <v>0</v>
      </c>
      <c r="BK413">
        <f>BG413*BH413*BI413</f>
        <v>0</v>
      </c>
      <c r="BL413">
        <f>(BJ413-BB413)/BI413</f>
        <v>0</v>
      </c>
      <c r="BM413">
        <f>(AZ413-BF413)/BF413</f>
        <v>0</v>
      </c>
      <c r="BN413">
        <f>AY413/(BA413+AY413/BF413)</f>
        <v>0</v>
      </c>
      <c r="BO413" t="s">
        <v>429</v>
      </c>
      <c r="BP413">
        <v>0</v>
      </c>
      <c r="BQ413">
        <f>IF(BP413&lt;&gt;0, BP413, BN413)</f>
        <v>0</v>
      </c>
      <c r="BR413">
        <f>1-BQ413/BF413</f>
        <v>0</v>
      </c>
      <c r="BS413">
        <f>(BF413-BE413)/(BF413-BQ413)</f>
        <v>0</v>
      </c>
      <c r="BT413">
        <f>(AZ413-BF413)/(AZ413-BQ413)</f>
        <v>0</v>
      </c>
      <c r="BU413">
        <f>(BF413-BE413)/(BF413-AY413)</f>
        <v>0</v>
      </c>
      <c r="BV413">
        <f>(AZ413-BF413)/(AZ413-AY413)</f>
        <v>0</v>
      </c>
      <c r="BW413">
        <f>(BS413*BQ413/BE413)</f>
        <v>0</v>
      </c>
      <c r="BX413">
        <f>(1-BW413)</f>
        <v>0</v>
      </c>
      <c r="DG413">
        <f>$B$13*EF413+$C$13*EG413+$F$13*ER413*(1-EU413)</f>
        <v>0</v>
      </c>
      <c r="DH413">
        <f>DG413*DI413</f>
        <v>0</v>
      </c>
      <c r="DI413">
        <f>($B$13*$D$11+$C$13*$D$11+$F$13*((FE413+EW413)/MAX(FE413+EW413+FF413, 0.1)*$I$11+FF413/MAX(FE413+EW413+FF413, 0.1)*$J$11))/($B$13+$C$13+$F$13)</f>
        <v>0</v>
      </c>
      <c r="DJ413">
        <f>($B$13*$K$11+$C$13*$K$11+$F$13*((FE413+EW413)/MAX(FE413+EW413+FF413, 0.1)*$P$11+FF413/MAX(FE413+EW413+FF413, 0.1)*$Q$11))/($B$13+$C$13+$F$13)</f>
        <v>0</v>
      </c>
      <c r="DK413">
        <v>4.16</v>
      </c>
      <c r="DL413">
        <v>0.5</v>
      </c>
      <c r="DM413" t="s">
        <v>430</v>
      </c>
      <c r="DN413">
        <v>2</v>
      </c>
      <c r="DO413" t="b">
        <v>1</v>
      </c>
      <c r="DP413">
        <v>1685037893.314285</v>
      </c>
      <c r="DQ413">
        <v>354.6599285714287</v>
      </c>
      <c r="DR413">
        <v>333.6503214285714</v>
      </c>
      <c r="DS413">
        <v>17.90504642857143</v>
      </c>
      <c r="DT413">
        <v>14.56023928571429</v>
      </c>
      <c r="DU413">
        <v>354.4448571428571</v>
      </c>
      <c r="DV413">
        <v>17.99127857142857</v>
      </c>
      <c r="DW413">
        <v>499.9994999999999</v>
      </c>
      <c r="DX413">
        <v>99.46231428571427</v>
      </c>
      <c r="DY413">
        <v>0.09999927857142858</v>
      </c>
      <c r="DZ413">
        <v>26.92393571428572</v>
      </c>
      <c r="EA413">
        <v>28.00551785714286</v>
      </c>
      <c r="EB413">
        <v>999.9000000000002</v>
      </c>
      <c r="EC413">
        <v>0</v>
      </c>
      <c r="ED413">
        <v>0</v>
      </c>
      <c r="EE413">
        <v>9997.609642857144</v>
      </c>
      <c r="EF413">
        <v>0</v>
      </c>
      <c r="EG413">
        <v>257.2764642857143</v>
      </c>
      <c r="EH413">
        <v>21.00959285714286</v>
      </c>
      <c r="EI413">
        <v>361.1255</v>
      </c>
      <c r="EJ413">
        <v>338.5800357142857</v>
      </c>
      <c r="EK413">
        <v>3.344816428571428</v>
      </c>
      <c r="EL413">
        <v>333.6503214285714</v>
      </c>
      <c r="EM413">
        <v>14.56023928571429</v>
      </c>
      <c r="EN413">
        <v>1.780879285714286</v>
      </c>
      <c r="EO413">
        <v>1.448195</v>
      </c>
      <c r="EP413">
        <v>15.61993928571428</v>
      </c>
      <c r="EQ413">
        <v>12.43189642857143</v>
      </c>
      <c r="ER413">
        <v>1999.997142857143</v>
      </c>
      <c r="ES413">
        <v>0.979993892857143</v>
      </c>
      <c r="ET413">
        <v>0.02000630714285714</v>
      </c>
      <c r="EU413">
        <v>0</v>
      </c>
      <c r="EV413">
        <v>96.22297500000001</v>
      </c>
      <c r="EW413">
        <v>5.00078</v>
      </c>
      <c r="EX413">
        <v>10402.175</v>
      </c>
      <c r="EY413">
        <v>16379.58928571429</v>
      </c>
      <c r="EZ413">
        <v>44.78775</v>
      </c>
      <c r="FA413">
        <v>46.3435</v>
      </c>
      <c r="FB413">
        <v>45.72075</v>
      </c>
      <c r="FC413">
        <v>45.61121428571427</v>
      </c>
      <c r="FD413">
        <v>45.3325</v>
      </c>
      <c r="FE413">
        <v>1955.087142857143</v>
      </c>
      <c r="FF413">
        <v>39.91</v>
      </c>
      <c r="FG413">
        <v>0</v>
      </c>
      <c r="FH413">
        <v>1685037900.7</v>
      </c>
      <c r="FI413">
        <v>0</v>
      </c>
      <c r="FJ413">
        <v>96.25788846153844</v>
      </c>
      <c r="FK413">
        <v>-0.3458017079155587</v>
      </c>
      <c r="FL413">
        <v>-143.2683762131346</v>
      </c>
      <c r="FM413">
        <v>10401.62307692308</v>
      </c>
      <c r="FN413">
        <v>15</v>
      </c>
      <c r="FO413">
        <v>1685037180.6</v>
      </c>
      <c r="FP413" t="s">
        <v>1212</v>
      </c>
      <c r="FQ413">
        <v>1685037168.1</v>
      </c>
      <c r="FR413">
        <v>1685037180.6</v>
      </c>
      <c r="FS413">
        <v>6</v>
      </c>
      <c r="FT413">
        <v>0.393</v>
      </c>
      <c r="FU413">
        <v>0.027</v>
      </c>
      <c r="FV413">
        <v>0.222</v>
      </c>
      <c r="FW413">
        <v>-0.163</v>
      </c>
      <c r="FX413">
        <v>420</v>
      </c>
      <c r="FY413">
        <v>12</v>
      </c>
      <c r="FZ413">
        <v>0.38</v>
      </c>
      <c r="GA413">
        <v>0.02</v>
      </c>
      <c r="GB413">
        <v>20.27195365853659</v>
      </c>
      <c r="GC413">
        <v>13.71255052264809</v>
      </c>
      <c r="GD413">
        <v>1.424632173853763</v>
      </c>
      <c r="GE413">
        <v>0</v>
      </c>
      <c r="GF413">
        <v>3.355376829268293</v>
      </c>
      <c r="GG413">
        <v>-0.01305888501742271</v>
      </c>
      <c r="GH413">
        <v>0.03268074203108856</v>
      </c>
      <c r="GI413">
        <v>1</v>
      </c>
      <c r="GJ413">
        <v>1</v>
      </c>
      <c r="GK413">
        <v>2</v>
      </c>
      <c r="GL413" t="s">
        <v>432</v>
      </c>
      <c r="GM413">
        <v>3.09855</v>
      </c>
      <c r="GN413">
        <v>2.75804</v>
      </c>
      <c r="GO413">
        <v>0.07858279999999999</v>
      </c>
      <c r="GP413">
        <v>0.0744287</v>
      </c>
      <c r="GQ413">
        <v>0.0958122</v>
      </c>
      <c r="GR413">
        <v>0.0824751</v>
      </c>
      <c r="GS413">
        <v>23367.5</v>
      </c>
      <c r="GT413">
        <v>23207.4</v>
      </c>
      <c r="GU413">
        <v>25923.4</v>
      </c>
      <c r="GV413">
        <v>25438.2</v>
      </c>
      <c r="GW413">
        <v>37630</v>
      </c>
      <c r="GX413">
        <v>35559.3</v>
      </c>
      <c r="GY413">
        <v>45339.7</v>
      </c>
      <c r="GZ413">
        <v>41934.4</v>
      </c>
      <c r="HA413">
        <v>1.82315</v>
      </c>
      <c r="HB413">
        <v>1.75032</v>
      </c>
      <c r="HC413">
        <v>-0.227518</v>
      </c>
      <c r="HD413">
        <v>0</v>
      </c>
      <c r="HE413">
        <v>31.7024</v>
      </c>
      <c r="HF413">
        <v>999.9</v>
      </c>
      <c r="HG413">
        <v>40.5</v>
      </c>
      <c r="HH413">
        <v>47.8</v>
      </c>
      <c r="HI413">
        <v>45.2799</v>
      </c>
      <c r="HJ413">
        <v>63.0234</v>
      </c>
      <c r="HK413">
        <v>22.8526</v>
      </c>
      <c r="HL413">
        <v>1</v>
      </c>
      <c r="HM413">
        <v>0.734118</v>
      </c>
      <c r="HN413">
        <v>7.76248</v>
      </c>
      <c r="HO413">
        <v>20.1257</v>
      </c>
      <c r="HP413">
        <v>5.21115</v>
      </c>
      <c r="HQ413">
        <v>11.986</v>
      </c>
      <c r="HR413">
        <v>4.9627</v>
      </c>
      <c r="HS413">
        <v>3.27433</v>
      </c>
      <c r="HT413">
        <v>9999</v>
      </c>
      <c r="HU413">
        <v>9999</v>
      </c>
      <c r="HV413">
        <v>9999</v>
      </c>
      <c r="HW413">
        <v>33.1</v>
      </c>
      <c r="HX413">
        <v>1.86403</v>
      </c>
      <c r="HY413">
        <v>1.86034</v>
      </c>
      <c r="HZ413">
        <v>1.85869</v>
      </c>
      <c r="IA413">
        <v>1.86005</v>
      </c>
      <c r="IB413">
        <v>1.85989</v>
      </c>
      <c r="IC413">
        <v>1.8586</v>
      </c>
      <c r="ID413">
        <v>1.85768</v>
      </c>
      <c r="IE413">
        <v>1.85248</v>
      </c>
      <c r="IF413">
        <v>0</v>
      </c>
      <c r="IG413">
        <v>0</v>
      </c>
      <c r="IH413">
        <v>0</v>
      </c>
      <c r="II413">
        <v>0</v>
      </c>
      <c r="IJ413" t="s">
        <v>433</v>
      </c>
      <c r="IK413" t="s">
        <v>434</v>
      </c>
      <c r="IL413" t="s">
        <v>435</v>
      </c>
      <c r="IM413" t="s">
        <v>435</v>
      </c>
      <c r="IN413" t="s">
        <v>435</v>
      </c>
      <c r="IO413" t="s">
        <v>435</v>
      </c>
      <c r="IP413">
        <v>0</v>
      </c>
      <c r="IQ413">
        <v>100</v>
      </c>
      <c r="IR413">
        <v>100</v>
      </c>
      <c r="IS413">
        <v>0.212</v>
      </c>
      <c r="IT413">
        <v>-0.0856</v>
      </c>
      <c r="IU413">
        <v>0.1423453740695309</v>
      </c>
      <c r="IV413">
        <v>0.0002756662941723101</v>
      </c>
      <c r="IW413">
        <v>-1.706736700235475E-07</v>
      </c>
      <c r="IX413">
        <v>-7.648352192670159E-11</v>
      </c>
      <c r="IY413">
        <v>-0.2459740599932363</v>
      </c>
      <c r="IZ413">
        <v>0.001712106514585134</v>
      </c>
      <c r="JA413">
        <v>0.0004201690128959496</v>
      </c>
      <c r="JB413">
        <v>-1.212774764375344E-06</v>
      </c>
      <c r="JC413">
        <v>3</v>
      </c>
      <c r="JD413">
        <v>1949</v>
      </c>
      <c r="JE413">
        <v>1</v>
      </c>
      <c r="JF413">
        <v>28</v>
      </c>
      <c r="JG413">
        <v>12.2</v>
      </c>
      <c r="JH413">
        <v>12</v>
      </c>
      <c r="JI413">
        <v>0.839844</v>
      </c>
      <c r="JJ413">
        <v>2.70386</v>
      </c>
      <c r="JK413">
        <v>1.49658</v>
      </c>
      <c r="JL413">
        <v>2.34131</v>
      </c>
      <c r="JM413">
        <v>1.54785</v>
      </c>
      <c r="JN413">
        <v>2.40845</v>
      </c>
      <c r="JO413">
        <v>51.232</v>
      </c>
      <c r="JP413">
        <v>13.6505</v>
      </c>
      <c r="JQ413">
        <v>18</v>
      </c>
      <c r="JR413">
        <v>500.897</v>
      </c>
      <c r="JS413">
        <v>466.764</v>
      </c>
      <c r="JT413">
        <v>20.3815</v>
      </c>
      <c r="JU413">
        <v>35.7877</v>
      </c>
      <c r="JV413">
        <v>30.0001</v>
      </c>
      <c r="JW413">
        <v>35.4944</v>
      </c>
      <c r="JX413">
        <v>35.3633</v>
      </c>
      <c r="JY413">
        <v>16.8919</v>
      </c>
      <c r="JZ413">
        <v>61.5281</v>
      </c>
      <c r="KA413">
        <v>0</v>
      </c>
      <c r="KB413">
        <v>20.5607</v>
      </c>
      <c r="KC413">
        <v>279.96</v>
      </c>
      <c r="KD413">
        <v>14.5363</v>
      </c>
      <c r="KE413">
        <v>99.0746</v>
      </c>
      <c r="KF413">
        <v>99.5531</v>
      </c>
    </row>
    <row r="414" spans="1:292">
      <c r="A414">
        <v>394</v>
      </c>
      <c r="B414">
        <v>1685037906.1</v>
      </c>
      <c r="C414">
        <v>11307</v>
      </c>
      <c r="D414" t="s">
        <v>1229</v>
      </c>
      <c r="E414" t="s">
        <v>1230</v>
      </c>
      <c r="F414">
        <v>5</v>
      </c>
      <c r="G414" t="s">
        <v>1017</v>
      </c>
      <c r="H414">
        <v>1685037898.6</v>
      </c>
      <c r="I414">
        <f>(J414)/1000</f>
        <v>0</v>
      </c>
      <c r="J414">
        <f>IF(DO414, AM414, AG414)</f>
        <v>0</v>
      </c>
      <c r="K414">
        <f>IF(DO414, AH414, AF414)</f>
        <v>0</v>
      </c>
      <c r="L414">
        <f>DQ414 - IF(AT414&gt;1, K414*DK414*100.0/(AV414*EE414), 0)</f>
        <v>0</v>
      </c>
      <c r="M414">
        <f>((S414-I414/2)*L414-K414)/(S414+I414/2)</f>
        <v>0</v>
      </c>
      <c r="N414">
        <f>M414*(DX414+DY414)/1000.0</f>
        <v>0</v>
      </c>
      <c r="O414">
        <f>(DQ414 - IF(AT414&gt;1, K414*DK414*100.0/(AV414*EE414), 0))*(DX414+DY414)/1000.0</f>
        <v>0</v>
      </c>
      <c r="P414">
        <f>2.0/((1/R414-1/Q414)+SIGN(R414)*SQRT((1/R414-1/Q414)*(1/R414-1/Q414) + 4*DL414/((DL414+1)*(DL414+1))*(2*1/R414*1/Q414-1/Q414*1/Q414)))</f>
        <v>0</v>
      </c>
      <c r="Q414">
        <f>IF(LEFT(DM414,1)&lt;&gt;"0",IF(LEFT(DM414,1)="1",3.0,DN414),$D$5+$E$5*(EE414*DX414/($K$5*1000))+$F$5*(EE414*DX414/($K$5*1000))*MAX(MIN(DK414,$J$5),$I$5)*MAX(MIN(DK414,$J$5),$I$5)+$G$5*MAX(MIN(DK414,$J$5),$I$5)*(EE414*DX414/($K$5*1000))+$H$5*(EE414*DX414/($K$5*1000))*(EE414*DX414/($K$5*1000)))</f>
        <v>0</v>
      </c>
      <c r="R414">
        <f>I414*(1000-(1000*0.61365*exp(17.502*V414/(240.97+V414))/(DX414+DY414)+DS414)/2)/(1000*0.61365*exp(17.502*V414/(240.97+V414))/(DX414+DY414)-DS414)</f>
        <v>0</v>
      </c>
      <c r="S414">
        <f>1/((DL414+1)/(P414/1.6)+1/(Q414/1.37)) + DL414/((DL414+1)/(P414/1.6) + DL414/(Q414/1.37))</f>
        <v>0</v>
      </c>
      <c r="T414">
        <f>(DG414*DJ414)</f>
        <v>0</v>
      </c>
      <c r="U414">
        <f>(DZ414+(T414+2*0.95*5.67E-8*(((DZ414+$B$9)+273)^4-(DZ414+273)^4)-44100*I414)/(1.84*29.3*Q414+8*0.95*5.67E-8*(DZ414+273)^3))</f>
        <v>0</v>
      </c>
      <c r="V414">
        <f>($C$9*EA414+$D$9*EB414+$E$9*U414)</f>
        <v>0</v>
      </c>
      <c r="W414">
        <f>0.61365*exp(17.502*V414/(240.97+V414))</f>
        <v>0</v>
      </c>
      <c r="X414">
        <f>(Y414/Z414*100)</f>
        <v>0</v>
      </c>
      <c r="Y414">
        <f>DS414*(DX414+DY414)/1000</f>
        <v>0</v>
      </c>
      <c r="Z414">
        <f>0.61365*exp(17.502*DZ414/(240.97+DZ414))</f>
        <v>0</v>
      </c>
      <c r="AA414">
        <f>(W414-DS414*(DX414+DY414)/1000)</f>
        <v>0</v>
      </c>
      <c r="AB414">
        <f>(-I414*44100)</f>
        <v>0</v>
      </c>
      <c r="AC414">
        <f>2*29.3*Q414*0.92*(DZ414-V414)</f>
        <v>0</v>
      </c>
      <c r="AD414">
        <f>2*0.95*5.67E-8*(((DZ414+$B$9)+273)^4-(V414+273)^4)</f>
        <v>0</v>
      </c>
      <c r="AE414">
        <f>T414+AD414+AB414+AC414</f>
        <v>0</v>
      </c>
      <c r="AF414">
        <f>DW414*AT414*(DR414-DQ414*(1000-AT414*DT414)/(1000-AT414*DS414))/(100*DK414)</f>
        <v>0</v>
      </c>
      <c r="AG414">
        <f>1000*DW414*AT414*(DS414-DT414)/(100*DK414*(1000-AT414*DS414))</f>
        <v>0</v>
      </c>
      <c r="AH414">
        <f>(AI414 - AJ414 - DX414*1E3/(8.314*(DZ414+273.15)) * AL414/DW414 * AK414) * DW414/(100*DK414) * (1000 - DT414)/1000</f>
        <v>0</v>
      </c>
      <c r="AI414">
        <v>306.8747873663311</v>
      </c>
      <c r="AJ414">
        <v>320.976812121212</v>
      </c>
      <c r="AK414">
        <v>-3.307989103887517</v>
      </c>
      <c r="AL414">
        <v>66.85377035828483</v>
      </c>
      <c r="AM414">
        <f>(AO414 - AN414 + DX414*1E3/(8.314*(DZ414+273.15)) * AQ414/DW414 * AP414) * DW414/(100*DK414) * 1000/(1000 - AO414)</f>
        <v>0</v>
      </c>
      <c r="AN414">
        <v>14.55158188277169</v>
      </c>
      <c r="AO414">
        <v>17.95310329670331</v>
      </c>
      <c r="AP414">
        <v>0.0005038696235210881</v>
      </c>
      <c r="AQ414">
        <v>101.9108585769425</v>
      </c>
      <c r="AR414">
        <v>0</v>
      </c>
      <c r="AS414">
        <v>0</v>
      </c>
      <c r="AT414">
        <f>IF(AR414*$H$15&gt;=AV414,1.0,(AV414/(AV414-AR414*$H$15)))</f>
        <v>0</v>
      </c>
      <c r="AU414">
        <f>(AT414-1)*100</f>
        <v>0</v>
      </c>
      <c r="AV414">
        <f>MAX(0,($B$15+$C$15*EE414)/(1+$D$15*EE414)*DX414/(DZ414+273)*$E$15)</f>
        <v>0</v>
      </c>
      <c r="AW414" t="s">
        <v>429</v>
      </c>
      <c r="AX414" t="s">
        <v>429</v>
      </c>
      <c r="AY414">
        <v>0</v>
      </c>
      <c r="AZ414">
        <v>0</v>
      </c>
      <c r="BA414">
        <f>1-AY414/AZ414</f>
        <v>0</v>
      </c>
      <c r="BB414">
        <v>0</v>
      </c>
      <c r="BC414" t="s">
        <v>429</v>
      </c>
      <c r="BD414" t="s">
        <v>429</v>
      </c>
      <c r="BE414">
        <v>0</v>
      </c>
      <c r="BF414">
        <v>0</v>
      </c>
      <c r="BG414">
        <f>1-BE414/BF414</f>
        <v>0</v>
      </c>
      <c r="BH414">
        <v>0.5</v>
      </c>
      <c r="BI414">
        <f>DH414</f>
        <v>0</v>
      </c>
      <c r="BJ414">
        <f>K414</f>
        <v>0</v>
      </c>
      <c r="BK414">
        <f>BG414*BH414*BI414</f>
        <v>0</v>
      </c>
      <c r="BL414">
        <f>(BJ414-BB414)/BI414</f>
        <v>0</v>
      </c>
      <c r="BM414">
        <f>(AZ414-BF414)/BF414</f>
        <v>0</v>
      </c>
      <c r="BN414">
        <f>AY414/(BA414+AY414/BF414)</f>
        <v>0</v>
      </c>
      <c r="BO414" t="s">
        <v>429</v>
      </c>
      <c r="BP414">
        <v>0</v>
      </c>
      <c r="BQ414">
        <f>IF(BP414&lt;&gt;0, BP414, BN414)</f>
        <v>0</v>
      </c>
      <c r="BR414">
        <f>1-BQ414/BF414</f>
        <v>0</v>
      </c>
      <c r="BS414">
        <f>(BF414-BE414)/(BF414-BQ414)</f>
        <v>0</v>
      </c>
      <c r="BT414">
        <f>(AZ414-BF414)/(AZ414-BQ414)</f>
        <v>0</v>
      </c>
      <c r="BU414">
        <f>(BF414-BE414)/(BF414-AY414)</f>
        <v>0</v>
      </c>
      <c r="BV414">
        <f>(AZ414-BF414)/(AZ414-AY414)</f>
        <v>0</v>
      </c>
      <c r="BW414">
        <f>(BS414*BQ414/BE414)</f>
        <v>0</v>
      </c>
      <c r="BX414">
        <f>(1-BW414)</f>
        <v>0</v>
      </c>
      <c r="DG414">
        <f>$B$13*EF414+$C$13*EG414+$F$13*ER414*(1-EU414)</f>
        <v>0</v>
      </c>
      <c r="DH414">
        <f>DG414*DI414</f>
        <v>0</v>
      </c>
      <c r="DI414">
        <f>($B$13*$D$11+$C$13*$D$11+$F$13*((FE414+EW414)/MAX(FE414+EW414+FF414, 0.1)*$I$11+FF414/MAX(FE414+EW414+FF414, 0.1)*$J$11))/($B$13+$C$13+$F$13)</f>
        <v>0</v>
      </c>
      <c r="DJ414">
        <f>($B$13*$K$11+$C$13*$K$11+$F$13*((FE414+EW414)/MAX(FE414+EW414+FF414, 0.1)*$P$11+FF414/MAX(FE414+EW414+FF414, 0.1)*$Q$11))/($B$13+$C$13+$F$13)</f>
        <v>0</v>
      </c>
      <c r="DK414">
        <v>4.16</v>
      </c>
      <c r="DL414">
        <v>0.5</v>
      </c>
      <c r="DM414" t="s">
        <v>430</v>
      </c>
      <c r="DN414">
        <v>2</v>
      </c>
      <c r="DO414" t="b">
        <v>1</v>
      </c>
      <c r="DP414">
        <v>1685037898.6</v>
      </c>
      <c r="DQ414">
        <v>337.8418888888889</v>
      </c>
      <c r="DR414">
        <v>316.1771481481481</v>
      </c>
      <c r="DS414">
        <v>17.93473703703703</v>
      </c>
      <c r="DT414">
        <v>14.56008518518519</v>
      </c>
      <c r="DU414">
        <v>337.6289259259259</v>
      </c>
      <c r="DV414">
        <v>18.02051111111111</v>
      </c>
      <c r="DW414">
        <v>499.9894814814815</v>
      </c>
      <c r="DX414">
        <v>99.4620037037037</v>
      </c>
      <c r="DY414">
        <v>0.1000176259259259</v>
      </c>
      <c r="DZ414">
        <v>26.9156074074074</v>
      </c>
      <c r="EA414">
        <v>27.99641481481481</v>
      </c>
      <c r="EB414">
        <v>999.9000000000001</v>
      </c>
      <c r="EC414">
        <v>0</v>
      </c>
      <c r="ED414">
        <v>0</v>
      </c>
      <c r="EE414">
        <v>9999.072592592593</v>
      </c>
      <c r="EF414">
        <v>0</v>
      </c>
      <c r="EG414">
        <v>258.3265185185185</v>
      </c>
      <c r="EH414">
        <v>21.66471481481481</v>
      </c>
      <c r="EI414">
        <v>344.0114074074074</v>
      </c>
      <c r="EJ414">
        <v>320.8488148148148</v>
      </c>
      <c r="EK414">
        <v>3.374654074074074</v>
      </c>
      <c r="EL414">
        <v>316.1771481481481</v>
      </c>
      <c r="EM414">
        <v>14.56008518518519</v>
      </c>
      <c r="EN414">
        <v>1.783827407407407</v>
      </c>
      <c r="EO414">
        <v>1.448176296296297</v>
      </c>
      <c r="EP414">
        <v>15.64578148148148</v>
      </c>
      <c r="EQ414">
        <v>12.43171111111111</v>
      </c>
      <c r="ER414">
        <v>2000.003703703704</v>
      </c>
      <c r="ES414">
        <v>0.9799938888888889</v>
      </c>
      <c r="ET414">
        <v>0.02000631111111111</v>
      </c>
      <c r="EU414">
        <v>0</v>
      </c>
      <c r="EV414">
        <v>96.15389629629628</v>
      </c>
      <c r="EW414">
        <v>5.00078</v>
      </c>
      <c r="EX414">
        <v>10393.37407407408</v>
      </c>
      <c r="EY414">
        <v>16379.63703703704</v>
      </c>
      <c r="EZ414">
        <v>44.79844444444444</v>
      </c>
      <c r="FA414">
        <v>46.34233333333333</v>
      </c>
      <c r="FB414">
        <v>45.685</v>
      </c>
      <c r="FC414">
        <v>45.60381481481481</v>
      </c>
      <c r="FD414">
        <v>45.34014814814814</v>
      </c>
      <c r="FE414">
        <v>1955.093703703704</v>
      </c>
      <c r="FF414">
        <v>39.91</v>
      </c>
      <c r="FG414">
        <v>0</v>
      </c>
      <c r="FH414">
        <v>1685037905.5</v>
      </c>
      <c r="FI414">
        <v>0</v>
      </c>
      <c r="FJ414">
        <v>96.19451538461536</v>
      </c>
      <c r="FK414">
        <v>-0.2308102579172048</v>
      </c>
      <c r="FL414">
        <v>-68.08205118181615</v>
      </c>
      <c r="FM414">
        <v>10394.16923076923</v>
      </c>
      <c r="FN414">
        <v>15</v>
      </c>
      <c r="FO414">
        <v>1685037180.6</v>
      </c>
      <c r="FP414" t="s">
        <v>1212</v>
      </c>
      <c r="FQ414">
        <v>1685037168.1</v>
      </c>
      <c r="FR414">
        <v>1685037180.6</v>
      </c>
      <c r="FS414">
        <v>6</v>
      </c>
      <c r="FT414">
        <v>0.393</v>
      </c>
      <c r="FU414">
        <v>0.027</v>
      </c>
      <c r="FV414">
        <v>0.222</v>
      </c>
      <c r="FW414">
        <v>-0.163</v>
      </c>
      <c r="FX414">
        <v>420</v>
      </c>
      <c r="FY414">
        <v>12</v>
      </c>
      <c r="FZ414">
        <v>0.38</v>
      </c>
      <c r="GA414">
        <v>0.02</v>
      </c>
      <c r="GB414">
        <v>21.10009756097561</v>
      </c>
      <c r="GC414">
        <v>8.492234843205619</v>
      </c>
      <c r="GD414">
        <v>0.8603379167336871</v>
      </c>
      <c r="GE414">
        <v>0</v>
      </c>
      <c r="GF414">
        <v>3.357910731707316</v>
      </c>
      <c r="GG414">
        <v>0.2399337282229999</v>
      </c>
      <c r="GH414">
        <v>0.03530929279950518</v>
      </c>
      <c r="GI414">
        <v>1</v>
      </c>
      <c r="GJ414">
        <v>1</v>
      </c>
      <c r="GK414">
        <v>2</v>
      </c>
      <c r="GL414" t="s">
        <v>432</v>
      </c>
      <c r="GM414">
        <v>3.09871</v>
      </c>
      <c r="GN414">
        <v>2.75811</v>
      </c>
      <c r="GO414">
        <v>0.0754654</v>
      </c>
      <c r="GP414">
        <v>0.07114529999999999</v>
      </c>
      <c r="GQ414">
        <v>0.0958398</v>
      </c>
      <c r="GR414">
        <v>0.0824105</v>
      </c>
      <c r="GS414">
        <v>23446</v>
      </c>
      <c r="GT414">
        <v>23289.2</v>
      </c>
      <c r="GU414">
        <v>25922.9</v>
      </c>
      <c r="GV414">
        <v>25437.8</v>
      </c>
      <c r="GW414">
        <v>37627.6</v>
      </c>
      <c r="GX414">
        <v>35561.3</v>
      </c>
      <c r="GY414">
        <v>45338.6</v>
      </c>
      <c r="GZ414">
        <v>41934.2</v>
      </c>
      <c r="HA414">
        <v>1.8233</v>
      </c>
      <c r="HB414">
        <v>1.75007</v>
      </c>
      <c r="HC414">
        <v>-0.228256</v>
      </c>
      <c r="HD414">
        <v>0</v>
      </c>
      <c r="HE414">
        <v>31.7027</v>
      </c>
      <c r="HF414">
        <v>999.9</v>
      </c>
      <c r="HG414">
        <v>40.5</v>
      </c>
      <c r="HH414">
        <v>47.8</v>
      </c>
      <c r="HI414">
        <v>45.2782</v>
      </c>
      <c r="HJ414">
        <v>62.9134</v>
      </c>
      <c r="HK414">
        <v>22.6202</v>
      </c>
      <c r="HL414">
        <v>1</v>
      </c>
      <c r="HM414">
        <v>0.731845</v>
      </c>
      <c r="HN414">
        <v>7.72251</v>
      </c>
      <c r="HO414">
        <v>20.1288</v>
      </c>
      <c r="HP414">
        <v>5.20995</v>
      </c>
      <c r="HQ414">
        <v>11.986</v>
      </c>
      <c r="HR414">
        <v>4.96275</v>
      </c>
      <c r="HS414">
        <v>3.27438</v>
      </c>
      <c r="HT414">
        <v>9999</v>
      </c>
      <c r="HU414">
        <v>9999</v>
      </c>
      <c r="HV414">
        <v>9999</v>
      </c>
      <c r="HW414">
        <v>33.1</v>
      </c>
      <c r="HX414">
        <v>1.86405</v>
      </c>
      <c r="HY414">
        <v>1.86035</v>
      </c>
      <c r="HZ414">
        <v>1.85872</v>
      </c>
      <c r="IA414">
        <v>1.86005</v>
      </c>
      <c r="IB414">
        <v>1.8599</v>
      </c>
      <c r="IC414">
        <v>1.8586</v>
      </c>
      <c r="ID414">
        <v>1.85773</v>
      </c>
      <c r="IE414">
        <v>1.85248</v>
      </c>
      <c r="IF414">
        <v>0</v>
      </c>
      <c r="IG414">
        <v>0</v>
      </c>
      <c r="IH414">
        <v>0</v>
      </c>
      <c r="II414">
        <v>0</v>
      </c>
      <c r="IJ414" t="s">
        <v>433</v>
      </c>
      <c r="IK414" t="s">
        <v>434</v>
      </c>
      <c r="IL414" t="s">
        <v>435</v>
      </c>
      <c r="IM414" t="s">
        <v>435</v>
      </c>
      <c r="IN414" t="s">
        <v>435</v>
      </c>
      <c r="IO414" t="s">
        <v>435</v>
      </c>
      <c r="IP414">
        <v>0</v>
      </c>
      <c r="IQ414">
        <v>100</v>
      </c>
      <c r="IR414">
        <v>100</v>
      </c>
      <c r="IS414">
        <v>0.209</v>
      </c>
      <c r="IT414">
        <v>-0.08550000000000001</v>
      </c>
      <c r="IU414">
        <v>0.1423453740695309</v>
      </c>
      <c r="IV414">
        <v>0.0002756662941723101</v>
      </c>
      <c r="IW414">
        <v>-1.706736700235475E-07</v>
      </c>
      <c r="IX414">
        <v>-7.648352192670159E-11</v>
      </c>
      <c r="IY414">
        <v>-0.2459740599932363</v>
      </c>
      <c r="IZ414">
        <v>0.001712106514585134</v>
      </c>
      <c r="JA414">
        <v>0.0004201690128959496</v>
      </c>
      <c r="JB414">
        <v>-1.212774764375344E-06</v>
      </c>
      <c r="JC414">
        <v>3</v>
      </c>
      <c r="JD414">
        <v>1949</v>
      </c>
      <c r="JE414">
        <v>1</v>
      </c>
      <c r="JF414">
        <v>28</v>
      </c>
      <c r="JG414">
        <v>12.3</v>
      </c>
      <c r="JH414">
        <v>12.1</v>
      </c>
      <c r="JI414">
        <v>0.802002</v>
      </c>
      <c r="JJ414">
        <v>2.69653</v>
      </c>
      <c r="JK414">
        <v>1.49658</v>
      </c>
      <c r="JL414">
        <v>2.34131</v>
      </c>
      <c r="JM414">
        <v>1.54785</v>
      </c>
      <c r="JN414">
        <v>2.48657</v>
      </c>
      <c r="JO414">
        <v>51.2652</v>
      </c>
      <c r="JP414">
        <v>13.6505</v>
      </c>
      <c r="JQ414">
        <v>18</v>
      </c>
      <c r="JR414">
        <v>501.061</v>
      </c>
      <c r="JS414">
        <v>466.663</v>
      </c>
      <c r="JT414">
        <v>20.5253</v>
      </c>
      <c r="JU414">
        <v>35.8012</v>
      </c>
      <c r="JV414">
        <v>29.9991</v>
      </c>
      <c r="JW414">
        <v>35.5044</v>
      </c>
      <c r="JX414">
        <v>35.3723</v>
      </c>
      <c r="JY414">
        <v>16.0957</v>
      </c>
      <c r="JZ414">
        <v>61.5281</v>
      </c>
      <c r="KA414">
        <v>0</v>
      </c>
      <c r="KB414">
        <v>20.5629</v>
      </c>
      <c r="KC414">
        <v>266.602</v>
      </c>
      <c r="KD414">
        <v>14.5363</v>
      </c>
      <c r="KE414">
        <v>99.0723</v>
      </c>
      <c r="KF414">
        <v>99.5522</v>
      </c>
    </row>
    <row r="415" spans="1:292">
      <c r="A415">
        <v>395</v>
      </c>
      <c r="B415">
        <v>1685037911.1</v>
      </c>
      <c r="C415">
        <v>11312</v>
      </c>
      <c r="D415" t="s">
        <v>1231</v>
      </c>
      <c r="E415" t="s">
        <v>1232</v>
      </c>
      <c r="F415">
        <v>5</v>
      </c>
      <c r="G415" t="s">
        <v>1017</v>
      </c>
      <c r="H415">
        <v>1685037903.314285</v>
      </c>
      <c r="I415">
        <f>(J415)/1000</f>
        <v>0</v>
      </c>
      <c r="J415">
        <f>IF(DO415, AM415, AG415)</f>
        <v>0</v>
      </c>
      <c r="K415">
        <f>IF(DO415, AH415, AF415)</f>
        <v>0</v>
      </c>
      <c r="L415">
        <f>DQ415 - IF(AT415&gt;1, K415*DK415*100.0/(AV415*EE415), 0)</f>
        <v>0</v>
      </c>
      <c r="M415">
        <f>((S415-I415/2)*L415-K415)/(S415+I415/2)</f>
        <v>0</v>
      </c>
      <c r="N415">
        <f>M415*(DX415+DY415)/1000.0</f>
        <v>0</v>
      </c>
      <c r="O415">
        <f>(DQ415 - IF(AT415&gt;1, K415*DK415*100.0/(AV415*EE415), 0))*(DX415+DY415)/1000.0</f>
        <v>0</v>
      </c>
      <c r="P415">
        <f>2.0/((1/R415-1/Q415)+SIGN(R415)*SQRT((1/R415-1/Q415)*(1/R415-1/Q415) + 4*DL415/((DL415+1)*(DL415+1))*(2*1/R415*1/Q415-1/Q415*1/Q415)))</f>
        <v>0</v>
      </c>
      <c r="Q415">
        <f>IF(LEFT(DM415,1)&lt;&gt;"0",IF(LEFT(DM415,1)="1",3.0,DN415),$D$5+$E$5*(EE415*DX415/($K$5*1000))+$F$5*(EE415*DX415/($K$5*1000))*MAX(MIN(DK415,$J$5),$I$5)*MAX(MIN(DK415,$J$5),$I$5)+$G$5*MAX(MIN(DK415,$J$5),$I$5)*(EE415*DX415/($K$5*1000))+$H$5*(EE415*DX415/($K$5*1000))*(EE415*DX415/($K$5*1000)))</f>
        <v>0</v>
      </c>
      <c r="R415">
        <f>I415*(1000-(1000*0.61365*exp(17.502*V415/(240.97+V415))/(DX415+DY415)+DS415)/2)/(1000*0.61365*exp(17.502*V415/(240.97+V415))/(DX415+DY415)-DS415)</f>
        <v>0</v>
      </c>
      <c r="S415">
        <f>1/((DL415+1)/(P415/1.6)+1/(Q415/1.37)) + DL415/((DL415+1)/(P415/1.6) + DL415/(Q415/1.37))</f>
        <v>0</v>
      </c>
      <c r="T415">
        <f>(DG415*DJ415)</f>
        <v>0</v>
      </c>
      <c r="U415">
        <f>(DZ415+(T415+2*0.95*5.67E-8*(((DZ415+$B$9)+273)^4-(DZ415+273)^4)-44100*I415)/(1.84*29.3*Q415+8*0.95*5.67E-8*(DZ415+273)^3))</f>
        <v>0</v>
      </c>
      <c r="V415">
        <f>($C$9*EA415+$D$9*EB415+$E$9*U415)</f>
        <v>0</v>
      </c>
      <c r="W415">
        <f>0.61365*exp(17.502*V415/(240.97+V415))</f>
        <v>0</v>
      </c>
      <c r="X415">
        <f>(Y415/Z415*100)</f>
        <v>0</v>
      </c>
      <c r="Y415">
        <f>DS415*(DX415+DY415)/1000</f>
        <v>0</v>
      </c>
      <c r="Z415">
        <f>0.61365*exp(17.502*DZ415/(240.97+DZ415))</f>
        <v>0</v>
      </c>
      <c r="AA415">
        <f>(W415-DS415*(DX415+DY415)/1000)</f>
        <v>0</v>
      </c>
      <c r="AB415">
        <f>(-I415*44100)</f>
        <v>0</v>
      </c>
      <c r="AC415">
        <f>2*29.3*Q415*0.92*(DZ415-V415)</f>
        <v>0</v>
      </c>
      <c r="AD415">
        <f>2*0.95*5.67E-8*(((DZ415+$B$9)+273)^4-(V415+273)^4)</f>
        <v>0</v>
      </c>
      <c r="AE415">
        <f>T415+AD415+AB415+AC415</f>
        <v>0</v>
      </c>
      <c r="AF415">
        <f>DW415*AT415*(DR415-DQ415*(1000-AT415*DT415)/(1000-AT415*DS415))/(100*DK415)</f>
        <v>0</v>
      </c>
      <c r="AG415">
        <f>1000*DW415*AT415*(DS415-DT415)/(100*DK415*(1000-AT415*DS415))</f>
        <v>0</v>
      </c>
      <c r="AH415">
        <f>(AI415 - AJ415 - DX415*1E3/(8.314*(DZ415+273.15)) * AL415/DW415 * AK415) * DW415/(100*DK415) * (1000 - DT415)/1000</f>
        <v>0</v>
      </c>
      <c r="AI415">
        <v>289.9021455486297</v>
      </c>
      <c r="AJ415">
        <v>304.3304363636363</v>
      </c>
      <c r="AK415">
        <v>-3.334018743687837</v>
      </c>
      <c r="AL415">
        <v>66.85377035828483</v>
      </c>
      <c r="AM415">
        <f>(AO415 - AN415 + DX415*1E3/(8.314*(DZ415+273.15)) * AQ415/DW415 * AP415) * DW415/(100*DK415) * 1000/(1000 - AO415)</f>
        <v>0</v>
      </c>
      <c r="AN415">
        <v>14.53619437604275</v>
      </c>
      <c r="AO415">
        <v>17.95316263736265</v>
      </c>
      <c r="AP415">
        <v>6.607807279187341E-05</v>
      </c>
      <c r="AQ415">
        <v>101.9108585769425</v>
      </c>
      <c r="AR415">
        <v>0</v>
      </c>
      <c r="AS415">
        <v>0</v>
      </c>
      <c r="AT415">
        <f>IF(AR415*$H$15&gt;=AV415,1.0,(AV415/(AV415-AR415*$H$15)))</f>
        <v>0</v>
      </c>
      <c r="AU415">
        <f>(AT415-1)*100</f>
        <v>0</v>
      </c>
      <c r="AV415">
        <f>MAX(0,($B$15+$C$15*EE415)/(1+$D$15*EE415)*DX415/(DZ415+273)*$E$15)</f>
        <v>0</v>
      </c>
      <c r="AW415" t="s">
        <v>429</v>
      </c>
      <c r="AX415" t="s">
        <v>429</v>
      </c>
      <c r="AY415">
        <v>0</v>
      </c>
      <c r="AZ415">
        <v>0</v>
      </c>
      <c r="BA415">
        <f>1-AY415/AZ415</f>
        <v>0</v>
      </c>
      <c r="BB415">
        <v>0</v>
      </c>
      <c r="BC415" t="s">
        <v>429</v>
      </c>
      <c r="BD415" t="s">
        <v>429</v>
      </c>
      <c r="BE415">
        <v>0</v>
      </c>
      <c r="BF415">
        <v>0</v>
      </c>
      <c r="BG415">
        <f>1-BE415/BF415</f>
        <v>0</v>
      </c>
      <c r="BH415">
        <v>0.5</v>
      </c>
      <c r="BI415">
        <f>DH415</f>
        <v>0</v>
      </c>
      <c r="BJ415">
        <f>K415</f>
        <v>0</v>
      </c>
      <c r="BK415">
        <f>BG415*BH415*BI415</f>
        <v>0</v>
      </c>
      <c r="BL415">
        <f>(BJ415-BB415)/BI415</f>
        <v>0</v>
      </c>
      <c r="BM415">
        <f>(AZ415-BF415)/BF415</f>
        <v>0</v>
      </c>
      <c r="BN415">
        <f>AY415/(BA415+AY415/BF415)</f>
        <v>0</v>
      </c>
      <c r="BO415" t="s">
        <v>429</v>
      </c>
      <c r="BP415">
        <v>0</v>
      </c>
      <c r="BQ415">
        <f>IF(BP415&lt;&gt;0, BP415, BN415)</f>
        <v>0</v>
      </c>
      <c r="BR415">
        <f>1-BQ415/BF415</f>
        <v>0</v>
      </c>
      <c r="BS415">
        <f>(BF415-BE415)/(BF415-BQ415)</f>
        <v>0</v>
      </c>
      <c r="BT415">
        <f>(AZ415-BF415)/(AZ415-BQ415)</f>
        <v>0</v>
      </c>
      <c r="BU415">
        <f>(BF415-BE415)/(BF415-AY415)</f>
        <v>0</v>
      </c>
      <c r="BV415">
        <f>(AZ415-BF415)/(AZ415-AY415)</f>
        <v>0</v>
      </c>
      <c r="BW415">
        <f>(BS415*BQ415/BE415)</f>
        <v>0</v>
      </c>
      <c r="BX415">
        <f>(1-BW415)</f>
        <v>0</v>
      </c>
      <c r="DG415">
        <f>$B$13*EF415+$C$13*EG415+$F$13*ER415*(1-EU415)</f>
        <v>0</v>
      </c>
      <c r="DH415">
        <f>DG415*DI415</f>
        <v>0</v>
      </c>
      <c r="DI415">
        <f>($B$13*$D$11+$C$13*$D$11+$F$13*((FE415+EW415)/MAX(FE415+EW415+FF415, 0.1)*$I$11+FF415/MAX(FE415+EW415+FF415, 0.1)*$J$11))/($B$13+$C$13+$F$13)</f>
        <v>0</v>
      </c>
      <c r="DJ415">
        <f>($B$13*$K$11+$C$13*$K$11+$F$13*((FE415+EW415)/MAX(FE415+EW415+FF415, 0.1)*$P$11+FF415/MAX(FE415+EW415+FF415, 0.1)*$Q$11))/($B$13+$C$13+$F$13)</f>
        <v>0</v>
      </c>
      <c r="DK415">
        <v>4.16</v>
      </c>
      <c r="DL415">
        <v>0.5</v>
      </c>
      <c r="DM415" t="s">
        <v>430</v>
      </c>
      <c r="DN415">
        <v>2</v>
      </c>
      <c r="DO415" t="b">
        <v>1</v>
      </c>
      <c r="DP415">
        <v>1685037903.314285</v>
      </c>
      <c r="DQ415">
        <v>322.6116071428572</v>
      </c>
      <c r="DR415">
        <v>300.49925</v>
      </c>
      <c r="DS415">
        <v>17.94677142857143</v>
      </c>
      <c r="DT415">
        <v>14.54648214285714</v>
      </c>
      <c r="DU415">
        <v>322.4006785714286</v>
      </c>
      <c r="DV415">
        <v>18.03236428571429</v>
      </c>
      <c r="DW415">
        <v>500.01275</v>
      </c>
      <c r="DX415">
        <v>99.46243214285714</v>
      </c>
      <c r="DY415">
        <v>0.1000610964285714</v>
      </c>
      <c r="DZ415">
        <v>26.90926428571428</v>
      </c>
      <c r="EA415">
        <v>27.99449642857143</v>
      </c>
      <c r="EB415">
        <v>999.9000000000002</v>
      </c>
      <c r="EC415">
        <v>0</v>
      </c>
      <c r="ED415">
        <v>0</v>
      </c>
      <c r="EE415">
        <v>9999.108214285716</v>
      </c>
      <c r="EF415">
        <v>0</v>
      </c>
      <c r="EG415">
        <v>259.2</v>
      </c>
      <c r="EH415">
        <v>22.11232142857142</v>
      </c>
      <c r="EI415">
        <v>328.5070714285715</v>
      </c>
      <c r="EJ415">
        <v>304.9351428571429</v>
      </c>
      <c r="EK415">
        <v>3.400289642857143</v>
      </c>
      <c r="EL415">
        <v>300.49925</v>
      </c>
      <c r="EM415">
        <v>14.54648214285714</v>
      </c>
      <c r="EN415">
        <v>1.785031428571429</v>
      </c>
      <c r="EO415">
        <v>1.446829642857143</v>
      </c>
      <c r="EP415">
        <v>15.65631428571429</v>
      </c>
      <c r="EQ415">
        <v>12.41754285714286</v>
      </c>
      <c r="ER415">
        <v>1999.994642857143</v>
      </c>
      <c r="ES415">
        <v>0.9799936785714287</v>
      </c>
      <c r="ET415">
        <v>0.02000652142857142</v>
      </c>
      <c r="EU415">
        <v>0</v>
      </c>
      <c r="EV415">
        <v>96.10974642857141</v>
      </c>
      <c r="EW415">
        <v>5.00078</v>
      </c>
      <c r="EX415">
        <v>10392.88214285714</v>
      </c>
      <c r="EY415">
        <v>16379.54642857143</v>
      </c>
      <c r="EZ415">
        <v>44.80342857142858</v>
      </c>
      <c r="FA415">
        <v>46.3435</v>
      </c>
      <c r="FB415">
        <v>45.74092857142858</v>
      </c>
      <c r="FC415">
        <v>45.60014285714285</v>
      </c>
      <c r="FD415">
        <v>45.3525</v>
      </c>
      <c r="FE415">
        <v>1955.084642857143</v>
      </c>
      <c r="FF415">
        <v>39.91</v>
      </c>
      <c r="FG415">
        <v>0</v>
      </c>
      <c r="FH415">
        <v>1685037910.3</v>
      </c>
      <c r="FI415">
        <v>0</v>
      </c>
      <c r="FJ415">
        <v>96.15531153846155</v>
      </c>
      <c r="FK415">
        <v>-1.574581205463039</v>
      </c>
      <c r="FL415">
        <v>68.50598287489005</v>
      </c>
      <c r="FM415">
        <v>10393.96153846154</v>
      </c>
      <c r="FN415">
        <v>15</v>
      </c>
      <c r="FO415">
        <v>1685037180.6</v>
      </c>
      <c r="FP415" t="s">
        <v>1212</v>
      </c>
      <c r="FQ415">
        <v>1685037168.1</v>
      </c>
      <c r="FR415">
        <v>1685037180.6</v>
      </c>
      <c r="FS415">
        <v>6</v>
      </c>
      <c r="FT415">
        <v>0.393</v>
      </c>
      <c r="FU415">
        <v>0.027</v>
      </c>
      <c r="FV415">
        <v>0.222</v>
      </c>
      <c r="FW415">
        <v>-0.163</v>
      </c>
      <c r="FX415">
        <v>420</v>
      </c>
      <c r="FY415">
        <v>12</v>
      </c>
      <c r="FZ415">
        <v>0.38</v>
      </c>
      <c r="GA415">
        <v>0.02</v>
      </c>
      <c r="GB415">
        <v>21.8090825</v>
      </c>
      <c r="GC415">
        <v>5.837285178236383</v>
      </c>
      <c r="GD415">
        <v>0.5692756392502228</v>
      </c>
      <c r="GE415">
        <v>0</v>
      </c>
      <c r="GF415">
        <v>3.38190875</v>
      </c>
      <c r="GG415">
        <v>0.3487905816135062</v>
      </c>
      <c r="GH415">
        <v>0.03437180575613535</v>
      </c>
      <c r="GI415">
        <v>1</v>
      </c>
      <c r="GJ415">
        <v>1</v>
      </c>
      <c r="GK415">
        <v>2</v>
      </c>
      <c r="GL415" t="s">
        <v>432</v>
      </c>
      <c r="GM415">
        <v>3.09851</v>
      </c>
      <c r="GN415">
        <v>2.75838</v>
      </c>
      <c r="GO415">
        <v>0.0722646</v>
      </c>
      <c r="GP415">
        <v>0.0677968</v>
      </c>
      <c r="GQ415">
        <v>0.0958384</v>
      </c>
      <c r="GR415">
        <v>0.0823503</v>
      </c>
      <c r="GS415">
        <v>23526.7</v>
      </c>
      <c r="GT415">
        <v>23372.9</v>
      </c>
      <c r="GU415">
        <v>25922.5</v>
      </c>
      <c r="GV415">
        <v>25437.6</v>
      </c>
      <c r="GW415">
        <v>37627</v>
      </c>
      <c r="GX415">
        <v>35563.1</v>
      </c>
      <c r="GY415">
        <v>45338.2</v>
      </c>
      <c r="GZ415">
        <v>41934</v>
      </c>
      <c r="HA415">
        <v>1.82325</v>
      </c>
      <c r="HB415">
        <v>1.74988</v>
      </c>
      <c r="HC415">
        <v>-0.227399</v>
      </c>
      <c r="HD415">
        <v>0</v>
      </c>
      <c r="HE415">
        <v>31.6926</v>
      </c>
      <c r="HF415">
        <v>999.9</v>
      </c>
      <c r="HG415">
        <v>40.4</v>
      </c>
      <c r="HH415">
        <v>47.8</v>
      </c>
      <c r="HI415">
        <v>45.1681</v>
      </c>
      <c r="HJ415">
        <v>62.8034</v>
      </c>
      <c r="HK415">
        <v>22.8285</v>
      </c>
      <c r="HL415">
        <v>1</v>
      </c>
      <c r="HM415">
        <v>0.733394</v>
      </c>
      <c r="HN415">
        <v>7.88222</v>
      </c>
      <c r="HO415">
        <v>20.1211</v>
      </c>
      <c r="HP415">
        <v>5.2101</v>
      </c>
      <c r="HQ415">
        <v>11.986</v>
      </c>
      <c r="HR415">
        <v>4.9624</v>
      </c>
      <c r="HS415">
        <v>3.27423</v>
      </c>
      <c r="HT415">
        <v>9999</v>
      </c>
      <c r="HU415">
        <v>9999</v>
      </c>
      <c r="HV415">
        <v>9999</v>
      </c>
      <c r="HW415">
        <v>33.1</v>
      </c>
      <c r="HX415">
        <v>1.86403</v>
      </c>
      <c r="HY415">
        <v>1.86035</v>
      </c>
      <c r="HZ415">
        <v>1.85871</v>
      </c>
      <c r="IA415">
        <v>1.86005</v>
      </c>
      <c r="IB415">
        <v>1.85989</v>
      </c>
      <c r="IC415">
        <v>1.85859</v>
      </c>
      <c r="ID415">
        <v>1.85772</v>
      </c>
      <c r="IE415">
        <v>1.85247</v>
      </c>
      <c r="IF415">
        <v>0</v>
      </c>
      <c r="IG415">
        <v>0</v>
      </c>
      <c r="IH415">
        <v>0</v>
      </c>
      <c r="II415">
        <v>0</v>
      </c>
      <c r="IJ415" t="s">
        <v>433</v>
      </c>
      <c r="IK415" t="s">
        <v>434</v>
      </c>
      <c r="IL415" t="s">
        <v>435</v>
      </c>
      <c r="IM415" t="s">
        <v>435</v>
      </c>
      <c r="IN415" t="s">
        <v>435</v>
      </c>
      <c r="IO415" t="s">
        <v>435</v>
      </c>
      <c r="IP415">
        <v>0</v>
      </c>
      <c r="IQ415">
        <v>100</v>
      </c>
      <c r="IR415">
        <v>100</v>
      </c>
      <c r="IS415">
        <v>0.207</v>
      </c>
      <c r="IT415">
        <v>-0.08550000000000001</v>
      </c>
      <c r="IU415">
        <v>0.1423453740695309</v>
      </c>
      <c r="IV415">
        <v>0.0002756662941723101</v>
      </c>
      <c r="IW415">
        <v>-1.706736700235475E-07</v>
      </c>
      <c r="IX415">
        <v>-7.648352192670159E-11</v>
      </c>
      <c r="IY415">
        <v>-0.2459740599932363</v>
      </c>
      <c r="IZ415">
        <v>0.001712106514585134</v>
      </c>
      <c r="JA415">
        <v>0.0004201690128959496</v>
      </c>
      <c r="JB415">
        <v>-1.212774764375344E-06</v>
      </c>
      <c r="JC415">
        <v>3</v>
      </c>
      <c r="JD415">
        <v>1949</v>
      </c>
      <c r="JE415">
        <v>1</v>
      </c>
      <c r="JF415">
        <v>28</v>
      </c>
      <c r="JG415">
        <v>12.4</v>
      </c>
      <c r="JH415">
        <v>12.2</v>
      </c>
      <c r="JI415">
        <v>0.76416</v>
      </c>
      <c r="JJ415">
        <v>2.70508</v>
      </c>
      <c r="JK415">
        <v>1.49658</v>
      </c>
      <c r="JL415">
        <v>2.34009</v>
      </c>
      <c r="JM415">
        <v>1.54785</v>
      </c>
      <c r="JN415">
        <v>2.46216</v>
      </c>
      <c r="JO415">
        <v>51.2652</v>
      </c>
      <c r="JP415">
        <v>13.6329</v>
      </c>
      <c r="JQ415">
        <v>18</v>
      </c>
      <c r="JR415">
        <v>501.104</v>
      </c>
      <c r="JS415">
        <v>466.591</v>
      </c>
      <c r="JT415">
        <v>20.5758</v>
      </c>
      <c r="JU415">
        <v>35.8137</v>
      </c>
      <c r="JV415">
        <v>30.0007</v>
      </c>
      <c r="JW415">
        <v>35.515</v>
      </c>
      <c r="JX415">
        <v>35.3809</v>
      </c>
      <c r="JY415">
        <v>15.3721</v>
      </c>
      <c r="JZ415">
        <v>61.5281</v>
      </c>
      <c r="KA415">
        <v>0</v>
      </c>
      <c r="KB415">
        <v>20.5713</v>
      </c>
      <c r="KC415">
        <v>246.567</v>
      </c>
      <c r="KD415">
        <v>14.5363</v>
      </c>
      <c r="KE415">
        <v>99.0712</v>
      </c>
      <c r="KF415">
        <v>99.5517</v>
      </c>
    </row>
    <row r="416" spans="1:292">
      <c r="A416">
        <v>396</v>
      </c>
      <c r="B416">
        <v>1685037916.1</v>
      </c>
      <c r="C416">
        <v>11317</v>
      </c>
      <c r="D416" t="s">
        <v>1233</v>
      </c>
      <c r="E416" t="s">
        <v>1234</v>
      </c>
      <c r="F416">
        <v>5</v>
      </c>
      <c r="G416" t="s">
        <v>1235</v>
      </c>
      <c r="H416">
        <v>1685037908.6</v>
      </c>
      <c r="I416">
        <f>(J416)/1000</f>
        <v>0</v>
      </c>
      <c r="J416">
        <f>IF(DO416, AM416, AG416)</f>
        <v>0</v>
      </c>
      <c r="K416">
        <f>IF(DO416, AH416, AF416)</f>
        <v>0</v>
      </c>
      <c r="L416">
        <f>DQ416 - IF(AT416&gt;1, K416*DK416*100.0/(AV416*EE416), 0)</f>
        <v>0</v>
      </c>
      <c r="M416">
        <f>((S416-I416/2)*L416-K416)/(S416+I416/2)</f>
        <v>0</v>
      </c>
      <c r="N416">
        <f>M416*(DX416+DY416)/1000.0</f>
        <v>0</v>
      </c>
      <c r="O416">
        <f>(DQ416 - IF(AT416&gt;1, K416*DK416*100.0/(AV416*EE416), 0))*(DX416+DY416)/1000.0</f>
        <v>0</v>
      </c>
      <c r="P416">
        <f>2.0/((1/R416-1/Q416)+SIGN(R416)*SQRT((1/R416-1/Q416)*(1/R416-1/Q416) + 4*DL416/((DL416+1)*(DL416+1))*(2*1/R416*1/Q416-1/Q416*1/Q416)))</f>
        <v>0</v>
      </c>
      <c r="Q416">
        <f>IF(LEFT(DM416,1)&lt;&gt;"0",IF(LEFT(DM416,1)="1",3.0,DN416),$D$5+$E$5*(EE416*DX416/($K$5*1000))+$F$5*(EE416*DX416/($K$5*1000))*MAX(MIN(DK416,$J$5),$I$5)*MAX(MIN(DK416,$J$5),$I$5)+$G$5*MAX(MIN(DK416,$J$5),$I$5)*(EE416*DX416/($K$5*1000))+$H$5*(EE416*DX416/($K$5*1000))*(EE416*DX416/($K$5*1000)))</f>
        <v>0</v>
      </c>
      <c r="R416">
        <f>I416*(1000-(1000*0.61365*exp(17.502*V416/(240.97+V416))/(DX416+DY416)+DS416)/2)/(1000*0.61365*exp(17.502*V416/(240.97+V416))/(DX416+DY416)-DS416)</f>
        <v>0</v>
      </c>
      <c r="S416">
        <f>1/((DL416+1)/(P416/1.6)+1/(Q416/1.37)) + DL416/((DL416+1)/(P416/1.6) + DL416/(Q416/1.37))</f>
        <v>0</v>
      </c>
      <c r="T416">
        <f>(DG416*DJ416)</f>
        <v>0</v>
      </c>
      <c r="U416">
        <f>(DZ416+(T416+2*0.95*5.67E-8*(((DZ416+$B$9)+273)^4-(DZ416+273)^4)-44100*I416)/(1.84*29.3*Q416+8*0.95*5.67E-8*(DZ416+273)^3))</f>
        <v>0</v>
      </c>
      <c r="V416">
        <f>($C$9*EA416+$D$9*EB416+$E$9*U416)</f>
        <v>0</v>
      </c>
      <c r="W416">
        <f>0.61365*exp(17.502*V416/(240.97+V416))</f>
        <v>0</v>
      </c>
      <c r="X416">
        <f>(Y416/Z416*100)</f>
        <v>0</v>
      </c>
      <c r="Y416">
        <f>DS416*(DX416+DY416)/1000</f>
        <v>0</v>
      </c>
      <c r="Z416">
        <f>0.61365*exp(17.502*DZ416/(240.97+DZ416))</f>
        <v>0</v>
      </c>
      <c r="AA416">
        <f>(W416-DS416*(DX416+DY416)/1000)</f>
        <v>0</v>
      </c>
      <c r="AB416">
        <f>(-I416*44100)</f>
        <v>0</v>
      </c>
      <c r="AC416">
        <f>2*29.3*Q416*0.92*(DZ416-V416)</f>
        <v>0</v>
      </c>
      <c r="AD416">
        <f>2*0.95*5.67E-8*(((DZ416+$B$9)+273)^4-(V416+273)^4)</f>
        <v>0</v>
      </c>
      <c r="AE416">
        <f>T416+AD416+AB416+AC416</f>
        <v>0</v>
      </c>
      <c r="AF416">
        <f>DW416*AT416*(DR416-DQ416*(1000-AT416*DT416)/(1000-AT416*DS416))/(100*DK416)</f>
        <v>0</v>
      </c>
      <c r="AG416">
        <f>1000*DW416*AT416*(DS416-DT416)/(100*DK416*(1000-AT416*DS416))</f>
        <v>0</v>
      </c>
      <c r="AH416">
        <f>(AI416 - AJ416 - DX416*1E3/(8.314*(DZ416+273.15)) * AL416/DW416 * AK416) * DW416/(100*DK416) * (1000 - DT416)/1000</f>
        <v>0</v>
      </c>
      <c r="AI416">
        <v>273.1618042430714</v>
      </c>
      <c r="AJ416">
        <v>287.6814909090908</v>
      </c>
      <c r="AK416">
        <v>-3.332783056603771</v>
      </c>
      <c r="AL416">
        <v>66.85377035828483</v>
      </c>
      <c r="AM416">
        <f>(AO416 - AN416 + DX416*1E3/(8.314*(DZ416+273.15)) * AQ416/DW416 * AP416) * DW416/(100*DK416) * 1000/(1000 - AO416)</f>
        <v>0</v>
      </c>
      <c r="AN416">
        <v>14.52193934297439</v>
      </c>
      <c r="AO416">
        <v>17.94292307692308</v>
      </c>
      <c r="AP416">
        <v>-3.499812668976686E-05</v>
      </c>
      <c r="AQ416">
        <v>101.9108585769425</v>
      </c>
      <c r="AR416">
        <v>0</v>
      </c>
      <c r="AS416">
        <v>0</v>
      </c>
      <c r="AT416">
        <f>IF(AR416*$H$15&gt;=AV416,1.0,(AV416/(AV416-AR416*$H$15)))</f>
        <v>0</v>
      </c>
      <c r="AU416">
        <f>(AT416-1)*100</f>
        <v>0</v>
      </c>
      <c r="AV416">
        <f>MAX(0,($B$15+$C$15*EE416)/(1+$D$15*EE416)*DX416/(DZ416+273)*$E$15)</f>
        <v>0</v>
      </c>
      <c r="AW416" t="s">
        <v>429</v>
      </c>
      <c r="AX416" t="s">
        <v>429</v>
      </c>
      <c r="AY416">
        <v>0</v>
      </c>
      <c r="AZ416">
        <v>0</v>
      </c>
      <c r="BA416">
        <f>1-AY416/AZ416</f>
        <v>0</v>
      </c>
      <c r="BB416">
        <v>0</v>
      </c>
      <c r="BC416" t="s">
        <v>429</v>
      </c>
      <c r="BD416" t="s">
        <v>429</v>
      </c>
      <c r="BE416">
        <v>0</v>
      </c>
      <c r="BF416">
        <v>0</v>
      </c>
      <c r="BG416">
        <f>1-BE416/BF416</f>
        <v>0</v>
      </c>
      <c r="BH416">
        <v>0.5</v>
      </c>
      <c r="BI416">
        <f>DH416</f>
        <v>0</v>
      </c>
      <c r="BJ416">
        <f>K416</f>
        <v>0</v>
      </c>
      <c r="BK416">
        <f>BG416*BH416*BI416</f>
        <v>0</v>
      </c>
      <c r="BL416">
        <f>(BJ416-BB416)/BI416</f>
        <v>0</v>
      </c>
      <c r="BM416">
        <f>(AZ416-BF416)/BF416</f>
        <v>0</v>
      </c>
      <c r="BN416">
        <f>AY416/(BA416+AY416/BF416)</f>
        <v>0</v>
      </c>
      <c r="BO416" t="s">
        <v>429</v>
      </c>
      <c r="BP416">
        <v>0</v>
      </c>
      <c r="BQ416">
        <f>IF(BP416&lt;&gt;0, BP416, BN416)</f>
        <v>0</v>
      </c>
      <c r="BR416">
        <f>1-BQ416/BF416</f>
        <v>0</v>
      </c>
      <c r="BS416">
        <f>(BF416-BE416)/(BF416-BQ416)</f>
        <v>0</v>
      </c>
      <c r="BT416">
        <f>(AZ416-BF416)/(AZ416-BQ416)</f>
        <v>0</v>
      </c>
      <c r="BU416">
        <f>(BF416-BE416)/(BF416-AY416)</f>
        <v>0</v>
      </c>
      <c r="BV416">
        <f>(AZ416-BF416)/(AZ416-AY416)</f>
        <v>0</v>
      </c>
      <c r="BW416">
        <f>(BS416*BQ416/BE416)</f>
        <v>0</v>
      </c>
      <c r="BX416">
        <f>(1-BW416)</f>
        <v>0</v>
      </c>
      <c r="DG416">
        <f>$B$13*EF416+$C$13*EG416+$F$13*ER416*(1-EU416)</f>
        <v>0</v>
      </c>
      <c r="DH416">
        <f>DG416*DI416</f>
        <v>0</v>
      </c>
      <c r="DI416">
        <f>($B$13*$D$11+$C$13*$D$11+$F$13*((FE416+EW416)/MAX(FE416+EW416+FF416, 0.1)*$I$11+FF416/MAX(FE416+EW416+FF416, 0.1)*$J$11))/($B$13+$C$13+$F$13)</f>
        <v>0</v>
      </c>
      <c r="DJ416">
        <f>($B$13*$K$11+$C$13*$K$11+$F$13*((FE416+EW416)/MAX(FE416+EW416+FF416, 0.1)*$P$11+FF416/MAX(FE416+EW416+FF416, 0.1)*$Q$11))/($B$13+$C$13+$F$13)</f>
        <v>0</v>
      </c>
      <c r="DK416">
        <v>4.16</v>
      </c>
      <c r="DL416">
        <v>0.5</v>
      </c>
      <c r="DM416" t="s">
        <v>430</v>
      </c>
      <c r="DN416">
        <v>2</v>
      </c>
      <c r="DO416" t="b">
        <v>1</v>
      </c>
      <c r="DP416">
        <v>1685037908.6</v>
      </c>
      <c r="DQ416">
        <v>305.4049259259259</v>
      </c>
      <c r="DR416">
        <v>282.9442592592592</v>
      </c>
      <c r="DS416">
        <v>17.95046296296296</v>
      </c>
      <c r="DT416">
        <v>14.53074444444444</v>
      </c>
      <c r="DU416">
        <v>305.1965185185185</v>
      </c>
      <c r="DV416">
        <v>18.03599259259259</v>
      </c>
      <c r="DW416">
        <v>500.0141851851853</v>
      </c>
      <c r="DX416">
        <v>99.46311481481479</v>
      </c>
      <c r="DY416">
        <v>0.1000022037037037</v>
      </c>
      <c r="DZ416">
        <v>26.90491111111111</v>
      </c>
      <c r="EA416">
        <v>27.98987407407408</v>
      </c>
      <c r="EB416">
        <v>999.9000000000001</v>
      </c>
      <c r="EC416">
        <v>0</v>
      </c>
      <c r="ED416">
        <v>0</v>
      </c>
      <c r="EE416">
        <v>10002.1162962963</v>
      </c>
      <c r="EF416">
        <v>0</v>
      </c>
      <c r="EG416">
        <v>259.8406296296296</v>
      </c>
      <c r="EH416">
        <v>22.4607037037037</v>
      </c>
      <c r="EI416">
        <v>310.9872592592593</v>
      </c>
      <c r="EJ416">
        <v>287.1162962962963</v>
      </c>
      <c r="EK416">
        <v>3.419709259259259</v>
      </c>
      <c r="EL416">
        <v>282.9442592592592</v>
      </c>
      <c r="EM416">
        <v>14.53074444444444</v>
      </c>
      <c r="EN416">
        <v>1.78540962962963</v>
      </c>
      <c r="EO416">
        <v>1.445274814814815</v>
      </c>
      <c r="EP416">
        <v>15.65962222222222</v>
      </c>
      <c r="EQ416">
        <v>12.40116666666667</v>
      </c>
      <c r="ER416">
        <v>2000.011481481481</v>
      </c>
      <c r="ES416">
        <v>0.9799937777777779</v>
      </c>
      <c r="ET416">
        <v>0.02000642222222222</v>
      </c>
      <c r="EU416">
        <v>0</v>
      </c>
      <c r="EV416">
        <v>96.01337777777778</v>
      </c>
      <c r="EW416">
        <v>5.00078</v>
      </c>
      <c r="EX416">
        <v>10399.27407407407</v>
      </c>
      <c r="EY416">
        <v>16379.68148148148</v>
      </c>
      <c r="EZ416">
        <v>44.80311111111112</v>
      </c>
      <c r="FA416">
        <v>46.34700000000001</v>
      </c>
      <c r="FB416">
        <v>45.6387037037037</v>
      </c>
      <c r="FC416">
        <v>45.60848148148148</v>
      </c>
      <c r="FD416">
        <v>45.34466666666667</v>
      </c>
      <c r="FE416">
        <v>1955.101481481481</v>
      </c>
      <c r="FF416">
        <v>39.91</v>
      </c>
      <c r="FG416">
        <v>0</v>
      </c>
      <c r="FH416">
        <v>1685037915.1</v>
      </c>
      <c r="FI416">
        <v>0</v>
      </c>
      <c r="FJ416">
        <v>96.07138461538463</v>
      </c>
      <c r="FK416">
        <v>-1.388841033168171</v>
      </c>
      <c r="FL416">
        <v>87.33675221851882</v>
      </c>
      <c r="FM416">
        <v>10399.37692307692</v>
      </c>
      <c r="FN416">
        <v>15</v>
      </c>
      <c r="FO416">
        <v>1685037180.6</v>
      </c>
      <c r="FP416" t="s">
        <v>1212</v>
      </c>
      <c r="FQ416">
        <v>1685037168.1</v>
      </c>
      <c r="FR416">
        <v>1685037180.6</v>
      </c>
      <c r="FS416">
        <v>6</v>
      </c>
      <c r="FT416">
        <v>0.393</v>
      </c>
      <c r="FU416">
        <v>0.027</v>
      </c>
      <c r="FV416">
        <v>0.222</v>
      </c>
      <c r="FW416">
        <v>-0.163</v>
      </c>
      <c r="FX416">
        <v>420</v>
      </c>
      <c r="FY416">
        <v>12</v>
      </c>
      <c r="FZ416">
        <v>0.38</v>
      </c>
      <c r="GA416">
        <v>0.02</v>
      </c>
      <c r="GB416">
        <v>22.2287975</v>
      </c>
      <c r="GC416">
        <v>4.146379362101277</v>
      </c>
      <c r="GD416">
        <v>0.4063004033270826</v>
      </c>
      <c r="GE416">
        <v>0</v>
      </c>
      <c r="GF416">
        <v>3.4068105</v>
      </c>
      <c r="GG416">
        <v>0.2309678048780364</v>
      </c>
      <c r="GH416">
        <v>0.02269088803352573</v>
      </c>
      <c r="GI416">
        <v>1</v>
      </c>
      <c r="GJ416">
        <v>1</v>
      </c>
      <c r="GK416">
        <v>2</v>
      </c>
      <c r="GL416" t="s">
        <v>432</v>
      </c>
      <c r="GM416">
        <v>3.09868</v>
      </c>
      <c r="GN416">
        <v>2.758</v>
      </c>
      <c r="GO416">
        <v>0.06899139999999999</v>
      </c>
      <c r="GP416">
        <v>0.06436070000000001</v>
      </c>
      <c r="GQ416">
        <v>0.09579600000000001</v>
      </c>
      <c r="GR416">
        <v>0.0822806</v>
      </c>
      <c r="GS416">
        <v>23608.9</v>
      </c>
      <c r="GT416">
        <v>23458.6</v>
      </c>
      <c r="GU416">
        <v>25921.8</v>
      </c>
      <c r="GV416">
        <v>25437.3</v>
      </c>
      <c r="GW416">
        <v>37627.4</v>
      </c>
      <c r="GX416">
        <v>35564.6</v>
      </c>
      <c r="GY416">
        <v>45337</v>
      </c>
      <c r="GZ416">
        <v>41933</v>
      </c>
      <c r="HA416">
        <v>1.82288</v>
      </c>
      <c r="HB416">
        <v>1.74955</v>
      </c>
      <c r="HC416">
        <v>-0.226848</v>
      </c>
      <c r="HD416">
        <v>0</v>
      </c>
      <c r="HE416">
        <v>31.6803</v>
      </c>
      <c r="HF416">
        <v>999.9</v>
      </c>
      <c r="HG416">
        <v>40.4</v>
      </c>
      <c r="HH416">
        <v>47.9</v>
      </c>
      <c r="HI416">
        <v>45.396</v>
      </c>
      <c r="HJ416">
        <v>62.9934</v>
      </c>
      <c r="HK416">
        <v>22.5681</v>
      </c>
      <c r="HL416">
        <v>1</v>
      </c>
      <c r="HM416">
        <v>0.735224</v>
      </c>
      <c r="HN416">
        <v>8.0205</v>
      </c>
      <c r="HO416">
        <v>20.114</v>
      </c>
      <c r="HP416">
        <v>5.21055</v>
      </c>
      <c r="HQ416">
        <v>11.986</v>
      </c>
      <c r="HR416">
        <v>4.9627</v>
      </c>
      <c r="HS416">
        <v>3.27423</v>
      </c>
      <c r="HT416">
        <v>9999</v>
      </c>
      <c r="HU416">
        <v>9999</v>
      </c>
      <c r="HV416">
        <v>9999</v>
      </c>
      <c r="HW416">
        <v>33.1</v>
      </c>
      <c r="HX416">
        <v>1.86402</v>
      </c>
      <c r="HY416">
        <v>1.86035</v>
      </c>
      <c r="HZ416">
        <v>1.85871</v>
      </c>
      <c r="IA416">
        <v>1.86005</v>
      </c>
      <c r="IB416">
        <v>1.85989</v>
      </c>
      <c r="IC416">
        <v>1.85858</v>
      </c>
      <c r="ID416">
        <v>1.85772</v>
      </c>
      <c r="IE416">
        <v>1.85245</v>
      </c>
      <c r="IF416">
        <v>0</v>
      </c>
      <c r="IG416">
        <v>0</v>
      </c>
      <c r="IH416">
        <v>0</v>
      </c>
      <c r="II416">
        <v>0</v>
      </c>
      <c r="IJ416" t="s">
        <v>433</v>
      </c>
      <c r="IK416" t="s">
        <v>434</v>
      </c>
      <c r="IL416" t="s">
        <v>435</v>
      </c>
      <c r="IM416" t="s">
        <v>435</v>
      </c>
      <c r="IN416" t="s">
        <v>435</v>
      </c>
      <c r="IO416" t="s">
        <v>435</v>
      </c>
      <c r="IP416">
        <v>0</v>
      </c>
      <c r="IQ416">
        <v>100</v>
      </c>
      <c r="IR416">
        <v>100</v>
      </c>
      <c r="IS416">
        <v>0.204</v>
      </c>
      <c r="IT416">
        <v>-0.0856</v>
      </c>
      <c r="IU416">
        <v>0.1423453740695309</v>
      </c>
      <c r="IV416">
        <v>0.0002756662941723101</v>
      </c>
      <c r="IW416">
        <v>-1.706736700235475E-07</v>
      </c>
      <c r="IX416">
        <v>-7.648352192670159E-11</v>
      </c>
      <c r="IY416">
        <v>-0.2459740599932363</v>
      </c>
      <c r="IZ416">
        <v>0.001712106514585134</v>
      </c>
      <c r="JA416">
        <v>0.0004201690128959496</v>
      </c>
      <c r="JB416">
        <v>-1.212774764375344E-06</v>
      </c>
      <c r="JC416">
        <v>3</v>
      </c>
      <c r="JD416">
        <v>1949</v>
      </c>
      <c r="JE416">
        <v>1</v>
      </c>
      <c r="JF416">
        <v>28</v>
      </c>
      <c r="JG416">
        <v>12.5</v>
      </c>
      <c r="JH416">
        <v>12.3</v>
      </c>
      <c r="JI416">
        <v>0.722656</v>
      </c>
      <c r="JJ416">
        <v>2.70874</v>
      </c>
      <c r="JK416">
        <v>1.49658</v>
      </c>
      <c r="JL416">
        <v>2.34009</v>
      </c>
      <c r="JM416">
        <v>1.54785</v>
      </c>
      <c r="JN416">
        <v>2.39258</v>
      </c>
      <c r="JO416">
        <v>51.2652</v>
      </c>
      <c r="JP416">
        <v>13.6067</v>
      </c>
      <c r="JQ416">
        <v>18</v>
      </c>
      <c r="JR416">
        <v>500.938</v>
      </c>
      <c r="JS416">
        <v>466.442</v>
      </c>
      <c r="JT416">
        <v>20.5948</v>
      </c>
      <c r="JU416">
        <v>35.827</v>
      </c>
      <c r="JV416">
        <v>30.0014</v>
      </c>
      <c r="JW416">
        <v>35.5247</v>
      </c>
      <c r="JX416">
        <v>35.39</v>
      </c>
      <c r="JY416">
        <v>14.5677</v>
      </c>
      <c r="JZ416">
        <v>61.5281</v>
      </c>
      <c r="KA416">
        <v>0</v>
      </c>
      <c r="KB416">
        <v>20.5764</v>
      </c>
      <c r="KC416">
        <v>233.209</v>
      </c>
      <c r="KD416">
        <v>14.5363</v>
      </c>
      <c r="KE416">
        <v>99.0685</v>
      </c>
      <c r="KF416">
        <v>99.5497</v>
      </c>
    </row>
    <row r="417" spans="1:292">
      <c r="A417">
        <v>397</v>
      </c>
      <c r="B417">
        <v>1685037921.1</v>
      </c>
      <c r="C417">
        <v>11322</v>
      </c>
      <c r="D417" t="s">
        <v>1236</v>
      </c>
      <c r="E417" t="s">
        <v>1237</v>
      </c>
      <c r="F417">
        <v>5</v>
      </c>
      <c r="G417" t="s">
        <v>1235</v>
      </c>
      <c r="H417">
        <v>1685037913.314285</v>
      </c>
      <c r="I417">
        <f>(J417)/1000</f>
        <v>0</v>
      </c>
      <c r="J417">
        <f>IF(DO417, AM417, AG417)</f>
        <v>0</v>
      </c>
      <c r="K417">
        <f>IF(DO417, AH417, AF417)</f>
        <v>0</v>
      </c>
      <c r="L417">
        <f>DQ417 - IF(AT417&gt;1, K417*DK417*100.0/(AV417*EE417), 0)</f>
        <v>0</v>
      </c>
      <c r="M417">
        <f>((S417-I417/2)*L417-K417)/(S417+I417/2)</f>
        <v>0</v>
      </c>
      <c r="N417">
        <f>M417*(DX417+DY417)/1000.0</f>
        <v>0</v>
      </c>
      <c r="O417">
        <f>(DQ417 - IF(AT417&gt;1, K417*DK417*100.0/(AV417*EE417), 0))*(DX417+DY417)/1000.0</f>
        <v>0</v>
      </c>
      <c r="P417">
        <f>2.0/((1/R417-1/Q417)+SIGN(R417)*SQRT((1/R417-1/Q417)*(1/R417-1/Q417) + 4*DL417/((DL417+1)*(DL417+1))*(2*1/R417*1/Q417-1/Q417*1/Q417)))</f>
        <v>0</v>
      </c>
      <c r="Q417">
        <f>IF(LEFT(DM417,1)&lt;&gt;"0",IF(LEFT(DM417,1)="1",3.0,DN417),$D$5+$E$5*(EE417*DX417/($K$5*1000))+$F$5*(EE417*DX417/($K$5*1000))*MAX(MIN(DK417,$J$5),$I$5)*MAX(MIN(DK417,$J$5),$I$5)+$G$5*MAX(MIN(DK417,$J$5),$I$5)*(EE417*DX417/($K$5*1000))+$H$5*(EE417*DX417/($K$5*1000))*(EE417*DX417/($K$5*1000)))</f>
        <v>0</v>
      </c>
      <c r="R417">
        <f>I417*(1000-(1000*0.61365*exp(17.502*V417/(240.97+V417))/(DX417+DY417)+DS417)/2)/(1000*0.61365*exp(17.502*V417/(240.97+V417))/(DX417+DY417)-DS417)</f>
        <v>0</v>
      </c>
      <c r="S417">
        <f>1/((DL417+1)/(P417/1.6)+1/(Q417/1.37)) + DL417/((DL417+1)/(P417/1.6) + DL417/(Q417/1.37))</f>
        <v>0</v>
      </c>
      <c r="T417">
        <f>(DG417*DJ417)</f>
        <v>0</v>
      </c>
      <c r="U417">
        <f>(DZ417+(T417+2*0.95*5.67E-8*(((DZ417+$B$9)+273)^4-(DZ417+273)^4)-44100*I417)/(1.84*29.3*Q417+8*0.95*5.67E-8*(DZ417+273)^3))</f>
        <v>0</v>
      </c>
      <c r="V417">
        <f>($C$9*EA417+$D$9*EB417+$E$9*U417)</f>
        <v>0</v>
      </c>
      <c r="W417">
        <f>0.61365*exp(17.502*V417/(240.97+V417))</f>
        <v>0</v>
      </c>
      <c r="X417">
        <f>(Y417/Z417*100)</f>
        <v>0</v>
      </c>
      <c r="Y417">
        <f>DS417*(DX417+DY417)/1000</f>
        <v>0</v>
      </c>
      <c r="Z417">
        <f>0.61365*exp(17.502*DZ417/(240.97+DZ417))</f>
        <v>0</v>
      </c>
      <c r="AA417">
        <f>(W417-DS417*(DX417+DY417)/1000)</f>
        <v>0</v>
      </c>
      <c r="AB417">
        <f>(-I417*44100)</f>
        <v>0</v>
      </c>
      <c r="AC417">
        <f>2*29.3*Q417*0.92*(DZ417-V417)</f>
        <v>0</v>
      </c>
      <c r="AD417">
        <f>2*0.95*5.67E-8*(((DZ417+$B$9)+273)^4-(V417+273)^4)</f>
        <v>0</v>
      </c>
      <c r="AE417">
        <f>T417+AD417+AB417+AC417</f>
        <v>0</v>
      </c>
      <c r="AF417">
        <f>DW417*AT417*(DR417-DQ417*(1000-AT417*DT417)/(1000-AT417*DS417))/(100*DK417)</f>
        <v>0</v>
      </c>
      <c r="AG417">
        <f>1000*DW417*AT417*(DS417-DT417)/(100*DK417*(1000-AT417*DS417))</f>
        <v>0</v>
      </c>
      <c r="AH417">
        <f>(AI417 - AJ417 - DX417*1E3/(8.314*(DZ417+273.15)) * AL417/DW417 * AK417) * DW417/(100*DK417) * (1000 - DT417)/1000</f>
        <v>0</v>
      </c>
      <c r="AI417">
        <v>256.2215477231624</v>
      </c>
      <c r="AJ417">
        <v>270.9331151515151</v>
      </c>
      <c r="AK417">
        <v>-3.35288763984605</v>
      </c>
      <c r="AL417">
        <v>66.85377035828483</v>
      </c>
      <c r="AM417">
        <f>(AO417 - AN417 + DX417*1E3/(8.314*(DZ417+273.15)) * AQ417/DW417 * AP417) * DW417/(100*DK417) * 1000/(1000 - AO417)</f>
        <v>0</v>
      </c>
      <c r="AN417">
        <v>14.50525201792954</v>
      </c>
      <c r="AO417">
        <v>17.92974945054945</v>
      </c>
      <c r="AP417">
        <v>-0.0002165028068736539</v>
      </c>
      <c r="AQ417">
        <v>101.9108585769425</v>
      </c>
      <c r="AR417">
        <v>0</v>
      </c>
      <c r="AS417">
        <v>0</v>
      </c>
      <c r="AT417">
        <f>IF(AR417*$H$15&gt;=AV417,1.0,(AV417/(AV417-AR417*$H$15)))</f>
        <v>0</v>
      </c>
      <c r="AU417">
        <f>(AT417-1)*100</f>
        <v>0</v>
      </c>
      <c r="AV417">
        <f>MAX(0,($B$15+$C$15*EE417)/(1+$D$15*EE417)*DX417/(DZ417+273)*$E$15)</f>
        <v>0</v>
      </c>
      <c r="AW417" t="s">
        <v>429</v>
      </c>
      <c r="AX417" t="s">
        <v>429</v>
      </c>
      <c r="AY417">
        <v>0</v>
      </c>
      <c r="AZ417">
        <v>0</v>
      </c>
      <c r="BA417">
        <f>1-AY417/AZ417</f>
        <v>0</v>
      </c>
      <c r="BB417">
        <v>0</v>
      </c>
      <c r="BC417" t="s">
        <v>429</v>
      </c>
      <c r="BD417" t="s">
        <v>429</v>
      </c>
      <c r="BE417">
        <v>0</v>
      </c>
      <c r="BF417">
        <v>0</v>
      </c>
      <c r="BG417">
        <f>1-BE417/BF417</f>
        <v>0</v>
      </c>
      <c r="BH417">
        <v>0.5</v>
      </c>
      <c r="BI417">
        <f>DH417</f>
        <v>0</v>
      </c>
      <c r="BJ417">
        <f>K417</f>
        <v>0</v>
      </c>
      <c r="BK417">
        <f>BG417*BH417*BI417</f>
        <v>0</v>
      </c>
      <c r="BL417">
        <f>(BJ417-BB417)/BI417</f>
        <v>0</v>
      </c>
      <c r="BM417">
        <f>(AZ417-BF417)/BF417</f>
        <v>0</v>
      </c>
      <c r="BN417">
        <f>AY417/(BA417+AY417/BF417)</f>
        <v>0</v>
      </c>
      <c r="BO417" t="s">
        <v>429</v>
      </c>
      <c r="BP417">
        <v>0</v>
      </c>
      <c r="BQ417">
        <f>IF(BP417&lt;&gt;0, BP417, BN417)</f>
        <v>0</v>
      </c>
      <c r="BR417">
        <f>1-BQ417/BF417</f>
        <v>0</v>
      </c>
      <c r="BS417">
        <f>(BF417-BE417)/(BF417-BQ417)</f>
        <v>0</v>
      </c>
      <c r="BT417">
        <f>(AZ417-BF417)/(AZ417-BQ417)</f>
        <v>0</v>
      </c>
      <c r="BU417">
        <f>(BF417-BE417)/(BF417-AY417)</f>
        <v>0</v>
      </c>
      <c r="BV417">
        <f>(AZ417-BF417)/(AZ417-AY417)</f>
        <v>0</v>
      </c>
      <c r="BW417">
        <f>(BS417*BQ417/BE417)</f>
        <v>0</v>
      </c>
      <c r="BX417">
        <f>(1-BW417)</f>
        <v>0</v>
      </c>
      <c r="DG417">
        <f>$B$13*EF417+$C$13*EG417+$F$13*ER417*(1-EU417)</f>
        <v>0</v>
      </c>
      <c r="DH417">
        <f>DG417*DI417</f>
        <v>0</v>
      </c>
      <c r="DI417">
        <f>($B$13*$D$11+$C$13*$D$11+$F$13*((FE417+EW417)/MAX(FE417+EW417+FF417, 0.1)*$I$11+FF417/MAX(FE417+EW417+FF417, 0.1)*$J$11))/($B$13+$C$13+$F$13)</f>
        <v>0</v>
      </c>
      <c r="DJ417">
        <f>($B$13*$K$11+$C$13*$K$11+$F$13*((FE417+EW417)/MAX(FE417+EW417+FF417, 0.1)*$P$11+FF417/MAX(FE417+EW417+FF417, 0.1)*$Q$11))/($B$13+$C$13+$F$13)</f>
        <v>0</v>
      </c>
      <c r="DK417">
        <v>4.16</v>
      </c>
      <c r="DL417">
        <v>0.5</v>
      </c>
      <c r="DM417" t="s">
        <v>430</v>
      </c>
      <c r="DN417">
        <v>2</v>
      </c>
      <c r="DO417" t="b">
        <v>1</v>
      </c>
      <c r="DP417">
        <v>1685037913.314285</v>
      </c>
      <c r="DQ417">
        <v>289.9829642857143</v>
      </c>
      <c r="DR417">
        <v>267.2685</v>
      </c>
      <c r="DS417">
        <v>17.94595714285714</v>
      </c>
      <c r="DT417">
        <v>14.51599285714286</v>
      </c>
      <c r="DU417">
        <v>289.777</v>
      </c>
      <c r="DV417">
        <v>18.03155</v>
      </c>
      <c r="DW417">
        <v>500.0324642857142</v>
      </c>
      <c r="DX417">
        <v>99.46373571428572</v>
      </c>
      <c r="DY417">
        <v>0.1000264428571428</v>
      </c>
      <c r="DZ417">
        <v>26.9033</v>
      </c>
      <c r="EA417">
        <v>27.98853571428571</v>
      </c>
      <c r="EB417">
        <v>999.9000000000002</v>
      </c>
      <c r="EC417">
        <v>0</v>
      </c>
      <c r="ED417">
        <v>0</v>
      </c>
      <c r="EE417">
        <v>9998.397857142858</v>
      </c>
      <c r="EF417">
        <v>0</v>
      </c>
      <c r="EG417">
        <v>259.9591071428571</v>
      </c>
      <c r="EH417">
        <v>22.71449642857143</v>
      </c>
      <c r="EI417">
        <v>295.2821785714286</v>
      </c>
      <c r="EJ417">
        <v>271.2054642857143</v>
      </c>
      <c r="EK417">
        <v>3.429956071428571</v>
      </c>
      <c r="EL417">
        <v>267.2685</v>
      </c>
      <c r="EM417">
        <v>14.51599285714286</v>
      </c>
      <c r="EN417">
        <v>1.784971428571428</v>
      </c>
      <c r="EO417">
        <v>1.443816071428571</v>
      </c>
      <c r="EP417">
        <v>15.65578928571429</v>
      </c>
      <c r="EQ417">
        <v>12.38578928571429</v>
      </c>
      <c r="ER417">
        <v>1999.990714285714</v>
      </c>
      <c r="ES417">
        <v>0.9799934642857142</v>
      </c>
      <c r="ET417">
        <v>0.02000673571428571</v>
      </c>
      <c r="EU417">
        <v>0</v>
      </c>
      <c r="EV417">
        <v>95.92769999999999</v>
      </c>
      <c r="EW417">
        <v>5.00078</v>
      </c>
      <c r="EX417">
        <v>10401.95357142857</v>
      </c>
      <c r="EY417">
        <v>16379.51428571428</v>
      </c>
      <c r="EZ417">
        <v>44.80571428571428</v>
      </c>
      <c r="FA417">
        <v>46.33899999999999</v>
      </c>
      <c r="FB417">
        <v>45.72082142857143</v>
      </c>
      <c r="FC417">
        <v>45.61357142857143</v>
      </c>
      <c r="FD417">
        <v>45.3412857142857</v>
      </c>
      <c r="FE417">
        <v>1955.080714285715</v>
      </c>
      <c r="FF417">
        <v>39.91</v>
      </c>
      <c r="FG417">
        <v>0</v>
      </c>
      <c r="FH417">
        <v>1685037920.5</v>
      </c>
      <c r="FI417">
        <v>0</v>
      </c>
      <c r="FJ417">
        <v>95.943804</v>
      </c>
      <c r="FK417">
        <v>-1.403161535893282</v>
      </c>
      <c r="FL417">
        <v>-0.7538461656421974</v>
      </c>
      <c r="FM417">
        <v>10402.916</v>
      </c>
      <c r="FN417">
        <v>15</v>
      </c>
      <c r="FO417">
        <v>1685037180.6</v>
      </c>
      <c r="FP417" t="s">
        <v>1212</v>
      </c>
      <c r="FQ417">
        <v>1685037168.1</v>
      </c>
      <c r="FR417">
        <v>1685037180.6</v>
      </c>
      <c r="FS417">
        <v>6</v>
      </c>
      <c r="FT417">
        <v>0.393</v>
      </c>
      <c r="FU417">
        <v>0.027</v>
      </c>
      <c r="FV417">
        <v>0.222</v>
      </c>
      <c r="FW417">
        <v>-0.163</v>
      </c>
      <c r="FX417">
        <v>420</v>
      </c>
      <c r="FY417">
        <v>12</v>
      </c>
      <c r="FZ417">
        <v>0.38</v>
      </c>
      <c r="GA417">
        <v>0.02</v>
      </c>
      <c r="GB417">
        <v>22.55465365853659</v>
      </c>
      <c r="GC417">
        <v>3.18202578397214</v>
      </c>
      <c r="GD417">
        <v>0.3206708563252534</v>
      </c>
      <c r="GE417">
        <v>0</v>
      </c>
      <c r="GF417">
        <v>3.422552439024391</v>
      </c>
      <c r="GG417">
        <v>0.1376172125435529</v>
      </c>
      <c r="GH417">
        <v>0.01436510028667685</v>
      </c>
      <c r="GI417">
        <v>1</v>
      </c>
      <c r="GJ417">
        <v>1</v>
      </c>
      <c r="GK417">
        <v>2</v>
      </c>
      <c r="GL417" t="s">
        <v>432</v>
      </c>
      <c r="GM417">
        <v>3.09846</v>
      </c>
      <c r="GN417">
        <v>2.75796</v>
      </c>
      <c r="GO417">
        <v>0.0656346</v>
      </c>
      <c r="GP417">
        <v>0.0608815</v>
      </c>
      <c r="GQ417">
        <v>0.0957402</v>
      </c>
      <c r="GR417">
        <v>0.08221340000000001</v>
      </c>
      <c r="GS417">
        <v>23693.1</v>
      </c>
      <c r="GT417">
        <v>23545.1</v>
      </c>
      <c r="GU417">
        <v>25921</v>
      </c>
      <c r="GV417">
        <v>25436.7</v>
      </c>
      <c r="GW417">
        <v>37628.2</v>
      </c>
      <c r="GX417">
        <v>35566</v>
      </c>
      <c r="GY417">
        <v>45335.6</v>
      </c>
      <c r="GZ417">
        <v>41932.1</v>
      </c>
      <c r="HA417">
        <v>1.82262</v>
      </c>
      <c r="HB417">
        <v>1.7496</v>
      </c>
      <c r="HC417">
        <v>-0.22563</v>
      </c>
      <c r="HD417">
        <v>0</v>
      </c>
      <c r="HE417">
        <v>31.6587</v>
      </c>
      <c r="HF417">
        <v>999.9</v>
      </c>
      <c r="HG417">
        <v>40.4</v>
      </c>
      <c r="HH417">
        <v>47.9</v>
      </c>
      <c r="HI417">
        <v>45.3936</v>
      </c>
      <c r="HJ417">
        <v>63.0934</v>
      </c>
      <c r="HK417">
        <v>22.9207</v>
      </c>
      <c r="HL417">
        <v>1</v>
      </c>
      <c r="HM417">
        <v>0.7370989999999999</v>
      </c>
      <c r="HN417">
        <v>8.07075</v>
      </c>
      <c r="HO417">
        <v>20.1114</v>
      </c>
      <c r="HP417">
        <v>5.21085</v>
      </c>
      <c r="HQ417">
        <v>11.986</v>
      </c>
      <c r="HR417">
        <v>4.96305</v>
      </c>
      <c r="HS417">
        <v>3.27415</v>
      </c>
      <c r="HT417">
        <v>9999</v>
      </c>
      <c r="HU417">
        <v>9999</v>
      </c>
      <c r="HV417">
        <v>9999</v>
      </c>
      <c r="HW417">
        <v>33.1</v>
      </c>
      <c r="HX417">
        <v>1.86401</v>
      </c>
      <c r="HY417">
        <v>1.86035</v>
      </c>
      <c r="HZ417">
        <v>1.85869</v>
      </c>
      <c r="IA417">
        <v>1.86005</v>
      </c>
      <c r="IB417">
        <v>1.85989</v>
      </c>
      <c r="IC417">
        <v>1.85858</v>
      </c>
      <c r="ID417">
        <v>1.8577</v>
      </c>
      <c r="IE417">
        <v>1.85245</v>
      </c>
      <c r="IF417">
        <v>0</v>
      </c>
      <c r="IG417">
        <v>0</v>
      </c>
      <c r="IH417">
        <v>0</v>
      </c>
      <c r="II417">
        <v>0</v>
      </c>
      <c r="IJ417" t="s">
        <v>433</v>
      </c>
      <c r="IK417" t="s">
        <v>434</v>
      </c>
      <c r="IL417" t="s">
        <v>435</v>
      </c>
      <c r="IM417" t="s">
        <v>435</v>
      </c>
      <c r="IN417" t="s">
        <v>435</v>
      </c>
      <c r="IO417" t="s">
        <v>435</v>
      </c>
      <c r="IP417">
        <v>0</v>
      </c>
      <c r="IQ417">
        <v>100</v>
      </c>
      <c r="IR417">
        <v>100</v>
      </c>
      <c r="IS417">
        <v>0.202</v>
      </c>
      <c r="IT417">
        <v>-0.0859</v>
      </c>
      <c r="IU417">
        <v>0.1423453740695309</v>
      </c>
      <c r="IV417">
        <v>0.0002756662941723101</v>
      </c>
      <c r="IW417">
        <v>-1.706736700235475E-07</v>
      </c>
      <c r="IX417">
        <v>-7.648352192670159E-11</v>
      </c>
      <c r="IY417">
        <v>-0.2459740599932363</v>
      </c>
      <c r="IZ417">
        <v>0.001712106514585134</v>
      </c>
      <c r="JA417">
        <v>0.0004201690128959496</v>
      </c>
      <c r="JB417">
        <v>-1.212774764375344E-06</v>
      </c>
      <c r="JC417">
        <v>3</v>
      </c>
      <c r="JD417">
        <v>1949</v>
      </c>
      <c r="JE417">
        <v>1</v>
      </c>
      <c r="JF417">
        <v>28</v>
      </c>
      <c r="JG417">
        <v>12.6</v>
      </c>
      <c r="JH417">
        <v>12.3</v>
      </c>
      <c r="JI417">
        <v>0.687256</v>
      </c>
      <c r="JJ417">
        <v>2.70264</v>
      </c>
      <c r="JK417">
        <v>1.49658</v>
      </c>
      <c r="JL417">
        <v>2.34131</v>
      </c>
      <c r="JM417">
        <v>1.54785</v>
      </c>
      <c r="JN417">
        <v>2.50732</v>
      </c>
      <c r="JO417">
        <v>51.2652</v>
      </c>
      <c r="JP417">
        <v>13.6329</v>
      </c>
      <c r="JQ417">
        <v>18</v>
      </c>
      <c r="JR417">
        <v>500.851</v>
      </c>
      <c r="JS417">
        <v>466.532</v>
      </c>
      <c r="JT417">
        <v>20.5966</v>
      </c>
      <c r="JU417">
        <v>35.8394</v>
      </c>
      <c r="JV417">
        <v>30.0016</v>
      </c>
      <c r="JW417">
        <v>35.5345</v>
      </c>
      <c r="JX417">
        <v>35.3981</v>
      </c>
      <c r="JY417">
        <v>13.8356</v>
      </c>
      <c r="JZ417">
        <v>61.5281</v>
      </c>
      <c r="KA417">
        <v>0</v>
      </c>
      <c r="KB417">
        <v>20.5863</v>
      </c>
      <c r="KC417">
        <v>213.174</v>
      </c>
      <c r="KD417">
        <v>14.5363</v>
      </c>
      <c r="KE417">
        <v>99.0655</v>
      </c>
      <c r="KF417">
        <v>99.5474</v>
      </c>
    </row>
    <row r="418" spans="1:292">
      <c r="A418">
        <v>398</v>
      </c>
      <c r="B418">
        <v>1685037926.1</v>
      </c>
      <c r="C418">
        <v>11327</v>
      </c>
      <c r="D418" t="s">
        <v>1238</v>
      </c>
      <c r="E418" t="s">
        <v>1239</v>
      </c>
      <c r="F418">
        <v>5</v>
      </c>
      <c r="G418" t="s">
        <v>1235</v>
      </c>
      <c r="H418">
        <v>1685037918.6</v>
      </c>
      <c r="I418">
        <f>(J418)/1000</f>
        <v>0</v>
      </c>
      <c r="J418">
        <f>IF(DO418, AM418, AG418)</f>
        <v>0</v>
      </c>
      <c r="K418">
        <f>IF(DO418, AH418, AF418)</f>
        <v>0</v>
      </c>
      <c r="L418">
        <f>DQ418 - IF(AT418&gt;1, K418*DK418*100.0/(AV418*EE418), 0)</f>
        <v>0</v>
      </c>
      <c r="M418">
        <f>((S418-I418/2)*L418-K418)/(S418+I418/2)</f>
        <v>0</v>
      </c>
      <c r="N418">
        <f>M418*(DX418+DY418)/1000.0</f>
        <v>0</v>
      </c>
      <c r="O418">
        <f>(DQ418 - IF(AT418&gt;1, K418*DK418*100.0/(AV418*EE418), 0))*(DX418+DY418)/1000.0</f>
        <v>0</v>
      </c>
      <c r="P418">
        <f>2.0/((1/R418-1/Q418)+SIGN(R418)*SQRT((1/R418-1/Q418)*(1/R418-1/Q418) + 4*DL418/((DL418+1)*(DL418+1))*(2*1/R418*1/Q418-1/Q418*1/Q418)))</f>
        <v>0</v>
      </c>
      <c r="Q418">
        <f>IF(LEFT(DM418,1)&lt;&gt;"0",IF(LEFT(DM418,1)="1",3.0,DN418),$D$5+$E$5*(EE418*DX418/($K$5*1000))+$F$5*(EE418*DX418/($K$5*1000))*MAX(MIN(DK418,$J$5),$I$5)*MAX(MIN(DK418,$J$5),$I$5)+$G$5*MAX(MIN(DK418,$J$5),$I$5)*(EE418*DX418/($K$5*1000))+$H$5*(EE418*DX418/($K$5*1000))*(EE418*DX418/($K$5*1000)))</f>
        <v>0</v>
      </c>
      <c r="R418">
        <f>I418*(1000-(1000*0.61365*exp(17.502*V418/(240.97+V418))/(DX418+DY418)+DS418)/2)/(1000*0.61365*exp(17.502*V418/(240.97+V418))/(DX418+DY418)-DS418)</f>
        <v>0</v>
      </c>
      <c r="S418">
        <f>1/((DL418+1)/(P418/1.6)+1/(Q418/1.37)) + DL418/((DL418+1)/(P418/1.6) + DL418/(Q418/1.37))</f>
        <v>0</v>
      </c>
      <c r="T418">
        <f>(DG418*DJ418)</f>
        <v>0</v>
      </c>
      <c r="U418">
        <f>(DZ418+(T418+2*0.95*5.67E-8*(((DZ418+$B$9)+273)^4-(DZ418+273)^4)-44100*I418)/(1.84*29.3*Q418+8*0.95*5.67E-8*(DZ418+273)^3))</f>
        <v>0</v>
      </c>
      <c r="V418">
        <f>($C$9*EA418+$D$9*EB418+$E$9*U418)</f>
        <v>0</v>
      </c>
      <c r="W418">
        <f>0.61365*exp(17.502*V418/(240.97+V418))</f>
        <v>0</v>
      </c>
      <c r="X418">
        <f>(Y418/Z418*100)</f>
        <v>0</v>
      </c>
      <c r="Y418">
        <f>DS418*(DX418+DY418)/1000</f>
        <v>0</v>
      </c>
      <c r="Z418">
        <f>0.61365*exp(17.502*DZ418/(240.97+DZ418))</f>
        <v>0</v>
      </c>
      <c r="AA418">
        <f>(W418-DS418*(DX418+DY418)/1000)</f>
        <v>0</v>
      </c>
      <c r="AB418">
        <f>(-I418*44100)</f>
        <v>0</v>
      </c>
      <c r="AC418">
        <f>2*29.3*Q418*0.92*(DZ418-V418)</f>
        <v>0</v>
      </c>
      <c r="AD418">
        <f>2*0.95*5.67E-8*(((DZ418+$B$9)+273)^4-(V418+273)^4)</f>
        <v>0</v>
      </c>
      <c r="AE418">
        <f>T418+AD418+AB418+AC418</f>
        <v>0</v>
      </c>
      <c r="AF418">
        <f>DW418*AT418*(DR418-DQ418*(1000-AT418*DT418)/(1000-AT418*DS418))/(100*DK418)</f>
        <v>0</v>
      </c>
      <c r="AG418">
        <f>1000*DW418*AT418*(DS418-DT418)/(100*DK418*(1000-AT418*DS418))</f>
        <v>0</v>
      </c>
      <c r="AH418">
        <f>(AI418 - AJ418 - DX418*1E3/(8.314*(DZ418+273.15)) * AL418/DW418 * AK418) * DW418/(100*DK418) * (1000 - DT418)/1000</f>
        <v>0</v>
      </c>
      <c r="AI418">
        <v>239.5147088169775</v>
      </c>
      <c r="AJ418">
        <v>254.3898484848486</v>
      </c>
      <c r="AK418">
        <v>-3.310071672477397</v>
      </c>
      <c r="AL418">
        <v>66.85377035828483</v>
      </c>
      <c r="AM418">
        <f>(AO418 - AN418 + DX418*1E3/(8.314*(DZ418+273.15)) * AQ418/DW418 * AP418) * DW418/(100*DK418) * 1000/(1000 - AO418)</f>
        <v>0</v>
      </c>
      <c r="AN418">
        <v>14.48969641960761</v>
      </c>
      <c r="AO418">
        <v>17.91585934065935</v>
      </c>
      <c r="AP418">
        <v>-0.0001795023379367265</v>
      </c>
      <c r="AQ418">
        <v>101.9108585769425</v>
      </c>
      <c r="AR418">
        <v>0</v>
      </c>
      <c r="AS418">
        <v>0</v>
      </c>
      <c r="AT418">
        <f>IF(AR418*$H$15&gt;=AV418,1.0,(AV418/(AV418-AR418*$H$15)))</f>
        <v>0</v>
      </c>
      <c r="AU418">
        <f>(AT418-1)*100</f>
        <v>0</v>
      </c>
      <c r="AV418">
        <f>MAX(0,($B$15+$C$15*EE418)/(1+$D$15*EE418)*DX418/(DZ418+273)*$E$15)</f>
        <v>0</v>
      </c>
      <c r="AW418" t="s">
        <v>429</v>
      </c>
      <c r="AX418" t="s">
        <v>429</v>
      </c>
      <c r="AY418">
        <v>0</v>
      </c>
      <c r="AZ418">
        <v>0</v>
      </c>
      <c r="BA418">
        <f>1-AY418/AZ418</f>
        <v>0</v>
      </c>
      <c r="BB418">
        <v>0</v>
      </c>
      <c r="BC418" t="s">
        <v>429</v>
      </c>
      <c r="BD418" t="s">
        <v>429</v>
      </c>
      <c r="BE418">
        <v>0</v>
      </c>
      <c r="BF418">
        <v>0</v>
      </c>
      <c r="BG418">
        <f>1-BE418/BF418</f>
        <v>0</v>
      </c>
      <c r="BH418">
        <v>0.5</v>
      </c>
      <c r="BI418">
        <f>DH418</f>
        <v>0</v>
      </c>
      <c r="BJ418">
        <f>K418</f>
        <v>0</v>
      </c>
      <c r="BK418">
        <f>BG418*BH418*BI418</f>
        <v>0</v>
      </c>
      <c r="BL418">
        <f>(BJ418-BB418)/BI418</f>
        <v>0</v>
      </c>
      <c r="BM418">
        <f>(AZ418-BF418)/BF418</f>
        <v>0</v>
      </c>
      <c r="BN418">
        <f>AY418/(BA418+AY418/BF418)</f>
        <v>0</v>
      </c>
      <c r="BO418" t="s">
        <v>429</v>
      </c>
      <c r="BP418">
        <v>0</v>
      </c>
      <c r="BQ418">
        <f>IF(BP418&lt;&gt;0, BP418, BN418)</f>
        <v>0</v>
      </c>
      <c r="BR418">
        <f>1-BQ418/BF418</f>
        <v>0</v>
      </c>
      <c r="BS418">
        <f>(BF418-BE418)/(BF418-BQ418)</f>
        <v>0</v>
      </c>
      <c r="BT418">
        <f>(AZ418-BF418)/(AZ418-BQ418)</f>
        <v>0</v>
      </c>
      <c r="BU418">
        <f>(BF418-BE418)/(BF418-AY418)</f>
        <v>0</v>
      </c>
      <c r="BV418">
        <f>(AZ418-BF418)/(AZ418-AY418)</f>
        <v>0</v>
      </c>
      <c r="BW418">
        <f>(BS418*BQ418/BE418)</f>
        <v>0</v>
      </c>
      <c r="BX418">
        <f>(1-BW418)</f>
        <v>0</v>
      </c>
      <c r="DG418">
        <f>$B$13*EF418+$C$13*EG418+$F$13*ER418*(1-EU418)</f>
        <v>0</v>
      </c>
      <c r="DH418">
        <f>DG418*DI418</f>
        <v>0</v>
      </c>
      <c r="DI418">
        <f>($B$13*$D$11+$C$13*$D$11+$F$13*((FE418+EW418)/MAX(FE418+EW418+FF418, 0.1)*$I$11+FF418/MAX(FE418+EW418+FF418, 0.1)*$J$11))/($B$13+$C$13+$F$13)</f>
        <v>0</v>
      </c>
      <c r="DJ418">
        <f>($B$13*$K$11+$C$13*$K$11+$F$13*((FE418+EW418)/MAX(FE418+EW418+FF418, 0.1)*$P$11+FF418/MAX(FE418+EW418+FF418, 0.1)*$Q$11))/($B$13+$C$13+$F$13)</f>
        <v>0</v>
      </c>
      <c r="DK418">
        <v>4.16</v>
      </c>
      <c r="DL418">
        <v>0.5</v>
      </c>
      <c r="DM418" t="s">
        <v>430</v>
      </c>
      <c r="DN418">
        <v>2</v>
      </c>
      <c r="DO418" t="b">
        <v>1</v>
      </c>
      <c r="DP418">
        <v>1685037918.6</v>
      </c>
      <c r="DQ418">
        <v>272.6867037037037</v>
      </c>
      <c r="DR418">
        <v>249.7623333333333</v>
      </c>
      <c r="DS418">
        <v>17.93527037037037</v>
      </c>
      <c r="DT418">
        <v>14.50019629629629</v>
      </c>
      <c r="DU418">
        <v>272.4835925925926</v>
      </c>
      <c r="DV418">
        <v>18.02102962962963</v>
      </c>
      <c r="DW418">
        <v>500.0278148148149</v>
      </c>
      <c r="DX418">
        <v>99.4638777777778</v>
      </c>
      <c r="DY418">
        <v>0.09990627407407406</v>
      </c>
      <c r="DZ418">
        <v>26.90028518518518</v>
      </c>
      <c r="EA418">
        <v>27.98822222222222</v>
      </c>
      <c r="EB418">
        <v>999.9000000000001</v>
      </c>
      <c r="EC418">
        <v>0</v>
      </c>
      <c r="ED418">
        <v>0</v>
      </c>
      <c r="EE418">
        <v>10001.11925925926</v>
      </c>
      <c r="EF418">
        <v>0</v>
      </c>
      <c r="EG418">
        <v>258.8038518518518</v>
      </c>
      <c r="EH418">
        <v>22.92440000000001</v>
      </c>
      <c r="EI418">
        <v>277.6668518518518</v>
      </c>
      <c r="EJ418">
        <v>253.4372592592592</v>
      </c>
      <c r="EK418">
        <v>3.43507</v>
      </c>
      <c r="EL418">
        <v>249.7623333333333</v>
      </c>
      <c r="EM418">
        <v>14.50019629629629</v>
      </c>
      <c r="EN418">
        <v>1.783910740740741</v>
      </c>
      <c r="EO418">
        <v>1.442246296296296</v>
      </c>
      <c r="EP418">
        <v>15.64651481481481</v>
      </c>
      <c r="EQ418">
        <v>12.36923703703703</v>
      </c>
      <c r="ER418">
        <v>2000.012592592592</v>
      </c>
      <c r="ES418">
        <v>0.9799935555555557</v>
      </c>
      <c r="ET418">
        <v>0.02000664444444444</v>
      </c>
      <c r="EU418">
        <v>0</v>
      </c>
      <c r="EV418">
        <v>95.8772</v>
      </c>
      <c r="EW418">
        <v>5.00078</v>
      </c>
      <c r="EX418">
        <v>10402.43703703703</v>
      </c>
      <c r="EY418">
        <v>16379.7037037037</v>
      </c>
      <c r="EZ418">
        <v>44.79618518518518</v>
      </c>
      <c r="FA418">
        <v>46.33766666666666</v>
      </c>
      <c r="FB418">
        <v>45.62244444444443</v>
      </c>
      <c r="FC418">
        <v>45.62003703703703</v>
      </c>
      <c r="FD418">
        <v>45.33311111111112</v>
      </c>
      <c r="FE418">
        <v>1955.102592592592</v>
      </c>
      <c r="FF418">
        <v>39.91</v>
      </c>
      <c r="FG418">
        <v>0</v>
      </c>
      <c r="FH418">
        <v>1685037925.3</v>
      </c>
      <c r="FI418">
        <v>0</v>
      </c>
      <c r="FJ418">
        <v>95.880628</v>
      </c>
      <c r="FK418">
        <v>-1.063776921292392</v>
      </c>
      <c r="FL418">
        <v>-37.52307704696051</v>
      </c>
      <c r="FM418">
        <v>10402.212</v>
      </c>
      <c r="FN418">
        <v>15</v>
      </c>
      <c r="FO418">
        <v>1685037180.6</v>
      </c>
      <c r="FP418" t="s">
        <v>1212</v>
      </c>
      <c r="FQ418">
        <v>1685037168.1</v>
      </c>
      <c r="FR418">
        <v>1685037180.6</v>
      </c>
      <c r="FS418">
        <v>6</v>
      </c>
      <c r="FT418">
        <v>0.393</v>
      </c>
      <c r="FU418">
        <v>0.027</v>
      </c>
      <c r="FV418">
        <v>0.222</v>
      </c>
      <c r="FW418">
        <v>-0.163</v>
      </c>
      <c r="FX418">
        <v>420</v>
      </c>
      <c r="FY418">
        <v>12</v>
      </c>
      <c r="FZ418">
        <v>0.38</v>
      </c>
      <c r="GA418">
        <v>0.02</v>
      </c>
      <c r="GB418">
        <v>22.75271219512195</v>
      </c>
      <c r="GC418">
        <v>2.557722648083665</v>
      </c>
      <c r="GD418">
        <v>0.2583023084182676</v>
      </c>
      <c r="GE418">
        <v>0</v>
      </c>
      <c r="GF418">
        <v>3.430040731707317</v>
      </c>
      <c r="GG418">
        <v>0.07424926829267849</v>
      </c>
      <c r="GH418">
        <v>0.00827920238595067</v>
      </c>
      <c r="GI418">
        <v>1</v>
      </c>
      <c r="GJ418">
        <v>1</v>
      </c>
      <c r="GK418">
        <v>2</v>
      </c>
      <c r="GL418" t="s">
        <v>432</v>
      </c>
      <c r="GM418">
        <v>3.09863</v>
      </c>
      <c r="GN418">
        <v>2.75796</v>
      </c>
      <c r="GO418">
        <v>0.0622412</v>
      </c>
      <c r="GP418">
        <v>0.0573166</v>
      </c>
      <c r="GQ418">
        <v>0.0956824</v>
      </c>
      <c r="GR418">
        <v>0.0821702</v>
      </c>
      <c r="GS418">
        <v>23778.5</v>
      </c>
      <c r="GT418">
        <v>23633.7</v>
      </c>
      <c r="GU418">
        <v>25920.4</v>
      </c>
      <c r="GV418">
        <v>25436</v>
      </c>
      <c r="GW418">
        <v>37629.1</v>
      </c>
      <c r="GX418">
        <v>35566.6</v>
      </c>
      <c r="GY418">
        <v>45334.4</v>
      </c>
      <c r="GZ418">
        <v>41931.3</v>
      </c>
      <c r="HA418">
        <v>1.82292</v>
      </c>
      <c r="HB418">
        <v>1.74942</v>
      </c>
      <c r="HC418">
        <v>-0.223234</v>
      </c>
      <c r="HD418">
        <v>0</v>
      </c>
      <c r="HE418">
        <v>31.6269</v>
      </c>
      <c r="HF418">
        <v>999.9</v>
      </c>
      <c r="HG418">
        <v>40.3</v>
      </c>
      <c r="HH418">
        <v>47.9</v>
      </c>
      <c r="HI418">
        <v>45.285</v>
      </c>
      <c r="HJ418">
        <v>62.8934</v>
      </c>
      <c r="HK418">
        <v>22.7404</v>
      </c>
      <c r="HL418">
        <v>1</v>
      </c>
      <c r="HM418">
        <v>0.738349</v>
      </c>
      <c r="HN418">
        <v>8.07423</v>
      </c>
      <c r="HO418">
        <v>20.1114</v>
      </c>
      <c r="HP418">
        <v>5.21055</v>
      </c>
      <c r="HQ418">
        <v>11.986</v>
      </c>
      <c r="HR418">
        <v>4.9629</v>
      </c>
      <c r="HS418">
        <v>3.27395</v>
      </c>
      <c r="HT418">
        <v>9999</v>
      </c>
      <c r="HU418">
        <v>9999</v>
      </c>
      <c r="HV418">
        <v>9999</v>
      </c>
      <c r="HW418">
        <v>33.1</v>
      </c>
      <c r="HX418">
        <v>1.86402</v>
      </c>
      <c r="HY418">
        <v>1.86035</v>
      </c>
      <c r="HZ418">
        <v>1.85869</v>
      </c>
      <c r="IA418">
        <v>1.86005</v>
      </c>
      <c r="IB418">
        <v>1.85989</v>
      </c>
      <c r="IC418">
        <v>1.85855</v>
      </c>
      <c r="ID418">
        <v>1.8577</v>
      </c>
      <c r="IE418">
        <v>1.85243</v>
      </c>
      <c r="IF418">
        <v>0</v>
      </c>
      <c r="IG418">
        <v>0</v>
      </c>
      <c r="IH418">
        <v>0</v>
      </c>
      <c r="II418">
        <v>0</v>
      </c>
      <c r="IJ418" t="s">
        <v>433</v>
      </c>
      <c r="IK418" t="s">
        <v>434</v>
      </c>
      <c r="IL418" t="s">
        <v>435</v>
      </c>
      <c r="IM418" t="s">
        <v>435</v>
      </c>
      <c r="IN418" t="s">
        <v>435</v>
      </c>
      <c r="IO418" t="s">
        <v>435</v>
      </c>
      <c r="IP418">
        <v>0</v>
      </c>
      <c r="IQ418">
        <v>100</v>
      </c>
      <c r="IR418">
        <v>100</v>
      </c>
      <c r="IS418">
        <v>0.2</v>
      </c>
      <c r="IT418">
        <v>-0.08599999999999999</v>
      </c>
      <c r="IU418">
        <v>0.1423453740695309</v>
      </c>
      <c r="IV418">
        <v>0.0002756662941723101</v>
      </c>
      <c r="IW418">
        <v>-1.706736700235475E-07</v>
      </c>
      <c r="IX418">
        <v>-7.648352192670159E-11</v>
      </c>
      <c r="IY418">
        <v>-0.2459740599932363</v>
      </c>
      <c r="IZ418">
        <v>0.001712106514585134</v>
      </c>
      <c r="JA418">
        <v>0.0004201690128959496</v>
      </c>
      <c r="JB418">
        <v>-1.212774764375344E-06</v>
      </c>
      <c r="JC418">
        <v>3</v>
      </c>
      <c r="JD418">
        <v>1949</v>
      </c>
      <c r="JE418">
        <v>1</v>
      </c>
      <c r="JF418">
        <v>28</v>
      </c>
      <c r="JG418">
        <v>12.6</v>
      </c>
      <c r="JH418">
        <v>12.4</v>
      </c>
      <c r="JI418">
        <v>0.645752</v>
      </c>
      <c r="JJ418">
        <v>2.71606</v>
      </c>
      <c r="JK418">
        <v>1.49658</v>
      </c>
      <c r="JL418">
        <v>2.34131</v>
      </c>
      <c r="JM418">
        <v>1.54907</v>
      </c>
      <c r="JN418">
        <v>2.38525</v>
      </c>
      <c r="JO418">
        <v>51.2652</v>
      </c>
      <c r="JP418">
        <v>13.5979</v>
      </c>
      <c r="JQ418">
        <v>18</v>
      </c>
      <c r="JR418">
        <v>501.096</v>
      </c>
      <c r="JS418">
        <v>466.473</v>
      </c>
      <c r="JT418">
        <v>20.5973</v>
      </c>
      <c r="JU418">
        <v>35.8518</v>
      </c>
      <c r="JV418">
        <v>30.0014</v>
      </c>
      <c r="JW418">
        <v>35.5427</v>
      </c>
      <c r="JX418">
        <v>35.4061</v>
      </c>
      <c r="JY418">
        <v>13.0163</v>
      </c>
      <c r="JZ418">
        <v>61.5281</v>
      </c>
      <c r="KA418">
        <v>0</v>
      </c>
      <c r="KB418">
        <v>20.5959</v>
      </c>
      <c r="KC418">
        <v>199.818</v>
      </c>
      <c r="KD418">
        <v>14.5432</v>
      </c>
      <c r="KE418">
        <v>99.0629</v>
      </c>
      <c r="KF418">
        <v>99.5454</v>
      </c>
    </row>
    <row r="419" spans="1:292">
      <c r="A419">
        <v>399</v>
      </c>
      <c r="B419">
        <v>1685037931.1</v>
      </c>
      <c r="C419">
        <v>11332</v>
      </c>
      <c r="D419" t="s">
        <v>1240</v>
      </c>
      <c r="E419" t="s">
        <v>1241</v>
      </c>
      <c r="F419">
        <v>5</v>
      </c>
      <c r="G419" t="s">
        <v>1235</v>
      </c>
      <c r="H419">
        <v>1685037923.314285</v>
      </c>
      <c r="I419">
        <f>(J419)/1000</f>
        <v>0</v>
      </c>
      <c r="J419">
        <f>IF(DO419, AM419, AG419)</f>
        <v>0</v>
      </c>
      <c r="K419">
        <f>IF(DO419, AH419, AF419)</f>
        <v>0</v>
      </c>
      <c r="L419">
        <f>DQ419 - IF(AT419&gt;1, K419*DK419*100.0/(AV419*EE419), 0)</f>
        <v>0</v>
      </c>
      <c r="M419">
        <f>((S419-I419/2)*L419-K419)/(S419+I419/2)</f>
        <v>0</v>
      </c>
      <c r="N419">
        <f>M419*(DX419+DY419)/1000.0</f>
        <v>0</v>
      </c>
      <c r="O419">
        <f>(DQ419 - IF(AT419&gt;1, K419*DK419*100.0/(AV419*EE419), 0))*(DX419+DY419)/1000.0</f>
        <v>0</v>
      </c>
      <c r="P419">
        <f>2.0/((1/R419-1/Q419)+SIGN(R419)*SQRT((1/R419-1/Q419)*(1/R419-1/Q419) + 4*DL419/((DL419+1)*(DL419+1))*(2*1/R419*1/Q419-1/Q419*1/Q419)))</f>
        <v>0</v>
      </c>
      <c r="Q419">
        <f>IF(LEFT(DM419,1)&lt;&gt;"0",IF(LEFT(DM419,1)="1",3.0,DN419),$D$5+$E$5*(EE419*DX419/($K$5*1000))+$F$5*(EE419*DX419/($K$5*1000))*MAX(MIN(DK419,$J$5),$I$5)*MAX(MIN(DK419,$J$5),$I$5)+$G$5*MAX(MIN(DK419,$J$5),$I$5)*(EE419*DX419/($K$5*1000))+$H$5*(EE419*DX419/($K$5*1000))*(EE419*DX419/($K$5*1000)))</f>
        <v>0</v>
      </c>
      <c r="R419">
        <f>I419*(1000-(1000*0.61365*exp(17.502*V419/(240.97+V419))/(DX419+DY419)+DS419)/2)/(1000*0.61365*exp(17.502*V419/(240.97+V419))/(DX419+DY419)-DS419)</f>
        <v>0</v>
      </c>
      <c r="S419">
        <f>1/((DL419+1)/(P419/1.6)+1/(Q419/1.37)) + DL419/((DL419+1)/(P419/1.6) + DL419/(Q419/1.37))</f>
        <v>0</v>
      </c>
      <c r="T419">
        <f>(DG419*DJ419)</f>
        <v>0</v>
      </c>
      <c r="U419">
        <f>(DZ419+(T419+2*0.95*5.67E-8*(((DZ419+$B$9)+273)^4-(DZ419+273)^4)-44100*I419)/(1.84*29.3*Q419+8*0.95*5.67E-8*(DZ419+273)^3))</f>
        <v>0</v>
      </c>
      <c r="V419">
        <f>($C$9*EA419+$D$9*EB419+$E$9*U419)</f>
        <v>0</v>
      </c>
      <c r="W419">
        <f>0.61365*exp(17.502*V419/(240.97+V419))</f>
        <v>0</v>
      </c>
      <c r="X419">
        <f>(Y419/Z419*100)</f>
        <v>0</v>
      </c>
      <c r="Y419">
        <f>DS419*(DX419+DY419)/1000</f>
        <v>0</v>
      </c>
      <c r="Z419">
        <f>0.61365*exp(17.502*DZ419/(240.97+DZ419))</f>
        <v>0</v>
      </c>
      <c r="AA419">
        <f>(W419-DS419*(DX419+DY419)/1000)</f>
        <v>0</v>
      </c>
      <c r="AB419">
        <f>(-I419*44100)</f>
        <v>0</v>
      </c>
      <c r="AC419">
        <f>2*29.3*Q419*0.92*(DZ419-V419)</f>
        <v>0</v>
      </c>
      <c r="AD419">
        <f>2*0.95*5.67E-8*(((DZ419+$B$9)+273)^4-(V419+273)^4)</f>
        <v>0</v>
      </c>
      <c r="AE419">
        <f>T419+AD419+AB419+AC419</f>
        <v>0</v>
      </c>
      <c r="AF419">
        <f>DW419*AT419*(DR419-DQ419*(1000-AT419*DT419)/(1000-AT419*DS419))/(100*DK419)</f>
        <v>0</v>
      </c>
      <c r="AG419">
        <f>1000*DW419*AT419*(DS419-DT419)/(100*DK419*(1000-AT419*DS419))</f>
        <v>0</v>
      </c>
      <c r="AH419">
        <f>(AI419 - AJ419 - DX419*1E3/(8.314*(DZ419+273.15)) * AL419/DW419 * AK419) * DW419/(100*DK419) * (1000 - DT419)/1000</f>
        <v>0</v>
      </c>
      <c r="AI419">
        <v>222.7261604729415</v>
      </c>
      <c r="AJ419">
        <v>237.7842606060605</v>
      </c>
      <c r="AK419">
        <v>-3.321082720353662</v>
      </c>
      <c r="AL419">
        <v>66.85377035828483</v>
      </c>
      <c r="AM419">
        <f>(AO419 - AN419 + DX419*1E3/(8.314*(DZ419+273.15)) * AQ419/DW419 * AP419) * DW419/(100*DK419) * 1000/(1000 - AO419)</f>
        <v>0</v>
      </c>
      <c r="AN419">
        <v>14.48029933371797</v>
      </c>
      <c r="AO419">
        <v>17.90279780219781</v>
      </c>
      <c r="AP419">
        <v>-0.0002238235960515601</v>
      </c>
      <c r="AQ419">
        <v>101.9108585769425</v>
      </c>
      <c r="AR419">
        <v>0</v>
      </c>
      <c r="AS419">
        <v>0</v>
      </c>
      <c r="AT419">
        <f>IF(AR419*$H$15&gt;=AV419,1.0,(AV419/(AV419-AR419*$H$15)))</f>
        <v>0</v>
      </c>
      <c r="AU419">
        <f>(AT419-1)*100</f>
        <v>0</v>
      </c>
      <c r="AV419">
        <f>MAX(0,($B$15+$C$15*EE419)/(1+$D$15*EE419)*DX419/(DZ419+273)*$E$15)</f>
        <v>0</v>
      </c>
      <c r="AW419" t="s">
        <v>429</v>
      </c>
      <c r="AX419" t="s">
        <v>429</v>
      </c>
      <c r="AY419">
        <v>0</v>
      </c>
      <c r="AZ419">
        <v>0</v>
      </c>
      <c r="BA419">
        <f>1-AY419/AZ419</f>
        <v>0</v>
      </c>
      <c r="BB419">
        <v>0</v>
      </c>
      <c r="BC419" t="s">
        <v>429</v>
      </c>
      <c r="BD419" t="s">
        <v>429</v>
      </c>
      <c r="BE419">
        <v>0</v>
      </c>
      <c r="BF419">
        <v>0</v>
      </c>
      <c r="BG419">
        <f>1-BE419/BF419</f>
        <v>0</v>
      </c>
      <c r="BH419">
        <v>0.5</v>
      </c>
      <c r="BI419">
        <f>DH419</f>
        <v>0</v>
      </c>
      <c r="BJ419">
        <f>K419</f>
        <v>0</v>
      </c>
      <c r="BK419">
        <f>BG419*BH419*BI419</f>
        <v>0</v>
      </c>
      <c r="BL419">
        <f>(BJ419-BB419)/BI419</f>
        <v>0</v>
      </c>
      <c r="BM419">
        <f>(AZ419-BF419)/BF419</f>
        <v>0</v>
      </c>
      <c r="BN419">
        <f>AY419/(BA419+AY419/BF419)</f>
        <v>0</v>
      </c>
      <c r="BO419" t="s">
        <v>429</v>
      </c>
      <c r="BP419">
        <v>0</v>
      </c>
      <c r="BQ419">
        <f>IF(BP419&lt;&gt;0, BP419, BN419)</f>
        <v>0</v>
      </c>
      <c r="BR419">
        <f>1-BQ419/BF419</f>
        <v>0</v>
      </c>
      <c r="BS419">
        <f>(BF419-BE419)/(BF419-BQ419)</f>
        <v>0</v>
      </c>
      <c r="BT419">
        <f>(AZ419-BF419)/(AZ419-BQ419)</f>
        <v>0</v>
      </c>
      <c r="BU419">
        <f>(BF419-BE419)/(BF419-AY419)</f>
        <v>0</v>
      </c>
      <c r="BV419">
        <f>(AZ419-BF419)/(AZ419-AY419)</f>
        <v>0</v>
      </c>
      <c r="BW419">
        <f>(BS419*BQ419/BE419)</f>
        <v>0</v>
      </c>
      <c r="BX419">
        <f>(1-BW419)</f>
        <v>0</v>
      </c>
      <c r="DG419">
        <f>$B$13*EF419+$C$13*EG419+$F$13*ER419*(1-EU419)</f>
        <v>0</v>
      </c>
      <c r="DH419">
        <f>DG419*DI419</f>
        <v>0</v>
      </c>
      <c r="DI419">
        <f>($B$13*$D$11+$C$13*$D$11+$F$13*((FE419+EW419)/MAX(FE419+EW419+FF419, 0.1)*$I$11+FF419/MAX(FE419+EW419+FF419, 0.1)*$J$11))/($B$13+$C$13+$F$13)</f>
        <v>0</v>
      </c>
      <c r="DJ419">
        <f>($B$13*$K$11+$C$13*$K$11+$F$13*((FE419+EW419)/MAX(FE419+EW419+FF419, 0.1)*$P$11+FF419/MAX(FE419+EW419+FF419, 0.1)*$Q$11))/($B$13+$C$13+$F$13)</f>
        <v>0</v>
      </c>
      <c r="DK419">
        <v>4.16</v>
      </c>
      <c r="DL419">
        <v>0.5</v>
      </c>
      <c r="DM419" t="s">
        <v>430</v>
      </c>
      <c r="DN419">
        <v>2</v>
      </c>
      <c r="DO419" t="b">
        <v>1</v>
      </c>
      <c r="DP419">
        <v>1685037923.314285</v>
      </c>
      <c r="DQ419">
        <v>257.2829285714286</v>
      </c>
      <c r="DR419">
        <v>234.1430714285714</v>
      </c>
      <c r="DS419">
        <v>17.92231428571429</v>
      </c>
      <c r="DT419">
        <v>14.48694285714286</v>
      </c>
      <c r="DU419">
        <v>257.0823928571428</v>
      </c>
      <c r="DV419">
        <v>18.00828214285714</v>
      </c>
      <c r="DW419">
        <v>499.9896428571428</v>
      </c>
      <c r="DX419">
        <v>99.4633607142857</v>
      </c>
      <c r="DY419">
        <v>0.09990663214285714</v>
      </c>
      <c r="DZ419">
        <v>26.89544285714286</v>
      </c>
      <c r="EA419">
        <v>27.98796428571429</v>
      </c>
      <c r="EB419">
        <v>999.9000000000002</v>
      </c>
      <c r="EC419">
        <v>0</v>
      </c>
      <c r="ED419">
        <v>0</v>
      </c>
      <c r="EE419">
        <v>9998.346428571429</v>
      </c>
      <c r="EF419">
        <v>0</v>
      </c>
      <c r="EG419">
        <v>257.7949285714286</v>
      </c>
      <c r="EH419">
        <v>23.13989285714285</v>
      </c>
      <c r="EI419">
        <v>261.9783214285714</v>
      </c>
      <c r="EJ419">
        <v>237.5850357142857</v>
      </c>
      <c r="EK419">
        <v>3.435375357142857</v>
      </c>
      <c r="EL419">
        <v>234.1430714285714</v>
      </c>
      <c r="EM419">
        <v>14.48694285714286</v>
      </c>
      <c r="EN419">
        <v>1.782613571428571</v>
      </c>
      <c r="EO419">
        <v>1.44092</v>
      </c>
      <c r="EP419">
        <v>15.63515714285714</v>
      </c>
      <c r="EQ419">
        <v>12.35524285714286</v>
      </c>
      <c r="ER419">
        <v>2000.0075</v>
      </c>
      <c r="ES419">
        <v>0.9799933571428572</v>
      </c>
      <c r="ET419">
        <v>0.02000684285714285</v>
      </c>
      <c r="EU419">
        <v>0</v>
      </c>
      <c r="EV419">
        <v>95.79356785714285</v>
      </c>
      <c r="EW419">
        <v>5.00078</v>
      </c>
      <c r="EX419">
        <v>10399.04642857143</v>
      </c>
      <c r="EY419">
        <v>16379.66071428571</v>
      </c>
      <c r="EZ419">
        <v>44.79449999999999</v>
      </c>
      <c r="FA419">
        <v>46.33674999999999</v>
      </c>
      <c r="FB419">
        <v>45.58007142857142</v>
      </c>
      <c r="FC419">
        <v>45.62017857142856</v>
      </c>
      <c r="FD419">
        <v>45.36135714285714</v>
      </c>
      <c r="FE419">
        <v>1955.0975</v>
      </c>
      <c r="FF419">
        <v>39.91</v>
      </c>
      <c r="FG419">
        <v>0</v>
      </c>
      <c r="FH419">
        <v>1685037930.7</v>
      </c>
      <c r="FI419">
        <v>0</v>
      </c>
      <c r="FJ419">
        <v>95.80178461538461</v>
      </c>
      <c r="FK419">
        <v>-0.4752683755907642</v>
      </c>
      <c r="FL419">
        <v>-16.8957266080671</v>
      </c>
      <c r="FM419">
        <v>10399.05384615385</v>
      </c>
      <c r="FN419">
        <v>15</v>
      </c>
      <c r="FO419">
        <v>1685037180.6</v>
      </c>
      <c r="FP419" t="s">
        <v>1212</v>
      </c>
      <c r="FQ419">
        <v>1685037168.1</v>
      </c>
      <c r="FR419">
        <v>1685037180.6</v>
      </c>
      <c r="FS419">
        <v>6</v>
      </c>
      <c r="FT419">
        <v>0.393</v>
      </c>
      <c r="FU419">
        <v>0.027</v>
      </c>
      <c r="FV419">
        <v>0.222</v>
      </c>
      <c r="FW419">
        <v>-0.163</v>
      </c>
      <c r="FX419">
        <v>420</v>
      </c>
      <c r="FY419">
        <v>12</v>
      </c>
      <c r="FZ419">
        <v>0.38</v>
      </c>
      <c r="GA419">
        <v>0.02</v>
      </c>
      <c r="GB419">
        <v>23.0077875</v>
      </c>
      <c r="GC419">
        <v>2.600121951219465</v>
      </c>
      <c r="GD419">
        <v>0.2541896793612008</v>
      </c>
      <c r="GE419">
        <v>0</v>
      </c>
      <c r="GF419">
        <v>3.4345475</v>
      </c>
      <c r="GG419">
        <v>0.007267317073171125</v>
      </c>
      <c r="GH419">
        <v>0.002175828290559726</v>
      </c>
      <c r="GI419">
        <v>1</v>
      </c>
      <c r="GJ419">
        <v>1</v>
      </c>
      <c r="GK419">
        <v>2</v>
      </c>
      <c r="GL419" t="s">
        <v>432</v>
      </c>
      <c r="GM419">
        <v>3.09844</v>
      </c>
      <c r="GN419">
        <v>2.75816</v>
      </c>
      <c r="GO419">
        <v>0.0587563</v>
      </c>
      <c r="GP419">
        <v>0.0536334</v>
      </c>
      <c r="GQ419">
        <v>0.09562950000000001</v>
      </c>
      <c r="GR419">
        <v>0.08210149999999999</v>
      </c>
      <c r="GS419">
        <v>23866.1</v>
      </c>
      <c r="GT419">
        <v>23725.3</v>
      </c>
      <c r="GU419">
        <v>25919.7</v>
      </c>
      <c r="GV419">
        <v>25435.4</v>
      </c>
      <c r="GW419">
        <v>37630</v>
      </c>
      <c r="GX419">
        <v>35567.8</v>
      </c>
      <c r="GY419">
        <v>45333.2</v>
      </c>
      <c r="GZ419">
        <v>41930</v>
      </c>
      <c r="HA419">
        <v>1.82208</v>
      </c>
      <c r="HB419">
        <v>1.7491</v>
      </c>
      <c r="HC419">
        <v>-0.221208</v>
      </c>
      <c r="HD419">
        <v>0</v>
      </c>
      <c r="HE419">
        <v>31.5949</v>
      </c>
      <c r="HF419">
        <v>999.9</v>
      </c>
      <c r="HG419">
        <v>40.3</v>
      </c>
      <c r="HH419">
        <v>47.9</v>
      </c>
      <c r="HI419">
        <v>45.2818</v>
      </c>
      <c r="HJ419">
        <v>63.0234</v>
      </c>
      <c r="HK419">
        <v>22.8606</v>
      </c>
      <c r="HL419">
        <v>1</v>
      </c>
      <c r="HM419">
        <v>0.73952</v>
      </c>
      <c r="HN419">
        <v>8.077220000000001</v>
      </c>
      <c r="HO419">
        <v>20.111</v>
      </c>
      <c r="HP419">
        <v>5.21055</v>
      </c>
      <c r="HQ419">
        <v>11.986</v>
      </c>
      <c r="HR419">
        <v>4.9631</v>
      </c>
      <c r="HS419">
        <v>3.27405</v>
      </c>
      <c r="HT419">
        <v>9999</v>
      </c>
      <c r="HU419">
        <v>9999</v>
      </c>
      <c r="HV419">
        <v>9999</v>
      </c>
      <c r="HW419">
        <v>33.1</v>
      </c>
      <c r="HX419">
        <v>1.86401</v>
      </c>
      <c r="HY419">
        <v>1.86035</v>
      </c>
      <c r="HZ419">
        <v>1.85869</v>
      </c>
      <c r="IA419">
        <v>1.86005</v>
      </c>
      <c r="IB419">
        <v>1.85989</v>
      </c>
      <c r="IC419">
        <v>1.85856</v>
      </c>
      <c r="ID419">
        <v>1.8577</v>
      </c>
      <c r="IE419">
        <v>1.85244</v>
      </c>
      <c r="IF419">
        <v>0</v>
      </c>
      <c r="IG419">
        <v>0</v>
      </c>
      <c r="IH419">
        <v>0</v>
      </c>
      <c r="II419">
        <v>0</v>
      </c>
      <c r="IJ419" t="s">
        <v>433</v>
      </c>
      <c r="IK419" t="s">
        <v>434</v>
      </c>
      <c r="IL419" t="s">
        <v>435</v>
      </c>
      <c r="IM419" t="s">
        <v>435</v>
      </c>
      <c r="IN419" t="s">
        <v>435</v>
      </c>
      <c r="IO419" t="s">
        <v>435</v>
      </c>
      <c r="IP419">
        <v>0</v>
      </c>
      <c r="IQ419">
        <v>100</v>
      </c>
      <c r="IR419">
        <v>100</v>
      </c>
      <c r="IS419">
        <v>0.196</v>
      </c>
      <c r="IT419">
        <v>-0.0863</v>
      </c>
      <c r="IU419">
        <v>0.1423453740695309</v>
      </c>
      <c r="IV419">
        <v>0.0002756662941723101</v>
      </c>
      <c r="IW419">
        <v>-1.706736700235475E-07</v>
      </c>
      <c r="IX419">
        <v>-7.648352192670159E-11</v>
      </c>
      <c r="IY419">
        <v>-0.2459740599932363</v>
      </c>
      <c r="IZ419">
        <v>0.001712106514585134</v>
      </c>
      <c r="JA419">
        <v>0.0004201690128959496</v>
      </c>
      <c r="JB419">
        <v>-1.212774764375344E-06</v>
      </c>
      <c r="JC419">
        <v>3</v>
      </c>
      <c r="JD419">
        <v>1949</v>
      </c>
      <c r="JE419">
        <v>1</v>
      </c>
      <c r="JF419">
        <v>28</v>
      </c>
      <c r="JG419">
        <v>12.7</v>
      </c>
      <c r="JH419">
        <v>12.5</v>
      </c>
      <c r="JI419">
        <v>0.609131</v>
      </c>
      <c r="JJ419">
        <v>2.70874</v>
      </c>
      <c r="JK419">
        <v>1.49658</v>
      </c>
      <c r="JL419">
        <v>2.34131</v>
      </c>
      <c r="JM419">
        <v>1.54785</v>
      </c>
      <c r="JN419">
        <v>2.46826</v>
      </c>
      <c r="JO419">
        <v>51.2983</v>
      </c>
      <c r="JP419">
        <v>13.6154</v>
      </c>
      <c r="JQ419">
        <v>18</v>
      </c>
      <c r="JR419">
        <v>500.635</v>
      </c>
      <c r="JS419">
        <v>466.309</v>
      </c>
      <c r="JT419">
        <v>20.6019</v>
      </c>
      <c r="JU419">
        <v>35.8626</v>
      </c>
      <c r="JV419">
        <v>30.0012</v>
      </c>
      <c r="JW419">
        <v>35.5525</v>
      </c>
      <c r="JX419">
        <v>35.4131</v>
      </c>
      <c r="JY419">
        <v>12.2759</v>
      </c>
      <c r="JZ419">
        <v>61.5281</v>
      </c>
      <c r="KA419">
        <v>0</v>
      </c>
      <c r="KB419">
        <v>20.6011</v>
      </c>
      <c r="KC419">
        <v>179.781</v>
      </c>
      <c r="KD419">
        <v>14.5538</v>
      </c>
      <c r="KE419">
        <v>99.0603</v>
      </c>
      <c r="KF419">
        <v>99.54259999999999</v>
      </c>
    </row>
    <row r="420" spans="1:292">
      <c r="A420">
        <v>400</v>
      </c>
      <c r="B420">
        <v>1685037936.1</v>
      </c>
      <c r="C420">
        <v>11337</v>
      </c>
      <c r="D420" t="s">
        <v>1242</v>
      </c>
      <c r="E420" t="s">
        <v>1243</v>
      </c>
      <c r="F420">
        <v>5</v>
      </c>
      <c r="G420" t="s">
        <v>1235</v>
      </c>
      <c r="H420">
        <v>1685037928.6</v>
      </c>
      <c r="I420">
        <f>(J420)/1000</f>
        <v>0</v>
      </c>
      <c r="J420">
        <f>IF(DO420, AM420, AG420)</f>
        <v>0</v>
      </c>
      <c r="K420">
        <f>IF(DO420, AH420, AF420)</f>
        <v>0</v>
      </c>
      <c r="L420">
        <f>DQ420 - IF(AT420&gt;1, K420*DK420*100.0/(AV420*EE420), 0)</f>
        <v>0</v>
      </c>
      <c r="M420">
        <f>((S420-I420/2)*L420-K420)/(S420+I420/2)</f>
        <v>0</v>
      </c>
      <c r="N420">
        <f>M420*(DX420+DY420)/1000.0</f>
        <v>0</v>
      </c>
      <c r="O420">
        <f>(DQ420 - IF(AT420&gt;1, K420*DK420*100.0/(AV420*EE420), 0))*(DX420+DY420)/1000.0</f>
        <v>0</v>
      </c>
      <c r="P420">
        <f>2.0/((1/R420-1/Q420)+SIGN(R420)*SQRT((1/R420-1/Q420)*(1/R420-1/Q420) + 4*DL420/((DL420+1)*(DL420+1))*(2*1/R420*1/Q420-1/Q420*1/Q420)))</f>
        <v>0</v>
      </c>
      <c r="Q420">
        <f>IF(LEFT(DM420,1)&lt;&gt;"0",IF(LEFT(DM420,1)="1",3.0,DN420),$D$5+$E$5*(EE420*DX420/($K$5*1000))+$F$5*(EE420*DX420/($K$5*1000))*MAX(MIN(DK420,$J$5),$I$5)*MAX(MIN(DK420,$J$5),$I$5)+$G$5*MAX(MIN(DK420,$J$5),$I$5)*(EE420*DX420/($K$5*1000))+$H$5*(EE420*DX420/($K$5*1000))*(EE420*DX420/($K$5*1000)))</f>
        <v>0</v>
      </c>
      <c r="R420">
        <f>I420*(1000-(1000*0.61365*exp(17.502*V420/(240.97+V420))/(DX420+DY420)+DS420)/2)/(1000*0.61365*exp(17.502*V420/(240.97+V420))/(DX420+DY420)-DS420)</f>
        <v>0</v>
      </c>
      <c r="S420">
        <f>1/((DL420+1)/(P420/1.6)+1/(Q420/1.37)) + DL420/((DL420+1)/(P420/1.6) + DL420/(Q420/1.37))</f>
        <v>0</v>
      </c>
      <c r="T420">
        <f>(DG420*DJ420)</f>
        <v>0</v>
      </c>
      <c r="U420">
        <f>(DZ420+(T420+2*0.95*5.67E-8*(((DZ420+$B$9)+273)^4-(DZ420+273)^4)-44100*I420)/(1.84*29.3*Q420+8*0.95*5.67E-8*(DZ420+273)^3))</f>
        <v>0</v>
      </c>
      <c r="V420">
        <f>($C$9*EA420+$D$9*EB420+$E$9*U420)</f>
        <v>0</v>
      </c>
      <c r="W420">
        <f>0.61365*exp(17.502*V420/(240.97+V420))</f>
        <v>0</v>
      </c>
      <c r="X420">
        <f>(Y420/Z420*100)</f>
        <v>0</v>
      </c>
      <c r="Y420">
        <f>DS420*(DX420+DY420)/1000</f>
        <v>0</v>
      </c>
      <c r="Z420">
        <f>0.61365*exp(17.502*DZ420/(240.97+DZ420))</f>
        <v>0</v>
      </c>
      <c r="AA420">
        <f>(W420-DS420*(DX420+DY420)/1000)</f>
        <v>0</v>
      </c>
      <c r="AB420">
        <f>(-I420*44100)</f>
        <v>0</v>
      </c>
      <c r="AC420">
        <f>2*29.3*Q420*0.92*(DZ420-V420)</f>
        <v>0</v>
      </c>
      <c r="AD420">
        <f>2*0.95*5.67E-8*(((DZ420+$B$9)+273)^4-(V420+273)^4)</f>
        <v>0</v>
      </c>
      <c r="AE420">
        <f>T420+AD420+AB420+AC420</f>
        <v>0</v>
      </c>
      <c r="AF420">
        <f>DW420*AT420*(DR420-DQ420*(1000-AT420*DT420)/(1000-AT420*DS420))/(100*DK420)</f>
        <v>0</v>
      </c>
      <c r="AG420">
        <f>1000*DW420*AT420*(DS420-DT420)/(100*DK420*(1000-AT420*DS420))</f>
        <v>0</v>
      </c>
      <c r="AH420">
        <f>(AI420 - AJ420 - DX420*1E3/(8.314*(DZ420+273.15)) * AL420/DW420 * AK420) * DW420/(100*DK420) * (1000 - DT420)/1000</f>
        <v>0</v>
      </c>
      <c r="AI420">
        <v>205.755882551245</v>
      </c>
      <c r="AJ420">
        <v>221.145593939394</v>
      </c>
      <c r="AK420">
        <v>-3.329468466958267</v>
      </c>
      <c r="AL420">
        <v>66.85377035828483</v>
      </c>
      <c r="AM420">
        <f>(AO420 - AN420 + DX420*1E3/(8.314*(DZ420+273.15)) * AQ420/DW420 * AP420) * DW420/(100*DK420) * 1000/(1000 - AO420)</f>
        <v>0</v>
      </c>
      <c r="AN420">
        <v>14.46489462310682</v>
      </c>
      <c r="AO420">
        <v>17.88897142857144</v>
      </c>
      <c r="AP420">
        <v>-0.0001404063082429998</v>
      </c>
      <c r="AQ420">
        <v>101.9108585769425</v>
      </c>
      <c r="AR420">
        <v>0</v>
      </c>
      <c r="AS420">
        <v>0</v>
      </c>
      <c r="AT420">
        <f>IF(AR420*$H$15&gt;=AV420,1.0,(AV420/(AV420-AR420*$H$15)))</f>
        <v>0</v>
      </c>
      <c r="AU420">
        <f>(AT420-1)*100</f>
        <v>0</v>
      </c>
      <c r="AV420">
        <f>MAX(0,($B$15+$C$15*EE420)/(1+$D$15*EE420)*DX420/(DZ420+273)*$E$15)</f>
        <v>0</v>
      </c>
      <c r="AW420" t="s">
        <v>429</v>
      </c>
      <c r="AX420" t="s">
        <v>429</v>
      </c>
      <c r="AY420">
        <v>0</v>
      </c>
      <c r="AZ420">
        <v>0</v>
      </c>
      <c r="BA420">
        <f>1-AY420/AZ420</f>
        <v>0</v>
      </c>
      <c r="BB420">
        <v>0</v>
      </c>
      <c r="BC420" t="s">
        <v>429</v>
      </c>
      <c r="BD420" t="s">
        <v>429</v>
      </c>
      <c r="BE420">
        <v>0</v>
      </c>
      <c r="BF420">
        <v>0</v>
      </c>
      <c r="BG420">
        <f>1-BE420/BF420</f>
        <v>0</v>
      </c>
      <c r="BH420">
        <v>0.5</v>
      </c>
      <c r="BI420">
        <f>DH420</f>
        <v>0</v>
      </c>
      <c r="BJ420">
        <f>K420</f>
        <v>0</v>
      </c>
      <c r="BK420">
        <f>BG420*BH420*BI420</f>
        <v>0</v>
      </c>
      <c r="BL420">
        <f>(BJ420-BB420)/BI420</f>
        <v>0</v>
      </c>
      <c r="BM420">
        <f>(AZ420-BF420)/BF420</f>
        <v>0</v>
      </c>
      <c r="BN420">
        <f>AY420/(BA420+AY420/BF420)</f>
        <v>0</v>
      </c>
      <c r="BO420" t="s">
        <v>429</v>
      </c>
      <c r="BP420">
        <v>0</v>
      </c>
      <c r="BQ420">
        <f>IF(BP420&lt;&gt;0, BP420, BN420)</f>
        <v>0</v>
      </c>
      <c r="BR420">
        <f>1-BQ420/BF420</f>
        <v>0</v>
      </c>
      <c r="BS420">
        <f>(BF420-BE420)/(BF420-BQ420)</f>
        <v>0</v>
      </c>
      <c r="BT420">
        <f>(AZ420-BF420)/(AZ420-BQ420)</f>
        <v>0</v>
      </c>
      <c r="BU420">
        <f>(BF420-BE420)/(BF420-AY420)</f>
        <v>0</v>
      </c>
      <c r="BV420">
        <f>(AZ420-BF420)/(AZ420-AY420)</f>
        <v>0</v>
      </c>
      <c r="BW420">
        <f>(BS420*BQ420/BE420)</f>
        <v>0</v>
      </c>
      <c r="BX420">
        <f>(1-BW420)</f>
        <v>0</v>
      </c>
      <c r="DG420">
        <f>$B$13*EF420+$C$13*EG420+$F$13*ER420*(1-EU420)</f>
        <v>0</v>
      </c>
      <c r="DH420">
        <f>DG420*DI420</f>
        <v>0</v>
      </c>
      <c r="DI420">
        <f>($B$13*$D$11+$C$13*$D$11+$F$13*((FE420+EW420)/MAX(FE420+EW420+FF420, 0.1)*$I$11+FF420/MAX(FE420+EW420+FF420, 0.1)*$J$11))/($B$13+$C$13+$F$13)</f>
        <v>0</v>
      </c>
      <c r="DJ420">
        <f>($B$13*$K$11+$C$13*$K$11+$F$13*((FE420+EW420)/MAX(FE420+EW420+FF420, 0.1)*$P$11+FF420/MAX(FE420+EW420+FF420, 0.1)*$Q$11))/($B$13+$C$13+$F$13)</f>
        <v>0</v>
      </c>
      <c r="DK420">
        <v>4.16</v>
      </c>
      <c r="DL420">
        <v>0.5</v>
      </c>
      <c r="DM420" t="s">
        <v>430</v>
      </c>
      <c r="DN420">
        <v>2</v>
      </c>
      <c r="DO420" t="b">
        <v>1</v>
      </c>
      <c r="DP420">
        <v>1685037928.6</v>
      </c>
      <c r="DQ420">
        <v>240.0464074074074</v>
      </c>
      <c r="DR420">
        <v>216.6218888888889</v>
      </c>
      <c r="DS420">
        <v>17.90781481481481</v>
      </c>
      <c r="DT420">
        <v>14.47329259259259</v>
      </c>
      <c r="DU420">
        <v>239.8489259259259</v>
      </c>
      <c r="DV420">
        <v>17.99401111111111</v>
      </c>
      <c r="DW420">
        <v>499.9939259259259</v>
      </c>
      <c r="DX420">
        <v>99.46322222222221</v>
      </c>
      <c r="DY420">
        <v>0.09994389259259258</v>
      </c>
      <c r="DZ420">
        <v>26.89295555555555</v>
      </c>
      <c r="EA420">
        <v>27.99</v>
      </c>
      <c r="EB420">
        <v>999.9000000000001</v>
      </c>
      <c r="EC420">
        <v>0</v>
      </c>
      <c r="ED420">
        <v>0</v>
      </c>
      <c r="EE420">
        <v>9996.087407407407</v>
      </c>
      <c r="EF420">
        <v>0</v>
      </c>
      <c r="EG420">
        <v>257.6163333333333</v>
      </c>
      <c r="EH420">
        <v>23.42457037037036</v>
      </c>
      <c r="EI420">
        <v>244.4236666666666</v>
      </c>
      <c r="EJ420">
        <v>219.8032222222222</v>
      </c>
      <c r="EK420">
        <v>3.434527407407407</v>
      </c>
      <c r="EL420">
        <v>216.6218888888889</v>
      </c>
      <c r="EM420">
        <v>14.47329259259259</v>
      </c>
      <c r="EN420">
        <v>1.781169259259259</v>
      </c>
      <c r="EO420">
        <v>1.43956</v>
      </c>
      <c r="EP420">
        <v>15.62250370370371</v>
      </c>
      <c r="EQ420">
        <v>12.34087777777778</v>
      </c>
      <c r="ER420">
        <v>2000.027777777778</v>
      </c>
      <c r="ES420">
        <v>0.9799935555555557</v>
      </c>
      <c r="ET420">
        <v>0.02000664444444444</v>
      </c>
      <c r="EU420">
        <v>0</v>
      </c>
      <c r="EV420">
        <v>95.71277777777777</v>
      </c>
      <c r="EW420">
        <v>5.00078</v>
      </c>
      <c r="EX420">
        <v>10397.93333333333</v>
      </c>
      <c r="EY420">
        <v>16379.82592592592</v>
      </c>
      <c r="EZ420">
        <v>44.79151851851852</v>
      </c>
      <c r="FA420">
        <v>46.34233333333333</v>
      </c>
      <c r="FB420">
        <v>45.55518518518517</v>
      </c>
      <c r="FC420">
        <v>45.6084074074074</v>
      </c>
      <c r="FD420">
        <v>45.35392592592593</v>
      </c>
      <c r="FE420">
        <v>1955.117777777778</v>
      </c>
      <c r="FF420">
        <v>39.91</v>
      </c>
      <c r="FG420">
        <v>0</v>
      </c>
      <c r="FH420">
        <v>1685037935.5</v>
      </c>
      <c r="FI420">
        <v>0</v>
      </c>
      <c r="FJ420">
        <v>95.72669615384615</v>
      </c>
      <c r="FK420">
        <v>-0.4888649621079442</v>
      </c>
      <c r="FL420">
        <v>-16.91965811224008</v>
      </c>
      <c r="FM420">
        <v>10397.86538461538</v>
      </c>
      <c r="FN420">
        <v>15</v>
      </c>
      <c r="FO420">
        <v>1685037180.6</v>
      </c>
      <c r="FP420" t="s">
        <v>1212</v>
      </c>
      <c r="FQ420">
        <v>1685037168.1</v>
      </c>
      <c r="FR420">
        <v>1685037180.6</v>
      </c>
      <c r="FS420">
        <v>6</v>
      </c>
      <c r="FT420">
        <v>0.393</v>
      </c>
      <c r="FU420">
        <v>0.027</v>
      </c>
      <c r="FV420">
        <v>0.222</v>
      </c>
      <c r="FW420">
        <v>-0.163</v>
      </c>
      <c r="FX420">
        <v>420</v>
      </c>
      <c r="FY420">
        <v>12</v>
      </c>
      <c r="FZ420">
        <v>0.38</v>
      </c>
      <c r="GA420">
        <v>0.02</v>
      </c>
      <c r="GB420">
        <v>23.26961</v>
      </c>
      <c r="GC420">
        <v>3.182670168855489</v>
      </c>
      <c r="GD420">
        <v>0.3139425383728685</v>
      </c>
      <c r="GE420">
        <v>0</v>
      </c>
      <c r="GF420">
        <v>3.4350305</v>
      </c>
      <c r="GG420">
        <v>-0.0096031519699902</v>
      </c>
      <c r="GH420">
        <v>0.001519284288736008</v>
      </c>
      <c r="GI420">
        <v>1</v>
      </c>
      <c r="GJ420">
        <v>1</v>
      </c>
      <c r="GK420">
        <v>2</v>
      </c>
      <c r="GL420" t="s">
        <v>432</v>
      </c>
      <c r="GM420">
        <v>3.09852</v>
      </c>
      <c r="GN420">
        <v>2.75803</v>
      </c>
      <c r="GO420">
        <v>0.0551884</v>
      </c>
      <c r="GP420">
        <v>0.0498962</v>
      </c>
      <c r="GQ420">
        <v>0.0955799</v>
      </c>
      <c r="GR420">
        <v>0.08205610000000001</v>
      </c>
      <c r="GS420">
        <v>23955.7</v>
      </c>
      <c r="GT420">
        <v>23818.4</v>
      </c>
      <c r="GU420">
        <v>25919</v>
      </c>
      <c r="GV420">
        <v>25435</v>
      </c>
      <c r="GW420">
        <v>37630.6</v>
      </c>
      <c r="GX420">
        <v>35568.3</v>
      </c>
      <c r="GY420">
        <v>45331.9</v>
      </c>
      <c r="GZ420">
        <v>41929.1</v>
      </c>
      <c r="HA420">
        <v>1.82267</v>
      </c>
      <c r="HB420">
        <v>1.74892</v>
      </c>
      <c r="HC420">
        <v>-0.221118</v>
      </c>
      <c r="HD420">
        <v>0</v>
      </c>
      <c r="HE420">
        <v>31.5733</v>
      </c>
      <c r="HF420">
        <v>999.9</v>
      </c>
      <c r="HG420">
        <v>40.3</v>
      </c>
      <c r="HH420">
        <v>47.9</v>
      </c>
      <c r="HI420">
        <v>45.2828</v>
      </c>
      <c r="HJ420">
        <v>62.9434</v>
      </c>
      <c r="HK420">
        <v>22.9247</v>
      </c>
      <c r="HL420">
        <v>1</v>
      </c>
      <c r="HM420">
        <v>0.740455</v>
      </c>
      <c r="HN420">
        <v>8.066789999999999</v>
      </c>
      <c r="HO420">
        <v>20.1117</v>
      </c>
      <c r="HP420">
        <v>5.21145</v>
      </c>
      <c r="HQ420">
        <v>11.986</v>
      </c>
      <c r="HR420">
        <v>4.96345</v>
      </c>
      <c r="HS420">
        <v>3.27418</v>
      </c>
      <c r="HT420">
        <v>9999</v>
      </c>
      <c r="HU420">
        <v>9999</v>
      </c>
      <c r="HV420">
        <v>9999</v>
      </c>
      <c r="HW420">
        <v>33.1</v>
      </c>
      <c r="HX420">
        <v>1.86402</v>
      </c>
      <c r="HY420">
        <v>1.86035</v>
      </c>
      <c r="HZ420">
        <v>1.85872</v>
      </c>
      <c r="IA420">
        <v>1.86005</v>
      </c>
      <c r="IB420">
        <v>1.85989</v>
      </c>
      <c r="IC420">
        <v>1.85856</v>
      </c>
      <c r="ID420">
        <v>1.85771</v>
      </c>
      <c r="IE420">
        <v>1.85247</v>
      </c>
      <c r="IF420">
        <v>0</v>
      </c>
      <c r="IG420">
        <v>0</v>
      </c>
      <c r="IH420">
        <v>0</v>
      </c>
      <c r="II420">
        <v>0</v>
      </c>
      <c r="IJ420" t="s">
        <v>433</v>
      </c>
      <c r="IK420" t="s">
        <v>434</v>
      </c>
      <c r="IL420" t="s">
        <v>435</v>
      </c>
      <c r="IM420" t="s">
        <v>435</v>
      </c>
      <c r="IN420" t="s">
        <v>435</v>
      </c>
      <c r="IO420" t="s">
        <v>435</v>
      </c>
      <c r="IP420">
        <v>0</v>
      </c>
      <c r="IQ420">
        <v>100</v>
      </c>
      <c r="IR420">
        <v>100</v>
      </c>
      <c r="IS420">
        <v>0.193</v>
      </c>
      <c r="IT420">
        <v>-0.08649999999999999</v>
      </c>
      <c r="IU420">
        <v>0.1423453740695309</v>
      </c>
      <c r="IV420">
        <v>0.0002756662941723101</v>
      </c>
      <c r="IW420">
        <v>-1.706736700235475E-07</v>
      </c>
      <c r="IX420">
        <v>-7.648352192670159E-11</v>
      </c>
      <c r="IY420">
        <v>-0.2459740599932363</v>
      </c>
      <c r="IZ420">
        <v>0.001712106514585134</v>
      </c>
      <c r="JA420">
        <v>0.0004201690128959496</v>
      </c>
      <c r="JB420">
        <v>-1.212774764375344E-06</v>
      </c>
      <c r="JC420">
        <v>3</v>
      </c>
      <c r="JD420">
        <v>1949</v>
      </c>
      <c r="JE420">
        <v>1</v>
      </c>
      <c r="JF420">
        <v>28</v>
      </c>
      <c r="JG420">
        <v>12.8</v>
      </c>
      <c r="JH420">
        <v>12.6</v>
      </c>
      <c r="JI420">
        <v>0.571289</v>
      </c>
      <c r="JJ420">
        <v>2.72217</v>
      </c>
      <c r="JK420">
        <v>1.49658</v>
      </c>
      <c r="JL420">
        <v>2.34131</v>
      </c>
      <c r="JM420">
        <v>1.54785</v>
      </c>
      <c r="JN420">
        <v>2.44873</v>
      </c>
      <c r="JO420">
        <v>51.2652</v>
      </c>
      <c r="JP420">
        <v>13.6067</v>
      </c>
      <c r="JQ420">
        <v>18</v>
      </c>
      <c r="JR420">
        <v>501.072</v>
      </c>
      <c r="JS420">
        <v>466.258</v>
      </c>
      <c r="JT420">
        <v>20.6045</v>
      </c>
      <c r="JU420">
        <v>35.8735</v>
      </c>
      <c r="JV420">
        <v>30.0011</v>
      </c>
      <c r="JW420">
        <v>35.5615</v>
      </c>
      <c r="JX420">
        <v>35.4222</v>
      </c>
      <c r="JY420">
        <v>11.451</v>
      </c>
      <c r="JZ420">
        <v>61.253</v>
      </c>
      <c r="KA420">
        <v>0</v>
      </c>
      <c r="KB420">
        <v>20.6079</v>
      </c>
      <c r="KC420">
        <v>166.425</v>
      </c>
      <c r="KD420">
        <v>14.5723</v>
      </c>
      <c r="KE420">
        <v>99.05759999999999</v>
      </c>
      <c r="KF420">
        <v>99.5406</v>
      </c>
    </row>
    <row r="421" spans="1:292">
      <c r="A421">
        <v>401</v>
      </c>
      <c r="B421">
        <v>1685037941.1</v>
      </c>
      <c r="C421">
        <v>11342</v>
      </c>
      <c r="D421" t="s">
        <v>1244</v>
      </c>
      <c r="E421" t="s">
        <v>1245</v>
      </c>
      <c r="F421">
        <v>5</v>
      </c>
      <c r="G421" t="s">
        <v>1235</v>
      </c>
      <c r="H421">
        <v>1685037933.314285</v>
      </c>
      <c r="I421">
        <f>(J421)/1000</f>
        <v>0</v>
      </c>
      <c r="J421">
        <f>IF(DO421, AM421, AG421)</f>
        <v>0</v>
      </c>
      <c r="K421">
        <f>IF(DO421, AH421, AF421)</f>
        <v>0</v>
      </c>
      <c r="L421">
        <f>DQ421 - IF(AT421&gt;1, K421*DK421*100.0/(AV421*EE421), 0)</f>
        <v>0</v>
      </c>
      <c r="M421">
        <f>((S421-I421/2)*L421-K421)/(S421+I421/2)</f>
        <v>0</v>
      </c>
      <c r="N421">
        <f>M421*(DX421+DY421)/1000.0</f>
        <v>0</v>
      </c>
      <c r="O421">
        <f>(DQ421 - IF(AT421&gt;1, K421*DK421*100.0/(AV421*EE421), 0))*(DX421+DY421)/1000.0</f>
        <v>0</v>
      </c>
      <c r="P421">
        <f>2.0/((1/R421-1/Q421)+SIGN(R421)*SQRT((1/R421-1/Q421)*(1/R421-1/Q421) + 4*DL421/((DL421+1)*(DL421+1))*(2*1/R421*1/Q421-1/Q421*1/Q421)))</f>
        <v>0</v>
      </c>
      <c r="Q421">
        <f>IF(LEFT(DM421,1)&lt;&gt;"0",IF(LEFT(DM421,1)="1",3.0,DN421),$D$5+$E$5*(EE421*DX421/($K$5*1000))+$F$5*(EE421*DX421/($K$5*1000))*MAX(MIN(DK421,$J$5),$I$5)*MAX(MIN(DK421,$J$5),$I$5)+$G$5*MAX(MIN(DK421,$J$5),$I$5)*(EE421*DX421/($K$5*1000))+$H$5*(EE421*DX421/($K$5*1000))*(EE421*DX421/($K$5*1000)))</f>
        <v>0</v>
      </c>
      <c r="R421">
        <f>I421*(1000-(1000*0.61365*exp(17.502*V421/(240.97+V421))/(DX421+DY421)+DS421)/2)/(1000*0.61365*exp(17.502*V421/(240.97+V421))/(DX421+DY421)-DS421)</f>
        <v>0</v>
      </c>
      <c r="S421">
        <f>1/((DL421+1)/(P421/1.6)+1/(Q421/1.37)) + DL421/((DL421+1)/(P421/1.6) + DL421/(Q421/1.37))</f>
        <v>0</v>
      </c>
      <c r="T421">
        <f>(DG421*DJ421)</f>
        <v>0</v>
      </c>
      <c r="U421">
        <f>(DZ421+(T421+2*0.95*5.67E-8*(((DZ421+$B$9)+273)^4-(DZ421+273)^4)-44100*I421)/(1.84*29.3*Q421+8*0.95*5.67E-8*(DZ421+273)^3))</f>
        <v>0</v>
      </c>
      <c r="V421">
        <f>($C$9*EA421+$D$9*EB421+$E$9*U421)</f>
        <v>0</v>
      </c>
      <c r="W421">
        <f>0.61365*exp(17.502*V421/(240.97+V421))</f>
        <v>0</v>
      </c>
      <c r="X421">
        <f>(Y421/Z421*100)</f>
        <v>0</v>
      </c>
      <c r="Y421">
        <f>DS421*(DX421+DY421)/1000</f>
        <v>0</v>
      </c>
      <c r="Z421">
        <f>0.61365*exp(17.502*DZ421/(240.97+DZ421))</f>
        <v>0</v>
      </c>
      <c r="AA421">
        <f>(W421-DS421*(DX421+DY421)/1000)</f>
        <v>0</v>
      </c>
      <c r="AB421">
        <f>(-I421*44100)</f>
        <v>0</v>
      </c>
      <c r="AC421">
        <f>2*29.3*Q421*0.92*(DZ421-V421)</f>
        <v>0</v>
      </c>
      <c r="AD421">
        <f>2*0.95*5.67E-8*(((DZ421+$B$9)+273)^4-(V421+273)^4)</f>
        <v>0</v>
      </c>
      <c r="AE421">
        <f>T421+AD421+AB421+AC421</f>
        <v>0</v>
      </c>
      <c r="AF421">
        <f>DW421*AT421*(DR421-DQ421*(1000-AT421*DT421)/(1000-AT421*DS421))/(100*DK421)</f>
        <v>0</v>
      </c>
      <c r="AG421">
        <f>1000*DW421*AT421*(DS421-DT421)/(100*DK421*(1000-AT421*DS421))</f>
        <v>0</v>
      </c>
      <c r="AH421">
        <f>(AI421 - AJ421 - DX421*1E3/(8.314*(DZ421+273.15)) * AL421/DW421 * AK421) * DW421/(100*DK421) * (1000 - DT421)/1000</f>
        <v>0</v>
      </c>
      <c r="AI421">
        <v>188.9851244848049</v>
      </c>
      <c r="AJ421">
        <v>204.5725454545454</v>
      </c>
      <c r="AK421">
        <v>-3.311998508454075</v>
      </c>
      <c r="AL421">
        <v>66.85377035828483</v>
      </c>
      <c r="AM421">
        <f>(AO421 - AN421 + DX421*1E3/(8.314*(DZ421+273.15)) * AQ421/DW421 * AP421) * DW421/(100*DK421) * 1000/(1000 - AO421)</f>
        <v>0</v>
      </c>
      <c r="AN421">
        <v>14.45355487578305</v>
      </c>
      <c r="AO421">
        <v>17.878810989011</v>
      </c>
      <c r="AP421">
        <v>-0.0001098675969039857</v>
      </c>
      <c r="AQ421">
        <v>101.9108585769425</v>
      </c>
      <c r="AR421">
        <v>0</v>
      </c>
      <c r="AS421">
        <v>0</v>
      </c>
      <c r="AT421">
        <f>IF(AR421*$H$15&gt;=AV421,1.0,(AV421/(AV421-AR421*$H$15)))</f>
        <v>0</v>
      </c>
      <c r="AU421">
        <f>(AT421-1)*100</f>
        <v>0</v>
      </c>
      <c r="AV421">
        <f>MAX(0,($B$15+$C$15*EE421)/(1+$D$15*EE421)*DX421/(DZ421+273)*$E$15)</f>
        <v>0</v>
      </c>
      <c r="AW421" t="s">
        <v>429</v>
      </c>
      <c r="AX421" t="s">
        <v>429</v>
      </c>
      <c r="AY421">
        <v>0</v>
      </c>
      <c r="AZ421">
        <v>0</v>
      </c>
      <c r="BA421">
        <f>1-AY421/AZ421</f>
        <v>0</v>
      </c>
      <c r="BB421">
        <v>0</v>
      </c>
      <c r="BC421" t="s">
        <v>429</v>
      </c>
      <c r="BD421" t="s">
        <v>429</v>
      </c>
      <c r="BE421">
        <v>0</v>
      </c>
      <c r="BF421">
        <v>0</v>
      </c>
      <c r="BG421">
        <f>1-BE421/BF421</f>
        <v>0</v>
      </c>
      <c r="BH421">
        <v>0.5</v>
      </c>
      <c r="BI421">
        <f>DH421</f>
        <v>0</v>
      </c>
      <c r="BJ421">
        <f>K421</f>
        <v>0</v>
      </c>
      <c r="BK421">
        <f>BG421*BH421*BI421</f>
        <v>0</v>
      </c>
      <c r="BL421">
        <f>(BJ421-BB421)/BI421</f>
        <v>0</v>
      </c>
      <c r="BM421">
        <f>(AZ421-BF421)/BF421</f>
        <v>0</v>
      </c>
      <c r="BN421">
        <f>AY421/(BA421+AY421/BF421)</f>
        <v>0</v>
      </c>
      <c r="BO421" t="s">
        <v>429</v>
      </c>
      <c r="BP421">
        <v>0</v>
      </c>
      <c r="BQ421">
        <f>IF(BP421&lt;&gt;0, BP421, BN421)</f>
        <v>0</v>
      </c>
      <c r="BR421">
        <f>1-BQ421/BF421</f>
        <v>0</v>
      </c>
      <c r="BS421">
        <f>(BF421-BE421)/(BF421-BQ421)</f>
        <v>0</v>
      </c>
      <c r="BT421">
        <f>(AZ421-BF421)/(AZ421-BQ421)</f>
        <v>0</v>
      </c>
      <c r="BU421">
        <f>(BF421-BE421)/(BF421-AY421)</f>
        <v>0</v>
      </c>
      <c r="BV421">
        <f>(AZ421-BF421)/(AZ421-AY421)</f>
        <v>0</v>
      </c>
      <c r="BW421">
        <f>(BS421*BQ421/BE421)</f>
        <v>0</v>
      </c>
      <c r="BX421">
        <f>(1-BW421)</f>
        <v>0</v>
      </c>
      <c r="DG421">
        <f>$B$13*EF421+$C$13*EG421+$F$13*ER421*(1-EU421)</f>
        <v>0</v>
      </c>
      <c r="DH421">
        <f>DG421*DI421</f>
        <v>0</v>
      </c>
      <c r="DI421">
        <f>($B$13*$D$11+$C$13*$D$11+$F$13*((FE421+EW421)/MAX(FE421+EW421+FF421, 0.1)*$I$11+FF421/MAX(FE421+EW421+FF421, 0.1)*$J$11))/($B$13+$C$13+$F$13)</f>
        <v>0</v>
      </c>
      <c r="DJ421">
        <f>($B$13*$K$11+$C$13*$K$11+$F$13*((FE421+EW421)/MAX(FE421+EW421+FF421, 0.1)*$P$11+FF421/MAX(FE421+EW421+FF421, 0.1)*$Q$11))/($B$13+$C$13+$F$13)</f>
        <v>0</v>
      </c>
      <c r="DK421">
        <v>4.16</v>
      </c>
      <c r="DL421">
        <v>0.5</v>
      </c>
      <c r="DM421" t="s">
        <v>430</v>
      </c>
      <c r="DN421">
        <v>2</v>
      </c>
      <c r="DO421" t="b">
        <v>1</v>
      </c>
      <c r="DP421">
        <v>1685037933.314285</v>
      </c>
      <c r="DQ421">
        <v>224.6725</v>
      </c>
      <c r="DR421">
        <v>200.9733214285714</v>
      </c>
      <c r="DS421">
        <v>17.89556071428571</v>
      </c>
      <c r="DT421">
        <v>14.46556428571428</v>
      </c>
      <c r="DU421">
        <v>224.4778214285714</v>
      </c>
      <c r="DV421">
        <v>17.98194285714286</v>
      </c>
      <c r="DW421">
        <v>499.9968571428571</v>
      </c>
      <c r="DX421">
        <v>99.46316428571429</v>
      </c>
      <c r="DY421">
        <v>0.09997493571428571</v>
      </c>
      <c r="DZ421">
        <v>26.89024642857143</v>
      </c>
      <c r="EA421">
        <v>27.98189642857142</v>
      </c>
      <c r="EB421">
        <v>999.9000000000002</v>
      </c>
      <c r="EC421">
        <v>0</v>
      </c>
      <c r="ED421">
        <v>0</v>
      </c>
      <c r="EE421">
        <v>9993.752142857144</v>
      </c>
      <c r="EF421">
        <v>0</v>
      </c>
      <c r="EG421">
        <v>259.2828928571429</v>
      </c>
      <c r="EH421">
        <v>23.69916785714285</v>
      </c>
      <c r="EI421">
        <v>228.7665714285714</v>
      </c>
      <c r="EJ421">
        <v>203.9232142857143</v>
      </c>
      <c r="EK421">
        <v>3.43</v>
      </c>
      <c r="EL421">
        <v>200.9733214285714</v>
      </c>
      <c r="EM421">
        <v>14.46556428571428</v>
      </c>
      <c r="EN421">
        <v>1.77995</v>
      </c>
      <c r="EO421">
        <v>1.438790357142857</v>
      </c>
      <c r="EP421">
        <v>15.61180357142857</v>
      </c>
      <c r="EQ421">
        <v>12.33274285714286</v>
      </c>
      <c r="ER421">
        <v>1999.996071428571</v>
      </c>
      <c r="ES421">
        <v>0.9799933571428573</v>
      </c>
      <c r="ET421">
        <v>0.02000684285714285</v>
      </c>
      <c r="EU421">
        <v>0</v>
      </c>
      <c r="EV421">
        <v>95.65178928571429</v>
      </c>
      <c r="EW421">
        <v>5.00078</v>
      </c>
      <c r="EX421">
        <v>10394.83571428571</v>
      </c>
      <c r="EY421">
        <v>16379.56071428572</v>
      </c>
      <c r="EZ421">
        <v>44.78775</v>
      </c>
      <c r="FA421">
        <v>46.3435</v>
      </c>
      <c r="FB421">
        <v>45.65375</v>
      </c>
      <c r="FC421">
        <v>45.61342857142855</v>
      </c>
      <c r="FD421">
        <v>45.35914285714285</v>
      </c>
      <c r="FE421">
        <v>1955.086071428572</v>
      </c>
      <c r="FF421">
        <v>39.91</v>
      </c>
      <c r="FG421">
        <v>0</v>
      </c>
      <c r="FH421">
        <v>1685037940.9</v>
      </c>
      <c r="FI421">
        <v>0</v>
      </c>
      <c r="FJ421">
        <v>95.68121600000001</v>
      </c>
      <c r="FK421">
        <v>-0.347676923092915</v>
      </c>
      <c r="FL421">
        <v>-42.9538460854839</v>
      </c>
      <c r="FM421">
        <v>10393.956</v>
      </c>
      <c r="FN421">
        <v>15</v>
      </c>
      <c r="FO421">
        <v>1685037180.6</v>
      </c>
      <c r="FP421" t="s">
        <v>1212</v>
      </c>
      <c r="FQ421">
        <v>1685037168.1</v>
      </c>
      <c r="FR421">
        <v>1685037180.6</v>
      </c>
      <c r="FS421">
        <v>6</v>
      </c>
      <c r="FT421">
        <v>0.393</v>
      </c>
      <c r="FU421">
        <v>0.027</v>
      </c>
      <c r="FV421">
        <v>0.222</v>
      </c>
      <c r="FW421">
        <v>-0.163</v>
      </c>
      <c r="FX421">
        <v>420</v>
      </c>
      <c r="FY421">
        <v>12</v>
      </c>
      <c r="FZ421">
        <v>0.38</v>
      </c>
      <c r="GA421">
        <v>0.02</v>
      </c>
      <c r="GB421">
        <v>23.53622195121951</v>
      </c>
      <c r="GC421">
        <v>3.56233379790941</v>
      </c>
      <c r="GD421">
        <v>0.3535216159342712</v>
      </c>
      <c r="GE421">
        <v>0</v>
      </c>
      <c r="GF421">
        <v>3.431788780487805</v>
      </c>
      <c r="GG421">
        <v>-0.0504827874564439</v>
      </c>
      <c r="GH421">
        <v>0.008086093209383549</v>
      </c>
      <c r="GI421">
        <v>1</v>
      </c>
      <c r="GJ421">
        <v>1</v>
      </c>
      <c r="GK421">
        <v>2</v>
      </c>
      <c r="GL421" t="s">
        <v>432</v>
      </c>
      <c r="GM421">
        <v>3.09861</v>
      </c>
      <c r="GN421">
        <v>2.75782</v>
      </c>
      <c r="GO421">
        <v>0.0515521</v>
      </c>
      <c r="GP421">
        <v>0.0460601</v>
      </c>
      <c r="GQ421">
        <v>0.09554410000000001</v>
      </c>
      <c r="GR421">
        <v>0.08219220000000001</v>
      </c>
      <c r="GS421">
        <v>24047.6</v>
      </c>
      <c r="GT421">
        <v>23914.2</v>
      </c>
      <c r="GU421">
        <v>25918.8</v>
      </c>
      <c r="GV421">
        <v>25434.9</v>
      </c>
      <c r="GW421">
        <v>37631.2</v>
      </c>
      <c r="GX421">
        <v>35562.1</v>
      </c>
      <c r="GY421">
        <v>45331.4</v>
      </c>
      <c r="GZ421">
        <v>41928.5</v>
      </c>
      <c r="HA421">
        <v>1.8225</v>
      </c>
      <c r="HB421">
        <v>1.74902</v>
      </c>
      <c r="HC421">
        <v>-0.220217</v>
      </c>
      <c r="HD421">
        <v>0</v>
      </c>
      <c r="HE421">
        <v>31.5597</v>
      </c>
      <c r="HF421">
        <v>999.9</v>
      </c>
      <c r="HG421">
        <v>40.2</v>
      </c>
      <c r="HH421">
        <v>47.9</v>
      </c>
      <c r="HI421">
        <v>45.168</v>
      </c>
      <c r="HJ421">
        <v>62.9534</v>
      </c>
      <c r="HK421">
        <v>22.5761</v>
      </c>
      <c r="HL421">
        <v>1</v>
      </c>
      <c r="HM421">
        <v>0.741093</v>
      </c>
      <c r="HN421">
        <v>8.01925</v>
      </c>
      <c r="HO421">
        <v>20.1132</v>
      </c>
      <c r="HP421">
        <v>5.2083</v>
      </c>
      <c r="HQ421">
        <v>11.986</v>
      </c>
      <c r="HR421">
        <v>4.96275</v>
      </c>
      <c r="HS421">
        <v>3.27378</v>
      </c>
      <c r="HT421">
        <v>9999</v>
      </c>
      <c r="HU421">
        <v>9999</v>
      </c>
      <c r="HV421">
        <v>9999</v>
      </c>
      <c r="HW421">
        <v>33.1</v>
      </c>
      <c r="HX421">
        <v>1.86401</v>
      </c>
      <c r="HY421">
        <v>1.86035</v>
      </c>
      <c r="HZ421">
        <v>1.8587</v>
      </c>
      <c r="IA421">
        <v>1.86005</v>
      </c>
      <c r="IB421">
        <v>1.85989</v>
      </c>
      <c r="IC421">
        <v>1.85855</v>
      </c>
      <c r="ID421">
        <v>1.85771</v>
      </c>
      <c r="IE421">
        <v>1.85245</v>
      </c>
      <c r="IF421">
        <v>0</v>
      </c>
      <c r="IG421">
        <v>0</v>
      </c>
      <c r="IH421">
        <v>0</v>
      </c>
      <c r="II421">
        <v>0</v>
      </c>
      <c r="IJ421" t="s">
        <v>433</v>
      </c>
      <c r="IK421" t="s">
        <v>434</v>
      </c>
      <c r="IL421" t="s">
        <v>435</v>
      </c>
      <c r="IM421" t="s">
        <v>435</v>
      </c>
      <c r="IN421" t="s">
        <v>435</v>
      </c>
      <c r="IO421" t="s">
        <v>435</v>
      </c>
      <c r="IP421">
        <v>0</v>
      </c>
      <c r="IQ421">
        <v>100</v>
      </c>
      <c r="IR421">
        <v>100</v>
      </c>
      <c r="IS421">
        <v>0.19</v>
      </c>
      <c r="IT421">
        <v>-0.0867</v>
      </c>
      <c r="IU421">
        <v>0.1423453740695309</v>
      </c>
      <c r="IV421">
        <v>0.0002756662941723101</v>
      </c>
      <c r="IW421">
        <v>-1.706736700235475E-07</v>
      </c>
      <c r="IX421">
        <v>-7.648352192670159E-11</v>
      </c>
      <c r="IY421">
        <v>-0.2459740599932363</v>
      </c>
      <c r="IZ421">
        <v>0.001712106514585134</v>
      </c>
      <c r="JA421">
        <v>0.0004201690128959496</v>
      </c>
      <c r="JB421">
        <v>-1.212774764375344E-06</v>
      </c>
      <c r="JC421">
        <v>3</v>
      </c>
      <c r="JD421">
        <v>1949</v>
      </c>
      <c r="JE421">
        <v>1</v>
      </c>
      <c r="JF421">
        <v>28</v>
      </c>
      <c r="JG421">
        <v>12.9</v>
      </c>
      <c r="JH421">
        <v>12.7</v>
      </c>
      <c r="JI421">
        <v>0.529785</v>
      </c>
      <c r="JJ421">
        <v>2.71729</v>
      </c>
      <c r="JK421">
        <v>1.49658</v>
      </c>
      <c r="JL421">
        <v>2.34131</v>
      </c>
      <c r="JM421">
        <v>1.54785</v>
      </c>
      <c r="JN421">
        <v>2.41821</v>
      </c>
      <c r="JO421">
        <v>51.2983</v>
      </c>
      <c r="JP421">
        <v>13.6067</v>
      </c>
      <c r="JQ421">
        <v>18</v>
      </c>
      <c r="JR421">
        <v>501.027</v>
      </c>
      <c r="JS421">
        <v>466.38</v>
      </c>
      <c r="JT421">
        <v>20.6128</v>
      </c>
      <c r="JU421">
        <v>35.885</v>
      </c>
      <c r="JV421">
        <v>30.0008</v>
      </c>
      <c r="JW421">
        <v>35.5704</v>
      </c>
      <c r="JX421">
        <v>35.4303</v>
      </c>
      <c r="JY421">
        <v>10.7005</v>
      </c>
      <c r="JZ421">
        <v>61.253</v>
      </c>
      <c r="KA421">
        <v>0</v>
      </c>
      <c r="KB421">
        <v>20.6245</v>
      </c>
      <c r="KC421">
        <v>146.387</v>
      </c>
      <c r="KD421">
        <v>14.5597</v>
      </c>
      <c r="KE421">
        <v>99.0566</v>
      </c>
      <c r="KF421">
        <v>99.5395</v>
      </c>
    </row>
    <row r="422" spans="1:292">
      <c r="A422">
        <v>402</v>
      </c>
      <c r="B422">
        <v>1685037946.1</v>
      </c>
      <c r="C422">
        <v>11347</v>
      </c>
      <c r="D422" t="s">
        <v>1246</v>
      </c>
      <c r="E422" t="s">
        <v>1247</v>
      </c>
      <c r="F422">
        <v>5</v>
      </c>
      <c r="G422" t="s">
        <v>1235</v>
      </c>
      <c r="H422">
        <v>1685037938.6</v>
      </c>
      <c r="I422">
        <f>(J422)/1000</f>
        <v>0</v>
      </c>
      <c r="J422">
        <f>IF(DO422, AM422, AG422)</f>
        <v>0</v>
      </c>
      <c r="K422">
        <f>IF(DO422, AH422, AF422)</f>
        <v>0</v>
      </c>
      <c r="L422">
        <f>DQ422 - IF(AT422&gt;1, K422*DK422*100.0/(AV422*EE422), 0)</f>
        <v>0</v>
      </c>
      <c r="M422">
        <f>((S422-I422/2)*L422-K422)/(S422+I422/2)</f>
        <v>0</v>
      </c>
      <c r="N422">
        <f>M422*(DX422+DY422)/1000.0</f>
        <v>0</v>
      </c>
      <c r="O422">
        <f>(DQ422 - IF(AT422&gt;1, K422*DK422*100.0/(AV422*EE422), 0))*(DX422+DY422)/1000.0</f>
        <v>0</v>
      </c>
      <c r="P422">
        <f>2.0/((1/R422-1/Q422)+SIGN(R422)*SQRT((1/R422-1/Q422)*(1/R422-1/Q422) + 4*DL422/((DL422+1)*(DL422+1))*(2*1/R422*1/Q422-1/Q422*1/Q422)))</f>
        <v>0</v>
      </c>
      <c r="Q422">
        <f>IF(LEFT(DM422,1)&lt;&gt;"0",IF(LEFT(DM422,1)="1",3.0,DN422),$D$5+$E$5*(EE422*DX422/($K$5*1000))+$F$5*(EE422*DX422/($K$5*1000))*MAX(MIN(DK422,$J$5),$I$5)*MAX(MIN(DK422,$J$5),$I$5)+$G$5*MAX(MIN(DK422,$J$5),$I$5)*(EE422*DX422/($K$5*1000))+$H$5*(EE422*DX422/($K$5*1000))*(EE422*DX422/($K$5*1000)))</f>
        <v>0</v>
      </c>
      <c r="R422">
        <f>I422*(1000-(1000*0.61365*exp(17.502*V422/(240.97+V422))/(DX422+DY422)+DS422)/2)/(1000*0.61365*exp(17.502*V422/(240.97+V422))/(DX422+DY422)-DS422)</f>
        <v>0</v>
      </c>
      <c r="S422">
        <f>1/((DL422+1)/(P422/1.6)+1/(Q422/1.37)) + DL422/((DL422+1)/(P422/1.6) + DL422/(Q422/1.37))</f>
        <v>0</v>
      </c>
      <c r="T422">
        <f>(DG422*DJ422)</f>
        <v>0</v>
      </c>
      <c r="U422">
        <f>(DZ422+(T422+2*0.95*5.67E-8*(((DZ422+$B$9)+273)^4-(DZ422+273)^4)-44100*I422)/(1.84*29.3*Q422+8*0.95*5.67E-8*(DZ422+273)^3))</f>
        <v>0</v>
      </c>
      <c r="V422">
        <f>($C$9*EA422+$D$9*EB422+$E$9*U422)</f>
        <v>0</v>
      </c>
      <c r="W422">
        <f>0.61365*exp(17.502*V422/(240.97+V422))</f>
        <v>0</v>
      </c>
      <c r="X422">
        <f>(Y422/Z422*100)</f>
        <v>0</v>
      </c>
      <c r="Y422">
        <f>DS422*(DX422+DY422)/1000</f>
        <v>0</v>
      </c>
      <c r="Z422">
        <f>0.61365*exp(17.502*DZ422/(240.97+DZ422))</f>
        <v>0</v>
      </c>
      <c r="AA422">
        <f>(W422-DS422*(DX422+DY422)/1000)</f>
        <v>0</v>
      </c>
      <c r="AB422">
        <f>(-I422*44100)</f>
        <v>0</v>
      </c>
      <c r="AC422">
        <f>2*29.3*Q422*0.92*(DZ422-V422)</f>
        <v>0</v>
      </c>
      <c r="AD422">
        <f>2*0.95*5.67E-8*(((DZ422+$B$9)+273)^4-(V422+273)^4)</f>
        <v>0</v>
      </c>
      <c r="AE422">
        <f>T422+AD422+AB422+AC422</f>
        <v>0</v>
      </c>
      <c r="AF422">
        <f>DW422*AT422*(DR422-DQ422*(1000-AT422*DT422)/(1000-AT422*DS422))/(100*DK422)</f>
        <v>0</v>
      </c>
      <c r="AG422">
        <f>1000*DW422*AT422*(DS422-DT422)/(100*DK422*(1000-AT422*DS422))</f>
        <v>0</v>
      </c>
      <c r="AH422">
        <f>(AI422 - AJ422 - DX422*1E3/(8.314*(DZ422+273.15)) * AL422/DW422 * AK422) * DW422/(100*DK422) * (1000 - DT422)/1000</f>
        <v>0</v>
      </c>
      <c r="AI422">
        <v>172.2396637402663</v>
      </c>
      <c r="AJ422">
        <v>187.9669090909089</v>
      </c>
      <c r="AK422">
        <v>-3.320550130184165</v>
      </c>
      <c r="AL422">
        <v>66.85377035828483</v>
      </c>
      <c r="AM422">
        <f>(AO422 - AN422 + DX422*1E3/(8.314*(DZ422+273.15)) * AQ422/DW422 * AP422) * DW422/(100*DK422) * 1000/(1000 - AO422)</f>
        <v>0</v>
      </c>
      <c r="AN422">
        <v>14.49642695181191</v>
      </c>
      <c r="AO422">
        <v>17.88998791208793</v>
      </c>
      <c r="AP422">
        <v>-4.942322785965292E-05</v>
      </c>
      <c r="AQ422">
        <v>101.9108585769425</v>
      </c>
      <c r="AR422">
        <v>0</v>
      </c>
      <c r="AS422">
        <v>0</v>
      </c>
      <c r="AT422">
        <f>IF(AR422*$H$15&gt;=AV422,1.0,(AV422/(AV422-AR422*$H$15)))</f>
        <v>0</v>
      </c>
      <c r="AU422">
        <f>(AT422-1)*100</f>
        <v>0</v>
      </c>
      <c r="AV422">
        <f>MAX(0,($B$15+$C$15*EE422)/(1+$D$15*EE422)*DX422/(DZ422+273)*$E$15)</f>
        <v>0</v>
      </c>
      <c r="AW422" t="s">
        <v>429</v>
      </c>
      <c r="AX422" t="s">
        <v>429</v>
      </c>
      <c r="AY422">
        <v>0</v>
      </c>
      <c r="AZ422">
        <v>0</v>
      </c>
      <c r="BA422">
        <f>1-AY422/AZ422</f>
        <v>0</v>
      </c>
      <c r="BB422">
        <v>0</v>
      </c>
      <c r="BC422" t="s">
        <v>429</v>
      </c>
      <c r="BD422" t="s">
        <v>429</v>
      </c>
      <c r="BE422">
        <v>0</v>
      </c>
      <c r="BF422">
        <v>0</v>
      </c>
      <c r="BG422">
        <f>1-BE422/BF422</f>
        <v>0</v>
      </c>
      <c r="BH422">
        <v>0.5</v>
      </c>
      <c r="BI422">
        <f>DH422</f>
        <v>0</v>
      </c>
      <c r="BJ422">
        <f>K422</f>
        <v>0</v>
      </c>
      <c r="BK422">
        <f>BG422*BH422*BI422</f>
        <v>0</v>
      </c>
      <c r="BL422">
        <f>(BJ422-BB422)/BI422</f>
        <v>0</v>
      </c>
      <c r="BM422">
        <f>(AZ422-BF422)/BF422</f>
        <v>0</v>
      </c>
      <c r="BN422">
        <f>AY422/(BA422+AY422/BF422)</f>
        <v>0</v>
      </c>
      <c r="BO422" t="s">
        <v>429</v>
      </c>
      <c r="BP422">
        <v>0</v>
      </c>
      <c r="BQ422">
        <f>IF(BP422&lt;&gt;0, BP422, BN422)</f>
        <v>0</v>
      </c>
      <c r="BR422">
        <f>1-BQ422/BF422</f>
        <v>0</v>
      </c>
      <c r="BS422">
        <f>(BF422-BE422)/(BF422-BQ422)</f>
        <v>0</v>
      </c>
      <c r="BT422">
        <f>(AZ422-BF422)/(AZ422-BQ422)</f>
        <v>0</v>
      </c>
      <c r="BU422">
        <f>(BF422-BE422)/(BF422-AY422)</f>
        <v>0</v>
      </c>
      <c r="BV422">
        <f>(AZ422-BF422)/(AZ422-AY422)</f>
        <v>0</v>
      </c>
      <c r="BW422">
        <f>(BS422*BQ422/BE422)</f>
        <v>0</v>
      </c>
      <c r="BX422">
        <f>(1-BW422)</f>
        <v>0</v>
      </c>
      <c r="DG422">
        <f>$B$13*EF422+$C$13*EG422+$F$13*ER422*(1-EU422)</f>
        <v>0</v>
      </c>
      <c r="DH422">
        <f>DG422*DI422</f>
        <v>0</v>
      </c>
      <c r="DI422">
        <f>($B$13*$D$11+$C$13*$D$11+$F$13*((FE422+EW422)/MAX(FE422+EW422+FF422, 0.1)*$I$11+FF422/MAX(FE422+EW422+FF422, 0.1)*$J$11))/($B$13+$C$13+$F$13)</f>
        <v>0</v>
      </c>
      <c r="DJ422">
        <f>($B$13*$K$11+$C$13*$K$11+$F$13*((FE422+EW422)/MAX(FE422+EW422+FF422, 0.1)*$P$11+FF422/MAX(FE422+EW422+FF422, 0.1)*$Q$11))/($B$13+$C$13+$F$13)</f>
        <v>0</v>
      </c>
      <c r="DK422">
        <v>4.16</v>
      </c>
      <c r="DL422">
        <v>0.5</v>
      </c>
      <c r="DM422" t="s">
        <v>430</v>
      </c>
      <c r="DN422">
        <v>2</v>
      </c>
      <c r="DO422" t="b">
        <v>1</v>
      </c>
      <c r="DP422">
        <v>1685037938.6</v>
      </c>
      <c r="DQ422">
        <v>207.4313703703704</v>
      </c>
      <c r="DR422">
        <v>183.4443333333334</v>
      </c>
      <c r="DS422">
        <v>17.88683333333333</v>
      </c>
      <c r="DT422">
        <v>14.47473333333333</v>
      </c>
      <c r="DU422">
        <v>207.2400370370371</v>
      </c>
      <c r="DV422">
        <v>17.97334814814815</v>
      </c>
      <c r="DW422">
        <v>500.0038888888889</v>
      </c>
      <c r="DX422">
        <v>99.46377037037037</v>
      </c>
      <c r="DY422">
        <v>0.1000212925925926</v>
      </c>
      <c r="DZ422">
        <v>26.89106666666667</v>
      </c>
      <c r="EA422">
        <v>27.98037777777778</v>
      </c>
      <c r="EB422">
        <v>999.9000000000001</v>
      </c>
      <c r="EC422">
        <v>0</v>
      </c>
      <c r="ED422">
        <v>0</v>
      </c>
      <c r="EE422">
        <v>9992.737777777777</v>
      </c>
      <c r="EF422">
        <v>0</v>
      </c>
      <c r="EG422">
        <v>260.6122962962963</v>
      </c>
      <c r="EH422">
        <v>23.98702962962963</v>
      </c>
      <c r="EI422">
        <v>211.2092962962963</v>
      </c>
      <c r="EJ422">
        <v>186.1382962962963</v>
      </c>
      <c r="EK422">
        <v>3.412095555555555</v>
      </c>
      <c r="EL422">
        <v>183.4443333333334</v>
      </c>
      <c r="EM422">
        <v>14.47473333333333</v>
      </c>
      <c r="EN422">
        <v>1.779092222222222</v>
      </c>
      <c r="EO422">
        <v>1.439711851851852</v>
      </c>
      <c r="EP422">
        <v>15.60428148148148</v>
      </c>
      <c r="EQ422">
        <v>12.34247407407408</v>
      </c>
      <c r="ER422">
        <v>1999.977407407407</v>
      </c>
      <c r="ES422">
        <v>0.9799933333333335</v>
      </c>
      <c r="ET422">
        <v>0.02000686666666666</v>
      </c>
      <c r="EU422">
        <v>0</v>
      </c>
      <c r="EV422">
        <v>95.58543333333336</v>
      </c>
      <c r="EW422">
        <v>5.00078</v>
      </c>
      <c r="EX422">
        <v>10389.11851851852</v>
      </c>
      <c r="EY422">
        <v>16379.40740740741</v>
      </c>
      <c r="EZ422">
        <v>44.78918518518518</v>
      </c>
      <c r="FA422">
        <v>46.33766666666666</v>
      </c>
      <c r="FB422">
        <v>45.71966666666666</v>
      </c>
      <c r="FC422">
        <v>45.61307407407407</v>
      </c>
      <c r="FD422">
        <v>45.32851851851851</v>
      </c>
      <c r="FE422">
        <v>1955.067407407407</v>
      </c>
      <c r="FF422">
        <v>39.91</v>
      </c>
      <c r="FG422">
        <v>0</v>
      </c>
      <c r="FH422">
        <v>1685037945.1</v>
      </c>
      <c r="FI422">
        <v>0</v>
      </c>
      <c r="FJ422">
        <v>95.62631923076923</v>
      </c>
      <c r="FK422">
        <v>-1.160324780999425</v>
      </c>
      <c r="FL422">
        <v>-87.92136748834785</v>
      </c>
      <c r="FM422">
        <v>10389.74230769231</v>
      </c>
      <c r="FN422">
        <v>15</v>
      </c>
      <c r="FO422">
        <v>1685037180.6</v>
      </c>
      <c r="FP422" t="s">
        <v>1212</v>
      </c>
      <c r="FQ422">
        <v>1685037168.1</v>
      </c>
      <c r="FR422">
        <v>1685037180.6</v>
      </c>
      <c r="FS422">
        <v>6</v>
      </c>
      <c r="FT422">
        <v>0.393</v>
      </c>
      <c r="FU422">
        <v>0.027</v>
      </c>
      <c r="FV422">
        <v>0.222</v>
      </c>
      <c r="FW422">
        <v>-0.163</v>
      </c>
      <c r="FX422">
        <v>420</v>
      </c>
      <c r="FY422">
        <v>12</v>
      </c>
      <c r="FZ422">
        <v>0.38</v>
      </c>
      <c r="GA422">
        <v>0.02</v>
      </c>
      <c r="GB422">
        <v>23.75630243902439</v>
      </c>
      <c r="GC422">
        <v>3.281663414634164</v>
      </c>
      <c r="GD422">
        <v>0.3273044823102682</v>
      </c>
      <c r="GE422">
        <v>0</v>
      </c>
      <c r="GF422">
        <v>3.420866585365853</v>
      </c>
      <c r="GG422">
        <v>-0.17091052264808</v>
      </c>
      <c r="GH422">
        <v>0.02124012064291629</v>
      </c>
      <c r="GI422">
        <v>1</v>
      </c>
      <c r="GJ422">
        <v>1</v>
      </c>
      <c r="GK422">
        <v>2</v>
      </c>
      <c r="GL422" t="s">
        <v>432</v>
      </c>
      <c r="GM422">
        <v>3.09864</v>
      </c>
      <c r="GN422">
        <v>2.75828</v>
      </c>
      <c r="GO422">
        <v>0.0478237</v>
      </c>
      <c r="GP422">
        <v>0.0421241</v>
      </c>
      <c r="GQ422">
        <v>0.0955858</v>
      </c>
      <c r="GR422">
        <v>0.0822473</v>
      </c>
      <c r="GS422">
        <v>24141.4</v>
      </c>
      <c r="GT422">
        <v>24012.1</v>
      </c>
      <c r="GU422">
        <v>25918.3</v>
      </c>
      <c r="GV422">
        <v>25434.3</v>
      </c>
      <c r="GW422">
        <v>37628.4</v>
      </c>
      <c r="GX422">
        <v>35559</v>
      </c>
      <c r="GY422">
        <v>45330.6</v>
      </c>
      <c r="GZ422">
        <v>41927.8</v>
      </c>
      <c r="HA422">
        <v>1.82255</v>
      </c>
      <c r="HB422">
        <v>1.74877</v>
      </c>
      <c r="HC422">
        <v>-0.219189</v>
      </c>
      <c r="HD422">
        <v>0</v>
      </c>
      <c r="HE422">
        <v>31.553</v>
      </c>
      <c r="HF422">
        <v>999.9</v>
      </c>
      <c r="HG422">
        <v>40.2</v>
      </c>
      <c r="HH422">
        <v>47.9</v>
      </c>
      <c r="HI422">
        <v>45.1721</v>
      </c>
      <c r="HJ422">
        <v>63.0834</v>
      </c>
      <c r="HK422">
        <v>22.8846</v>
      </c>
      <c r="HL422">
        <v>1</v>
      </c>
      <c r="HM422">
        <v>0.741677</v>
      </c>
      <c r="HN422">
        <v>7.96626</v>
      </c>
      <c r="HO422">
        <v>20.116</v>
      </c>
      <c r="HP422">
        <v>5.211</v>
      </c>
      <c r="HQ422">
        <v>11.986</v>
      </c>
      <c r="HR422">
        <v>4.9635</v>
      </c>
      <c r="HS422">
        <v>3.27408</v>
      </c>
      <c r="HT422">
        <v>9999</v>
      </c>
      <c r="HU422">
        <v>9999</v>
      </c>
      <c r="HV422">
        <v>9999</v>
      </c>
      <c r="HW422">
        <v>33.1</v>
      </c>
      <c r="HX422">
        <v>1.86401</v>
      </c>
      <c r="HY422">
        <v>1.86035</v>
      </c>
      <c r="HZ422">
        <v>1.85871</v>
      </c>
      <c r="IA422">
        <v>1.86005</v>
      </c>
      <c r="IB422">
        <v>1.85989</v>
      </c>
      <c r="IC422">
        <v>1.85857</v>
      </c>
      <c r="ID422">
        <v>1.85771</v>
      </c>
      <c r="IE422">
        <v>1.85247</v>
      </c>
      <c r="IF422">
        <v>0</v>
      </c>
      <c r="IG422">
        <v>0</v>
      </c>
      <c r="IH422">
        <v>0</v>
      </c>
      <c r="II422">
        <v>0</v>
      </c>
      <c r="IJ422" t="s">
        <v>433</v>
      </c>
      <c r="IK422" t="s">
        <v>434</v>
      </c>
      <c r="IL422" t="s">
        <v>435</v>
      </c>
      <c r="IM422" t="s">
        <v>435</v>
      </c>
      <c r="IN422" t="s">
        <v>435</v>
      </c>
      <c r="IO422" t="s">
        <v>435</v>
      </c>
      <c r="IP422">
        <v>0</v>
      </c>
      <c r="IQ422">
        <v>100</v>
      </c>
      <c r="IR422">
        <v>100</v>
      </c>
      <c r="IS422">
        <v>0.187</v>
      </c>
      <c r="IT422">
        <v>-0.0864</v>
      </c>
      <c r="IU422">
        <v>0.1423453740695309</v>
      </c>
      <c r="IV422">
        <v>0.0002756662941723101</v>
      </c>
      <c r="IW422">
        <v>-1.706736700235475E-07</v>
      </c>
      <c r="IX422">
        <v>-7.648352192670159E-11</v>
      </c>
      <c r="IY422">
        <v>-0.2459740599932363</v>
      </c>
      <c r="IZ422">
        <v>0.001712106514585134</v>
      </c>
      <c r="JA422">
        <v>0.0004201690128959496</v>
      </c>
      <c r="JB422">
        <v>-1.212774764375344E-06</v>
      </c>
      <c r="JC422">
        <v>3</v>
      </c>
      <c r="JD422">
        <v>1949</v>
      </c>
      <c r="JE422">
        <v>1</v>
      </c>
      <c r="JF422">
        <v>28</v>
      </c>
      <c r="JG422">
        <v>13</v>
      </c>
      <c r="JH422">
        <v>12.8</v>
      </c>
      <c r="JI422">
        <v>0.488281</v>
      </c>
      <c r="JJ422">
        <v>2.71973</v>
      </c>
      <c r="JK422">
        <v>1.49658</v>
      </c>
      <c r="JL422">
        <v>2.34131</v>
      </c>
      <c r="JM422">
        <v>1.54785</v>
      </c>
      <c r="JN422">
        <v>2.50122</v>
      </c>
      <c r="JO422">
        <v>51.2983</v>
      </c>
      <c r="JP422">
        <v>13.6154</v>
      </c>
      <c r="JQ422">
        <v>18</v>
      </c>
      <c r="JR422">
        <v>501.119</v>
      </c>
      <c r="JS422">
        <v>466.273</v>
      </c>
      <c r="JT422">
        <v>20.6268</v>
      </c>
      <c r="JU422">
        <v>35.8958</v>
      </c>
      <c r="JV422">
        <v>30.0007</v>
      </c>
      <c r="JW422">
        <v>35.5793</v>
      </c>
      <c r="JX422">
        <v>35.4384</v>
      </c>
      <c r="JY422">
        <v>9.86637</v>
      </c>
      <c r="JZ422">
        <v>61.253</v>
      </c>
      <c r="KA422">
        <v>0</v>
      </c>
      <c r="KB422">
        <v>20.6418</v>
      </c>
      <c r="KC422">
        <v>133.031</v>
      </c>
      <c r="KD422">
        <v>14.5526</v>
      </c>
      <c r="KE422">
        <v>99.0548</v>
      </c>
      <c r="KF422">
        <v>99.5377</v>
      </c>
    </row>
    <row r="423" spans="1:292">
      <c r="A423">
        <v>403</v>
      </c>
      <c r="B423">
        <v>1685037951.1</v>
      </c>
      <c r="C423">
        <v>11352</v>
      </c>
      <c r="D423" t="s">
        <v>1248</v>
      </c>
      <c r="E423" t="s">
        <v>1249</v>
      </c>
      <c r="F423">
        <v>5</v>
      </c>
      <c r="G423" t="s">
        <v>1235</v>
      </c>
      <c r="H423">
        <v>1685037943.314285</v>
      </c>
      <c r="I423">
        <f>(J423)/1000</f>
        <v>0</v>
      </c>
      <c r="J423">
        <f>IF(DO423, AM423, AG423)</f>
        <v>0</v>
      </c>
      <c r="K423">
        <f>IF(DO423, AH423, AF423)</f>
        <v>0</v>
      </c>
      <c r="L423">
        <f>DQ423 - IF(AT423&gt;1, K423*DK423*100.0/(AV423*EE423), 0)</f>
        <v>0</v>
      </c>
      <c r="M423">
        <f>((S423-I423/2)*L423-K423)/(S423+I423/2)</f>
        <v>0</v>
      </c>
      <c r="N423">
        <f>M423*(DX423+DY423)/1000.0</f>
        <v>0</v>
      </c>
      <c r="O423">
        <f>(DQ423 - IF(AT423&gt;1, K423*DK423*100.0/(AV423*EE423), 0))*(DX423+DY423)/1000.0</f>
        <v>0</v>
      </c>
      <c r="P423">
        <f>2.0/((1/R423-1/Q423)+SIGN(R423)*SQRT((1/R423-1/Q423)*(1/R423-1/Q423) + 4*DL423/((DL423+1)*(DL423+1))*(2*1/R423*1/Q423-1/Q423*1/Q423)))</f>
        <v>0</v>
      </c>
      <c r="Q423">
        <f>IF(LEFT(DM423,1)&lt;&gt;"0",IF(LEFT(DM423,1)="1",3.0,DN423),$D$5+$E$5*(EE423*DX423/($K$5*1000))+$F$5*(EE423*DX423/($K$5*1000))*MAX(MIN(DK423,$J$5),$I$5)*MAX(MIN(DK423,$J$5),$I$5)+$G$5*MAX(MIN(DK423,$J$5),$I$5)*(EE423*DX423/($K$5*1000))+$H$5*(EE423*DX423/($K$5*1000))*(EE423*DX423/($K$5*1000)))</f>
        <v>0</v>
      </c>
      <c r="R423">
        <f>I423*(1000-(1000*0.61365*exp(17.502*V423/(240.97+V423))/(DX423+DY423)+DS423)/2)/(1000*0.61365*exp(17.502*V423/(240.97+V423))/(DX423+DY423)-DS423)</f>
        <v>0</v>
      </c>
      <c r="S423">
        <f>1/((DL423+1)/(P423/1.6)+1/(Q423/1.37)) + DL423/((DL423+1)/(P423/1.6) + DL423/(Q423/1.37))</f>
        <v>0</v>
      </c>
      <c r="T423">
        <f>(DG423*DJ423)</f>
        <v>0</v>
      </c>
      <c r="U423">
        <f>(DZ423+(T423+2*0.95*5.67E-8*(((DZ423+$B$9)+273)^4-(DZ423+273)^4)-44100*I423)/(1.84*29.3*Q423+8*0.95*5.67E-8*(DZ423+273)^3))</f>
        <v>0</v>
      </c>
      <c r="V423">
        <f>($C$9*EA423+$D$9*EB423+$E$9*U423)</f>
        <v>0</v>
      </c>
      <c r="W423">
        <f>0.61365*exp(17.502*V423/(240.97+V423))</f>
        <v>0</v>
      </c>
      <c r="X423">
        <f>(Y423/Z423*100)</f>
        <v>0</v>
      </c>
      <c r="Y423">
        <f>DS423*(DX423+DY423)/1000</f>
        <v>0</v>
      </c>
      <c r="Z423">
        <f>0.61365*exp(17.502*DZ423/(240.97+DZ423))</f>
        <v>0</v>
      </c>
      <c r="AA423">
        <f>(W423-DS423*(DX423+DY423)/1000)</f>
        <v>0</v>
      </c>
      <c r="AB423">
        <f>(-I423*44100)</f>
        <v>0</v>
      </c>
      <c r="AC423">
        <f>2*29.3*Q423*0.92*(DZ423-V423)</f>
        <v>0</v>
      </c>
      <c r="AD423">
        <f>2*0.95*5.67E-8*(((DZ423+$B$9)+273)^4-(V423+273)^4)</f>
        <v>0</v>
      </c>
      <c r="AE423">
        <f>T423+AD423+AB423+AC423</f>
        <v>0</v>
      </c>
      <c r="AF423">
        <f>DW423*AT423*(DR423-DQ423*(1000-AT423*DT423)/(1000-AT423*DS423))/(100*DK423)</f>
        <v>0</v>
      </c>
      <c r="AG423">
        <f>1000*DW423*AT423*(DS423-DT423)/(100*DK423*(1000-AT423*DS423))</f>
        <v>0</v>
      </c>
      <c r="AH423">
        <f>(AI423 - AJ423 - DX423*1E3/(8.314*(DZ423+273.15)) * AL423/DW423 * AK423) * DW423/(100*DK423) * (1000 - DT423)/1000</f>
        <v>0</v>
      </c>
      <c r="AI423">
        <v>155.3277648859273</v>
      </c>
      <c r="AJ423">
        <v>171.2939515151515</v>
      </c>
      <c r="AK423">
        <v>-3.342355661949636</v>
      </c>
      <c r="AL423">
        <v>66.85377035828483</v>
      </c>
      <c r="AM423">
        <f>(AO423 - AN423 + DX423*1E3/(8.314*(DZ423+273.15)) * AQ423/DW423 * AP423) * DW423/(100*DK423) * 1000/(1000 - AO423)</f>
        <v>0</v>
      </c>
      <c r="AN423">
        <v>14.49997674853966</v>
      </c>
      <c r="AO423">
        <v>17.89483626373627</v>
      </c>
      <c r="AP423">
        <v>0.0001297833936576183</v>
      </c>
      <c r="AQ423">
        <v>101.9108585769425</v>
      </c>
      <c r="AR423">
        <v>0</v>
      </c>
      <c r="AS423">
        <v>0</v>
      </c>
      <c r="AT423">
        <f>IF(AR423*$H$15&gt;=AV423,1.0,(AV423/(AV423-AR423*$H$15)))</f>
        <v>0</v>
      </c>
      <c r="AU423">
        <f>(AT423-1)*100</f>
        <v>0</v>
      </c>
      <c r="AV423">
        <f>MAX(0,($B$15+$C$15*EE423)/(1+$D$15*EE423)*DX423/(DZ423+273)*$E$15)</f>
        <v>0</v>
      </c>
      <c r="AW423" t="s">
        <v>429</v>
      </c>
      <c r="AX423" t="s">
        <v>429</v>
      </c>
      <c r="AY423">
        <v>0</v>
      </c>
      <c r="AZ423">
        <v>0</v>
      </c>
      <c r="BA423">
        <f>1-AY423/AZ423</f>
        <v>0</v>
      </c>
      <c r="BB423">
        <v>0</v>
      </c>
      <c r="BC423" t="s">
        <v>429</v>
      </c>
      <c r="BD423" t="s">
        <v>429</v>
      </c>
      <c r="BE423">
        <v>0</v>
      </c>
      <c r="BF423">
        <v>0</v>
      </c>
      <c r="BG423">
        <f>1-BE423/BF423</f>
        <v>0</v>
      </c>
      <c r="BH423">
        <v>0.5</v>
      </c>
      <c r="BI423">
        <f>DH423</f>
        <v>0</v>
      </c>
      <c r="BJ423">
        <f>K423</f>
        <v>0</v>
      </c>
      <c r="BK423">
        <f>BG423*BH423*BI423</f>
        <v>0</v>
      </c>
      <c r="BL423">
        <f>(BJ423-BB423)/BI423</f>
        <v>0</v>
      </c>
      <c r="BM423">
        <f>(AZ423-BF423)/BF423</f>
        <v>0</v>
      </c>
      <c r="BN423">
        <f>AY423/(BA423+AY423/BF423)</f>
        <v>0</v>
      </c>
      <c r="BO423" t="s">
        <v>429</v>
      </c>
      <c r="BP423">
        <v>0</v>
      </c>
      <c r="BQ423">
        <f>IF(BP423&lt;&gt;0, BP423, BN423)</f>
        <v>0</v>
      </c>
      <c r="BR423">
        <f>1-BQ423/BF423</f>
        <v>0</v>
      </c>
      <c r="BS423">
        <f>(BF423-BE423)/(BF423-BQ423)</f>
        <v>0</v>
      </c>
      <c r="BT423">
        <f>(AZ423-BF423)/(AZ423-BQ423)</f>
        <v>0</v>
      </c>
      <c r="BU423">
        <f>(BF423-BE423)/(BF423-AY423)</f>
        <v>0</v>
      </c>
      <c r="BV423">
        <f>(AZ423-BF423)/(AZ423-AY423)</f>
        <v>0</v>
      </c>
      <c r="BW423">
        <f>(BS423*BQ423/BE423)</f>
        <v>0</v>
      </c>
      <c r="BX423">
        <f>(1-BW423)</f>
        <v>0</v>
      </c>
      <c r="DG423">
        <f>$B$13*EF423+$C$13*EG423+$F$13*ER423*(1-EU423)</f>
        <v>0</v>
      </c>
      <c r="DH423">
        <f>DG423*DI423</f>
        <v>0</v>
      </c>
      <c r="DI423">
        <f>($B$13*$D$11+$C$13*$D$11+$F$13*((FE423+EW423)/MAX(FE423+EW423+FF423, 0.1)*$I$11+FF423/MAX(FE423+EW423+FF423, 0.1)*$J$11))/($B$13+$C$13+$F$13)</f>
        <v>0</v>
      </c>
      <c r="DJ423">
        <f>($B$13*$K$11+$C$13*$K$11+$F$13*((FE423+EW423)/MAX(FE423+EW423+FF423, 0.1)*$P$11+FF423/MAX(FE423+EW423+FF423, 0.1)*$Q$11))/($B$13+$C$13+$F$13)</f>
        <v>0</v>
      </c>
      <c r="DK423">
        <v>4.16</v>
      </c>
      <c r="DL423">
        <v>0.5</v>
      </c>
      <c r="DM423" t="s">
        <v>430</v>
      </c>
      <c r="DN423">
        <v>2</v>
      </c>
      <c r="DO423" t="b">
        <v>1</v>
      </c>
      <c r="DP423">
        <v>1685037943.314285</v>
      </c>
      <c r="DQ423">
        <v>192.0499642857143</v>
      </c>
      <c r="DR423">
        <v>167.8226785714286</v>
      </c>
      <c r="DS423">
        <v>17.88685357142857</v>
      </c>
      <c r="DT423">
        <v>14.48526428571429</v>
      </c>
      <c r="DU423">
        <v>191.8616785714285</v>
      </c>
      <c r="DV423">
        <v>17.97336785714286</v>
      </c>
      <c r="DW423">
        <v>500.0352857142857</v>
      </c>
      <c r="DX423">
        <v>99.46385714285714</v>
      </c>
      <c r="DY423">
        <v>0.1000211642857143</v>
      </c>
      <c r="DZ423">
        <v>26.88913928571429</v>
      </c>
      <c r="EA423">
        <v>27.976575</v>
      </c>
      <c r="EB423">
        <v>999.9000000000002</v>
      </c>
      <c r="EC423">
        <v>0</v>
      </c>
      <c r="ED423">
        <v>0</v>
      </c>
      <c r="EE423">
        <v>9996.189642857144</v>
      </c>
      <c r="EF423">
        <v>0</v>
      </c>
      <c r="EG423">
        <v>260.8497142857144</v>
      </c>
      <c r="EH423">
        <v>24.22731785714285</v>
      </c>
      <c r="EI423">
        <v>195.5476428571429</v>
      </c>
      <c r="EJ423">
        <v>170.289</v>
      </c>
      <c r="EK423">
        <v>3.401588571428572</v>
      </c>
      <c r="EL423">
        <v>167.8226785714286</v>
      </c>
      <c r="EM423">
        <v>14.48526428571429</v>
      </c>
      <c r="EN423">
        <v>1.779096071428571</v>
      </c>
      <c r="EO423">
        <v>1.440760714285714</v>
      </c>
      <c r="EP423">
        <v>15.60431428571428</v>
      </c>
      <c r="EQ423">
        <v>12.35355714285714</v>
      </c>
      <c r="ER423">
        <v>1999.975</v>
      </c>
      <c r="ES423">
        <v>0.9799934642857144</v>
      </c>
      <c r="ET423">
        <v>0.02000673571428571</v>
      </c>
      <c r="EU423">
        <v>0</v>
      </c>
      <c r="EV423">
        <v>95.57865714285712</v>
      </c>
      <c r="EW423">
        <v>5.00078</v>
      </c>
      <c r="EX423">
        <v>10388.375</v>
      </c>
      <c r="EY423">
        <v>16379.38928571429</v>
      </c>
      <c r="EZ423">
        <v>44.79667857142856</v>
      </c>
      <c r="FA423">
        <v>46.33674999999999</v>
      </c>
      <c r="FB423">
        <v>45.63371428571429</v>
      </c>
      <c r="FC423">
        <v>45.61571428571428</v>
      </c>
      <c r="FD423">
        <v>45.33239285714285</v>
      </c>
      <c r="FE423">
        <v>1955.065</v>
      </c>
      <c r="FF423">
        <v>39.91</v>
      </c>
      <c r="FG423">
        <v>0</v>
      </c>
      <c r="FH423">
        <v>1685037950.5</v>
      </c>
      <c r="FI423">
        <v>0</v>
      </c>
      <c r="FJ423">
        <v>95.605632</v>
      </c>
      <c r="FK423">
        <v>0.09155386347875198</v>
      </c>
      <c r="FL423">
        <v>7.423077059291582</v>
      </c>
      <c r="FM423">
        <v>10387.84</v>
      </c>
      <c r="FN423">
        <v>15</v>
      </c>
      <c r="FO423">
        <v>1685037180.6</v>
      </c>
      <c r="FP423" t="s">
        <v>1212</v>
      </c>
      <c r="FQ423">
        <v>1685037168.1</v>
      </c>
      <c r="FR423">
        <v>1685037180.6</v>
      </c>
      <c r="FS423">
        <v>6</v>
      </c>
      <c r="FT423">
        <v>0.393</v>
      </c>
      <c r="FU423">
        <v>0.027</v>
      </c>
      <c r="FV423">
        <v>0.222</v>
      </c>
      <c r="FW423">
        <v>-0.163</v>
      </c>
      <c r="FX423">
        <v>420</v>
      </c>
      <c r="FY423">
        <v>12</v>
      </c>
      <c r="FZ423">
        <v>0.38</v>
      </c>
      <c r="GA423">
        <v>0.02</v>
      </c>
      <c r="GB423">
        <v>24.09719024390244</v>
      </c>
      <c r="GC423">
        <v>3.042591637630688</v>
      </c>
      <c r="GD423">
        <v>0.3029332638450965</v>
      </c>
      <c r="GE423">
        <v>0</v>
      </c>
      <c r="GF423">
        <v>3.40972243902439</v>
      </c>
      <c r="GG423">
        <v>-0.1714904529616594</v>
      </c>
      <c r="GH423">
        <v>0.021771055609314</v>
      </c>
      <c r="GI423">
        <v>1</v>
      </c>
      <c r="GJ423">
        <v>1</v>
      </c>
      <c r="GK423">
        <v>2</v>
      </c>
      <c r="GL423" t="s">
        <v>432</v>
      </c>
      <c r="GM423">
        <v>3.09857</v>
      </c>
      <c r="GN423">
        <v>2.75823</v>
      </c>
      <c r="GO423">
        <v>0.0439849</v>
      </c>
      <c r="GP423">
        <v>0.0381039</v>
      </c>
      <c r="GQ423">
        <v>0.0955988</v>
      </c>
      <c r="GR423">
        <v>0.0821947</v>
      </c>
      <c r="GS423">
        <v>24238</v>
      </c>
      <c r="GT423">
        <v>24112.8</v>
      </c>
      <c r="GU423">
        <v>25917.7</v>
      </c>
      <c r="GV423">
        <v>25434.4</v>
      </c>
      <c r="GW423">
        <v>37626.7</v>
      </c>
      <c r="GX423">
        <v>35560.4</v>
      </c>
      <c r="GY423">
        <v>45329.8</v>
      </c>
      <c r="GZ423">
        <v>41927.6</v>
      </c>
      <c r="HA423">
        <v>1.8223</v>
      </c>
      <c r="HB423">
        <v>1.749</v>
      </c>
      <c r="HC423">
        <v>-0.219651</v>
      </c>
      <c r="HD423">
        <v>0</v>
      </c>
      <c r="HE423">
        <v>31.5547</v>
      </c>
      <c r="HF423">
        <v>999.9</v>
      </c>
      <c r="HG423">
        <v>40.1</v>
      </c>
      <c r="HH423">
        <v>47.9</v>
      </c>
      <c r="HI423">
        <v>45.0593</v>
      </c>
      <c r="HJ423">
        <v>63.0334</v>
      </c>
      <c r="HK423">
        <v>22.6603</v>
      </c>
      <c r="HL423">
        <v>1</v>
      </c>
      <c r="HM423">
        <v>0.742205</v>
      </c>
      <c r="HN423">
        <v>7.93952</v>
      </c>
      <c r="HO423">
        <v>20.1173</v>
      </c>
      <c r="HP423">
        <v>5.21055</v>
      </c>
      <c r="HQ423">
        <v>11.986</v>
      </c>
      <c r="HR423">
        <v>4.96325</v>
      </c>
      <c r="HS423">
        <v>3.2741</v>
      </c>
      <c r="HT423">
        <v>9999</v>
      </c>
      <c r="HU423">
        <v>9999</v>
      </c>
      <c r="HV423">
        <v>9999</v>
      </c>
      <c r="HW423">
        <v>33.1</v>
      </c>
      <c r="HX423">
        <v>1.86401</v>
      </c>
      <c r="HY423">
        <v>1.86035</v>
      </c>
      <c r="HZ423">
        <v>1.85873</v>
      </c>
      <c r="IA423">
        <v>1.86005</v>
      </c>
      <c r="IB423">
        <v>1.85989</v>
      </c>
      <c r="IC423">
        <v>1.85855</v>
      </c>
      <c r="ID423">
        <v>1.85774</v>
      </c>
      <c r="IE423">
        <v>1.85247</v>
      </c>
      <c r="IF423">
        <v>0</v>
      </c>
      <c r="IG423">
        <v>0</v>
      </c>
      <c r="IH423">
        <v>0</v>
      </c>
      <c r="II423">
        <v>0</v>
      </c>
      <c r="IJ423" t="s">
        <v>433</v>
      </c>
      <c r="IK423" t="s">
        <v>434</v>
      </c>
      <c r="IL423" t="s">
        <v>435</v>
      </c>
      <c r="IM423" t="s">
        <v>435</v>
      </c>
      <c r="IN423" t="s">
        <v>435</v>
      </c>
      <c r="IO423" t="s">
        <v>435</v>
      </c>
      <c r="IP423">
        <v>0</v>
      </c>
      <c r="IQ423">
        <v>100</v>
      </c>
      <c r="IR423">
        <v>100</v>
      </c>
      <c r="IS423">
        <v>0.183</v>
      </c>
      <c r="IT423">
        <v>-0.0864</v>
      </c>
      <c r="IU423">
        <v>0.1423453740695309</v>
      </c>
      <c r="IV423">
        <v>0.0002756662941723101</v>
      </c>
      <c r="IW423">
        <v>-1.706736700235475E-07</v>
      </c>
      <c r="IX423">
        <v>-7.648352192670159E-11</v>
      </c>
      <c r="IY423">
        <v>-0.2459740599932363</v>
      </c>
      <c r="IZ423">
        <v>0.001712106514585134</v>
      </c>
      <c r="JA423">
        <v>0.0004201690128959496</v>
      </c>
      <c r="JB423">
        <v>-1.212774764375344E-06</v>
      </c>
      <c r="JC423">
        <v>3</v>
      </c>
      <c r="JD423">
        <v>1949</v>
      </c>
      <c r="JE423">
        <v>1</v>
      </c>
      <c r="JF423">
        <v>28</v>
      </c>
      <c r="JG423">
        <v>13.1</v>
      </c>
      <c r="JH423">
        <v>12.8</v>
      </c>
      <c r="JI423">
        <v>0.450439</v>
      </c>
      <c r="JJ423">
        <v>2.73926</v>
      </c>
      <c r="JK423">
        <v>1.49658</v>
      </c>
      <c r="JL423">
        <v>2.34131</v>
      </c>
      <c r="JM423">
        <v>1.54785</v>
      </c>
      <c r="JN423">
        <v>2.36694</v>
      </c>
      <c r="JO423">
        <v>51.2983</v>
      </c>
      <c r="JP423">
        <v>13.5979</v>
      </c>
      <c r="JQ423">
        <v>18</v>
      </c>
      <c r="JR423">
        <v>501.026</v>
      </c>
      <c r="JS423">
        <v>466.477</v>
      </c>
      <c r="JT423">
        <v>20.6439</v>
      </c>
      <c r="JU423">
        <v>35.9067</v>
      </c>
      <c r="JV423">
        <v>30.0007</v>
      </c>
      <c r="JW423">
        <v>35.5884</v>
      </c>
      <c r="JX423">
        <v>35.4464</v>
      </c>
      <c r="JY423">
        <v>9.10628</v>
      </c>
      <c r="JZ423">
        <v>61.253</v>
      </c>
      <c r="KA423">
        <v>0</v>
      </c>
      <c r="KB423">
        <v>20.6545</v>
      </c>
      <c r="KC423">
        <v>119.676</v>
      </c>
      <c r="KD423">
        <v>14.5486</v>
      </c>
      <c r="KE423">
        <v>99.0527</v>
      </c>
      <c r="KF423">
        <v>99.53749999999999</v>
      </c>
    </row>
    <row r="424" spans="1:292">
      <c r="A424">
        <v>404</v>
      </c>
      <c r="B424">
        <v>1685037956.1</v>
      </c>
      <c r="C424">
        <v>11357</v>
      </c>
      <c r="D424" t="s">
        <v>1250</v>
      </c>
      <c r="E424" t="s">
        <v>1251</v>
      </c>
      <c r="F424">
        <v>5</v>
      </c>
      <c r="G424" t="s">
        <v>1235</v>
      </c>
      <c r="H424">
        <v>1685037948.6</v>
      </c>
      <c r="I424">
        <f>(J424)/1000</f>
        <v>0</v>
      </c>
      <c r="J424">
        <f>IF(DO424, AM424, AG424)</f>
        <v>0</v>
      </c>
      <c r="K424">
        <f>IF(DO424, AH424, AF424)</f>
        <v>0</v>
      </c>
      <c r="L424">
        <f>DQ424 - IF(AT424&gt;1, K424*DK424*100.0/(AV424*EE424), 0)</f>
        <v>0</v>
      </c>
      <c r="M424">
        <f>((S424-I424/2)*L424-K424)/(S424+I424/2)</f>
        <v>0</v>
      </c>
      <c r="N424">
        <f>M424*(DX424+DY424)/1000.0</f>
        <v>0</v>
      </c>
      <c r="O424">
        <f>(DQ424 - IF(AT424&gt;1, K424*DK424*100.0/(AV424*EE424), 0))*(DX424+DY424)/1000.0</f>
        <v>0</v>
      </c>
      <c r="P424">
        <f>2.0/((1/R424-1/Q424)+SIGN(R424)*SQRT((1/R424-1/Q424)*(1/R424-1/Q424) + 4*DL424/((DL424+1)*(DL424+1))*(2*1/R424*1/Q424-1/Q424*1/Q424)))</f>
        <v>0</v>
      </c>
      <c r="Q424">
        <f>IF(LEFT(DM424,1)&lt;&gt;"0",IF(LEFT(DM424,1)="1",3.0,DN424),$D$5+$E$5*(EE424*DX424/($K$5*1000))+$F$5*(EE424*DX424/($K$5*1000))*MAX(MIN(DK424,$J$5),$I$5)*MAX(MIN(DK424,$J$5),$I$5)+$G$5*MAX(MIN(DK424,$J$5),$I$5)*(EE424*DX424/($K$5*1000))+$H$5*(EE424*DX424/($K$5*1000))*(EE424*DX424/($K$5*1000)))</f>
        <v>0</v>
      </c>
      <c r="R424">
        <f>I424*(1000-(1000*0.61365*exp(17.502*V424/(240.97+V424))/(DX424+DY424)+DS424)/2)/(1000*0.61365*exp(17.502*V424/(240.97+V424))/(DX424+DY424)-DS424)</f>
        <v>0</v>
      </c>
      <c r="S424">
        <f>1/((DL424+1)/(P424/1.6)+1/(Q424/1.37)) + DL424/((DL424+1)/(P424/1.6) + DL424/(Q424/1.37))</f>
        <v>0</v>
      </c>
      <c r="T424">
        <f>(DG424*DJ424)</f>
        <v>0</v>
      </c>
      <c r="U424">
        <f>(DZ424+(T424+2*0.95*5.67E-8*(((DZ424+$B$9)+273)^4-(DZ424+273)^4)-44100*I424)/(1.84*29.3*Q424+8*0.95*5.67E-8*(DZ424+273)^3))</f>
        <v>0</v>
      </c>
      <c r="V424">
        <f>($C$9*EA424+$D$9*EB424+$E$9*U424)</f>
        <v>0</v>
      </c>
      <c r="W424">
        <f>0.61365*exp(17.502*V424/(240.97+V424))</f>
        <v>0</v>
      </c>
      <c r="X424">
        <f>(Y424/Z424*100)</f>
        <v>0</v>
      </c>
      <c r="Y424">
        <f>DS424*(DX424+DY424)/1000</f>
        <v>0</v>
      </c>
      <c r="Z424">
        <f>0.61365*exp(17.502*DZ424/(240.97+DZ424))</f>
        <v>0</v>
      </c>
      <c r="AA424">
        <f>(W424-DS424*(DX424+DY424)/1000)</f>
        <v>0</v>
      </c>
      <c r="AB424">
        <f>(-I424*44100)</f>
        <v>0</v>
      </c>
      <c r="AC424">
        <f>2*29.3*Q424*0.92*(DZ424-V424)</f>
        <v>0</v>
      </c>
      <c r="AD424">
        <f>2*0.95*5.67E-8*(((DZ424+$B$9)+273)^4-(V424+273)^4)</f>
        <v>0</v>
      </c>
      <c r="AE424">
        <f>T424+AD424+AB424+AC424</f>
        <v>0</v>
      </c>
      <c r="AF424">
        <f>DW424*AT424*(DR424-DQ424*(1000-AT424*DT424)/(1000-AT424*DS424))/(100*DK424)</f>
        <v>0</v>
      </c>
      <c r="AG424">
        <f>1000*DW424*AT424*(DS424-DT424)/(100*DK424*(1000-AT424*DS424))</f>
        <v>0</v>
      </c>
      <c r="AH424">
        <f>(AI424 - AJ424 - DX424*1E3/(8.314*(DZ424+273.15)) * AL424/DW424 * AK424) * DW424/(100*DK424) * (1000 - DT424)/1000</f>
        <v>0</v>
      </c>
      <c r="AI424">
        <v>138.4578937520343</v>
      </c>
      <c r="AJ424">
        <v>154.6136363636363</v>
      </c>
      <c r="AK424">
        <v>-3.338214481040994</v>
      </c>
      <c r="AL424">
        <v>66.85377035828483</v>
      </c>
      <c r="AM424">
        <f>(AO424 - AN424 + DX424*1E3/(8.314*(DZ424+273.15)) * AQ424/DW424 * AP424) * DW424/(100*DK424) * 1000/(1000 - AO424)</f>
        <v>0</v>
      </c>
      <c r="AN424">
        <v>14.48837766393268</v>
      </c>
      <c r="AO424">
        <v>17.89378791208791</v>
      </c>
      <c r="AP424">
        <v>1.072785899393201E-06</v>
      </c>
      <c r="AQ424">
        <v>101.9108585769425</v>
      </c>
      <c r="AR424">
        <v>0</v>
      </c>
      <c r="AS424">
        <v>0</v>
      </c>
      <c r="AT424">
        <f>IF(AR424*$H$15&gt;=AV424,1.0,(AV424/(AV424-AR424*$H$15)))</f>
        <v>0</v>
      </c>
      <c r="AU424">
        <f>(AT424-1)*100</f>
        <v>0</v>
      </c>
      <c r="AV424">
        <f>MAX(0,($B$15+$C$15*EE424)/(1+$D$15*EE424)*DX424/(DZ424+273)*$E$15)</f>
        <v>0</v>
      </c>
      <c r="AW424" t="s">
        <v>429</v>
      </c>
      <c r="AX424" t="s">
        <v>429</v>
      </c>
      <c r="AY424">
        <v>0</v>
      </c>
      <c r="AZ424">
        <v>0</v>
      </c>
      <c r="BA424">
        <f>1-AY424/AZ424</f>
        <v>0</v>
      </c>
      <c r="BB424">
        <v>0</v>
      </c>
      <c r="BC424" t="s">
        <v>429</v>
      </c>
      <c r="BD424" t="s">
        <v>429</v>
      </c>
      <c r="BE424">
        <v>0</v>
      </c>
      <c r="BF424">
        <v>0</v>
      </c>
      <c r="BG424">
        <f>1-BE424/BF424</f>
        <v>0</v>
      </c>
      <c r="BH424">
        <v>0.5</v>
      </c>
      <c r="BI424">
        <f>DH424</f>
        <v>0</v>
      </c>
      <c r="BJ424">
        <f>K424</f>
        <v>0</v>
      </c>
      <c r="BK424">
        <f>BG424*BH424*BI424</f>
        <v>0</v>
      </c>
      <c r="BL424">
        <f>(BJ424-BB424)/BI424</f>
        <v>0</v>
      </c>
      <c r="BM424">
        <f>(AZ424-BF424)/BF424</f>
        <v>0</v>
      </c>
      <c r="BN424">
        <f>AY424/(BA424+AY424/BF424)</f>
        <v>0</v>
      </c>
      <c r="BO424" t="s">
        <v>429</v>
      </c>
      <c r="BP424">
        <v>0</v>
      </c>
      <c r="BQ424">
        <f>IF(BP424&lt;&gt;0, BP424, BN424)</f>
        <v>0</v>
      </c>
      <c r="BR424">
        <f>1-BQ424/BF424</f>
        <v>0</v>
      </c>
      <c r="BS424">
        <f>(BF424-BE424)/(BF424-BQ424)</f>
        <v>0</v>
      </c>
      <c r="BT424">
        <f>(AZ424-BF424)/(AZ424-BQ424)</f>
        <v>0</v>
      </c>
      <c r="BU424">
        <f>(BF424-BE424)/(BF424-AY424)</f>
        <v>0</v>
      </c>
      <c r="BV424">
        <f>(AZ424-BF424)/(AZ424-AY424)</f>
        <v>0</v>
      </c>
      <c r="BW424">
        <f>(BS424*BQ424/BE424)</f>
        <v>0</v>
      </c>
      <c r="BX424">
        <f>(1-BW424)</f>
        <v>0</v>
      </c>
      <c r="DG424">
        <f>$B$13*EF424+$C$13*EG424+$F$13*ER424*(1-EU424)</f>
        <v>0</v>
      </c>
      <c r="DH424">
        <f>DG424*DI424</f>
        <v>0</v>
      </c>
      <c r="DI424">
        <f>($B$13*$D$11+$C$13*$D$11+$F$13*((FE424+EW424)/MAX(FE424+EW424+FF424, 0.1)*$I$11+FF424/MAX(FE424+EW424+FF424, 0.1)*$J$11))/($B$13+$C$13+$F$13)</f>
        <v>0</v>
      </c>
      <c r="DJ424">
        <f>($B$13*$K$11+$C$13*$K$11+$F$13*((FE424+EW424)/MAX(FE424+EW424+FF424, 0.1)*$P$11+FF424/MAX(FE424+EW424+FF424, 0.1)*$Q$11))/($B$13+$C$13+$F$13)</f>
        <v>0</v>
      </c>
      <c r="DK424">
        <v>4.16</v>
      </c>
      <c r="DL424">
        <v>0.5</v>
      </c>
      <c r="DM424" t="s">
        <v>430</v>
      </c>
      <c r="DN424">
        <v>2</v>
      </c>
      <c r="DO424" t="b">
        <v>1</v>
      </c>
      <c r="DP424">
        <v>1685037948.6</v>
      </c>
      <c r="DQ424">
        <v>174.7778888888889</v>
      </c>
      <c r="DR424">
        <v>150.2783703703704</v>
      </c>
      <c r="DS424">
        <v>17.89066296296296</v>
      </c>
      <c r="DT424">
        <v>14.49455185185185</v>
      </c>
      <c r="DU424">
        <v>174.5931111111111</v>
      </c>
      <c r="DV424">
        <v>17.97711481481481</v>
      </c>
      <c r="DW424">
        <v>500.0277037037038</v>
      </c>
      <c r="DX424">
        <v>99.46369629629629</v>
      </c>
      <c r="DY424">
        <v>0.1000562074074074</v>
      </c>
      <c r="DZ424">
        <v>26.88927407407407</v>
      </c>
      <c r="EA424">
        <v>27.97644074074075</v>
      </c>
      <c r="EB424">
        <v>999.9000000000001</v>
      </c>
      <c r="EC424">
        <v>0</v>
      </c>
      <c r="ED424">
        <v>0</v>
      </c>
      <c r="EE424">
        <v>9996.412222222223</v>
      </c>
      <c r="EF424">
        <v>0</v>
      </c>
      <c r="EG424">
        <v>265.8047777777778</v>
      </c>
      <c r="EH424">
        <v>24.49961111111111</v>
      </c>
      <c r="EI424">
        <v>177.9617777777778</v>
      </c>
      <c r="EJ424">
        <v>152.4885925925926</v>
      </c>
      <c r="EK424">
        <v>3.396107777777778</v>
      </c>
      <c r="EL424">
        <v>150.2783703703704</v>
      </c>
      <c r="EM424">
        <v>14.49455185185185</v>
      </c>
      <c r="EN424">
        <v>1.779471481481481</v>
      </c>
      <c r="EO424">
        <v>1.441682592592593</v>
      </c>
      <c r="EP424">
        <v>15.60761851851852</v>
      </c>
      <c r="EQ424">
        <v>12.3632962962963</v>
      </c>
      <c r="ER424">
        <v>1999.988888888889</v>
      </c>
      <c r="ES424">
        <v>0.9799936666666667</v>
      </c>
      <c r="ET424">
        <v>0.02000653333333333</v>
      </c>
      <c r="EU424">
        <v>0</v>
      </c>
      <c r="EV424">
        <v>95.6133</v>
      </c>
      <c r="EW424">
        <v>5.00078</v>
      </c>
      <c r="EX424">
        <v>10384.36666666667</v>
      </c>
      <c r="EY424">
        <v>16379.51111111111</v>
      </c>
      <c r="EZ424">
        <v>44.80777777777777</v>
      </c>
      <c r="FA424">
        <v>46.33533333333332</v>
      </c>
      <c r="FB424">
        <v>45.53677777777778</v>
      </c>
      <c r="FC424">
        <v>45.61774074074073</v>
      </c>
      <c r="FD424">
        <v>45.34470370370369</v>
      </c>
      <c r="FE424">
        <v>1955.078888888889</v>
      </c>
      <c r="FF424">
        <v>39.91</v>
      </c>
      <c r="FG424">
        <v>0</v>
      </c>
      <c r="FH424">
        <v>1685037955.3</v>
      </c>
      <c r="FI424">
        <v>0</v>
      </c>
      <c r="FJ424">
        <v>95.62438800000001</v>
      </c>
      <c r="FK424">
        <v>0.6752538702868915</v>
      </c>
      <c r="FL424">
        <v>-21.6769228711477</v>
      </c>
      <c r="FM424">
        <v>10384.172</v>
      </c>
      <c r="FN424">
        <v>15</v>
      </c>
      <c r="FO424">
        <v>1685037180.6</v>
      </c>
      <c r="FP424" t="s">
        <v>1212</v>
      </c>
      <c r="FQ424">
        <v>1685037168.1</v>
      </c>
      <c r="FR424">
        <v>1685037180.6</v>
      </c>
      <c r="FS424">
        <v>6</v>
      </c>
      <c r="FT424">
        <v>0.393</v>
      </c>
      <c r="FU424">
        <v>0.027</v>
      </c>
      <c r="FV424">
        <v>0.222</v>
      </c>
      <c r="FW424">
        <v>-0.163</v>
      </c>
      <c r="FX424">
        <v>420</v>
      </c>
      <c r="FY424">
        <v>12</v>
      </c>
      <c r="FZ424">
        <v>0.38</v>
      </c>
      <c r="GA424">
        <v>0.02</v>
      </c>
      <c r="GB424">
        <v>24.29517073170732</v>
      </c>
      <c r="GC424">
        <v>3.154059930313644</v>
      </c>
      <c r="GD424">
        <v>0.3133461276747053</v>
      </c>
      <c r="GE424">
        <v>0</v>
      </c>
      <c r="GF424">
        <v>3.404599268292683</v>
      </c>
      <c r="GG424">
        <v>-0.07459296167247965</v>
      </c>
      <c r="GH424">
        <v>0.01818951981696935</v>
      </c>
      <c r="GI424">
        <v>1</v>
      </c>
      <c r="GJ424">
        <v>1</v>
      </c>
      <c r="GK424">
        <v>2</v>
      </c>
      <c r="GL424" t="s">
        <v>432</v>
      </c>
      <c r="GM424">
        <v>3.09858</v>
      </c>
      <c r="GN424">
        <v>2.75818</v>
      </c>
      <c r="GO424">
        <v>0.0400588</v>
      </c>
      <c r="GP424">
        <v>0.0339698</v>
      </c>
      <c r="GQ424">
        <v>0.0955894</v>
      </c>
      <c r="GR424">
        <v>0.082163</v>
      </c>
      <c r="GS424">
        <v>24336.9</v>
      </c>
      <c r="GT424">
        <v>24215.7</v>
      </c>
      <c r="GU424">
        <v>25917.2</v>
      </c>
      <c r="GV424">
        <v>25433.9</v>
      </c>
      <c r="GW424">
        <v>37626.2</v>
      </c>
      <c r="GX424">
        <v>35560.7</v>
      </c>
      <c r="GY424">
        <v>45329.2</v>
      </c>
      <c r="GZ424">
        <v>41927</v>
      </c>
      <c r="HA424">
        <v>1.82157</v>
      </c>
      <c r="HB424">
        <v>1.74883</v>
      </c>
      <c r="HC424">
        <v>-0.220329</v>
      </c>
      <c r="HD424">
        <v>0</v>
      </c>
      <c r="HE424">
        <v>31.5607</v>
      </c>
      <c r="HF424">
        <v>999.9</v>
      </c>
      <c r="HG424">
        <v>40.1</v>
      </c>
      <c r="HH424">
        <v>47.9</v>
      </c>
      <c r="HI424">
        <v>45.063</v>
      </c>
      <c r="HJ424">
        <v>63.1034</v>
      </c>
      <c r="HK424">
        <v>22.7123</v>
      </c>
      <c r="HL424">
        <v>1</v>
      </c>
      <c r="HM424">
        <v>0.742624</v>
      </c>
      <c r="HN424">
        <v>7.89368</v>
      </c>
      <c r="HO424">
        <v>20.1194</v>
      </c>
      <c r="HP424">
        <v>5.2107</v>
      </c>
      <c r="HQ424">
        <v>11.986</v>
      </c>
      <c r="HR424">
        <v>4.96335</v>
      </c>
      <c r="HS424">
        <v>3.27408</v>
      </c>
      <c r="HT424">
        <v>9999</v>
      </c>
      <c r="HU424">
        <v>9999</v>
      </c>
      <c r="HV424">
        <v>9999</v>
      </c>
      <c r="HW424">
        <v>33.1</v>
      </c>
      <c r="HX424">
        <v>1.86402</v>
      </c>
      <c r="HY424">
        <v>1.86035</v>
      </c>
      <c r="HZ424">
        <v>1.8587</v>
      </c>
      <c r="IA424">
        <v>1.86005</v>
      </c>
      <c r="IB424">
        <v>1.85989</v>
      </c>
      <c r="IC424">
        <v>1.85856</v>
      </c>
      <c r="ID424">
        <v>1.85774</v>
      </c>
      <c r="IE424">
        <v>1.85245</v>
      </c>
      <c r="IF424">
        <v>0</v>
      </c>
      <c r="IG424">
        <v>0</v>
      </c>
      <c r="IH424">
        <v>0</v>
      </c>
      <c r="II424">
        <v>0</v>
      </c>
      <c r="IJ424" t="s">
        <v>433</v>
      </c>
      <c r="IK424" t="s">
        <v>434</v>
      </c>
      <c r="IL424" t="s">
        <v>435</v>
      </c>
      <c r="IM424" t="s">
        <v>435</v>
      </c>
      <c r="IN424" t="s">
        <v>435</v>
      </c>
      <c r="IO424" t="s">
        <v>435</v>
      </c>
      <c r="IP424">
        <v>0</v>
      </c>
      <c r="IQ424">
        <v>100</v>
      </c>
      <c r="IR424">
        <v>100</v>
      </c>
      <c r="IS424">
        <v>0.18</v>
      </c>
      <c r="IT424">
        <v>-0.0864</v>
      </c>
      <c r="IU424">
        <v>0.1423453740695309</v>
      </c>
      <c r="IV424">
        <v>0.0002756662941723101</v>
      </c>
      <c r="IW424">
        <v>-1.706736700235475E-07</v>
      </c>
      <c r="IX424">
        <v>-7.648352192670159E-11</v>
      </c>
      <c r="IY424">
        <v>-0.2459740599932363</v>
      </c>
      <c r="IZ424">
        <v>0.001712106514585134</v>
      </c>
      <c r="JA424">
        <v>0.0004201690128959496</v>
      </c>
      <c r="JB424">
        <v>-1.212774764375344E-06</v>
      </c>
      <c r="JC424">
        <v>3</v>
      </c>
      <c r="JD424">
        <v>1949</v>
      </c>
      <c r="JE424">
        <v>1</v>
      </c>
      <c r="JF424">
        <v>28</v>
      </c>
      <c r="JG424">
        <v>13.1</v>
      </c>
      <c r="JH424">
        <v>12.9</v>
      </c>
      <c r="JI424">
        <v>0.408936</v>
      </c>
      <c r="JJ424">
        <v>2.72705</v>
      </c>
      <c r="JK424">
        <v>1.49658</v>
      </c>
      <c r="JL424">
        <v>2.34131</v>
      </c>
      <c r="JM424">
        <v>1.54785</v>
      </c>
      <c r="JN424">
        <v>2.5</v>
      </c>
      <c r="JO424">
        <v>51.2983</v>
      </c>
      <c r="JP424">
        <v>13.6154</v>
      </c>
      <c r="JQ424">
        <v>18</v>
      </c>
      <c r="JR424">
        <v>500.643</v>
      </c>
      <c r="JS424">
        <v>466.418</v>
      </c>
      <c r="JT424">
        <v>20.6579</v>
      </c>
      <c r="JU424">
        <v>35.9182</v>
      </c>
      <c r="JV424">
        <v>30.0006</v>
      </c>
      <c r="JW424">
        <v>35.5982</v>
      </c>
      <c r="JX424">
        <v>35.4545</v>
      </c>
      <c r="JY424">
        <v>8.264099999999999</v>
      </c>
      <c r="JZ424">
        <v>61.253</v>
      </c>
      <c r="KA424">
        <v>0</v>
      </c>
      <c r="KB424">
        <v>20.6725</v>
      </c>
      <c r="KC424">
        <v>99.6416</v>
      </c>
      <c r="KD424">
        <v>14.5499</v>
      </c>
      <c r="KE424">
        <v>99.0513</v>
      </c>
      <c r="KF424">
        <v>99.5359</v>
      </c>
    </row>
    <row r="425" spans="1:292">
      <c r="A425">
        <v>405</v>
      </c>
      <c r="B425">
        <v>1685037961.1</v>
      </c>
      <c r="C425">
        <v>11362</v>
      </c>
      <c r="D425" t="s">
        <v>1252</v>
      </c>
      <c r="E425" t="s">
        <v>1253</v>
      </c>
      <c r="F425">
        <v>5</v>
      </c>
      <c r="G425" t="s">
        <v>1235</v>
      </c>
      <c r="H425">
        <v>1685037953.314285</v>
      </c>
      <c r="I425">
        <f>(J425)/1000</f>
        <v>0</v>
      </c>
      <c r="J425">
        <f>IF(DO425, AM425, AG425)</f>
        <v>0</v>
      </c>
      <c r="K425">
        <f>IF(DO425, AH425, AF425)</f>
        <v>0</v>
      </c>
      <c r="L425">
        <f>DQ425 - IF(AT425&gt;1, K425*DK425*100.0/(AV425*EE425), 0)</f>
        <v>0</v>
      </c>
      <c r="M425">
        <f>((S425-I425/2)*L425-K425)/(S425+I425/2)</f>
        <v>0</v>
      </c>
      <c r="N425">
        <f>M425*(DX425+DY425)/1000.0</f>
        <v>0</v>
      </c>
      <c r="O425">
        <f>(DQ425 - IF(AT425&gt;1, K425*DK425*100.0/(AV425*EE425), 0))*(DX425+DY425)/1000.0</f>
        <v>0</v>
      </c>
      <c r="P425">
        <f>2.0/((1/R425-1/Q425)+SIGN(R425)*SQRT((1/R425-1/Q425)*(1/R425-1/Q425) + 4*DL425/((DL425+1)*(DL425+1))*(2*1/R425*1/Q425-1/Q425*1/Q425)))</f>
        <v>0</v>
      </c>
      <c r="Q425">
        <f>IF(LEFT(DM425,1)&lt;&gt;"0",IF(LEFT(DM425,1)="1",3.0,DN425),$D$5+$E$5*(EE425*DX425/($K$5*1000))+$F$5*(EE425*DX425/($K$5*1000))*MAX(MIN(DK425,$J$5),$I$5)*MAX(MIN(DK425,$J$5),$I$5)+$G$5*MAX(MIN(DK425,$J$5),$I$5)*(EE425*DX425/($K$5*1000))+$H$5*(EE425*DX425/($K$5*1000))*(EE425*DX425/($K$5*1000)))</f>
        <v>0</v>
      </c>
      <c r="R425">
        <f>I425*(1000-(1000*0.61365*exp(17.502*V425/(240.97+V425))/(DX425+DY425)+DS425)/2)/(1000*0.61365*exp(17.502*V425/(240.97+V425))/(DX425+DY425)-DS425)</f>
        <v>0</v>
      </c>
      <c r="S425">
        <f>1/((DL425+1)/(P425/1.6)+1/(Q425/1.37)) + DL425/((DL425+1)/(P425/1.6) + DL425/(Q425/1.37))</f>
        <v>0</v>
      </c>
      <c r="T425">
        <f>(DG425*DJ425)</f>
        <v>0</v>
      </c>
      <c r="U425">
        <f>(DZ425+(T425+2*0.95*5.67E-8*(((DZ425+$B$9)+273)^4-(DZ425+273)^4)-44100*I425)/(1.84*29.3*Q425+8*0.95*5.67E-8*(DZ425+273)^3))</f>
        <v>0</v>
      </c>
      <c r="V425">
        <f>($C$9*EA425+$D$9*EB425+$E$9*U425)</f>
        <v>0</v>
      </c>
      <c r="W425">
        <f>0.61365*exp(17.502*V425/(240.97+V425))</f>
        <v>0</v>
      </c>
      <c r="X425">
        <f>(Y425/Z425*100)</f>
        <v>0</v>
      </c>
      <c r="Y425">
        <f>DS425*(DX425+DY425)/1000</f>
        <v>0</v>
      </c>
      <c r="Z425">
        <f>0.61365*exp(17.502*DZ425/(240.97+DZ425))</f>
        <v>0</v>
      </c>
      <c r="AA425">
        <f>(W425-DS425*(DX425+DY425)/1000)</f>
        <v>0</v>
      </c>
      <c r="AB425">
        <f>(-I425*44100)</f>
        <v>0</v>
      </c>
      <c r="AC425">
        <f>2*29.3*Q425*0.92*(DZ425-V425)</f>
        <v>0</v>
      </c>
      <c r="AD425">
        <f>2*0.95*5.67E-8*(((DZ425+$B$9)+273)^4-(V425+273)^4)</f>
        <v>0</v>
      </c>
      <c r="AE425">
        <f>T425+AD425+AB425+AC425</f>
        <v>0</v>
      </c>
      <c r="AF425">
        <f>DW425*AT425*(DR425-DQ425*(1000-AT425*DT425)/(1000-AT425*DS425))/(100*DK425)</f>
        <v>0</v>
      </c>
      <c r="AG425">
        <f>1000*DW425*AT425*(DS425-DT425)/(100*DK425*(1000-AT425*DS425))</f>
        <v>0</v>
      </c>
      <c r="AH425">
        <f>(AI425 - AJ425 - DX425*1E3/(8.314*(DZ425+273.15)) * AL425/DW425 * AK425) * DW425/(100*DK425) * (1000 - DT425)/1000</f>
        <v>0</v>
      </c>
      <c r="AI425">
        <v>121.6848238426719</v>
      </c>
      <c r="AJ425">
        <v>137.9916424242424</v>
      </c>
      <c r="AK425">
        <v>-3.322486305282063</v>
      </c>
      <c r="AL425">
        <v>66.85377035828483</v>
      </c>
      <c r="AM425">
        <f>(AO425 - AN425 + DX425*1E3/(8.314*(DZ425+273.15)) * AQ425/DW425 * AP425) * DW425/(100*DK425) * 1000/(1000 - AO425)</f>
        <v>0</v>
      </c>
      <c r="AN425">
        <v>14.48116847236652</v>
      </c>
      <c r="AO425">
        <v>17.89316923076924</v>
      </c>
      <c r="AP425">
        <v>-1.874327557465252E-05</v>
      </c>
      <c r="AQ425">
        <v>101.9108585769425</v>
      </c>
      <c r="AR425">
        <v>0</v>
      </c>
      <c r="AS425">
        <v>0</v>
      </c>
      <c r="AT425">
        <f>IF(AR425*$H$15&gt;=AV425,1.0,(AV425/(AV425-AR425*$H$15)))</f>
        <v>0</v>
      </c>
      <c r="AU425">
        <f>(AT425-1)*100</f>
        <v>0</v>
      </c>
      <c r="AV425">
        <f>MAX(0,($B$15+$C$15*EE425)/(1+$D$15*EE425)*DX425/(DZ425+273)*$E$15)</f>
        <v>0</v>
      </c>
      <c r="AW425" t="s">
        <v>429</v>
      </c>
      <c r="AX425" t="s">
        <v>429</v>
      </c>
      <c r="AY425">
        <v>0</v>
      </c>
      <c r="AZ425">
        <v>0</v>
      </c>
      <c r="BA425">
        <f>1-AY425/AZ425</f>
        <v>0</v>
      </c>
      <c r="BB425">
        <v>0</v>
      </c>
      <c r="BC425" t="s">
        <v>429</v>
      </c>
      <c r="BD425" t="s">
        <v>429</v>
      </c>
      <c r="BE425">
        <v>0</v>
      </c>
      <c r="BF425">
        <v>0</v>
      </c>
      <c r="BG425">
        <f>1-BE425/BF425</f>
        <v>0</v>
      </c>
      <c r="BH425">
        <v>0.5</v>
      </c>
      <c r="BI425">
        <f>DH425</f>
        <v>0</v>
      </c>
      <c r="BJ425">
        <f>K425</f>
        <v>0</v>
      </c>
      <c r="BK425">
        <f>BG425*BH425*BI425</f>
        <v>0</v>
      </c>
      <c r="BL425">
        <f>(BJ425-BB425)/BI425</f>
        <v>0</v>
      </c>
      <c r="BM425">
        <f>(AZ425-BF425)/BF425</f>
        <v>0</v>
      </c>
      <c r="BN425">
        <f>AY425/(BA425+AY425/BF425)</f>
        <v>0</v>
      </c>
      <c r="BO425" t="s">
        <v>429</v>
      </c>
      <c r="BP425">
        <v>0</v>
      </c>
      <c r="BQ425">
        <f>IF(BP425&lt;&gt;0, BP425, BN425)</f>
        <v>0</v>
      </c>
      <c r="BR425">
        <f>1-BQ425/BF425</f>
        <v>0</v>
      </c>
      <c r="BS425">
        <f>(BF425-BE425)/(BF425-BQ425)</f>
        <v>0</v>
      </c>
      <c r="BT425">
        <f>(AZ425-BF425)/(AZ425-BQ425)</f>
        <v>0</v>
      </c>
      <c r="BU425">
        <f>(BF425-BE425)/(BF425-AY425)</f>
        <v>0</v>
      </c>
      <c r="BV425">
        <f>(AZ425-BF425)/(AZ425-AY425)</f>
        <v>0</v>
      </c>
      <c r="BW425">
        <f>(BS425*BQ425/BE425)</f>
        <v>0</v>
      </c>
      <c r="BX425">
        <f>(1-BW425)</f>
        <v>0</v>
      </c>
      <c r="DG425">
        <f>$B$13*EF425+$C$13*EG425+$F$13*ER425*(1-EU425)</f>
        <v>0</v>
      </c>
      <c r="DH425">
        <f>DG425*DI425</f>
        <v>0</v>
      </c>
      <c r="DI425">
        <f>($B$13*$D$11+$C$13*$D$11+$F$13*((FE425+EW425)/MAX(FE425+EW425+FF425, 0.1)*$I$11+FF425/MAX(FE425+EW425+FF425, 0.1)*$J$11))/($B$13+$C$13+$F$13)</f>
        <v>0</v>
      </c>
      <c r="DJ425">
        <f>($B$13*$K$11+$C$13*$K$11+$F$13*((FE425+EW425)/MAX(FE425+EW425+FF425, 0.1)*$P$11+FF425/MAX(FE425+EW425+FF425, 0.1)*$Q$11))/($B$13+$C$13+$F$13)</f>
        <v>0</v>
      </c>
      <c r="DK425">
        <v>4.16</v>
      </c>
      <c r="DL425">
        <v>0.5</v>
      </c>
      <c r="DM425" t="s">
        <v>430</v>
      </c>
      <c r="DN425">
        <v>2</v>
      </c>
      <c r="DO425" t="b">
        <v>1</v>
      </c>
      <c r="DP425">
        <v>1685037953.314285</v>
      </c>
      <c r="DQ425">
        <v>159.3563928571428</v>
      </c>
      <c r="DR425">
        <v>134.6264285714286</v>
      </c>
      <c r="DS425">
        <v>17.89377142857143</v>
      </c>
      <c r="DT425">
        <v>14.48708571428572</v>
      </c>
      <c r="DU425">
        <v>159.1747857142857</v>
      </c>
      <c r="DV425">
        <v>17.98016428571428</v>
      </c>
      <c r="DW425">
        <v>500.0595714285713</v>
      </c>
      <c r="DX425">
        <v>99.46342857142858</v>
      </c>
      <c r="DY425">
        <v>0.1000769285714286</v>
      </c>
      <c r="DZ425">
        <v>26.88995714285715</v>
      </c>
      <c r="EA425">
        <v>27.97109642857143</v>
      </c>
      <c r="EB425">
        <v>999.9000000000002</v>
      </c>
      <c r="EC425">
        <v>0</v>
      </c>
      <c r="ED425">
        <v>0</v>
      </c>
      <c r="EE425">
        <v>9998.457142857142</v>
      </c>
      <c r="EF425">
        <v>0</v>
      </c>
      <c r="EG425">
        <v>270.8163928571429</v>
      </c>
      <c r="EH425">
        <v>24.73002142857143</v>
      </c>
      <c r="EI425">
        <v>162.2598571428571</v>
      </c>
      <c r="EJ425">
        <v>136.6054285714286</v>
      </c>
      <c r="EK425">
        <v>3.406680357142858</v>
      </c>
      <c r="EL425">
        <v>134.6264285714286</v>
      </c>
      <c r="EM425">
        <v>14.48708571428572</v>
      </c>
      <c r="EN425">
        <v>1.779775714285714</v>
      </c>
      <c r="EO425">
        <v>1.440935714285714</v>
      </c>
      <c r="EP425">
        <v>15.61028928571428</v>
      </c>
      <c r="EQ425">
        <v>12.35541428571428</v>
      </c>
      <c r="ER425">
        <v>2000.013928571428</v>
      </c>
      <c r="ES425">
        <v>0.979993892857143</v>
      </c>
      <c r="ET425">
        <v>0.02000630714285714</v>
      </c>
      <c r="EU425">
        <v>0</v>
      </c>
      <c r="EV425">
        <v>95.67135</v>
      </c>
      <c r="EW425">
        <v>5.00078</v>
      </c>
      <c r="EX425">
        <v>10383.3</v>
      </c>
      <c r="EY425">
        <v>16379.71428571429</v>
      </c>
      <c r="EZ425">
        <v>44.81017857142857</v>
      </c>
      <c r="FA425">
        <v>46.34125</v>
      </c>
      <c r="FB425">
        <v>45.4685</v>
      </c>
      <c r="FC425">
        <v>45.61349999999999</v>
      </c>
      <c r="FD425">
        <v>45.37928571428572</v>
      </c>
      <c r="FE425">
        <v>1955.103928571429</v>
      </c>
      <c r="FF425">
        <v>39.91</v>
      </c>
      <c r="FG425">
        <v>0</v>
      </c>
      <c r="FH425">
        <v>1685037960.1</v>
      </c>
      <c r="FI425">
        <v>0</v>
      </c>
      <c r="FJ425">
        <v>95.715164</v>
      </c>
      <c r="FK425">
        <v>1.254315397157965</v>
      </c>
      <c r="FL425">
        <v>-87.40000012594848</v>
      </c>
      <c r="FM425">
        <v>10383.164</v>
      </c>
      <c r="FN425">
        <v>15</v>
      </c>
      <c r="FO425">
        <v>1685037180.6</v>
      </c>
      <c r="FP425" t="s">
        <v>1212</v>
      </c>
      <c r="FQ425">
        <v>1685037168.1</v>
      </c>
      <c r="FR425">
        <v>1685037180.6</v>
      </c>
      <c r="FS425">
        <v>6</v>
      </c>
      <c r="FT425">
        <v>0.393</v>
      </c>
      <c r="FU425">
        <v>0.027</v>
      </c>
      <c r="FV425">
        <v>0.222</v>
      </c>
      <c r="FW425">
        <v>-0.163</v>
      </c>
      <c r="FX425">
        <v>420</v>
      </c>
      <c r="FY425">
        <v>12</v>
      </c>
      <c r="FZ425">
        <v>0.38</v>
      </c>
      <c r="GA425">
        <v>0.02</v>
      </c>
      <c r="GB425">
        <v>24.58621463414634</v>
      </c>
      <c r="GC425">
        <v>2.873935191637632</v>
      </c>
      <c r="GD425">
        <v>0.2865078405780042</v>
      </c>
      <c r="GE425">
        <v>0</v>
      </c>
      <c r="GF425">
        <v>3.400518780487805</v>
      </c>
      <c r="GG425">
        <v>0.1189216724738663</v>
      </c>
      <c r="GH425">
        <v>0.01269855190421369</v>
      </c>
      <c r="GI425">
        <v>1</v>
      </c>
      <c r="GJ425">
        <v>1</v>
      </c>
      <c r="GK425">
        <v>2</v>
      </c>
      <c r="GL425" t="s">
        <v>432</v>
      </c>
      <c r="GM425">
        <v>3.09853</v>
      </c>
      <c r="GN425">
        <v>2.75807</v>
      </c>
      <c r="GO425">
        <v>0.0360573</v>
      </c>
      <c r="GP425">
        <v>0.0297689</v>
      </c>
      <c r="GQ425">
        <v>0.0955872</v>
      </c>
      <c r="GR425">
        <v>0.0821397</v>
      </c>
      <c r="GS425">
        <v>24437.8</v>
      </c>
      <c r="GT425">
        <v>24320.2</v>
      </c>
      <c r="GU425">
        <v>25916.9</v>
      </c>
      <c r="GV425">
        <v>25433.3</v>
      </c>
      <c r="GW425">
        <v>37625.2</v>
      </c>
      <c r="GX425">
        <v>35561.1</v>
      </c>
      <c r="GY425">
        <v>45328.5</v>
      </c>
      <c r="GZ425">
        <v>41927</v>
      </c>
      <c r="HA425">
        <v>1.82192</v>
      </c>
      <c r="HB425">
        <v>1.7488</v>
      </c>
      <c r="HC425">
        <v>-0.220314</v>
      </c>
      <c r="HD425">
        <v>0</v>
      </c>
      <c r="HE425">
        <v>31.5695</v>
      </c>
      <c r="HF425">
        <v>999.9</v>
      </c>
      <c r="HG425">
        <v>40.1</v>
      </c>
      <c r="HH425">
        <v>47.9</v>
      </c>
      <c r="HI425">
        <v>45.0617</v>
      </c>
      <c r="HJ425">
        <v>63.1134</v>
      </c>
      <c r="HK425">
        <v>22.7965</v>
      </c>
      <c r="HL425">
        <v>1</v>
      </c>
      <c r="HM425">
        <v>0.74325</v>
      </c>
      <c r="HN425">
        <v>7.83088</v>
      </c>
      <c r="HO425">
        <v>20.122</v>
      </c>
      <c r="HP425">
        <v>5.2104</v>
      </c>
      <c r="HQ425">
        <v>11.986</v>
      </c>
      <c r="HR425">
        <v>4.9636</v>
      </c>
      <c r="HS425">
        <v>3.2742</v>
      </c>
      <c r="HT425">
        <v>9999</v>
      </c>
      <c r="HU425">
        <v>9999</v>
      </c>
      <c r="HV425">
        <v>9999</v>
      </c>
      <c r="HW425">
        <v>33.1</v>
      </c>
      <c r="HX425">
        <v>1.86401</v>
      </c>
      <c r="HY425">
        <v>1.86035</v>
      </c>
      <c r="HZ425">
        <v>1.85871</v>
      </c>
      <c r="IA425">
        <v>1.86005</v>
      </c>
      <c r="IB425">
        <v>1.85989</v>
      </c>
      <c r="IC425">
        <v>1.85855</v>
      </c>
      <c r="ID425">
        <v>1.85774</v>
      </c>
      <c r="IE425">
        <v>1.85243</v>
      </c>
      <c r="IF425">
        <v>0</v>
      </c>
      <c r="IG425">
        <v>0</v>
      </c>
      <c r="IH425">
        <v>0</v>
      </c>
      <c r="II425">
        <v>0</v>
      </c>
      <c r="IJ425" t="s">
        <v>433</v>
      </c>
      <c r="IK425" t="s">
        <v>434</v>
      </c>
      <c r="IL425" t="s">
        <v>435</v>
      </c>
      <c r="IM425" t="s">
        <v>435</v>
      </c>
      <c r="IN425" t="s">
        <v>435</v>
      </c>
      <c r="IO425" t="s">
        <v>435</v>
      </c>
      <c r="IP425">
        <v>0</v>
      </c>
      <c r="IQ425">
        <v>100</v>
      </c>
      <c r="IR425">
        <v>100</v>
      </c>
      <c r="IS425">
        <v>0.176</v>
      </c>
      <c r="IT425">
        <v>-0.08649999999999999</v>
      </c>
      <c r="IU425">
        <v>0.1423453740695309</v>
      </c>
      <c r="IV425">
        <v>0.0002756662941723101</v>
      </c>
      <c r="IW425">
        <v>-1.706736700235475E-07</v>
      </c>
      <c r="IX425">
        <v>-7.648352192670159E-11</v>
      </c>
      <c r="IY425">
        <v>-0.2459740599932363</v>
      </c>
      <c r="IZ425">
        <v>0.001712106514585134</v>
      </c>
      <c r="JA425">
        <v>0.0004201690128959496</v>
      </c>
      <c r="JB425">
        <v>-1.212774764375344E-06</v>
      </c>
      <c r="JC425">
        <v>3</v>
      </c>
      <c r="JD425">
        <v>1949</v>
      </c>
      <c r="JE425">
        <v>1</v>
      </c>
      <c r="JF425">
        <v>28</v>
      </c>
      <c r="JG425">
        <v>13.2</v>
      </c>
      <c r="JH425">
        <v>13</v>
      </c>
      <c r="JI425">
        <v>0.369873</v>
      </c>
      <c r="JJ425">
        <v>2.7417</v>
      </c>
      <c r="JK425">
        <v>1.49658</v>
      </c>
      <c r="JL425">
        <v>2.34131</v>
      </c>
      <c r="JM425">
        <v>1.54785</v>
      </c>
      <c r="JN425">
        <v>2.41455</v>
      </c>
      <c r="JO425">
        <v>51.2983</v>
      </c>
      <c r="JP425">
        <v>13.5979</v>
      </c>
      <c r="JQ425">
        <v>18</v>
      </c>
      <c r="JR425">
        <v>500.918</v>
      </c>
      <c r="JS425">
        <v>466.459</v>
      </c>
      <c r="JT425">
        <v>20.6758</v>
      </c>
      <c r="JU425">
        <v>35.9282</v>
      </c>
      <c r="JV425">
        <v>30.0006</v>
      </c>
      <c r="JW425">
        <v>35.6063</v>
      </c>
      <c r="JX425">
        <v>35.4626</v>
      </c>
      <c r="JY425">
        <v>7.49536</v>
      </c>
      <c r="JZ425">
        <v>61.253</v>
      </c>
      <c r="KA425">
        <v>0</v>
      </c>
      <c r="KB425">
        <v>20.6942</v>
      </c>
      <c r="KC425">
        <v>86.28400000000001</v>
      </c>
      <c r="KD425">
        <v>14.5424</v>
      </c>
      <c r="KE425">
        <v>99.0498</v>
      </c>
      <c r="KF425">
        <v>99.535</v>
      </c>
    </row>
    <row r="426" spans="1:292">
      <c r="A426">
        <v>406</v>
      </c>
      <c r="B426">
        <v>1685037966.1</v>
      </c>
      <c r="C426">
        <v>11367</v>
      </c>
      <c r="D426" t="s">
        <v>1254</v>
      </c>
      <c r="E426" t="s">
        <v>1255</v>
      </c>
      <c r="F426">
        <v>5</v>
      </c>
      <c r="G426" t="s">
        <v>1235</v>
      </c>
      <c r="H426">
        <v>1685037958.6</v>
      </c>
      <c r="I426">
        <f>(J426)/1000</f>
        <v>0</v>
      </c>
      <c r="J426">
        <f>IF(DO426, AM426, AG426)</f>
        <v>0</v>
      </c>
      <c r="K426">
        <f>IF(DO426, AH426, AF426)</f>
        <v>0</v>
      </c>
      <c r="L426">
        <f>DQ426 - IF(AT426&gt;1, K426*DK426*100.0/(AV426*EE426), 0)</f>
        <v>0</v>
      </c>
      <c r="M426">
        <f>((S426-I426/2)*L426-K426)/(S426+I426/2)</f>
        <v>0</v>
      </c>
      <c r="N426">
        <f>M426*(DX426+DY426)/1000.0</f>
        <v>0</v>
      </c>
      <c r="O426">
        <f>(DQ426 - IF(AT426&gt;1, K426*DK426*100.0/(AV426*EE426), 0))*(DX426+DY426)/1000.0</f>
        <v>0</v>
      </c>
      <c r="P426">
        <f>2.0/((1/R426-1/Q426)+SIGN(R426)*SQRT((1/R426-1/Q426)*(1/R426-1/Q426) + 4*DL426/((DL426+1)*(DL426+1))*(2*1/R426*1/Q426-1/Q426*1/Q426)))</f>
        <v>0</v>
      </c>
      <c r="Q426">
        <f>IF(LEFT(DM426,1)&lt;&gt;"0",IF(LEFT(DM426,1)="1",3.0,DN426),$D$5+$E$5*(EE426*DX426/($K$5*1000))+$F$5*(EE426*DX426/($K$5*1000))*MAX(MIN(DK426,$J$5),$I$5)*MAX(MIN(DK426,$J$5),$I$5)+$G$5*MAX(MIN(DK426,$J$5),$I$5)*(EE426*DX426/($K$5*1000))+$H$5*(EE426*DX426/($K$5*1000))*(EE426*DX426/($K$5*1000)))</f>
        <v>0</v>
      </c>
      <c r="R426">
        <f>I426*(1000-(1000*0.61365*exp(17.502*V426/(240.97+V426))/(DX426+DY426)+DS426)/2)/(1000*0.61365*exp(17.502*V426/(240.97+V426))/(DX426+DY426)-DS426)</f>
        <v>0</v>
      </c>
      <c r="S426">
        <f>1/((DL426+1)/(P426/1.6)+1/(Q426/1.37)) + DL426/((DL426+1)/(P426/1.6) + DL426/(Q426/1.37))</f>
        <v>0</v>
      </c>
      <c r="T426">
        <f>(DG426*DJ426)</f>
        <v>0</v>
      </c>
      <c r="U426">
        <f>(DZ426+(T426+2*0.95*5.67E-8*(((DZ426+$B$9)+273)^4-(DZ426+273)^4)-44100*I426)/(1.84*29.3*Q426+8*0.95*5.67E-8*(DZ426+273)^3))</f>
        <v>0</v>
      </c>
      <c r="V426">
        <f>($C$9*EA426+$D$9*EB426+$E$9*U426)</f>
        <v>0</v>
      </c>
      <c r="W426">
        <f>0.61365*exp(17.502*V426/(240.97+V426))</f>
        <v>0</v>
      </c>
      <c r="X426">
        <f>(Y426/Z426*100)</f>
        <v>0</v>
      </c>
      <c r="Y426">
        <f>DS426*(DX426+DY426)/1000</f>
        <v>0</v>
      </c>
      <c r="Z426">
        <f>0.61365*exp(17.502*DZ426/(240.97+DZ426))</f>
        <v>0</v>
      </c>
      <c r="AA426">
        <f>(W426-DS426*(DX426+DY426)/1000)</f>
        <v>0</v>
      </c>
      <c r="AB426">
        <f>(-I426*44100)</f>
        <v>0</v>
      </c>
      <c r="AC426">
        <f>2*29.3*Q426*0.92*(DZ426-V426)</f>
        <v>0</v>
      </c>
      <c r="AD426">
        <f>2*0.95*5.67E-8*(((DZ426+$B$9)+273)^4-(V426+273)^4)</f>
        <v>0</v>
      </c>
      <c r="AE426">
        <f>T426+AD426+AB426+AC426</f>
        <v>0</v>
      </c>
      <c r="AF426">
        <f>DW426*AT426*(DR426-DQ426*(1000-AT426*DT426)/(1000-AT426*DS426))/(100*DK426)</f>
        <v>0</v>
      </c>
      <c r="AG426">
        <f>1000*DW426*AT426*(DS426-DT426)/(100*DK426*(1000-AT426*DS426))</f>
        <v>0</v>
      </c>
      <c r="AH426">
        <f>(AI426 - AJ426 - DX426*1E3/(8.314*(DZ426+273.15)) * AL426/DW426 * AK426) * DW426/(100*DK426) * (1000 - DT426)/1000</f>
        <v>0</v>
      </c>
      <c r="AI426">
        <v>104.8733593229139</v>
      </c>
      <c r="AJ426">
        <v>121.4190424242423</v>
      </c>
      <c r="AK426">
        <v>-3.313517507291967</v>
      </c>
      <c r="AL426">
        <v>66.85377035828483</v>
      </c>
      <c r="AM426">
        <f>(AO426 - AN426 + DX426*1E3/(8.314*(DZ426+273.15)) * AQ426/DW426 * AP426) * DW426/(100*DK426) * 1000/(1000 - AO426)</f>
        <v>0</v>
      </c>
      <c r="AN426">
        <v>14.47515618412796</v>
      </c>
      <c r="AO426">
        <v>17.88866043956044</v>
      </c>
      <c r="AP426">
        <v>-2.203772098605099E-05</v>
      </c>
      <c r="AQ426">
        <v>101.9108585769425</v>
      </c>
      <c r="AR426">
        <v>0</v>
      </c>
      <c r="AS426">
        <v>0</v>
      </c>
      <c r="AT426">
        <f>IF(AR426*$H$15&gt;=AV426,1.0,(AV426/(AV426-AR426*$H$15)))</f>
        <v>0</v>
      </c>
      <c r="AU426">
        <f>(AT426-1)*100</f>
        <v>0</v>
      </c>
      <c r="AV426">
        <f>MAX(0,($B$15+$C$15*EE426)/(1+$D$15*EE426)*DX426/(DZ426+273)*$E$15)</f>
        <v>0</v>
      </c>
      <c r="AW426" t="s">
        <v>429</v>
      </c>
      <c r="AX426" t="s">
        <v>429</v>
      </c>
      <c r="AY426">
        <v>0</v>
      </c>
      <c r="AZ426">
        <v>0</v>
      </c>
      <c r="BA426">
        <f>1-AY426/AZ426</f>
        <v>0</v>
      </c>
      <c r="BB426">
        <v>0</v>
      </c>
      <c r="BC426" t="s">
        <v>429</v>
      </c>
      <c r="BD426" t="s">
        <v>429</v>
      </c>
      <c r="BE426">
        <v>0</v>
      </c>
      <c r="BF426">
        <v>0</v>
      </c>
      <c r="BG426">
        <f>1-BE426/BF426</f>
        <v>0</v>
      </c>
      <c r="BH426">
        <v>0.5</v>
      </c>
      <c r="BI426">
        <f>DH426</f>
        <v>0</v>
      </c>
      <c r="BJ426">
        <f>K426</f>
        <v>0</v>
      </c>
      <c r="BK426">
        <f>BG426*BH426*BI426</f>
        <v>0</v>
      </c>
      <c r="BL426">
        <f>(BJ426-BB426)/BI426</f>
        <v>0</v>
      </c>
      <c r="BM426">
        <f>(AZ426-BF426)/BF426</f>
        <v>0</v>
      </c>
      <c r="BN426">
        <f>AY426/(BA426+AY426/BF426)</f>
        <v>0</v>
      </c>
      <c r="BO426" t="s">
        <v>429</v>
      </c>
      <c r="BP426">
        <v>0</v>
      </c>
      <c r="BQ426">
        <f>IF(BP426&lt;&gt;0, BP426, BN426)</f>
        <v>0</v>
      </c>
      <c r="BR426">
        <f>1-BQ426/BF426</f>
        <v>0</v>
      </c>
      <c r="BS426">
        <f>(BF426-BE426)/(BF426-BQ426)</f>
        <v>0</v>
      </c>
      <c r="BT426">
        <f>(AZ426-BF426)/(AZ426-BQ426)</f>
        <v>0</v>
      </c>
      <c r="BU426">
        <f>(BF426-BE426)/(BF426-AY426)</f>
        <v>0</v>
      </c>
      <c r="BV426">
        <f>(AZ426-BF426)/(AZ426-AY426)</f>
        <v>0</v>
      </c>
      <c r="BW426">
        <f>(BS426*BQ426/BE426)</f>
        <v>0</v>
      </c>
      <c r="BX426">
        <f>(1-BW426)</f>
        <v>0</v>
      </c>
      <c r="DG426">
        <f>$B$13*EF426+$C$13*EG426+$F$13*ER426*(1-EU426)</f>
        <v>0</v>
      </c>
      <c r="DH426">
        <f>DG426*DI426</f>
        <v>0</v>
      </c>
      <c r="DI426">
        <f>($B$13*$D$11+$C$13*$D$11+$F$13*((FE426+EW426)/MAX(FE426+EW426+FF426, 0.1)*$I$11+FF426/MAX(FE426+EW426+FF426, 0.1)*$J$11))/($B$13+$C$13+$F$13)</f>
        <v>0</v>
      </c>
      <c r="DJ426">
        <f>($B$13*$K$11+$C$13*$K$11+$F$13*((FE426+EW426)/MAX(FE426+EW426+FF426, 0.1)*$P$11+FF426/MAX(FE426+EW426+FF426, 0.1)*$Q$11))/($B$13+$C$13+$F$13)</f>
        <v>0</v>
      </c>
      <c r="DK426">
        <v>4.16</v>
      </c>
      <c r="DL426">
        <v>0.5</v>
      </c>
      <c r="DM426" t="s">
        <v>430</v>
      </c>
      <c r="DN426">
        <v>2</v>
      </c>
      <c r="DO426" t="b">
        <v>1</v>
      </c>
      <c r="DP426">
        <v>1685037958.6</v>
      </c>
      <c r="DQ426">
        <v>142.0713333333333</v>
      </c>
      <c r="DR426">
        <v>117.0832925925926</v>
      </c>
      <c r="DS426">
        <v>17.89264444444445</v>
      </c>
      <c r="DT426">
        <v>14.47810370370371</v>
      </c>
      <c r="DU426">
        <v>141.8934444444444</v>
      </c>
      <c r="DV426">
        <v>17.97905925925926</v>
      </c>
      <c r="DW426">
        <v>500.0195555555555</v>
      </c>
      <c r="DX426">
        <v>99.4636814814815</v>
      </c>
      <c r="DY426">
        <v>0.1000221814814815</v>
      </c>
      <c r="DZ426">
        <v>26.89602962962963</v>
      </c>
      <c r="EA426">
        <v>27.97721851851852</v>
      </c>
      <c r="EB426">
        <v>999.9000000000001</v>
      </c>
      <c r="EC426">
        <v>0</v>
      </c>
      <c r="ED426">
        <v>0</v>
      </c>
      <c r="EE426">
        <v>10003.39888888889</v>
      </c>
      <c r="EF426">
        <v>0</v>
      </c>
      <c r="EG426">
        <v>277.1184074074074</v>
      </c>
      <c r="EH426">
        <v>24.98801851851852</v>
      </c>
      <c r="EI426">
        <v>144.6596666666667</v>
      </c>
      <c r="EJ426">
        <v>118.803337037037</v>
      </c>
      <c r="EK426">
        <v>3.414535925925926</v>
      </c>
      <c r="EL426">
        <v>117.0832925925926</v>
      </c>
      <c r="EM426">
        <v>14.47810370370371</v>
      </c>
      <c r="EN426">
        <v>1.779668148148148</v>
      </c>
      <c r="EO426">
        <v>1.440045185185185</v>
      </c>
      <c r="EP426">
        <v>15.60934444444445</v>
      </c>
      <c r="EQ426">
        <v>12.34601481481481</v>
      </c>
      <c r="ER426">
        <v>2000</v>
      </c>
      <c r="ES426">
        <v>0.9799937777777779</v>
      </c>
      <c r="ET426">
        <v>0.02000642222222222</v>
      </c>
      <c r="EU426">
        <v>0</v>
      </c>
      <c r="EV426">
        <v>95.8659148148148</v>
      </c>
      <c r="EW426">
        <v>5.00078</v>
      </c>
      <c r="EX426">
        <v>10382.92962962963</v>
      </c>
      <c r="EY426">
        <v>16379.60740740741</v>
      </c>
      <c r="EZ426">
        <v>44.80551851851852</v>
      </c>
      <c r="FA426">
        <v>46.34233333333333</v>
      </c>
      <c r="FB426">
        <v>45.46737037037038</v>
      </c>
      <c r="FC426">
        <v>45.60618518518518</v>
      </c>
      <c r="FD426">
        <v>45.37944444444444</v>
      </c>
      <c r="FE426">
        <v>1955.09</v>
      </c>
      <c r="FF426">
        <v>39.91</v>
      </c>
      <c r="FG426">
        <v>0</v>
      </c>
      <c r="FH426">
        <v>1685037965.5</v>
      </c>
      <c r="FI426">
        <v>0</v>
      </c>
      <c r="FJ426">
        <v>95.88156153846154</v>
      </c>
      <c r="FK426">
        <v>2.017353841745648</v>
      </c>
      <c r="FL426">
        <v>74.62564089465192</v>
      </c>
      <c r="FM426">
        <v>10383.14615384616</v>
      </c>
      <c r="FN426">
        <v>15</v>
      </c>
      <c r="FO426">
        <v>1685037180.6</v>
      </c>
      <c r="FP426" t="s">
        <v>1212</v>
      </c>
      <c r="FQ426">
        <v>1685037168.1</v>
      </c>
      <c r="FR426">
        <v>1685037180.6</v>
      </c>
      <c r="FS426">
        <v>6</v>
      </c>
      <c r="FT426">
        <v>0.393</v>
      </c>
      <c r="FU426">
        <v>0.027</v>
      </c>
      <c r="FV426">
        <v>0.222</v>
      </c>
      <c r="FW426">
        <v>-0.163</v>
      </c>
      <c r="FX426">
        <v>420</v>
      </c>
      <c r="FY426">
        <v>12</v>
      </c>
      <c r="FZ426">
        <v>0.38</v>
      </c>
      <c r="GA426">
        <v>0.02</v>
      </c>
      <c r="GB426">
        <v>24.78841707317073</v>
      </c>
      <c r="GC426">
        <v>2.794605574912924</v>
      </c>
      <c r="GD426">
        <v>0.2788294696102641</v>
      </c>
      <c r="GE426">
        <v>0</v>
      </c>
      <c r="GF426">
        <v>3.407557317073171</v>
      </c>
      <c r="GG426">
        <v>0.09961567944251107</v>
      </c>
      <c r="GH426">
        <v>0.01028462717926797</v>
      </c>
      <c r="GI426">
        <v>1</v>
      </c>
      <c r="GJ426">
        <v>1</v>
      </c>
      <c r="GK426">
        <v>2</v>
      </c>
      <c r="GL426" t="s">
        <v>432</v>
      </c>
      <c r="GM426">
        <v>3.09872</v>
      </c>
      <c r="GN426">
        <v>2.75804</v>
      </c>
      <c r="GO426">
        <v>0.0319673</v>
      </c>
      <c r="GP426">
        <v>0.0254079</v>
      </c>
      <c r="GQ426">
        <v>0.0955704</v>
      </c>
      <c r="GR426">
        <v>0.0820969</v>
      </c>
      <c r="GS426">
        <v>24540.7</v>
      </c>
      <c r="GT426">
        <v>24429.4</v>
      </c>
      <c r="GU426">
        <v>25916.3</v>
      </c>
      <c r="GV426">
        <v>25433.5</v>
      </c>
      <c r="GW426">
        <v>37624.7</v>
      </c>
      <c r="GX426">
        <v>35561.5</v>
      </c>
      <c r="GY426">
        <v>45327.6</v>
      </c>
      <c r="GZ426">
        <v>41926.1</v>
      </c>
      <c r="HA426">
        <v>1.82187</v>
      </c>
      <c r="HB426">
        <v>1.74842</v>
      </c>
      <c r="HC426">
        <v>-0.220127</v>
      </c>
      <c r="HD426">
        <v>0</v>
      </c>
      <c r="HE426">
        <v>31.5825</v>
      </c>
      <c r="HF426">
        <v>999.9</v>
      </c>
      <c r="HG426">
        <v>40.1</v>
      </c>
      <c r="HH426">
        <v>47.9</v>
      </c>
      <c r="HI426">
        <v>45.0615</v>
      </c>
      <c r="HJ426">
        <v>63.0034</v>
      </c>
      <c r="HK426">
        <v>22.5521</v>
      </c>
      <c r="HL426">
        <v>1</v>
      </c>
      <c r="HM426">
        <v>0.743839</v>
      </c>
      <c r="HN426">
        <v>7.80791</v>
      </c>
      <c r="HO426">
        <v>20.1232</v>
      </c>
      <c r="HP426">
        <v>5.2107</v>
      </c>
      <c r="HQ426">
        <v>11.986</v>
      </c>
      <c r="HR426">
        <v>4.96315</v>
      </c>
      <c r="HS426">
        <v>3.2742</v>
      </c>
      <c r="HT426">
        <v>9999</v>
      </c>
      <c r="HU426">
        <v>9999</v>
      </c>
      <c r="HV426">
        <v>9999</v>
      </c>
      <c r="HW426">
        <v>33.2</v>
      </c>
      <c r="HX426">
        <v>1.86401</v>
      </c>
      <c r="HY426">
        <v>1.86035</v>
      </c>
      <c r="HZ426">
        <v>1.85869</v>
      </c>
      <c r="IA426">
        <v>1.86005</v>
      </c>
      <c r="IB426">
        <v>1.85989</v>
      </c>
      <c r="IC426">
        <v>1.85858</v>
      </c>
      <c r="ID426">
        <v>1.85775</v>
      </c>
      <c r="IE426">
        <v>1.85245</v>
      </c>
      <c r="IF426">
        <v>0</v>
      </c>
      <c r="IG426">
        <v>0</v>
      </c>
      <c r="IH426">
        <v>0</v>
      </c>
      <c r="II426">
        <v>0</v>
      </c>
      <c r="IJ426" t="s">
        <v>433</v>
      </c>
      <c r="IK426" t="s">
        <v>434</v>
      </c>
      <c r="IL426" t="s">
        <v>435</v>
      </c>
      <c r="IM426" t="s">
        <v>435</v>
      </c>
      <c r="IN426" t="s">
        <v>435</v>
      </c>
      <c r="IO426" t="s">
        <v>435</v>
      </c>
      <c r="IP426">
        <v>0</v>
      </c>
      <c r="IQ426">
        <v>100</v>
      </c>
      <c r="IR426">
        <v>100</v>
      </c>
      <c r="IS426">
        <v>0.172</v>
      </c>
      <c r="IT426">
        <v>-0.0864</v>
      </c>
      <c r="IU426">
        <v>0.1423453740695309</v>
      </c>
      <c r="IV426">
        <v>0.0002756662941723101</v>
      </c>
      <c r="IW426">
        <v>-1.706736700235475E-07</v>
      </c>
      <c r="IX426">
        <v>-7.648352192670159E-11</v>
      </c>
      <c r="IY426">
        <v>-0.2459740599932363</v>
      </c>
      <c r="IZ426">
        <v>0.001712106514585134</v>
      </c>
      <c r="JA426">
        <v>0.0004201690128959496</v>
      </c>
      <c r="JB426">
        <v>-1.212774764375344E-06</v>
      </c>
      <c r="JC426">
        <v>3</v>
      </c>
      <c r="JD426">
        <v>1949</v>
      </c>
      <c r="JE426">
        <v>1</v>
      </c>
      <c r="JF426">
        <v>28</v>
      </c>
      <c r="JG426">
        <v>13.3</v>
      </c>
      <c r="JH426">
        <v>13.1</v>
      </c>
      <c r="JI426">
        <v>0.330811</v>
      </c>
      <c r="JJ426">
        <v>2.73438</v>
      </c>
      <c r="JK426">
        <v>1.49658</v>
      </c>
      <c r="JL426">
        <v>2.34131</v>
      </c>
      <c r="JM426">
        <v>1.54785</v>
      </c>
      <c r="JN426">
        <v>2.47437</v>
      </c>
      <c r="JO426">
        <v>51.2983</v>
      </c>
      <c r="JP426">
        <v>13.6154</v>
      </c>
      <c r="JQ426">
        <v>18</v>
      </c>
      <c r="JR426">
        <v>500.956</v>
      </c>
      <c r="JS426">
        <v>466.28</v>
      </c>
      <c r="JT426">
        <v>20.6981</v>
      </c>
      <c r="JU426">
        <v>35.9382</v>
      </c>
      <c r="JV426">
        <v>30.0007</v>
      </c>
      <c r="JW426">
        <v>35.6161</v>
      </c>
      <c r="JX426">
        <v>35.4723</v>
      </c>
      <c r="JY426">
        <v>6.64862</v>
      </c>
      <c r="JZ426">
        <v>61.253</v>
      </c>
      <c r="KA426">
        <v>0</v>
      </c>
      <c r="KB426">
        <v>20.71</v>
      </c>
      <c r="KC426">
        <v>66.24720000000001</v>
      </c>
      <c r="KD426">
        <v>14.5456</v>
      </c>
      <c r="KE426">
        <v>99.0479</v>
      </c>
      <c r="KF426">
        <v>99.53400000000001</v>
      </c>
    </row>
    <row r="427" spans="1:292">
      <c r="A427">
        <v>407</v>
      </c>
      <c r="B427">
        <v>1685037971.1</v>
      </c>
      <c r="C427">
        <v>11372</v>
      </c>
      <c r="D427" t="s">
        <v>1256</v>
      </c>
      <c r="E427" t="s">
        <v>1257</v>
      </c>
      <c r="F427">
        <v>5</v>
      </c>
      <c r="G427" t="s">
        <v>1235</v>
      </c>
      <c r="H427">
        <v>1685037963.314285</v>
      </c>
      <c r="I427">
        <f>(J427)/1000</f>
        <v>0</v>
      </c>
      <c r="J427">
        <f>IF(DO427, AM427, AG427)</f>
        <v>0</v>
      </c>
      <c r="K427">
        <f>IF(DO427, AH427, AF427)</f>
        <v>0</v>
      </c>
      <c r="L427">
        <f>DQ427 - IF(AT427&gt;1, K427*DK427*100.0/(AV427*EE427), 0)</f>
        <v>0</v>
      </c>
      <c r="M427">
        <f>((S427-I427/2)*L427-K427)/(S427+I427/2)</f>
        <v>0</v>
      </c>
      <c r="N427">
        <f>M427*(DX427+DY427)/1000.0</f>
        <v>0</v>
      </c>
      <c r="O427">
        <f>(DQ427 - IF(AT427&gt;1, K427*DK427*100.0/(AV427*EE427), 0))*(DX427+DY427)/1000.0</f>
        <v>0</v>
      </c>
      <c r="P427">
        <f>2.0/((1/R427-1/Q427)+SIGN(R427)*SQRT((1/R427-1/Q427)*(1/R427-1/Q427) + 4*DL427/((DL427+1)*(DL427+1))*(2*1/R427*1/Q427-1/Q427*1/Q427)))</f>
        <v>0</v>
      </c>
      <c r="Q427">
        <f>IF(LEFT(DM427,1)&lt;&gt;"0",IF(LEFT(DM427,1)="1",3.0,DN427),$D$5+$E$5*(EE427*DX427/($K$5*1000))+$F$5*(EE427*DX427/($K$5*1000))*MAX(MIN(DK427,$J$5),$I$5)*MAX(MIN(DK427,$J$5),$I$5)+$G$5*MAX(MIN(DK427,$J$5),$I$5)*(EE427*DX427/($K$5*1000))+$H$5*(EE427*DX427/($K$5*1000))*(EE427*DX427/($K$5*1000)))</f>
        <v>0</v>
      </c>
      <c r="R427">
        <f>I427*(1000-(1000*0.61365*exp(17.502*V427/(240.97+V427))/(DX427+DY427)+DS427)/2)/(1000*0.61365*exp(17.502*V427/(240.97+V427))/(DX427+DY427)-DS427)</f>
        <v>0</v>
      </c>
      <c r="S427">
        <f>1/((DL427+1)/(P427/1.6)+1/(Q427/1.37)) + DL427/((DL427+1)/(P427/1.6) + DL427/(Q427/1.37))</f>
        <v>0</v>
      </c>
      <c r="T427">
        <f>(DG427*DJ427)</f>
        <v>0</v>
      </c>
      <c r="U427">
        <f>(DZ427+(T427+2*0.95*5.67E-8*(((DZ427+$B$9)+273)^4-(DZ427+273)^4)-44100*I427)/(1.84*29.3*Q427+8*0.95*5.67E-8*(DZ427+273)^3))</f>
        <v>0</v>
      </c>
      <c r="V427">
        <f>($C$9*EA427+$D$9*EB427+$E$9*U427)</f>
        <v>0</v>
      </c>
      <c r="W427">
        <f>0.61365*exp(17.502*V427/(240.97+V427))</f>
        <v>0</v>
      </c>
      <c r="X427">
        <f>(Y427/Z427*100)</f>
        <v>0</v>
      </c>
      <c r="Y427">
        <f>DS427*(DX427+DY427)/1000</f>
        <v>0</v>
      </c>
      <c r="Z427">
        <f>0.61365*exp(17.502*DZ427/(240.97+DZ427))</f>
        <v>0</v>
      </c>
      <c r="AA427">
        <f>(W427-DS427*(DX427+DY427)/1000)</f>
        <v>0</v>
      </c>
      <c r="AB427">
        <f>(-I427*44100)</f>
        <v>0</v>
      </c>
      <c r="AC427">
        <f>2*29.3*Q427*0.92*(DZ427-V427)</f>
        <v>0</v>
      </c>
      <c r="AD427">
        <f>2*0.95*5.67E-8*(((DZ427+$B$9)+273)^4-(V427+273)^4)</f>
        <v>0</v>
      </c>
      <c r="AE427">
        <f>T427+AD427+AB427+AC427</f>
        <v>0</v>
      </c>
      <c r="AF427">
        <f>DW427*AT427*(DR427-DQ427*(1000-AT427*DT427)/(1000-AT427*DS427))/(100*DK427)</f>
        <v>0</v>
      </c>
      <c r="AG427">
        <f>1000*DW427*AT427*(DS427-DT427)/(100*DK427*(1000-AT427*DS427))</f>
        <v>0</v>
      </c>
      <c r="AH427">
        <f>(AI427 - AJ427 - DX427*1E3/(8.314*(DZ427+273.15)) * AL427/DW427 * AK427) * DW427/(100*DK427) * (1000 - DT427)/1000</f>
        <v>0</v>
      </c>
      <c r="AI427">
        <v>87.9070615843207</v>
      </c>
      <c r="AJ427">
        <v>104.8030606060606</v>
      </c>
      <c r="AK427">
        <v>-3.320386858741249</v>
      </c>
      <c r="AL427">
        <v>66.85377035828483</v>
      </c>
      <c r="AM427">
        <f>(AO427 - AN427 + DX427*1E3/(8.314*(DZ427+273.15)) * AQ427/DW427 * AP427) * DW427/(100*DK427) * 1000/(1000 - AO427)</f>
        <v>0</v>
      </c>
      <c r="AN427">
        <v>14.46650093922552</v>
      </c>
      <c r="AO427">
        <v>17.88509560439561</v>
      </c>
      <c r="AP427">
        <v>-4.767022112459458E-06</v>
      </c>
      <c r="AQ427">
        <v>101.9108585769425</v>
      </c>
      <c r="AR427">
        <v>0</v>
      </c>
      <c r="AS427">
        <v>0</v>
      </c>
      <c r="AT427">
        <f>IF(AR427*$H$15&gt;=AV427,1.0,(AV427/(AV427-AR427*$H$15)))</f>
        <v>0</v>
      </c>
      <c r="AU427">
        <f>(AT427-1)*100</f>
        <v>0</v>
      </c>
      <c r="AV427">
        <f>MAX(0,($B$15+$C$15*EE427)/(1+$D$15*EE427)*DX427/(DZ427+273)*$E$15)</f>
        <v>0</v>
      </c>
      <c r="AW427" t="s">
        <v>429</v>
      </c>
      <c r="AX427" t="s">
        <v>429</v>
      </c>
      <c r="AY427">
        <v>0</v>
      </c>
      <c r="AZ427">
        <v>0</v>
      </c>
      <c r="BA427">
        <f>1-AY427/AZ427</f>
        <v>0</v>
      </c>
      <c r="BB427">
        <v>0</v>
      </c>
      <c r="BC427" t="s">
        <v>429</v>
      </c>
      <c r="BD427" t="s">
        <v>429</v>
      </c>
      <c r="BE427">
        <v>0</v>
      </c>
      <c r="BF427">
        <v>0</v>
      </c>
      <c r="BG427">
        <f>1-BE427/BF427</f>
        <v>0</v>
      </c>
      <c r="BH427">
        <v>0.5</v>
      </c>
      <c r="BI427">
        <f>DH427</f>
        <v>0</v>
      </c>
      <c r="BJ427">
        <f>K427</f>
        <v>0</v>
      </c>
      <c r="BK427">
        <f>BG427*BH427*BI427</f>
        <v>0</v>
      </c>
      <c r="BL427">
        <f>(BJ427-BB427)/BI427</f>
        <v>0</v>
      </c>
      <c r="BM427">
        <f>(AZ427-BF427)/BF427</f>
        <v>0</v>
      </c>
      <c r="BN427">
        <f>AY427/(BA427+AY427/BF427)</f>
        <v>0</v>
      </c>
      <c r="BO427" t="s">
        <v>429</v>
      </c>
      <c r="BP427">
        <v>0</v>
      </c>
      <c r="BQ427">
        <f>IF(BP427&lt;&gt;0, BP427, BN427)</f>
        <v>0</v>
      </c>
      <c r="BR427">
        <f>1-BQ427/BF427</f>
        <v>0</v>
      </c>
      <c r="BS427">
        <f>(BF427-BE427)/(BF427-BQ427)</f>
        <v>0</v>
      </c>
      <c r="BT427">
        <f>(AZ427-BF427)/(AZ427-BQ427)</f>
        <v>0</v>
      </c>
      <c r="BU427">
        <f>(BF427-BE427)/(BF427-AY427)</f>
        <v>0</v>
      </c>
      <c r="BV427">
        <f>(AZ427-BF427)/(AZ427-AY427)</f>
        <v>0</v>
      </c>
      <c r="BW427">
        <f>(BS427*BQ427/BE427)</f>
        <v>0</v>
      </c>
      <c r="BX427">
        <f>(1-BW427)</f>
        <v>0</v>
      </c>
      <c r="DG427">
        <f>$B$13*EF427+$C$13*EG427+$F$13*ER427*(1-EU427)</f>
        <v>0</v>
      </c>
      <c r="DH427">
        <f>DG427*DI427</f>
        <v>0</v>
      </c>
      <c r="DI427">
        <f>($B$13*$D$11+$C$13*$D$11+$F$13*((FE427+EW427)/MAX(FE427+EW427+FF427, 0.1)*$I$11+FF427/MAX(FE427+EW427+FF427, 0.1)*$J$11))/($B$13+$C$13+$F$13)</f>
        <v>0</v>
      </c>
      <c r="DJ427">
        <f>($B$13*$K$11+$C$13*$K$11+$F$13*((FE427+EW427)/MAX(FE427+EW427+FF427, 0.1)*$P$11+FF427/MAX(FE427+EW427+FF427, 0.1)*$Q$11))/($B$13+$C$13+$F$13)</f>
        <v>0</v>
      </c>
      <c r="DK427">
        <v>4.16</v>
      </c>
      <c r="DL427">
        <v>0.5</v>
      </c>
      <c r="DM427" t="s">
        <v>430</v>
      </c>
      <c r="DN427">
        <v>2</v>
      </c>
      <c r="DO427" t="b">
        <v>1</v>
      </c>
      <c r="DP427">
        <v>1685037963.314285</v>
      </c>
      <c r="DQ427">
        <v>126.6856071428571</v>
      </c>
      <c r="DR427">
        <v>101.4286678571429</v>
      </c>
      <c r="DS427">
        <v>17.89036071428572</v>
      </c>
      <c r="DT427">
        <v>14.47120357142857</v>
      </c>
      <c r="DU427">
        <v>126.5112142857143</v>
      </c>
      <c r="DV427">
        <v>17.97681428571429</v>
      </c>
      <c r="DW427">
        <v>500.0256428571428</v>
      </c>
      <c r="DX427">
        <v>99.46422142857143</v>
      </c>
      <c r="DY427">
        <v>0.1000839892857143</v>
      </c>
      <c r="DZ427">
        <v>26.90205357142856</v>
      </c>
      <c r="EA427">
        <v>27.98386071428572</v>
      </c>
      <c r="EB427">
        <v>999.9000000000002</v>
      </c>
      <c r="EC427">
        <v>0</v>
      </c>
      <c r="ED427">
        <v>0</v>
      </c>
      <c r="EE427">
        <v>10001.82642857143</v>
      </c>
      <c r="EF427">
        <v>0</v>
      </c>
      <c r="EG427">
        <v>277.2976071428572</v>
      </c>
      <c r="EH427">
        <v>25.25695</v>
      </c>
      <c r="EI427">
        <v>128.9933571428571</v>
      </c>
      <c r="EJ427">
        <v>102.91805</v>
      </c>
      <c r="EK427">
        <v>3.419146428571428</v>
      </c>
      <c r="EL427">
        <v>101.4286678571429</v>
      </c>
      <c r="EM427">
        <v>14.47120357142857</v>
      </c>
      <c r="EN427">
        <v>1.779451071428571</v>
      </c>
      <c r="EO427">
        <v>1.439367142857143</v>
      </c>
      <c r="EP427">
        <v>15.60743571428571</v>
      </c>
      <c r="EQ427">
        <v>12.33885357142857</v>
      </c>
      <c r="ER427">
        <v>1999.998571428571</v>
      </c>
      <c r="ES427">
        <v>0.9799937857142859</v>
      </c>
      <c r="ET427">
        <v>0.02000641428571428</v>
      </c>
      <c r="EU427">
        <v>0</v>
      </c>
      <c r="EV427">
        <v>96.05798214285713</v>
      </c>
      <c r="EW427">
        <v>5.00078</v>
      </c>
      <c r="EX427">
        <v>10386.98928571429</v>
      </c>
      <c r="EY427">
        <v>16379.59642857143</v>
      </c>
      <c r="EZ427">
        <v>44.80567857142857</v>
      </c>
      <c r="FA427">
        <v>46.3435</v>
      </c>
      <c r="FB427">
        <v>45.39928571428572</v>
      </c>
      <c r="FC427">
        <v>45.60235714285714</v>
      </c>
      <c r="FD427">
        <v>45.39042857142856</v>
      </c>
      <c r="FE427">
        <v>1955.088571428572</v>
      </c>
      <c r="FF427">
        <v>39.91</v>
      </c>
      <c r="FG427">
        <v>0</v>
      </c>
      <c r="FH427">
        <v>1685037970.3</v>
      </c>
      <c r="FI427">
        <v>0</v>
      </c>
      <c r="FJ427">
        <v>96.07112307692309</v>
      </c>
      <c r="FK427">
        <v>3.206249577233924</v>
      </c>
      <c r="FL427">
        <v>89.23076933733</v>
      </c>
      <c r="FM427">
        <v>10387.30769230769</v>
      </c>
      <c r="FN427">
        <v>15</v>
      </c>
      <c r="FO427">
        <v>1685037180.6</v>
      </c>
      <c r="FP427" t="s">
        <v>1212</v>
      </c>
      <c r="FQ427">
        <v>1685037168.1</v>
      </c>
      <c r="FR427">
        <v>1685037180.6</v>
      </c>
      <c r="FS427">
        <v>6</v>
      </c>
      <c r="FT427">
        <v>0.393</v>
      </c>
      <c r="FU427">
        <v>0.027</v>
      </c>
      <c r="FV427">
        <v>0.222</v>
      </c>
      <c r="FW427">
        <v>-0.163</v>
      </c>
      <c r="FX427">
        <v>420</v>
      </c>
      <c r="FY427">
        <v>12</v>
      </c>
      <c r="FZ427">
        <v>0.38</v>
      </c>
      <c r="GA427">
        <v>0.02</v>
      </c>
      <c r="GB427">
        <v>25.1154243902439</v>
      </c>
      <c r="GC427">
        <v>3.46046550522651</v>
      </c>
      <c r="GD427">
        <v>0.3463980734051139</v>
      </c>
      <c r="GE427">
        <v>0</v>
      </c>
      <c r="GF427">
        <v>3.416181707317073</v>
      </c>
      <c r="GG427">
        <v>0.06095707317073668</v>
      </c>
      <c r="GH427">
        <v>0.006174516828115226</v>
      </c>
      <c r="GI427">
        <v>1</v>
      </c>
      <c r="GJ427">
        <v>1</v>
      </c>
      <c r="GK427">
        <v>2</v>
      </c>
      <c r="GL427" t="s">
        <v>432</v>
      </c>
      <c r="GM427">
        <v>3.09856</v>
      </c>
      <c r="GN427">
        <v>2.75825</v>
      </c>
      <c r="GO427">
        <v>0.0277832</v>
      </c>
      <c r="GP427">
        <v>0.0210205</v>
      </c>
      <c r="GQ427">
        <v>0.0955539</v>
      </c>
      <c r="GR427">
        <v>0.08211259999999999</v>
      </c>
      <c r="GS427">
        <v>24646.4</v>
      </c>
      <c r="GT427">
        <v>24538.7</v>
      </c>
      <c r="GU427">
        <v>25916.1</v>
      </c>
      <c r="GV427">
        <v>25433.1</v>
      </c>
      <c r="GW427">
        <v>37624.4</v>
      </c>
      <c r="GX427">
        <v>35559.6</v>
      </c>
      <c r="GY427">
        <v>45327</v>
      </c>
      <c r="GZ427">
        <v>41925.2</v>
      </c>
      <c r="HA427">
        <v>1.82218</v>
      </c>
      <c r="HB427">
        <v>1.7482</v>
      </c>
      <c r="HC427">
        <v>-0.221886</v>
      </c>
      <c r="HD427">
        <v>0</v>
      </c>
      <c r="HE427">
        <v>31.5964</v>
      </c>
      <c r="HF427">
        <v>999.9</v>
      </c>
      <c r="HG427">
        <v>40</v>
      </c>
      <c r="HH427">
        <v>47.9</v>
      </c>
      <c r="HI427">
        <v>44.9458</v>
      </c>
      <c r="HJ427">
        <v>63.0434</v>
      </c>
      <c r="HK427">
        <v>22.8526</v>
      </c>
      <c r="HL427">
        <v>1</v>
      </c>
      <c r="HM427">
        <v>0.74487</v>
      </c>
      <c r="HN427">
        <v>7.835</v>
      </c>
      <c r="HO427">
        <v>20.1218</v>
      </c>
      <c r="HP427">
        <v>5.2119</v>
      </c>
      <c r="HQ427">
        <v>11.986</v>
      </c>
      <c r="HR427">
        <v>4.96355</v>
      </c>
      <c r="HS427">
        <v>3.2744</v>
      </c>
      <c r="HT427">
        <v>9999</v>
      </c>
      <c r="HU427">
        <v>9999</v>
      </c>
      <c r="HV427">
        <v>9999</v>
      </c>
      <c r="HW427">
        <v>33.2</v>
      </c>
      <c r="HX427">
        <v>1.86402</v>
      </c>
      <c r="HY427">
        <v>1.86035</v>
      </c>
      <c r="HZ427">
        <v>1.85869</v>
      </c>
      <c r="IA427">
        <v>1.86005</v>
      </c>
      <c r="IB427">
        <v>1.85989</v>
      </c>
      <c r="IC427">
        <v>1.8586</v>
      </c>
      <c r="ID427">
        <v>1.85775</v>
      </c>
      <c r="IE427">
        <v>1.85245</v>
      </c>
      <c r="IF427">
        <v>0</v>
      </c>
      <c r="IG427">
        <v>0</v>
      </c>
      <c r="IH427">
        <v>0</v>
      </c>
      <c r="II427">
        <v>0</v>
      </c>
      <c r="IJ427" t="s">
        <v>433</v>
      </c>
      <c r="IK427" t="s">
        <v>434</v>
      </c>
      <c r="IL427" t="s">
        <v>435</v>
      </c>
      <c r="IM427" t="s">
        <v>435</v>
      </c>
      <c r="IN427" t="s">
        <v>435</v>
      </c>
      <c r="IO427" t="s">
        <v>435</v>
      </c>
      <c r="IP427">
        <v>0</v>
      </c>
      <c r="IQ427">
        <v>100</v>
      </c>
      <c r="IR427">
        <v>100</v>
      </c>
      <c r="IS427">
        <v>0.169</v>
      </c>
      <c r="IT427">
        <v>-0.08649999999999999</v>
      </c>
      <c r="IU427">
        <v>0.1423453740695309</v>
      </c>
      <c r="IV427">
        <v>0.0002756662941723101</v>
      </c>
      <c r="IW427">
        <v>-1.706736700235475E-07</v>
      </c>
      <c r="IX427">
        <v>-7.648352192670159E-11</v>
      </c>
      <c r="IY427">
        <v>-0.2459740599932363</v>
      </c>
      <c r="IZ427">
        <v>0.001712106514585134</v>
      </c>
      <c r="JA427">
        <v>0.0004201690128959496</v>
      </c>
      <c r="JB427">
        <v>-1.212774764375344E-06</v>
      </c>
      <c r="JC427">
        <v>3</v>
      </c>
      <c r="JD427">
        <v>1949</v>
      </c>
      <c r="JE427">
        <v>1</v>
      </c>
      <c r="JF427">
        <v>28</v>
      </c>
      <c r="JG427">
        <v>13.4</v>
      </c>
      <c r="JH427">
        <v>13.2</v>
      </c>
      <c r="JI427">
        <v>0.289307</v>
      </c>
      <c r="JJ427">
        <v>2.75269</v>
      </c>
      <c r="JK427">
        <v>1.49658</v>
      </c>
      <c r="JL427">
        <v>2.34131</v>
      </c>
      <c r="JM427">
        <v>1.54785</v>
      </c>
      <c r="JN427">
        <v>2.44629</v>
      </c>
      <c r="JO427">
        <v>51.3316</v>
      </c>
      <c r="JP427">
        <v>13.6067</v>
      </c>
      <c r="JQ427">
        <v>18</v>
      </c>
      <c r="JR427">
        <v>501.212</v>
      </c>
      <c r="JS427">
        <v>466.206</v>
      </c>
      <c r="JT427">
        <v>20.7124</v>
      </c>
      <c r="JU427">
        <v>35.9482</v>
      </c>
      <c r="JV427">
        <v>30.0009</v>
      </c>
      <c r="JW427">
        <v>35.6259</v>
      </c>
      <c r="JX427">
        <v>35.4828</v>
      </c>
      <c r="JY427">
        <v>5.87349</v>
      </c>
      <c r="JZ427">
        <v>60.9787</v>
      </c>
      <c r="KA427">
        <v>0</v>
      </c>
      <c r="KB427">
        <v>20.7118</v>
      </c>
      <c r="KC427">
        <v>52.7834</v>
      </c>
      <c r="KD427">
        <v>14.5461</v>
      </c>
      <c r="KE427">
        <v>99.0468</v>
      </c>
      <c r="KF427">
        <v>99.53189999999999</v>
      </c>
    </row>
    <row r="428" spans="1:292">
      <c r="A428">
        <v>408</v>
      </c>
      <c r="B428">
        <v>1685037976.1</v>
      </c>
      <c r="C428">
        <v>11377</v>
      </c>
      <c r="D428" t="s">
        <v>1258</v>
      </c>
      <c r="E428" t="s">
        <v>1259</v>
      </c>
      <c r="F428">
        <v>5</v>
      </c>
      <c r="G428" t="s">
        <v>1235</v>
      </c>
      <c r="H428">
        <v>1685037968.6</v>
      </c>
      <c r="I428">
        <f>(J428)/1000</f>
        <v>0</v>
      </c>
      <c r="J428">
        <f>IF(DO428, AM428, AG428)</f>
        <v>0</v>
      </c>
      <c r="K428">
        <f>IF(DO428, AH428, AF428)</f>
        <v>0</v>
      </c>
      <c r="L428">
        <f>DQ428 - IF(AT428&gt;1, K428*DK428*100.0/(AV428*EE428), 0)</f>
        <v>0</v>
      </c>
      <c r="M428">
        <f>((S428-I428/2)*L428-K428)/(S428+I428/2)</f>
        <v>0</v>
      </c>
      <c r="N428">
        <f>M428*(DX428+DY428)/1000.0</f>
        <v>0</v>
      </c>
      <c r="O428">
        <f>(DQ428 - IF(AT428&gt;1, K428*DK428*100.0/(AV428*EE428), 0))*(DX428+DY428)/1000.0</f>
        <v>0</v>
      </c>
      <c r="P428">
        <f>2.0/((1/R428-1/Q428)+SIGN(R428)*SQRT((1/R428-1/Q428)*(1/R428-1/Q428) + 4*DL428/((DL428+1)*(DL428+1))*(2*1/R428*1/Q428-1/Q428*1/Q428)))</f>
        <v>0</v>
      </c>
      <c r="Q428">
        <f>IF(LEFT(DM428,1)&lt;&gt;"0",IF(LEFT(DM428,1)="1",3.0,DN428),$D$5+$E$5*(EE428*DX428/($K$5*1000))+$F$5*(EE428*DX428/($K$5*1000))*MAX(MIN(DK428,$J$5),$I$5)*MAX(MIN(DK428,$J$5),$I$5)+$G$5*MAX(MIN(DK428,$J$5),$I$5)*(EE428*DX428/($K$5*1000))+$H$5*(EE428*DX428/($K$5*1000))*(EE428*DX428/($K$5*1000)))</f>
        <v>0</v>
      </c>
      <c r="R428">
        <f>I428*(1000-(1000*0.61365*exp(17.502*V428/(240.97+V428))/(DX428+DY428)+DS428)/2)/(1000*0.61365*exp(17.502*V428/(240.97+V428))/(DX428+DY428)-DS428)</f>
        <v>0</v>
      </c>
      <c r="S428">
        <f>1/((DL428+1)/(P428/1.6)+1/(Q428/1.37)) + DL428/((DL428+1)/(P428/1.6) + DL428/(Q428/1.37))</f>
        <v>0</v>
      </c>
      <c r="T428">
        <f>(DG428*DJ428)</f>
        <v>0</v>
      </c>
      <c r="U428">
        <f>(DZ428+(T428+2*0.95*5.67E-8*(((DZ428+$B$9)+273)^4-(DZ428+273)^4)-44100*I428)/(1.84*29.3*Q428+8*0.95*5.67E-8*(DZ428+273)^3))</f>
        <v>0</v>
      </c>
      <c r="V428">
        <f>($C$9*EA428+$D$9*EB428+$E$9*U428)</f>
        <v>0</v>
      </c>
      <c r="W428">
        <f>0.61365*exp(17.502*V428/(240.97+V428))</f>
        <v>0</v>
      </c>
      <c r="X428">
        <f>(Y428/Z428*100)</f>
        <v>0</v>
      </c>
      <c r="Y428">
        <f>DS428*(DX428+DY428)/1000</f>
        <v>0</v>
      </c>
      <c r="Z428">
        <f>0.61365*exp(17.502*DZ428/(240.97+DZ428))</f>
        <v>0</v>
      </c>
      <c r="AA428">
        <f>(W428-DS428*(DX428+DY428)/1000)</f>
        <v>0</v>
      </c>
      <c r="AB428">
        <f>(-I428*44100)</f>
        <v>0</v>
      </c>
      <c r="AC428">
        <f>2*29.3*Q428*0.92*(DZ428-V428)</f>
        <v>0</v>
      </c>
      <c r="AD428">
        <f>2*0.95*5.67E-8*(((DZ428+$B$9)+273)^4-(V428+273)^4)</f>
        <v>0</v>
      </c>
      <c r="AE428">
        <f>T428+AD428+AB428+AC428</f>
        <v>0</v>
      </c>
      <c r="AF428">
        <f>DW428*AT428*(DR428-DQ428*(1000-AT428*DT428)/(1000-AT428*DS428))/(100*DK428)</f>
        <v>0</v>
      </c>
      <c r="AG428">
        <f>1000*DW428*AT428*(DS428-DT428)/(100*DK428*(1000-AT428*DS428))</f>
        <v>0</v>
      </c>
      <c r="AH428">
        <f>(AI428 - AJ428 - DX428*1E3/(8.314*(DZ428+273.15)) * AL428/DW428 * AK428) * DW428/(100*DK428) * (1000 - DT428)/1000</f>
        <v>0</v>
      </c>
      <c r="AI428">
        <v>70.98364194736033</v>
      </c>
      <c r="AJ428">
        <v>88.14482787878785</v>
      </c>
      <c r="AK428">
        <v>-3.337970201608747</v>
      </c>
      <c r="AL428">
        <v>66.85377035828483</v>
      </c>
      <c r="AM428">
        <f>(AO428 - AN428 + DX428*1E3/(8.314*(DZ428+273.15)) * AQ428/DW428 * AP428) * DW428/(100*DK428) * 1000/(1000 - AO428)</f>
        <v>0</v>
      </c>
      <c r="AN428">
        <v>14.4782492384031</v>
      </c>
      <c r="AO428">
        <v>17.8946010989011</v>
      </c>
      <c r="AP428">
        <v>-5.068770108409659E-05</v>
      </c>
      <c r="AQ428">
        <v>101.9108585769425</v>
      </c>
      <c r="AR428">
        <v>0</v>
      </c>
      <c r="AS428">
        <v>0</v>
      </c>
      <c r="AT428">
        <f>IF(AR428*$H$15&gt;=AV428,1.0,(AV428/(AV428-AR428*$H$15)))</f>
        <v>0</v>
      </c>
      <c r="AU428">
        <f>(AT428-1)*100</f>
        <v>0</v>
      </c>
      <c r="AV428">
        <f>MAX(0,($B$15+$C$15*EE428)/(1+$D$15*EE428)*DX428/(DZ428+273)*$E$15)</f>
        <v>0</v>
      </c>
      <c r="AW428" t="s">
        <v>429</v>
      </c>
      <c r="AX428" t="s">
        <v>429</v>
      </c>
      <c r="AY428">
        <v>0</v>
      </c>
      <c r="AZ428">
        <v>0</v>
      </c>
      <c r="BA428">
        <f>1-AY428/AZ428</f>
        <v>0</v>
      </c>
      <c r="BB428">
        <v>0</v>
      </c>
      <c r="BC428" t="s">
        <v>429</v>
      </c>
      <c r="BD428" t="s">
        <v>429</v>
      </c>
      <c r="BE428">
        <v>0</v>
      </c>
      <c r="BF428">
        <v>0</v>
      </c>
      <c r="BG428">
        <f>1-BE428/BF428</f>
        <v>0</v>
      </c>
      <c r="BH428">
        <v>0.5</v>
      </c>
      <c r="BI428">
        <f>DH428</f>
        <v>0</v>
      </c>
      <c r="BJ428">
        <f>K428</f>
        <v>0</v>
      </c>
      <c r="BK428">
        <f>BG428*BH428*BI428</f>
        <v>0</v>
      </c>
      <c r="BL428">
        <f>(BJ428-BB428)/BI428</f>
        <v>0</v>
      </c>
      <c r="BM428">
        <f>(AZ428-BF428)/BF428</f>
        <v>0</v>
      </c>
      <c r="BN428">
        <f>AY428/(BA428+AY428/BF428)</f>
        <v>0</v>
      </c>
      <c r="BO428" t="s">
        <v>429</v>
      </c>
      <c r="BP428">
        <v>0</v>
      </c>
      <c r="BQ428">
        <f>IF(BP428&lt;&gt;0, BP428, BN428)</f>
        <v>0</v>
      </c>
      <c r="BR428">
        <f>1-BQ428/BF428</f>
        <v>0</v>
      </c>
      <c r="BS428">
        <f>(BF428-BE428)/(BF428-BQ428)</f>
        <v>0</v>
      </c>
      <c r="BT428">
        <f>(AZ428-BF428)/(AZ428-BQ428)</f>
        <v>0</v>
      </c>
      <c r="BU428">
        <f>(BF428-BE428)/(BF428-AY428)</f>
        <v>0</v>
      </c>
      <c r="BV428">
        <f>(AZ428-BF428)/(AZ428-AY428)</f>
        <v>0</v>
      </c>
      <c r="BW428">
        <f>(BS428*BQ428/BE428)</f>
        <v>0</v>
      </c>
      <c r="BX428">
        <f>(1-BW428)</f>
        <v>0</v>
      </c>
      <c r="DG428">
        <f>$B$13*EF428+$C$13*EG428+$F$13*ER428*(1-EU428)</f>
        <v>0</v>
      </c>
      <c r="DH428">
        <f>DG428*DI428</f>
        <v>0</v>
      </c>
      <c r="DI428">
        <f>($B$13*$D$11+$C$13*$D$11+$F$13*((FE428+EW428)/MAX(FE428+EW428+FF428, 0.1)*$I$11+FF428/MAX(FE428+EW428+FF428, 0.1)*$J$11))/($B$13+$C$13+$F$13)</f>
        <v>0</v>
      </c>
      <c r="DJ428">
        <f>($B$13*$K$11+$C$13*$K$11+$F$13*((FE428+EW428)/MAX(FE428+EW428+FF428, 0.1)*$P$11+FF428/MAX(FE428+EW428+FF428, 0.1)*$Q$11))/($B$13+$C$13+$F$13)</f>
        <v>0</v>
      </c>
      <c r="DK428">
        <v>4.16</v>
      </c>
      <c r="DL428">
        <v>0.5</v>
      </c>
      <c r="DM428" t="s">
        <v>430</v>
      </c>
      <c r="DN428">
        <v>2</v>
      </c>
      <c r="DO428" t="b">
        <v>1</v>
      </c>
      <c r="DP428">
        <v>1685037968.6</v>
      </c>
      <c r="DQ428">
        <v>109.4450296296296</v>
      </c>
      <c r="DR428">
        <v>83.83628888888889</v>
      </c>
      <c r="DS428">
        <v>17.88854814814815</v>
      </c>
      <c r="DT428">
        <v>14.48376296296296</v>
      </c>
      <c r="DU428">
        <v>109.2746962962963</v>
      </c>
      <c r="DV428">
        <v>17.97503333333333</v>
      </c>
      <c r="DW428">
        <v>500.017888888889</v>
      </c>
      <c r="DX428">
        <v>99.46472962962962</v>
      </c>
      <c r="DY428">
        <v>0.100037362962963</v>
      </c>
      <c r="DZ428">
        <v>26.90927777777778</v>
      </c>
      <c r="EA428">
        <v>27.99594814814815</v>
      </c>
      <c r="EB428">
        <v>999.9000000000001</v>
      </c>
      <c r="EC428">
        <v>0</v>
      </c>
      <c r="ED428">
        <v>0</v>
      </c>
      <c r="EE428">
        <v>10002.76851851852</v>
      </c>
      <c r="EF428">
        <v>0</v>
      </c>
      <c r="EG428">
        <v>277.483925925926</v>
      </c>
      <c r="EH428">
        <v>25.60874444444444</v>
      </c>
      <c r="EI428">
        <v>111.4385185185185</v>
      </c>
      <c r="EJ428">
        <v>85.06809259259259</v>
      </c>
      <c r="EK428">
        <v>3.404774814814814</v>
      </c>
      <c r="EL428">
        <v>83.83628888888889</v>
      </c>
      <c r="EM428">
        <v>14.48376296296296</v>
      </c>
      <c r="EN428">
        <v>1.77928</v>
      </c>
      <c r="EO428">
        <v>1.440623703703704</v>
      </c>
      <c r="EP428">
        <v>15.60593703703704</v>
      </c>
      <c r="EQ428">
        <v>12.35211111111111</v>
      </c>
      <c r="ER428">
        <v>2000.005555555556</v>
      </c>
      <c r="ES428">
        <v>0.9799938888888889</v>
      </c>
      <c r="ET428">
        <v>0.02000631111111111</v>
      </c>
      <c r="EU428">
        <v>0</v>
      </c>
      <c r="EV428">
        <v>96.33698888888887</v>
      </c>
      <c r="EW428">
        <v>5.00078</v>
      </c>
      <c r="EX428">
        <v>10393.13703703704</v>
      </c>
      <c r="EY428">
        <v>16379.65555555556</v>
      </c>
      <c r="EZ428">
        <v>44.8031111111111</v>
      </c>
      <c r="FA428">
        <v>46.34233333333333</v>
      </c>
      <c r="FB428">
        <v>45.37466666666665</v>
      </c>
      <c r="FC428">
        <v>45.59922222222221</v>
      </c>
      <c r="FD428">
        <v>45.38396296296295</v>
      </c>
      <c r="FE428">
        <v>1955.095555555556</v>
      </c>
      <c r="FF428">
        <v>39.91</v>
      </c>
      <c r="FG428">
        <v>0</v>
      </c>
      <c r="FH428">
        <v>1685037975.1</v>
      </c>
      <c r="FI428">
        <v>0</v>
      </c>
      <c r="FJ428">
        <v>96.31429615384617</v>
      </c>
      <c r="FK428">
        <v>2.749781203806138</v>
      </c>
      <c r="FL428">
        <v>27.20683769942853</v>
      </c>
      <c r="FM428">
        <v>10393.02307692308</v>
      </c>
      <c r="FN428">
        <v>15</v>
      </c>
      <c r="FO428">
        <v>1685037180.6</v>
      </c>
      <c r="FP428" t="s">
        <v>1212</v>
      </c>
      <c r="FQ428">
        <v>1685037168.1</v>
      </c>
      <c r="FR428">
        <v>1685037180.6</v>
      </c>
      <c r="FS428">
        <v>6</v>
      </c>
      <c r="FT428">
        <v>0.393</v>
      </c>
      <c r="FU428">
        <v>0.027</v>
      </c>
      <c r="FV428">
        <v>0.222</v>
      </c>
      <c r="FW428">
        <v>-0.163</v>
      </c>
      <c r="FX428">
        <v>420</v>
      </c>
      <c r="FY428">
        <v>12</v>
      </c>
      <c r="FZ428">
        <v>0.38</v>
      </c>
      <c r="GA428">
        <v>0.02</v>
      </c>
      <c r="GB428">
        <v>25.35687804878049</v>
      </c>
      <c r="GC428">
        <v>3.962331010452933</v>
      </c>
      <c r="GD428">
        <v>0.3946954624197362</v>
      </c>
      <c r="GE428">
        <v>0</v>
      </c>
      <c r="GF428">
        <v>3.411114878048781</v>
      </c>
      <c r="GG428">
        <v>-0.080463344947729</v>
      </c>
      <c r="GH428">
        <v>0.01789926856687253</v>
      </c>
      <c r="GI428">
        <v>1</v>
      </c>
      <c r="GJ428">
        <v>1</v>
      </c>
      <c r="GK428">
        <v>2</v>
      </c>
      <c r="GL428" t="s">
        <v>432</v>
      </c>
      <c r="GM428">
        <v>3.09863</v>
      </c>
      <c r="GN428">
        <v>2.75809</v>
      </c>
      <c r="GO428">
        <v>0.0234908</v>
      </c>
      <c r="GP428">
        <v>0.0165463</v>
      </c>
      <c r="GQ428">
        <v>0.095605</v>
      </c>
      <c r="GR428">
        <v>0.0824279</v>
      </c>
      <c r="GS428">
        <v>24754.4</v>
      </c>
      <c r="GT428">
        <v>24650.3</v>
      </c>
      <c r="GU428">
        <v>25915.6</v>
      </c>
      <c r="GV428">
        <v>25432.8</v>
      </c>
      <c r="GW428">
        <v>37621.4</v>
      </c>
      <c r="GX428">
        <v>35546.5</v>
      </c>
      <c r="GY428">
        <v>45326.5</v>
      </c>
      <c r="GZ428">
        <v>41924.7</v>
      </c>
      <c r="HA428">
        <v>1.82162</v>
      </c>
      <c r="HB428">
        <v>1.74825</v>
      </c>
      <c r="HC428">
        <v>-0.220943</v>
      </c>
      <c r="HD428">
        <v>0</v>
      </c>
      <c r="HE428">
        <v>31.6122</v>
      </c>
      <c r="HF428">
        <v>999.9</v>
      </c>
      <c r="HG428">
        <v>40</v>
      </c>
      <c r="HH428">
        <v>47.9</v>
      </c>
      <c r="HI428">
        <v>44.9473</v>
      </c>
      <c r="HJ428">
        <v>63.2934</v>
      </c>
      <c r="HK428">
        <v>22.496</v>
      </c>
      <c r="HL428">
        <v>1</v>
      </c>
      <c r="HM428">
        <v>0.745808</v>
      </c>
      <c r="HN428">
        <v>7.82931</v>
      </c>
      <c r="HO428">
        <v>20.122</v>
      </c>
      <c r="HP428">
        <v>5.21115</v>
      </c>
      <c r="HQ428">
        <v>11.986</v>
      </c>
      <c r="HR428">
        <v>4.96345</v>
      </c>
      <c r="HS428">
        <v>3.274</v>
      </c>
      <c r="HT428">
        <v>9999</v>
      </c>
      <c r="HU428">
        <v>9999</v>
      </c>
      <c r="HV428">
        <v>9999</v>
      </c>
      <c r="HW428">
        <v>33.2</v>
      </c>
      <c r="HX428">
        <v>1.86401</v>
      </c>
      <c r="HY428">
        <v>1.86035</v>
      </c>
      <c r="HZ428">
        <v>1.85869</v>
      </c>
      <c r="IA428">
        <v>1.86005</v>
      </c>
      <c r="IB428">
        <v>1.85988</v>
      </c>
      <c r="IC428">
        <v>1.85858</v>
      </c>
      <c r="ID428">
        <v>1.85773</v>
      </c>
      <c r="IE428">
        <v>1.85245</v>
      </c>
      <c r="IF428">
        <v>0</v>
      </c>
      <c r="IG428">
        <v>0</v>
      </c>
      <c r="IH428">
        <v>0</v>
      </c>
      <c r="II428">
        <v>0</v>
      </c>
      <c r="IJ428" t="s">
        <v>433</v>
      </c>
      <c r="IK428" t="s">
        <v>434</v>
      </c>
      <c r="IL428" t="s">
        <v>435</v>
      </c>
      <c r="IM428" t="s">
        <v>435</v>
      </c>
      <c r="IN428" t="s">
        <v>435</v>
      </c>
      <c r="IO428" t="s">
        <v>435</v>
      </c>
      <c r="IP428">
        <v>0</v>
      </c>
      <c r="IQ428">
        <v>100</v>
      </c>
      <c r="IR428">
        <v>100</v>
      </c>
      <c r="IS428">
        <v>0.164</v>
      </c>
      <c r="IT428">
        <v>-0.0863</v>
      </c>
      <c r="IU428">
        <v>0.1423453740695309</v>
      </c>
      <c r="IV428">
        <v>0.0002756662941723101</v>
      </c>
      <c r="IW428">
        <v>-1.706736700235475E-07</v>
      </c>
      <c r="IX428">
        <v>-7.648352192670159E-11</v>
      </c>
      <c r="IY428">
        <v>-0.2459740599932363</v>
      </c>
      <c r="IZ428">
        <v>0.001712106514585134</v>
      </c>
      <c r="JA428">
        <v>0.0004201690128959496</v>
      </c>
      <c r="JB428">
        <v>-1.212774764375344E-06</v>
      </c>
      <c r="JC428">
        <v>3</v>
      </c>
      <c r="JD428">
        <v>1949</v>
      </c>
      <c r="JE428">
        <v>1</v>
      </c>
      <c r="JF428">
        <v>28</v>
      </c>
      <c r="JG428">
        <v>13.5</v>
      </c>
      <c r="JH428">
        <v>13.3</v>
      </c>
      <c r="JI428">
        <v>0.246582</v>
      </c>
      <c r="JJ428">
        <v>2.75757</v>
      </c>
      <c r="JK428">
        <v>1.49658</v>
      </c>
      <c r="JL428">
        <v>2.34131</v>
      </c>
      <c r="JM428">
        <v>1.54785</v>
      </c>
      <c r="JN428">
        <v>2.43042</v>
      </c>
      <c r="JO428">
        <v>51.3316</v>
      </c>
      <c r="JP428">
        <v>13.5979</v>
      </c>
      <c r="JQ428">
        <v>18</v>
      </c>
      <c r="JR428">
        <v>500.937</v>
      </c>
      <c r="JS428">
        <v>466.301</v>
      </c>
      <c r="JT428">
        <v>20.7165</v>
      </c>
      <c r="JU428">
        <v>35.959</v>
      </c>
      <c r="JV428">
        <v>30.001</v>
      </c>
      <c r="JW428">
        <v>35.6357</v>
      </c>
      <c r="JX428">
        <v>35.4917</v>
      </c>
      <c r="JY428">
        <v>5.024</v>
      </c>
      <c r="JZ428">
        <v>60.9787</v>
      </c>
      <c r="KA428">
        <v>0</v>
      </c>
      <c r="KB428">
        <v>20.7197</v>
      </c>
      <c r="KC428">
        <v>32.5056</v>
      </c>
      <c r="KD428">
        <v>14.527</v>
      </c>
      <c r="KE428">
        <v>99.0454</v>
      </c>
      <c r="KF428">
        <v>99.5308</v>
      </c>
    </row>
    <row r="429" spans="1:292">
      <c r="A429">
        <v>409</v>
      </c>
      <c r="B429">
        <v>1685038073.1</v>
      </c>
      <c r="C429">
        <v>11474</v>
      </c>
      <c r="D429" t="s">
        <v>1260</v>
      </c>
      <c r="E429" t="s">
        <v>1261</v>
      </c>
      <c r="F429">
        <v>5</v>
      </c>
      <c r="G429" t="s">
        <v>1235</v>
      </c>
      <c r="H429">
        <v>1685038065.099999</v>
      </c>
      <c r="I429">
        <f>(J429)/1000</f>
        <v>0</v>
      </c>
      <c r="J429">
        <f>IF(DO429, AM429, AG429)</f>
        <v>0</v>
      </c>
      <c r="K429">
        <f>IF(DO429, AH429, AF429)</f>
        <v>0</v>
      </c>
      <c r="L429">
        <f>DQ429 - IF(AT429&gt;1, K429*DK429*100.0/(AV429*EE429), 0)</f>
        <v>0</v>
      </c>
      <c r="M429">
        <f>((S429-I429/2)*L429-K429)/(S429+I429/2)</f>
        <v>0</v>
      </c>
      <c r="N429">
        <f>M429*(DX429+DY429)/1000.0</f>
        <v>0</v>
      </c>
      <c r="O429">
        <f>(DQ429 - IF(AT429&gt;1, K429*DK429*100.0/(AV429*EE429), 0))*(DX429+DY429)/1000.0</f>
        <v>0</v>
      </c>
      <c r="P429">
        <f>2.0/((1/R429-1/Q429)+SIGN(R429)*SQRT((1/R429-1/Q429)*(1/R429-1/Q429) + 4*DL429/((DL429+1)*(DL429+1))*(2*1/R429*1/Q429-1/Q429*1/Q429)))</f>
        <v>0</v>
      </c>
      <c r="Q429">
        <f>IF(LEFT(DM429,1)&lt;&gt;"0",IF(LEFT(DM429,1)="1",3.0,DN429),$D$5+$E$5*(EE429*DX429/($K$5*1000))+$F$5*(EE429*DX429/($K$5*1000))*MAX(MIN(DK429,$J$5),$I$5)*MAX(MIN(DK429,$J$5),$I$5)+$G$5*MAX(MIN(DK429,$J$5),$I$5)*(EE429*DX429/($K$5*1000))+$H$5*(EE429*DX429/($K$5*1000))*(EE429*DX429/($K$5*1000)))</f>
        <v>0</v>
      </c>
      <c r="R429">
        <f>I429*(1000-(1000*0.61365*exp(17.502*V429/(240.97+V429))/(DX429+DY429)+DS429)/2)/(1000*0.61365*exp(17.502*V429/(240.97+V429))/(DX429+DY429)-DS429)</f>
        <v>0</v>
      </c>
      <c r="S429">
        <f>1/((DL429+1)/(P429/1.6)+1/(Q429/1.37)) + DL429/((DL429+1)/(P429/1.6) + DL429/(Q429/1.37))</f>
        <v>0</v>
      </c>
      <c r="T429">
        <f>(DG429*DJ429)</f>
        <v>0</v>
      </c>
      <c r="U429">
        <f>(DZ429+(T429+2*0.95*5.67E-8*(((DZ429+$B$9)+273)^4-(DZ429+273)^4)-44100*I429)/(1.84*29.3*Q429+8*0.95*5.67E-8*(DZ429+273)^3))</f>
        <v>0</v>
      </c>
      <c r="V429">
        <f>($C$9*EA429+$D$9*EB429+$E$9*U429)</f>
        <v>0</v>
      </c>
      <c r="W429">
        <f>0.61365*exp(17.502*V429/(240.97+V429))</f>
        <v>0</v>
      </c>
      <c r="X429">
        <f>(Y429/Z429*100)</f>
        <v>0</v>
      </c>
      <c r="Y429">
        <f>DS429*(DX429+DY429)/1000</f>
        <v>0</v>
      </c>
      <c r="Z429">
        <f>0.61365*exp(17.502*DZ429/(240.97+DZ429))</f>
        <v>0</v>
      </c>
      <c r="AA429">
        <f>(W429-DS429*(DX429+DY429)/1000)</f>
        <v>0</v>
      </c>
      <c r="AB429">
        <f>(-I429*44100)</f>
        <v>0</v>
      </c>
      <c r="AC429">
        <f>2*29.3*Q429*0.92*(DZ429-V429)</f>
        <v>0</v>
      </c>
      <c r="AD429">
        <f>2*0.95*5.67E-8*(((DZ429+$B$9)+273)^4-(V429+273)^4)</f>
        <v>0</v>
      </c>
      <c r="AE429">
        <f>T429+AD429+AB429+AC429</f>
        <v>0</v>
      </c>
      <c r="AF429">
        <f>DW429*AT429*(DR429-DQ429*(1000-AT429*DT429)/(1000-AT429*DS429))/(100*DK429)</f>
        <v>0</v>
      </c>
      <c r="AG429">
        <f>1000*DW429*AT429*(DS429-DT429)/(100*DK429*(1000-AT429*DS429))</f>
        <v>0</v>
      </c>
      <c r="AH429">
        <f>(AI429 - AJ429 - DX429*1E3/(8.314*(DZ429+273.15)) * AL429/DW429 * AK429) * DW429/(100*DK429) * (1000 - DT429)/1000</f>
        <v>0</v>
      </c>
      <c r="AI429">
        <v>426.4455623511776</v>
      </c>
      <c r="AJ429">
        <v>422.4266787878786</v>
      </c>
      <c r="AK429">
        <v>-0.000670065436577815</v>
      </c>
      <c r="AL429">
        <v>66.85377035828483</v>
      </c>
      <c r="AM429">
        <f>(AO429 - AN429 + DX429*1E3/(8.314*(DZ429+273.15)) * AQ429/DW429 * AP429) * DW429/(100*DK429) * 1000/(1000 - AO429)</f>
        <v>0</v>
      </c>
      <c r="AN429">
        <v>14.41849329593167</v>
      </c>
      <c r="AO429">
        <v>17.81884945054947</v>
      </c>
      <c r="AP429">
        <v>0.0003884573580635915</v>
      </c>
      <c r="AQ429">
        <v>101.9108585769425</v>
      </c>
      <c r="AR429">
        <v>0</v>
      </c>
      <c r="AS429">
        <v>0</v>
      </c>
      <c r="AT429">
        <f>IF(AR429*$H$15&gt;=AV429,1.0,(AV429/(AV429-AR429*$H$15)))</f>
        <v>0</v>
      </c>
      <c r="AU429">
        <f>(AT429-1)*100</f>
        <v>0</v>
      </c>
      <c r="AV429">
        <f>MAX(0,($B$15+$C$15*EE429)/(1+$D$15*EE429)*DX429/(DZ429+273)*$E$15)</f>
        <v>0</v>
      </c>
      <c r="AW429" t="s">
        <v>429</v>
      </c>
      <c r="AX429" t="s">
        <v>429</v>
      </c>
      <c r="AY429">
        <v>0</v>
      </c>
      <c r="AZ429">
        <v>0</v>
      </c>
      <c r="BA429">
        <f>1-AY429/AZ429</f>
        <v>0</v>
      </c>
      <c r="BB429">
        <v>0</v>
      </c>
      <c r="BC429" t="s">
        <v>429</v>
      </c>
      <c r="BD429" t="s">
        <v>429</v>
      </c>
      <c r="BE429">
        <v>0</v>
      </c>
      <c r="BF429">
        <v>0</v>
      </c>
      <c r="BG429">
        <f>1-BE429/BF429</f>
        <v>0</v>
      </c>
      <c r="BH429">
        <v>0.5</v>
      </c>
      <c r="BI429">
        <f>DH429</f>
        <v>0</v>
      </c>
      <c r="BJ429">
        <f>K429</f>
        <v>0</v>
      </c>
      <c r="BK429">
        <f>BG429*BH429*BI429</f>
        <v>0</v>
      </c>
      <c r="BL429">
        <f>(BJ429-BB429)/BI429</f>
        <v>0</v>
      </c>
      <c r="BM429">
        <f>(AZ429-BF429)/BF429</f>
        <v>0</v>
      </c>
      <c r="BN429">
        <f>AY429/(BA429+AY429/BF429)</f>
        <v>0</v>
      </c>
      <c r="BO429" t="s">
        <v>429</v>
      </c>
      <c r="BP429">
        <v>0</v>
      </c>
      <c r="BQ429">
        <f>IF(BP429&lt;&gt;0, BP429, BN429)</f>
        <v>0</v>
      </c>
      <c r="BR429">
        <f>1-BQ429/BF429</f>
        <v>0</v>
      </c>
      <c r="BS429">
        <f>(BF429-BE429)/(BF429-BQ429)</f>
        <v>0</v>
      </c>
      <c r="BT429">
        <f>(AZ429-BF429)/(AZ429-BQ429)</f>
        <v>0</v>
      </c>
      <c r="BU429">
        <f>(BF429-BE429)/(BF429-AY429)</f>
        <v>0</v>
      </c>
      <c r="BV429">
        <f>(AZ429-BF429)/(AZ429-AY429)</f>
        <v>0</v>
      </c>
      <c r="BW429">
        <f>(BS429*BQ429/BE429)</f>
        <v>0</v>
      </c>
      <c r="BX429">
        <f>(1-BW429)</f>
        <v>0</v>
      </c>
      <c r="DG429">
        <f>$B$13*EF429+$C$13*EG429+$F$13*ER429*(1-EU429)</f>
        <v>0</v>
      </c>
      <c r="DH429">
        <f>DG429*DI429</f>
        <v>0</v>
      </c>
      <c r="DI429">
        <f>($B$13*$D$11+$C$13*$D$11+$F$13*((FE429+EW429)/MAX(FE429+EW429+FF429, 0.1)*$I$11+FF429/MAX(FE429+EW429+FF429, 0.1)*$J$11))/($B$13+$C$13+$F$13)</f>
        <v>0</v>
      </c>
      <c r="DJ429">
        <f>($B$13*$K$11+$C$13*$K$11+$F$13*((FE429+EW429)/MAX(FE429+EW429+FF429, 0.1)*$P$11+FF429/MAX(FE429+EW429+FF429, 0.1)*$Q$11))/($B$13+$C$13+$F$13)</f>
        <v>0</v>
      </c>
      <c r="DK429">
        <v>4.16</v>
      </c>
      <c r="DL429">
        <v>0.5</v>
      </c>
      <c r="DM429" t="s">
        <v>430</v>
      </c>
      <c r="DN429">
        <v>2</v>
      </c>
      <c r="DO429" t="b">
        <v>1</v>
      </c>
      <c r="DP429">
        <v>1685038065.099999</v>
      </c>
      <c r="DQ429">
        <v>414.9317741935483</v>
      </c>
      <c r="DR429">
        <v>420.2608387096773</v>
      </c>
      <c r="DS429">
        <v>17.80628387096774</v>
      </c>
      <c r="DT429">
        <v>14.4163064516129</v>
      </c>
      <c r="DU429">
        <v>414.7099677419355</v>
      </c>
      <c r="DV429">
        <v>17.89402903225806</v>
      </c>
      <c r="DW429">
        <v>499.9831290322581</v>
      </c>
      <c r="DX429">
        <v>99.46254516129031</v>
      </c>
      <c r="DY429">
        <v>0.09995057741935483</v>
      </c>
      <c r="DZ429">
        <v>26.91411612903225</v>
      </c>
      <c r="EA429">
        <v>27.99404516129032</v>
      </c>
      <c r="EB429">
        <v>999.9000000000003</v>
      </c>
      <c r="EC429">
        <v>0</v>
      </c>
      <c r="ED429">
        <v>0</v>
      </c>
      <c r="EE429">
        <v>9999.296451612903</v>
      </c>
      <c r="EF429">
        <v>0</v>
      </c>
      <c r="EG429">
        <v>289.0482903225806</v>
      </c>
      <c r="EH429">
        <v>-5.32901870967742</v>
      </c>
      <c r="EI429">
        <v>422.4540967741935</v>
      </c>
      <c r="EJ429">
        <v>426.4080322580645</v>
      </c>
      <c r="EK429">
        <v>3.389980967741936</v>
      </c>
      <c r="EL429">
        <v>420.2608387096773</v>
      </c>
      <c r="EM429">
        <v>14.4163064516129</v>
      </c>
      <c r="EN429">
        <v>1.771057419354839</v>
      </c>
      <c r="EO429">
        <v>1.433881290322581</v>
      </c>
      <c r="EP429">
        <v>15.53365483870968</v>
      </c>
      <c r="EQ429">
        <v>12.28076129032258</v>
      </c>
      <c r="ER429">
        <v>2000.007096774193</v>
      </c>
      <c r="ES429">
        <v>0.9799927419354838</v>
      </c>
      <c r="ET429">
        <v>0.02000745483870967</v>
      </c>
      <c r="EU429">
        <v>0</v>
      </c>
      <c r="EV429">
        <v>95.10230967741934</v>
      </c>
      <c r="EW429">
        <v>5.000779999999999</v>
      </c>
      <c r="EX429">
        <v>10443.24193548387</v>
      </c>
      <c r="EY429">
        <v>16379.66451612903</v>
      </c>
      <c r="EZ429">
        <v>44.71548387096774</v>
      </c>
      <c r="FA429">
        <v>46.20732258064513</v>
      </c>
      <c r="FB429">
        <v>45.09048387096773</v>
      </c>
      <c r="FC429">
        <v>45.46554838709678</v>
      </c>
      <c r="FD429">
        <v>45.2438064516129</v>
      </c>
      <c r="FE429">
        <v>1955.087096774193</v>
      </c>
      <c r="FF429">
        <v>39.91354838709678</v>
      </c>
      <c r="FG429">
        <v>0</v>
      </c>
      <c r="FH429">
        <v>1685038072.3</v>
      </c>
      <c r="FI429">
        <v>0</v>
      </c>
      <c r="FJ429">
        <v>95.11850384615384</v>
      </c>
      <c r="FK429">
        <v>0.7744786346411907</v>
      </c>
      <c r="FL429">
        <v>114.9059830816818</v>
      </c>
      <c r="FM429">
        <v>10445.51538461539</v>
      </c>
      <c r="FN429">
        <v>15</v>
      </c>
      <c r="FO429">
        <v>1685037180.6</v>
      </c>
      <c r="FP429" t="s">
        <v>1212</v>
      </c>
      <c r="FQ429">
        <v>1685037168.1</v>
      </c>
      <c r="FR429">
        <v>1685037180.6</v>
      </c>
      <c r="FS429">
        <v>6</v>
      </c>
      <c r="FT429">
        <v>0.393</v>
      </c>
      <c r="FU429">
        <v>0.027</v>
      </c>
      <c r="FV429">
        <v>0.222</v>
      </c>
      <c r="FW429">
        <v>-0.163</v>
      </c>
      <c r="FX429">
        <v>420</v>
      </c>
      <c r="FY429">
        <v>12</v>
      </c>
      <c r="FZ429">
        <v>0.38</v>
      </c>
      <c r="GA429">
        <v>0.02</v>
      </c>
      <c r="GB429">
        <v>-5.32045275</v>
      </c>
      <c r="GC429">
        <v>-0.2835614634146268</v>
      </c>
      <c r="GD429">
        <v>0.04548953082784546</v>
      </c>
      <c r="GE429">
        <v>0</v>
      </c>
      <c r="GF429">
        <v>3.39786525</v>
      </c>
      <c r="GG429">
        <v>-0.07509804878048983</v>
      </c>
      <c r="GH429">
        <v>0.01694064313824889</v>
      </c>
      <c r="GI429">
        <v>1</v>
      </c>
      <c r="GJ429">
        <v>1</v>
      </c>
      <c r="GK429">
        <v>2</v>
      </c>
      <c r="GL429" t="s">
        <v>432</v>
      </c>
      <c r="GM429">
        <v>3.09844</v>
      </c>
      <c r="GN429">
        <v>2.75763</v>
      </c>
      <c r="GO429">
        <v>0.0938943</v>
      </c>
      <c r="GP429">
        <v>0.0949204</v>
      </c>
      <c r="GQ429">
        <v>0.0952698</v>
      </c>
      <c r="GR429">
        <v>0.081853</v>
      </c>
      <c r="GS429">
        <v>22967</v>
      </c>
      <c r="GT429">
        <v>22683.3</v>
      </c>
      <c r="GU429">
        <v>25910.3</v>
      </c>
      <c r="GV429">
        <v>25427.4</v>
      </c>
      <c r="GW429">
        <v>37636.5</v>
      </c>
      <c r="GX429">
        <v>35571.3</v>
      </c>
      <c r="GY429">
        <v>45317.5</v>
      </c>
      <c r="GZ429">
        <v>41917.2</v>
      </c>
      <c r="HA429">
        <v>1.8205</v>
      </c>
      <c r="HB429">
        <v>1.74702</v>
      </c>
      <c r="HC429">
        <v>-0.238042</v>
      </c>
      <c r="HD429">
        <v>0</v>
      </c>
      <c r="HE429">
        <v>31.8749</v>
      </c>
      <c r="HF429">
        <v>999.9</v>
      </c>
      <c r="HG429">
        <v>39.6</v>
      </c>
      <c r="HH429">
        <v>48</v>
      </c>
      <c r="HI429">
        <v>44.7271</v>
      </c>
      <c r="HJ429">
        <v>62.9834</v>
      </c>
      <c r="HK429">
        <v>22.6683</v>
      </c>
      <c r="HL429">
        <v>1</v>
      </c>
      <c r="HM429">
        <v>0.756301</v>
      </c>
      <c r="HN429">
        <v>7.8678</v>
      </c>
      <c r="HO429">
        <v>20.1207</v>
      </c>
      <c r="HP429">
        <v>5.21235</v>
      </c>
      <c r="HQ429">
        <v>11.986</v>
      </c>
      <c r="HR429">
        <v>4.9643</v>
      </c>
      <c r="HS429">
        <v>3.27457</v>
      </c>
      <c r="HT429">
        <v>9999</v>
      </c>
      <c r="HU429">
        <v>9999</v>
      </c>
      <c r="HV429">
        <v>9999</v>
      </c>
      <c r="HW429">
        <v>33.2</v>
      </c>
      <c r="HX429">
        <v>1.86402</v>
      </c>
      <c r="HY429">
        <v>1.86035</v>
      </c>
      <c r="HZ429">
        <v>1.8587</v>
      </c>
      <c r="IA429">
        <v>1.86005</v>
      </c>
      <c r="IB429">
        <v>1.85989</v>
      </c>
      <c r="IC429">
        <v>1.85861</v>
      </c>
      <c r="ID429">
        <v>1.85774</v>
      </c>
      <c r="IE429">
        <v>1.85251</v>
      </c>
      <c r="IF429">
        <v>0</v>
      </c>
      <c r="IG429">
        <v>0</v>
      </c>
      <c r="IH429">
        <v>0</v>
      </c>
      <c r="II429">
        <v>0</v>
      </c>
      <c r="IJ429" t="s">
        <v>433</v>
      </c>
      <c r="IK429" t="s">
        <v>434</v>
      </c>
      <c r="IL429" t="s">
        <v>435</v>
      </c>
      <c r="IM429" t="s">
        <v>435</v>
      </c>
      <c r="IN429" t="s">
        <v>435</v>
      </c>
      <c r="IO429" t="s">
        <v>435</v>
      </c>
      <c r="IP429">
        <v>0</v>
      </c>
      <c r="IQ429">
        <v>100</v>
      </c>
      <c r="IR429">
        <v>100</v>
      </c>
      <c r="IS429">
        <v>0.222</v>
      </c>
      <c r="IT429">
        <v>-0.08749999999999999</v>
      </c>
      <c r="IU429">
        <v>0.1423453740695309</v>
      </c>
      <c r="IV429">
        <v>0.0002756662941723101</v>
      </c>
      <c r="IW429">
        <v>-1.706736700235475E-07</v>
      </c>
      <c r="IX429">
        <v>-7.648352192670159E-11</v>
      </c>
      <c r="IY429">
        <v>-0.2459740599932363</v>
      </c>
      <c r="IZ429">
        <v>0.001712106514585134</v>
      </c>
      <c r="JA429">
        <v>0.0004201690128959496</v>
      </c>
      <c r="JB429">
        <v>-1.212774764375344E-06</v>
      </c>
      <c r="JC429">
        <v>3</v>
      </c>
      <c r="JD429">
        <v>1949</v>
      </c>
      <c r="JE429">
        <v>1</v>
      </c>
      <c r="JF429">
        <v>28</v>
      </c>
      <c r="JG429">
        <v>15.1</v>
      </c>
      <c r="JH429">
        <v>14.9</v>
      </c>
      <c r="JI429">
        <v>1.12549</v>
      </c>
      <c r="JJ429">
        <v>2.7063</v>
      </c>
      <c r="JK429">
        <v>1.49658</v>
      </c>
      <c r="JL429">
        <v>2.34131</v>
      </c>
      <c r="JM429">
        <v>1.54785</v>
      </c>
      <c r="JN429">
        <v>2.51465</v>
      </c>
      <c r="JO429">
        <v>51.4314</v>
      </c>
      <c r="JP429">
        <v>13.5279</v>
      </c>
      <c r="JQ429">
        <v>18</v>
      </c>
      <c r="JR429">
        <v>501.12</v>
      </c>
      <c r="JS429">
        <v>466.309</v>
      </c>
      <c r="JT429">
        <v>20.5248</v>
      </c>
      <c r="JU429">
        <v>36.0735</v>
      </c>
      <c r="JV429">
        <v>30.0006</v>
      </c>
      <c r="JW429">
        <v>35.762</v>
      </c>
      <c r="JX429">
        <v>35.6079</v>
      </c>
      <c r="JY429">
        <v>22.6308</v>
      </c>
      <c r="JZ429">
        <v>61.2687</v>
      </c>
      <c r="KA429">
        <v>0</v>
      </c>
      <c r="KB429">
        <v>20.5158</v>
      </c>
      <c r="KC429">
        <v>426.972</v>
      </c>
      <c r="KD429">
        <v>14.4737</v>
      </c>
      <c r="KE429">
        <v>99.02549999999999</v>
      </c>
      <c r="KF429">
        <v>99.51179999999999</v>
      </c>
    </row>
    <row r="430" spans="1:292">
      <c r="A430">
        <v>410</v>
      </c>
      <c r="B430">
        <v>1685038078.1</v>
      </c>
      <c r="C430">
        <v>11479</v>
      </c>
      <c r="D430" t="s">
        <v>1262</v>
      </c>
      <c r="E430" t="s">
        <v>1263</v>
      </c>
      <c r="F430">
        <v>5</v>
      </c>
      <c r="G430" t="s">
        <v>1235</v>
      </c>
      <c r="H430">
        <v>1685038070.255172</v>
      </c>
      <c r="I430">
        <f>(J430)/1000</f>
        <v>0</v>
      </c>
      <c r="J430">
        <f>IF(DO430, AM430, AG430)</f>
        <v>0</v>
      </c>
      <c r="K430">
        <f>IF(DO430, AH430, AF430)</f>
        <v>0</v>
      </c>
      <c r="L430">
        <f>DQ430 - IF(AT430&gt;1, K430*DK430*100.0/(AV430*EE430), 0)</f>
        <v>0</v>
      </c>
      <c r="M430">
        <f>((S430-I430/2)*L430-K430)/(S430+I430/2)</f>
        <v>0</v>
      </c>
      <c r="N430">
        <f>M430*(DX430+DY430)/1000.0</f>
        <v>0</v>
      </c>
      <c r="O430">
        <f>(DQ430 - IF(AT430&gt;1, K430*DK430*100.0/(AV430*EE430), 0))*(DX430+DY430)/1000.0</f>
        <v>0</v>
      </c>
      <c r="P430">
        <f>2.0/((1/R430-1/Q430)+SIGN(R430)*SQRT((1/R430-1/Q430)*(1/R430-1/Q430) + 4*DL430/((DL430+1)*(DL430+1))*(2*1/R430*1/Q430-1/Q430*1/Q430)))</f>
        <v>0</v>
      </c>
      <c r="Q430">
        <f>IF(LEFT(DM430,1)&lt;&gt;"0",IF(LEFT(DM430,1)="1",3.0,DN430),$D$5+$E$5*(EE430*DX430/($K$5*1000))+$F$5*(EE430*DX430/($K$5*1000))*MAX(MIN(DK430,$J$5),$I$5)*MAX(MIN(DK430,$J$5),$I$5)+$G$5*MAX(MIN(DK430,$J$5),$I$5)*(EE430*DX430/($K$5*1000))+$H$5*(EE430*DX430/($K$5*1000))*(EE430*DX430/($K$5*1000)))</f>
        <v>0</v>
      </c>
      <c r="R430">
        <f>I430*(1000-(1000*0.61365*exp(17.502*V430/(240.97+V430))/(DX430+DY430)+DS430)/2)/(1000*0.61365*exp(17.502*V430/(240.97+V430))/(DX430+DY430)-DS430)</f>
        <v>0</v>
      </c>
      <c r="S430">
        <f>1/((DL430+1)/(P430/1.6)+1/(Q430/1.37)) + DL430/((DL430+1)/(P430/1.6) + DL430/(Q430/1.37))</f>
        <v>0</v>
      </c>
      <c r="T430">
        <f>(DG430*DJ430)</f>
        <v>0</v>
      </c>
      <c r="U430">
        <f>(DZ430+(T430+2*0.95*5.67E-8*(((DZ430+$B$9)+273)^4-(DZ430+273)^4)-44100*I430)/(1.84*29.3*Q430+8*0.95*5.67E-8*(DZ430+273)^3))</f>
        <v>0</v>
      </c>
      <c r="V430">
        <f>($C$9*EA430+$D$9*EB430+$E$9*U430)</f>
        <v>0</v>
      </c>
      <c r="W430">
        <f>0.61365*exp(17.502*V430/(240.97+V430))</f>
        <v>0</v>
      </c>
      <c r="X430">
        <f>(Y430/Z430*100)</f>
        <v>0</v>
      </c>
      <c r="Y430">
        <f>DS430*(DX430+DY430)/1000</f>
        <v>0</v>
      </c>
      <c r="Z430">
        <f>0.61365*exp(17.502*DZ430/(240.97+DZ430))</f>
        <v>0</v>
      </c>
      <c r="AA430">
        <f>(W430-DS430*(DX430+DY430)/1000)</f>
        <v>0</v>
      </c>
      <c r="AB430">
        <f>(-I430*44100)</f>
        <v>0</v>
      </c>
      <c r="AC430">
        <f>2*29.3*Q430*0.92*(DZ430-V430)</f>
        <v>0</v>
      </c>
      <c r="AD430">
        <f>2*0.95*5.67E-8*(((DZ430+$B$9)+273)^4-(V430+273)^4)</f>
        <v>0</v>
      </c>
      <c r="AE430">
        <f>T430+AD430+AB430+AC430</f>
        <v>0</v>
      </c>
      <c r="AF430">
        <f>DW430*AT430*(DR430-DQ430*(1000-AT430*DT430)/(1000-AT430*DS430))/(100*DK430)</f>
        <v>0</v>
      </c>
      <c r="AG430">
        <f>1000*DW430*AT430*(DS430-DT430)/(100*DK430*(1000-AT430*DS430))</f>
        <v>0</v>
      </c>
      <c r="AH430">
        <f>(AI430 - AJ430 - DX430*1E3/(8.314*(DZ430+273.15)) * AL430/DW430 * AK430) * DW430/(100*DK430) * (1000 - DT430)/1000</f>
        <v>0</v>
      </c>
      <c r="AI430">
        <v>426.425765582843</v>
      </c>
      <c r="AJ430">
        <v>422.5734727272725</v>
      </c>
      <c r="AK430">
        <v>0.02635178914844384</v>
      </c>
      <c r="AL430">
        <v>66.85377035828483</v>
      </c>
      <c r="AM430">
        <f>(AO430 - AN430 + DX430*1E3/(8.314*(DZ430+273.15)) * AQ430/DW430 * AP430) * DW430/(100*DK430) * 1000/(1000 - AO430)</f>
        <v>0</v>
      </c>
      <c r="AN430">
        <v>14.41552408851237</v>
      </c>
      <c r="AO430">
        <v>17.81997472527474</v>
      </c>
      <c r="AP430">
        <v>5.564431441585087E-05</v>
      </c>
      <c r="AQ430">
        <v>101.9108585769425</v>
      </c>
      <c r="AR430">
        <v>0</v>
      </c>
      <c r="AS430">
        <v>0</v>
      </c>
      <c r="AT430">
        <f>IF(AR430*$H$15&gt;=AV430,1.0,(AV430/(AV430-AR430*$H$15)))</f>
        <v>0</v>
      </c>
      <c r="AU430">
        <f>(AT430-1)*100</f>
        <v>0</v>
      </c>
      <c r="AV430">
        <f>MAX(0,($B$15+$C$15*EE430)/(1+$D$15*EE430)*DX430/(DZ430+273)*$E$15)</f>
        <v>0</v>
      </c>
      <c r="AW430" t="s">
        <v>429</v>
      </c>
      <c r="AX430" t="s">
        <v>429</v>
      </c>
      <c r="AY430">
        <v>0</v>
      </c>
      <c r="AZ430">
        <v>0</v>
      </c>
      <c r="BA430">
        <f>1-AY430/AZ430</f>
        <v>0</v>
      </c>
      <c r="BB430">
        <v>0</v>
      </c>
      <c r="BC430" t="s">
        <v>429</v>
      </c>
      <c r="BD430" t="s">
        <v>429</v>
      </c>
      <c r="BE430">
        <v>0</v>
      </c>
      <c r="BF430">
        <v>0</v>
      </c>
      <c r="BG430">
        <f>1-BE430/BF430</f>
        <v>0</v>
      </c>
      <c r="BH430">
        <v>0.5</v>
      </c>
      <c r="BI430">
        <f>DH430</f>
        <v>0</v>
      </c>
      <c r="BJ430">
        <f>K430</f>
        <v>0</v>
      </c>
      <c r="BK430">
        <f>BG430*BH430*BI430</f>
        <v>0</v>
      </c>
      <c r="BL430">
        <f>(BJ430-BB430)/BI430</f>
        <v>0</v>
      </c>
      <c r="BM430">
        <f>(AZ430-BF430)/BF430</f>
        <v>0</v>
      </c>
      <c r="BN430">
        <f>AY430/(BA430+AY430/BF430)</f>
        <v>0</v>
      </c>
      <c r="BO430" t="s">
        <v>429</v>
      </c>
      <c r="BP430">
        <v>0</v>
      </c>
      <c r="BQ430">
        <f>IF(BP430&lt;&gt;0, BP430, BN430)</f>
        <v>0</v>
      </c>
      <c r="BR430">
        <f>1-BQ430/BF430</f>
        <v>0</v>
      </c>
      <c r="BS430">
        <f>(BF430-BE430)/(BF430-BQ430)</f>
        <v>0</v>
      </c>
      <c r="BT430">
        <f>(AZ430-BF430)/(AZ430-BQ430)</f>
        <v>0</v>
      </c>
      <c r="BU430">
        <f>(BF430-BE430)/(BF430-AY430)</f>
        <v>0</v>
      </c>
      <c r="BV430">
        <f>(AZ430-BF430)/(AZ430-AY430)</f>
        <v>0</v>
      </c>
      <c r="BW430">
        <f>(BS430*BQ430/BE430)</f>
        <v>0</v>
      </c>
      <c r="BX430">
        <f>(1-BW430)</f>
        <v>0</v>
      </c>
      <c r="DG430">
        <f>$B$13*EF430+$C$13*EG430+$F$13*ER430*(1-EU430)</f>
        <v>0</v>
      </c>
      <c r="DH430">
        <f>DG430*DI430</f>
        <v>0</v>
      </c>
      <c r="DI430">
        <f>($B$13*$D$11+$C$13*$D$11+$F$13*((FE430+EW430)/MAX(FE430+EW430+FF430, 0.1)*$I$11+FF430/MAX(FE430+EW430+FF430, 0.1)*$J$11))/($B$13+$C$13+$F$13)</f>
        <v>0</v>
      </c>
      <c r="DJ430">
        <f>($B$13*$K$11+$C$13*$K$11+$F$13*((FE430+EW430)/MAX(FE430+EW430+FF430, 0.1)*$P$11+FF430/MAX(FE430+EW430+FF430, 0.1)*$Q$11))/($B$13+$C$13+$F$13)</f>
        <v>0</v>
      </c>
      <c r="DK430">
        <v>4.16</v>
      </c>
      <c r="DL430">
        <v>0.5</v>
      </c>
      <c r="DM430" t="s">
        <v>430</v>
      </c>
      <c r="DN430">
        <v>2</v>
      </c>
      <c r="DO430" t="b">
        <v>1</v>
      </c>
      <c r="DP430">
        <v>1685038070.255172</v>
      </c>
      <c r="DQ430">
        <v>414.9303103448275</v>
      </c>
      <c r="DR430">
        <v>420.4590689655173</v>
      </c>
      <c r="DS430">
        <v>17.81580344827587</v>
      </c>
      <c r="DT430">
        <v>14.41763793103448</v>
      </c>
      <c r="DU430">
        <v>414.708551724138</v>
      </c>
      <c r="DV430">
        <v>17.90340689655173</v>
      </c>
      <c r="DW430">
        <v>499.9723793103448</v>
      </c>
      <c r="DX430">
        <v>99.46211724137929</v>
      </c>
      <c r="DY430">
        <v>0.0998951551724138</v>
      </c>
      <c r="DZ430">
        <v>26.91466896551724</v>
      </c>
      <c r="EA430">
        <v>27.99726896551724</v>
      </c>
      <c r="EB430">
        <v>999.9000000000002</v>
      </c>
      <c r="EC430">
        <v>0</v>
      </c>
      <c r="ED430">
        <v>0</v>
      </c>
      <c r="EE430">
        <v>9997.996206896552</v>
      </c>
      <c r="EF430">
        <v>0</v>
      </c>
      <c r="EG430">
        <v>281.8060689655173</v>
      </c>
      <c r="EH430">
        <v>-5.528674137931034</v>
      </c>
      <c r="EI430">
        <v>422.4567586206897</v>
      </c>
      <c r="EJ430">
        <v>426.6097586206896</v>
      </c>
      <c r="EK430">
        <v>3.398170689655172</v>
      </c>
      <c r="EL430">
        <v>420.4590689655173</v>
      </c>
      <c r="EM430">
        <v>14.41763793103448</v>
      </c>
      <c r="EN430">
        <v>1.771997586206896</v>
      </c>
      <c r="EO430">
        <v>1.434007586206897</v>
      </c>
      <c r="EP430">
        <v>15.54193793103448</v>
      </c>
      <c r="EQ430">
        <v>12.28210344827586</v>
      </c>
      <c r="ER430">
        <v>1999.995862068966</v>
      </c>
      <c r="ES430">
        <v>0.9799925517241379</v>
      </c>
      <c r="ET430">
        <v>0.0200076448275862</v>
      </c>
      <c r="EU430">
        <v>0</v>
      </c>
      <c r="EV430">
        <v>95.22529310344827</v>
      </c>
      <c r="EW430">
        <v>5.00078</v>
      </c>
      <c r="EX430">
        <v>10451.79655172414</v>
      </c>
      <c r="EY430">
        <v>16379.56896551724</v>
      </c>
      <c r="EZ430">
        <v>44.70665517241379</v>
      </c>
      <c r="FA430">
        <v>46.19141379310343</v>
      </c>
      <c r="FB430">
        <v>45.08165517241379</v>
      </c>
      <c r="FC430">
        <v>45.43948275862068</v>
      </c>
      <c r="FD430">
        <v>45.21531034482758</v>
      </c>
      <c r="FE430">
        <v>1955.075862068966</v>
      </c>
      <c r="FF430">
        <v>39.91689655172414</v>
      </c>
      <c r="FG430">
        <v>0</v>
      </c>
      <c r="FH430">
        <v>1685038077.1</v>
      </c>
      <c r="FI430">
        <v>0</v>
      </c>
      <c r="FJ430">
        <v>95.22800384615383</v>
      </c>
      <c r="FK430">
        <v>2.192222211610966</v>
      </c>
      <c r="FL430">
        <v>31.34359002909958</v>
      </c>
      <c r="FM430">
        <v>10451.92307692308</v>
      </c>
      <c r="FN430">
        <v>15</v>
      </c>
      <c r="FO430">
        <v>1685037180.6</v>
      </c>
      <c r="FP430" t="s">
        <v>1212</v>
      </c>
      <c r="FQ430">
        <v>1685037168.1</v>
      </c>
      <c r="FR430">
        <v>1685037180.6</v>
      </c>
      <c r="FS430">
        <v>6</v>
      </c>
      <c r="FT430">
        <v>0.393</v>
      </c>
      <c r="FU430">
        <v>0.027</v>
      </c>
      <c r="FV430">
        <v>0.222</v>
      </c>
      <c r="FW430">
        <v>-0.163</v>
      </c>
      <c r="FX430">
        <v>420</v>
      </c>
      <c r="FY430">
        <v>12</v>
      </c>
      <c r="FZ430">
        <v>0.38</v>
      </c>
      <c r="GA430">
        <v>0.02</v>
      </c>
      <c r="GB430">
        <v>-5.41503925</v>
      </c>
      <c r="GC430">
        <v>-1.684959512195112</v>
      </c>
      <c r="GD430">
        <v>0.2620574075025118</v>
      </c>
      <c r="GE430">
        <v>0</v>
      </c>
      <c r="GF430">
        <v>3.393351</v>
      </c>
      <c r="GG430">
        <v>0.09353538461538149</v>
      </c>
      <c r="GH430">
        <v>0.01040261452712729</v>
      </c>
      <c r="GI430">
        <v>1</v>
      </c>
      <c r="GJ430">
        <v>1</v>
      </c>
      <c r="GK430">
        <v>2</v>
      </c>
      <c r="GL430" t="s">
        <v>432</v>
      </c>
      <c r="GM430">
        <v>3.09849</v>
      </c>
      <c r="GN430">
        <v>2.75806</v>
      </c>
      <c r="GO430">
        <v>0.0939329</v>
      </c>
      <c r="GP430">
        <v>0.0954057</v>
      </c>
      <c r="GQ430">
        <v>0.09526999999999999</v>
      </c>
      <c r="GR430">
        <v>0.0818439</v>
      </c>
      <c r="GS430">
        <v>22965.8</v>
      </c>
      <c r="GT430">
        <v>22670.7</v>
      </c>
      <c r="GU430">
        <v>25910.1</v>
      </c>
      <c r="GV430">
        <v>25426.9</v>
      </c>
      <c r="GW430">
        <v>37636.1</v>
      </c>
      <c r="GX430">
        <v>35571.6</v>
      </c>
      <c r="GY430">
        <v>45317</v>
      </c>
      <c r="GZ430">
        <v>41917.1</v>
      </c>
      <c r="HA430">
        <v>1.82003</v>
      </c>
      <c r="HB430">
        <v>1.74667</v>
      </c>
      <c r="HC430">
        <v>-0.238504</v>
      </c>
      <c r="HD430">
        <v>0</v>
      </c>
      <c r="HE430">
        <v>31.8791</v>
      </c>
      <c r="HF430">
        <v>999.9</v>
      </c>
      <c r="HG430">
        <v>39.5</v>
      </c>
      <c r="HH430">
        <v>48</v>
      </c>
      <c r="HI430">
        <v>44.6115</v>
      </c>
      <c r="HJ430">
        <v>63.0234</v>
      </c>
      <c r="HK430">
        <v>22.6202</v>
      </c>
      <c r="HL430">
        <v>1</v>
      </c>
      <c r="HM430">
        <v>0.757038</v>
      </c>
      <c r="HN430">
        <v>7.89616</v>
      </c>
      <c r="HO430">
        <v>20.1189</v>
      </c>
      <c r="HP430">
        <v>5.2104</v>
      </c>
      <c r="HQ430">
        <v>11.986</v>
      </c>
      <c r="HR430">
        <v>4.9635</v>
      </c>
      <c r="HS430">
        <v>3.2742</v>
      </c>
      <c r="HT430">
        <v>9999</v>
      </c>
      <c r="HU430">
        <v>9999</v>
      </c>
      <c r="HV430">
        <v>9999</v>
      </c>
      <c r="HW430">
        <v>33.2</v>
      </c>
      <c r="HX430">
        <v>1.86403</v>
      </c>
      <c r="HY430">
        <v>1.86035</v>
      </c>
      <c r="HZ430">
        <v>1.8587</v>
      </c>
      <c r="IA430">
        <v>1.86005</v>
      </c>
      <c r="IB430">
        <v>1.85989</v>
      </c>
      <c r="IC430">
        <v>1.85857</v>
      </c>
      <c r="ID430">
        <v>1.85772</v>
      </c>
      <c r="IE430">
        <v>1.85251</v>
      </c>
      <c r="IF430">
        <v>0</v>
      </c>
      <c r="IG430">
        <v>0</v>
      </c>
      <c r="IH430">
        <v>0</v>
      </c>
      <c r="II430">
        <v>0</v>
      </c>
      <c r="IJ430" t="s">
        <v>433</v>
      </c>
      <c r="IK430" t="s">
        <v>434</v>
      </c>
      <c r="IL430" t="s">
        <v>435</v>
      </c>
      <c r="IM430" t="s">
        <v>435</v>
      </c>
      <c r="IN430" t="s">
        <v>435</v>
      </c>
      <c r="IO430" t="s">
        <v>435</v>
      </c>
      <c r="IP430">
        <v>0</v>
      </c>
      <c r="IQ430">
        <v>100</v>
      </c>
      <c r="IR430">
        <v>100</v>
      </c>
      <c r="IS430">
        <v>0.222</v>
      </c>
      <c r="IT430">
        <v>-0.0876</v>
      </c>
      <c r="IU430">
        <v>0.1423453740695309</v>
      </c>
      <c r="IV430">
        <v>0.0002756662941723101</v>
      </c>
      <c r="IW430">
        <v>-1.706736700235475E-07</v>
      </c>
      <c r="IX430">
        <v>-7.648352192670159E-11</v>
      </c>
      <c r="IY430">
        <v>-0.2459740599932363</v>
      </c>
      <c r="IZ430">
        <v>0.001712106514585134</v>
      </c>
      <c r="JA430">
        <v>0.0004201690128959496</v>
      </c>
      <c r="JB430">
        <v>-1.212774764375344E-06</v>
      </c>
      <c r="JC430">
        <v>3</v>
      </c>
      <c r="JD430">
        <v>1949</v>
      </c>
      <c r="JE430">
        <v>1</v>
      </c>
      <c r="JF430">
        <v>28</v>
      </c>
      <c r="JG430">
        <v>15.2</v>
      </c>
      <c r="JH430">
        <v>15</v>
      </c>
      <c r="JI430">
        <v>1.15112</v>
      </c>
      <c r="JJ430">
        <v>2.72461</v>
      </c>
      <c r="JK430">
        <v>1.49658</v>
      </c>
      <c r="JL430">
        <v>2.34131</v>
      </c>
      <c r="JM430">
        <v>1.54785</v>
      </c>
      <c r="JN430">
        <v>2.37671</v>
      </c>
      <c r="JO430">
        <v>51.4314</v>
      </c>
      <c r="JP430">
        <v>13.5191</v>
      </c>
      <c r="JQ430">
        <v>18</v>
      </c>
      <c r="JR430">
        <v>500.845</v>
      </c>
      <c r="JS430">
        <v>466.108</v>
      </c>
      <c r="JT430">
        <v>20.5235</v>
      </c>
      <c r="JU430">
        <v>36.0768</v>
      </c>
      <c r="JV430">
        <v>30.0007</v>
      </c>
      <c r="JW430">
        <v>35.7653</v>
      </c>
      <c r="JX430">
        <v>35.6119</v>
      </c>
      <c r="JY430">
        <v>23.1492</v>
      </c>
      <c r="JZ430">
        <v>61.2687</v>
      </c>
      <c r="KA430">
        <v>0</v>
      </c>
      <c r="KB430">
        <v>20.5104</v>
      </c>
      <c r="KC430">
        <v>440.345</v>
      </c>
      <c r="KD430">
        <v>14.4767</v>
      </c>
      <c r="KE430">
        <v>99.0245</v>
      </c>
      <c r="KF430">
        <v>99.51090000000001</v>
      </c>
    </row>
    <row r="431" spans="1:292">
      <c r="A431">
        <v>411</v>
      </c>
      <c r="B431">
        <v>1685038083.1</v>
      </c>
      <c r="C431">
        <v>11484</v>
      </c>
      <c r="D431" t="s">
        <v>1264</v>
      </c>
      <c r="E431" t="s">
        <v>1265</v>
      </c>
      <c r="F431">
        <v>5</v>
      </c>
      <c r="G431" t="s">
        <v>1235</v>
      </c>
      <c r="H431">
        <v>1685038075.332142</v>
      </c>
      <c r="I431">
        <f>(J431)/1000</f>
        <v>0</v>
      </c>
      <c r="J431">
        <f>IF(DO431, AM431, AG431)</f>
        <v>0</v>
      </c>
      <c r="K431">
        <f>IF(DO431, AH431, AF431)</f>
        <v>0</v>
      </c>
      <c r="L431">
        <f>DQ431 - IF(AT431&gt;1, K431*DK431*100.0/(AV431*EE431), 0)</f>
        <v>0</v>
      </c>
      <c r="M431">
        <f>((S431-I431/2)*L431-K431)/(S431+I431/2)</f>
        <v>0</v>
      </c>
      <c r="N431">
        <f>M431*(DX431+DY431)/1000.0</f>
        <v>0</v>
      </c>
      <c r="O431">
        <f>(DQ431 - IF(AT431&gt;1, K431*DK431*100.0/(AV431*EE431), 0))*(DX431+DY431)/1000.0</f>
        <v>0</v>
      </c>
      <c r="P431">
        <f>2.0/((1/R431-1/Q431)+SIGN(R431)*SQRT((1/R431-1/Q431)*(1/R431-1/Q431) + 4*DL431/((DL431+1)*(DL431+1))*(2*1/R431*1/Q431-1/Q431*1/Q431)))</f>
        <v>0</v>
      </c>
      <c r="Q431">
        <f>IF(LEFT(DM431,1)&lt;&gt;"0",IF(LEFT(DM431,1)="1",3.0,DN431),$D$5+$E$5*(EE431*DX431/($K$5*1000))+$F$5*(EE431*DX431/($K$5*1000))*MAX(MIN(DK431,$J$5),$I$5)*MAX(MIN(DK431,$J$5),$I$5)+$G$5*MAX(MIN(DK431,$J$5),$I$5)*(EE431*DX431/($K$5*1000))+$H$5*(EE431*DX431/($K$5*1000))*(EE431*DX431/($K$5*1000)))</f>
        <v>0</v>
      </c>
      <c r="R431">
        <f>I431*(1000-(1000*0.61365*exp(17.502*V431/(240.97+V431))/(DX431+DY431)+DS431)/2)/(1000*0.61365*exp(17.502*V431/(240.97+V431))/(DX431+DY431)-DS431)</f>
        <v>0</v>
      </c>
      <c r="S431">
        <f>1/((DL431+1)/(P431/1.6)+1/(Q431/1.37)) + DL431/((DL431+1)/(P431/1.6) + DL431/(Q431/1.37))</f>
        <v>0</v>
      </c>
      <c r="T431">
        <f>(DG431*DJ431)</f>
        <v>0</v>
      </c>
      <c r="U431">
        <f>(DZ431+(T431+2*0.95*5.67E-8*(((DZ431+$B$9)+273)^4-(DZ431+273)^4)-44100*I431)/(1.84*29.3*Q431+8*0.95*5.67E-8*(DZ431+273)^3))</f>
        <v>0</v>
      </c>
      <c r="V431">
        <f>($C$9*EA431+$D$9*EB431+$E$9*U431)</f>
        <v>0</v>
      </c>
      <c r="W431">
        <f>0.61365*exp(17.502*V431/(240.97+V431))</f>
        <v>0</v>
      </c>
      <c r="X431">
        <f>(Y431/Z431*100)</f>
        <v>0</v>
      </c>
      <c r="Y431">
        <f>DS431*(DX431+DY431)/1000</f>
        <v>0</v>
      </c>
      <c r="Z431">
        <f>0.61365*exp(17.502*DZ431/(240.97+DZ431))</f>
        <v>0</v>
      </c>
      <c r="AA431">
        <f>(W431-DS431*(DX431+DY431)/1000)</f>
        <v>0</v>
      </c>
      <c r="AB431">
        <f>(-I431*44100)</f>
        <v>0</v>
      </c>
      <c r="AC431">
        <f>2*29.3*Q431*0.92*(DZ431-V431)</f>
        <v>0</v>
      </c>
      <c r="AD431">
        <f>2*0.95*5.67E-8*(((DZ431+$B$9)+273)^4-(V431+273)^4)</f>
        <v>0</v>
      </c>
      <c r="AE431">
        <f>T431+AD431+AB431+AC431</f>
        <v>0</v>
      </c>
      <c r="AF431">
        <f>DW431*AT431*(DR431-DQ431*(1000-AT431*DT431)/(1000-AT431*DS431))/(100*DK431)</f>
        <v>0</v>
      </c>
      <c r="AG431">
        <f>1000*DW431*AT431*(DS431-DT431)/(100*DK431*(1000-AT431*DS431))</f>
        <v>0</v>
      </c>
      <c r="AH431">
        <f>(AI431 - AJ431 - DX431*1E3/(8.314*(DZ431+273.15)) * AL431/DW431 * AK431) * DW431/(100*DK431) * (1000 - DT431)/1000</f>
        <v>0</v>
      </c>
      <c r="AI431">
        <v>433.0287368947513</v>
      </c>
      <c r="AJ431">
        <v>425.5558727272724</v>
      </c>
      <c r="AK431">
        <v>0.6885540129870886</v>
      </c>
      <c r="AL431">
        <v>66.85377035828483</v>
      </c>
      <c r="AM431">
        <f>(AO431 - AN431 + DX431*1E3/(8.314*(DZ431+273.15)) * AQ431/DW431 * AP431) * DW431/(100*DK431) * 1000/(1000 - AO431)</f>
        <v>0</v>
      </c>
      <c r="AN431">
        <v>14.4136364252763</v>
      </c>
      <c r="AO431">
        <v>17.81563736263737</v>
      </c>
      <c r="AP431">
        <v>-5.932640900498644E-05</v>
      </c>
      <c r="AQ431">
        <v>101.9108585769425</v>
      </c>
      <c r="AR431">
        <v>0</v>
      </c>
      <c r="AS431">
        <v>0</v>
      </c>
      <c r="AT431">
        <f>IF(AR431*$H$15&gt;=AV431,1.0,(AV431/(AV431-AR431*$H$15)))</f>
        <v>0</v>
      </c>
      <c r="AU431">
        <f>(AT431-1)*100</f>
        <v>0</v>
      </c>
      <c r="AV431">
        <f>MAX(0,($B$15+$C$15*EE431)/(1+$D$15*EE431)*DX431/(DZ431+273)*$E$15)</f>
        <v>0</v>
      </c>
      <c r="AW431" t="s">
        <v>429</v>
      </c>
      <c r="AX431" t="s">
        <v>429</v>
      </c>
      <c r="AY431">
        <v>0</v>
      </c>
      <c r="AZ431">
        <v>0</v>
      </c>
      <c r="BA431">
        <f>1-AY431/AZ431</f>
        <v>0</v>
      </c>
      <c r="BB431">
        <v>0</v>
      </c>
      <c r="BC431" t="s">
        <v>429</v>
      </c>
      <c r="BD431" t="s">
        <v>429</v>
      </c>
      <c r="BE431">
        <v>0</v>
      </c>
      <c r="BF431">
        <v>0</v>
      </c>
      <c r="BG431">
        <f>1-BE431/BF431</f>
        <v>0</v>
      </c>
      <c r="BH431">
        <v>0.5</v>
      </c>
      <c r="BI431">
        <f>DH431</f>
        <v>0</v>
      </c>
      <c r="BJ431">
        <f>K431</f>
        <v>0</v>
      </c>
      <c r="BK431">
        <f>BG431*BH431*BI431</f>
        <v>0</v>
      </c>
      <c r="BL431">
        <f>(BJ431-BB431)/BI431</f>
        <v>0</v>
      </c>
      <c r="BM431">
        <f>(AZ431-BF431)/BF431</f>
        <v>0</v>
      </c>
      <c r="BN431">
        <f>AY431/(BA431+AY431/BF431)</f>
        <v>0</v>
      </c>
      <c r="BO431" t="s">
        <v>429</v>
      </c>
      <c r="BP431">
        <v>0</v>
      </c>
      <c r="BQ431">
        <f>IF(BP431&lt;&gt;0, BP431, BN431)</f>
        <v>0</v>
      </c>
      <c r="BR431">
        <f>1-BQ431/BF431</f>
        <v>0</v>
      </c>
      <c r="BS431">
        <f>(BF431-BE431)/(BF431-BQ431)</f>
        <v>0</v>
      </c>
      <c r="BT431">
        <f>(AZ431-BF431)/(AZ431-BQ431)</f>
        <v>0</v>
      </c>
      <c r="BU431">
        <f>(BF431-BE431)/(BF431-AY431)</f>
        <v>0</v>
      </c>
      <c r="BV431">
        <f>(AZ431-BF431)/(AZ431-AY431)</f>
        <v>0</v>
      </c>
      <c r="BW431">
        <f>(BS431*BQ431/BE431)</f>
        <v>0</v>
      </c>
      <c r="BX431">
        <f>(1-BW431)</f>
        <v>0</v>
      </c>
      <c r="DG431">
        <f>$B$13*EF431+$C$13*EG431+$F$13*ER431*(1-EU431)</f>
        <v>0</v>
      </c>
      <c r="DH431">
        <f>DG431*DI431</f>
        <v>0</v>
      </c>
      <c r="DI431">
        <f>($B$13*$D$11+$C$13*$D$11+$F$13*((FE431+EW431)/MAX(FE431+EW431+FF431, 0.1)*$I$11+FF431/MAX(FE431+EW431+FF431, 0.1)*$J$11))/($B$13+$C$13+$F$13)</f>
        <v>0</v>
      </c>
      <c r="DJ431">
        <f>($B$13*$K$11+$C$13*$K$11+$F$13*((FE431+EW431)/MAX(FE431+EW431+FF431, 0.1)*$P$11+FF431/MAX(FE431+EW431+FF431, 0.1)*$Q$11))/($B$13+$C$13+$F$13)</f>
        <v>0</v>
      </c>
      <c r="DK431">
        <v>4.16</v>
      </c>
      <c r="DL431">
        <v>0.5</v>
      </c>
      <c r="DM431" t="s">
        <v>430</v>
      </c>
      <c r="DN431">
        <v>2</v>
      </c>
      <c r="DO431" t="b">
        <v>1</v>
      </c>
      <c r="DP431">
        <v>1685038075.332142</v>
      </c>
      <c r="DQ431">
        <v>415.3870714285715</v>
      </c>
      <c r="DR431">
        <v>423.2996071428572</v>
      </c>
      <c r="DS431">
        <v>17.81825714285715</v>
      </c>
      <c r="DT431">
        <v>14.41473928571429</v>
      </c>
      <c r="DU431">
        <v>415.16525</v>
      </c>
      <c r="DV431">
        <v>17.90582857142857</v>
      </c>
      <c r="DW431">
        <v>499.95775</v>
      </c>
      <c r="DX431">
        <v>99.46198214285717</v>
      </c>
      <c r="DY431">
        <v>0.09990180000000001</v>
      </c>
      <c r="DZ431">
        <v>26.91562142857143</v>
      </c>
      <c r="EA431">
        <v>27.99844285714286</v>
      </c>
      <c r="EB431">
        <v>999.9000000000002</v>
      </c>
      <c r="EC431">
        <v>0</v>
      </c>
      <c r="ED431">
        <v>0</v>
      </c>
      <c r="EE431">
        <v>9997.118214285712</v>
      </c>
      <c r="EF431">
        <v>0</v>
      </c>
      <c r="EG431">
        <v>271.522</v>
      </c>
      <c r="EH431">
        <v>-7.912495357142857</v>
      </c>
      <c r="EI431">
        <v>422.9228928571429</v>
      </c>
      <c r="EJ431">
        <v>429.4905357142857</v>
      </c>
      <c r="EK431">
        <v>3.403523214285713</v>
      </c>
      <c r="EL431">
        <v>423.2996071428572</v>
      </c>
      <c r="EM431">
        <v>14.41473928571429</v>
      </c>
      <c r="EN431">
        <v>1.772239642857143</v>
      </c>
      <c r="EO431">
        <v>1.433717857142857</v>
      </c>
      <c r="EP431">
        <v>15.54406785714286</v>
      </c>
      <c r="EQ431">
        <v>12.279025</v>
      </c>
      <c r="ER431">
        <v>1999.991071428572</v>
      </c>
      <c r="ES431">
        <v>0.9799923928571427</v>
      </c>
      <c r="ET431">
        <v>0.02000780714285713</v>
      </c>
      <c r="EU431">
        <v>0</v>
      </c>
      <c r="EV431">
        <v>95.39039285714284</v>
      </c>
      <c r="EW431">
        <v>5.00078</v>
      </c>
      <c r="EX431">
        <v>10454.67857142857</v>
      </c>
      <c r="EY431">
        <v>16379.525</v>
      </c>
      <c r="EZ431">
        <v>44.69839285714285</v>
      </c>
      <c r="FA431">
        <v>46.18264285714285</v>
      </c>
      <c r="FB431">
        <v>45.04664285714286</v>
      </c>
      <c r="FC431">
        <v>45.42839285714285</v>
      </c>
      <c r="FD431">
        <v>45.21624999999999</v>
      </c>
      <c r="FE431">
        <v>1955.071071428572</v>
      </c>
      <c r="FF431">
        <v>39.92000000000001</v>
      </c>
      <c r="FG431">
        <v>0</v>
      </c>
      <c r="FH431">
        <v>1685038082.5</v>
      </c>
      <c r="FI431">
        <v>0</v>
      </c>
      <c r="FJ431">
        <v>95.41768</v>
      </c>
      <c r="FK431">
        <v>2.163330757518411</v>
      </c>
      <c r="FL431">
        <v>-12.55384628427118</v>
      </c>
      <c r="FM431">
        <v>10454.44</v>
      </c>
      <c r="FN431">
        <v>15</v>
      </c>
      <c r="FO431">
        <v>1685037180.6</v>
      </c>
      <c r="FP431" t="s">
        <v>1212</v>
      </c>
      <c r="FQ431">
        <v>1685037168.1</v>
      </c>
      <c r="FR431">
        <v>1685037180.6</v>
      </c>
      <c r="FS431">
        <v>6</v>
      </c>
      <c r="FT431">
        <v>0.393</v>
      </c>
      <c r="FU431">
        <v>0.027</v>
      </c>
      <c r="FV431">
        <v>0.222</v>
      </c>
      <c r="FW431">
        <v>-0.163</v>
      </c>
      <c r="FX431">
        <v>420</v>
      </c>
      <c r="FY431">
        <v>12</v>
      </c>
      <c r="FZ431">
        <v>0.38</v>
      </c>
      <c r="GA431">
        <v>0.02</v>
      </c>
      <c r="GB431">
        <v>-7.158659268292684</v>
      </c>
      <c r="GC431">
        <v>-24.99274348432056</v>
      </c>
      <c r="GD431">
        <v>3.198038318130533</v>
      </c>
      <c r="GE431">
        <v>0</v>
      </c>
      <c r="GF431">
        <v>3.399729512195122</v>
      </c>
      <c r="GG431">
        <v>0.06654501742160886</v>
      </c>
      <c r="GH431">
        <v>0.007238778683950532</v>
      </c>
      <c r="GI431">
        <v>1</v>
      </c>
      <c r="GJ431">
        <v>1</v>
      </c>
      <c r="GK431">
        <v>2</v>
      </c>
      <c r="GL431" t="s">
        <v>432</v>
      </c>
      <c r="GM431">
        <v>3.09861</v>
      </c>
      <c r="GN431">
        <v>2.75817</v>
      </c>
      <c r="GO431">
        <v>0.0945256</v>
      </c>
      <c r="GP431">
        <v>0.0975317</v>
      </c>
      <c r="GQ431">
        <v>0.0952577</v>
      </c>
      <c r="GR431">
        <v>0.0818291</v>
      </c>
      <c r="GS431">
        <v>22950.6</v>
      </c>
      <c r="GT431">
        <v>22617.4</v>
      </c>
      <c r="GU431">
        <v>25909.9</v>
      </c>
      <c r="GV431">
        <v>25426.8</v>
      </c>
      <c r="GW431">
        <v>37636.4</v>
      </c>
      <c r="GX431">
        <v>35572.3</v>
      </c>
      <c r="GY431">
        <v>45316.6</v>
      </c>
      <c r="GZ431">
        <v>41916.9</v>
      </c>
      <c r="HA431">
        <v>1.8208</v>
      </c>
      <c r="HB431">
        <v>1.7467</v>
      </c>
      <c r="HC431">
        <v>-0.238877</v>
      </c>
      <c r="HD431">
        <v>0</v>
      </c>
      <c r="HE431">
        <v>31.8848</v>
      </c>
      <c r="HF431">
        <v>999.9</v>
      </c>
      <c r="HG431">
        <v>39.5</v>
      </c>
      <c r="HH431">
        <v>48.1</v>
      </c>
      <c r="HI431">
        <v>44.8365</v>
      </c>
      <c r="HJ431">
        <v>63.0334</v>
      </c>
      <c r="HK431">
        <v>22.6482</v>
      </c>
      <c r="HL431">
        <v>1</v>
      </c>
      <c r="HM431">
        <v>0.757584</v>
      </c>
      <c r="HN431">
        <v>7.9326</v>
      </c>
      <c r="HO431">
        <v>20.1167</v>
      </c>
      <c r="HP431">
        <v>5.2104</v>
      </c>
      <c r="HQ431">
        <v>11.986</v>
      </c>
      <c r="HR431">
        <v>4.96335</v>
      </c>
      <c r="HS431">
        <v>3.27408</v>
      </c>
      <c r="HT431">
        <v>9999</v>
      </c>
      <c r="HU431">
        <v>9999</v>
      </c>
      <c r="HV431">
        <v>9999</v>
      </c>
      <c r="HW431">
        <v>33.2</v>
      </c>
      <c r="HX431">
        <v>1.86403</v>
      </c>
      <c r="HY431">
        <v>1.86035</v>
      </c>
      <c r="HZ431">
        <v>1.85867</v>
      </c>
      <c r="IA431">
        <v>1.86005</v>
      </c>
      <c r="IB431">
        <v>1.85989</v>
      </c>
      <c r="IC431">
        <v>1.85855</v>
      </c>
      <c r="ID431">
        <v>1.85771</v>
      </c>
      <c r="IE431">
        <v>1.85249</v>
      </c>
      <c r="IF431">
        <v>0</v>
      </c>
      <c r="IG431">
        <v>0</v>
      </c>
      <c r="IH431">
        <v>0</v>
      </c>
      <c r="II431">
        <v>0</v>
      </c>
      <c r="IJ431" t="s">
        <v>433</v>
      </c>
      <c r="IK431" t="s">
        <v>434</v>
      </c>
      <c r="IL431" t="s">
        <v>435</v>
      </c>
      <c r="IM431" t="s">
        <v>435</v>
      </c>
      <c r="IN431" t="s">
        <v>435</v>
      </c>
      <c r="IO431" t="s">
        <v>435</v>
      </c>
      <c r="IP431">
        <v>0</v>
      </c>
      <c r="IQ431">
        <v>100</v>
      </c>
      <c r="IR431">
        <v>100</v>
      </c>
      <c r="IS431">
        <v>0.222</v>
      </c>
      <c r="IT431">
        <v>-0.0876</v>
      </c>
      <c r="IU431">
        <v>0.1423453740695309</v>
      </c>
      <c r="IV431">
        <v>0.0002756662941723101</v>
      </c>
      <c r="IW431">
        <v>-1.706736700235475E-07</v>
      </c>
      <c r="IX431">
        <v>-7.648352192670159E-11</v>
      </c>
      <c r="IY431">
        <v>-0.2459740599932363</v>
      </c>
      <c r="IZ431">
        <v>0.001712106514585134</v>
      </c>
      <c r="JA431">
        <v>0.0004201690128959496</v>
      </c>
      <c r="JB431">
        <v>-1.212774764375344E-06</v>
      </c>
      <c r="JC431">
        <v>3</v>
      </c>
      <c r="JD431">
        <v>1949</v>
      </c>
      <c r="JE431">
        <v>1</v>
      </c>
      <c r="JF431">
        <v>28</v>
      </c>
      <c r="JG431">
        <v>15.2</v>
      </c>
      <c r="JH431">
        <v>15</v>
      </c>
      <c r="JI431">
        <v>1.18042</v>
      </c>
      <c r="JJ431">
        <v>2.70874</v>
      </c>
      <c r="JK431">
        <v>1.49658</v>
      </c>
      <c r="JL431">
        <v>2.34131</v>
      </c>
      <c r="JM431">
        <v>1.54785</v>
      </c>
      <c r="JN431">
        <v>2.49634</v>
      </c>
      <c r="JO431">
        <v>51.4314</v>
      </c>
      <c r="JP431">
        <v>13.5366</v>
      </c>
      <c r="JQ431">
        <v>18</v>
      </c>
      <c r="JR431">
        <v>501.359</v>
      </c>
      <c r="JS431">
        <v>466.147</v>
      </c>
      <c r="JT431">
        <v>20.5174</v>
      </c>
      <c r="JU431">
        <v>36.0794</v>
      </c>
      <c r="JV431">
        <v>30.0007</v>
      </c>
      <c r="JW431">
        <v>35.7694</v>
      </c>
      <c r="JX431">
        <v>35.6152</v>
      </c>
      <c r="JY431">
        <v>23.8505</v>
      </c>
      <c r="JZ431">
        <v>61.2687</v>
      </c>
      <c r="KA431">
        <v>0</v>
      </c>
      <c r="KB431">
        <v>20.5139</v>
      </c>
      <c r="KC431">
        <v>460.401</v>
      </c>
      <c r="KD431">
        <v>14.4824</v>
      </c>
      <c r="KE431">
        <v>99.0236</v>
      </c>
      <c r="KF431">
        <v>99.5106</v>
      </c>
    </row>
    <row r="432" spans="1:292">
      <c r="A432">
        <v>412</v>
      </c>
      <c r="B432">
        <v>1685038088.1</v>
      </c>
      <c r="C432">
        <v>11489</v>
      </c>
      <c r="D432" t="s">
        <v>1266</v>
      </c>
      <c r="E432" t="s">
        <v>1267</v>
      </c>
      <c r="F432">
        <v>5</v>
      </c>
      <c r="G432" t="s">
        <v>1235</v>
      </c>
      <c r="H432">
        <v>1685038080.6</v>
      </c>
      <c r="I432">
        <f>(J432)/1000</f>
        <v>0</v>
      </c>
      <c r="J432">
        <f>IF(DO432, AM432, AG432)</f>
        <v>0</v>
      </c>
      <c r="K432">
        <f>IF(DO432, AH432, AF432)</f>
        <v>0</v>
      </c>
      <c r="L432">
        <f>DQ432 - IF(AT432&gt;1, K432*DK432*100.0/(AV432*EE432), 0)</f>
        <v>0</v>
      </c>
      <c r="M432">
        <f>((S432-I432/2)*L432-K432)/(S432+I432/2)</f>
        <v>0</v>
      </c>
      <c r="N432">
        <f>M432*(DX432+DY432)/1000.0</f>
        <v>0</v>
      </c>
      <c r="O432">
        <f>(DQ432 - IF(AT432&gt;1, K432*DK432*100.0/(AV432*EE432), 0))*(DX432+DY432)/1000.0</f>
        <v>0</v>
      </c>
      <c r="P432">
        <f>2.0/((1/R432-1/Q432)+SIGN(R432)*SQRT((1/R432-1/Q432)*(1/R432-1/Q432) + 4*DL432/((DL432+1)*(DL432+1))*(2*1/R432*1/Q432-1/Q432*1/Q432)))</f>
        <v>0</v>
      </c>
      <c r="Q432">
        <f>IF(LEFT(DM432,1)&lt;&gt;"0",IF(LEFT(DM432,1)="1",3.0,DN432),$D$5+$E$5*(EE432*DX432/($K$5*1000))+$F$5*(EE432*DX432/($K$5*1000))*MAX(MIN(DK432,$J$5),$I$5)*MAX(MIN(DK432,$J$5),$I$5)+$G$5*MAX(MIN(DK432,$J$5),$I$5)*(EE432*DX432/($K$5*1000))+$H$5*(EE432*DX432/($K$5*1000))*(EE432*DX432/($K$5*1000)))</f>
        <v>0</v>
      </c>
      <c r="R432">
        <f>I432*(1000-(1000*0.61365*exp(17.502*V432/(240.97+V432))/(DX432+DY432)+DS432)/2)/(1000*0.61365*exp(17.502*V432/(240.97+V432))/(DX432+DY432)-DS432)</f>
        <v>0</v>
      </c>
      <c r="S432">
        <f>1/((DL432+1)/(P432/1.6)+1/(Q432/1.37)) + DL432/((DL432+1)/(P432/1.6) + DL432/(Q432/1.37))</f>
        <v>0</v>
      </c>
      <c r="T432">
        <f>(DG432*DJ432)</f>
        <v>0</v>
      </c>
      <c r="U432">
        <f>(DZ432+(T432+2*0.95*5.67E-8*(((DZ432+$B$9)+273)^4-(DZ432+273)^4)-44100*I432)/(1.84*29.3*Q432+8*0.95*5.67E-8*(DZ432+273)^3))</f>
        <v>0</v>
      </c>
      <c r="V432">
        <f>($C$9*EA432+$D$9*EB432+$E$9*U432)</f>
        <v>0</v>
      </c>
      <c r="W432">
        <f>0.61365*exp(17.502*V432/(240.97+V432))</f>
        <v>0</v>
      </c>
      <c r="X432">
        <f>(Y432/Z432*100)</f>
        <v>0</v>
      </c>
      <c r="Y432">
        <f>DS432*(DX432+DY432)/1000</f>
        <v>0</v>
      </c>
      <c r="Z432">
        <f>0.61365*exp(17.502*DZ432/(240.97+DZ432))</f>
        <v>0</v>
      </c>
      <c r="AA432">
        <f>(W432-DS432*(DX432+DY432)/1000)</f>
        <v>0</v>
      </c>
      <c r="AB432">
        <f>(-I432*44100)</f>
        <v>0</v>
      </c>
      <c r="AC432">
        <f>2*29.3*Q432*0.92*(DZ432-V432)</f>
        <v>0</v>
      </c>
      <c r="AD432">
        <f>2*0.95*5.67E-8*(((DZ432+$B$9)+273)^4-(V432+273)^4)</f>
        <v>0</v>
      </c>
      <c r="AE432">
        <f>T432+AD432+AB432+AC432</f>
        <v>0</v>
      </c>
      <c r="AF432">
        <f>DW432*AT432*(DR432-DQ432*(1000-AT432*DT432)/(1000-AT432*DS432))/(100*DK432)</f>
        <v>0</v>
      </c>
      <c r="AG432">
        <f>1000*DW432*AT432*(DS432-DT432)/(100*DK432*(1000-AT432*DS432))</f>
        <v>0</v>
      </c>
      <c r="AH432">
        <f>(AI432 - AJ432 - DX432*1E3/(8.314*(DZ432+273.15)) * AL432/DW432 * AK432) * DW432/(100*DK432) * (1000 - DT432)/1000</f>
        <v>0</v>
      </c>
      <c r="AI432">
        <v>447.014820822354</v>
      </c>
      <c r="AJ432">
        <v>433.8100909090907</v>
      </c>
      <c r="AK432">
        <v>1.731422302090348</v>
      </c>
      <c r="AL432">
        <v>66.85377035828483</v>
      </c>
      <c r="AM432">
        <f>(AO432 - AN432 + DX432*1E3/(8.314*(DZ432+273.15)) * AQ432/DW432 * AP432) * DW432/(100*DK432) * 1000/(1000 - AO432)</f>
        <v>0</v>
      </c>
      <c r="AN432">
        <v>14.4090709578408</v>
      </c>
      <c r="AO432">
        <v>17.81364395604397</v>
      </c>
      <c r="AP432">
        <v>7.392998245103738E-05</v>
      </c>
      <c r="AQ432">
        <v>101.9108585769425</v>
      </c>
      <c r="AR432">
        <v>0</v>
      </c>
      <c r="AS432">
        <v>0</v>
      </c>
      <c r="AT432">
        <f>IF(AR432*$H$15&gt;=AV432,1.0,(AV432/(AV432-AR432*$H$15)))</f>
        <v>0</v>
      </c>
      <c r="AU432">
        <f>(AT432-1)*100</f>
        <v>0</v>
      </c>
      <c r="AV432">
        <f>MAX(0,($B$15+$C$15*EE432)/(1+$D$15*EE432)*DX432/(DZ432+273)*$E$15)</f>
        <v>0</v>
      </c>
      <c r="AW432" t="s">
        <v>429</v>
      </c>
      <c r="AX432" t="s">
        <v>429</v>
      </c>
      <c r="AY432">
        <v>0</v>
      </c>
      <c r="AZ432">
        <v>0</v>
      </c>
      <c r="BA432">
        <f>1-AY432/AZ432</f>
        <v>0</v>
      </c>
      <c r="BB432">
        <v>0</v>
      </c>
      <c r="BC432" t="s">
        <v>429</v>
      </c>
      <c r="BD432" t="s">
        <v>429</v>
      </c>
      <c r="BE432">
        <v>0</v>
      </c>
      <c r="BF432">
        <v>0</v>
      </c>
      <c r="BG432">
        <f>1-BE432/BF432</f>
        <v>0</v>
      </c>
      <c r="BH432">
        <v>0.5</v>
      </c>
      <c r="BI432">
        <f>DH432</f>
        <v>0</v>
      </c>
      <c r="BJ432">
        <f>K432</f>
        <v>0</v>
      </c>
      <c r="BK432">
        <f>BG432*BH432*BI432</f>
        <v>0</v>
      </c>
      <c r="BL432">
        <f>(BJ432-BB432)/BI432</f>
        <v>0</v>
      </c>
      <c r="BM432">
        <f>(AZ432-BF432)/BF432</f>
        <v>0</v>
      </c>
      <c r="BN432">
        <f>AY432/(BA432+AY432/BF432)</f>
        <v>0</v>
      </c>
      <c r="BO432" t="s">
        <v>429</v>
      </c>
      <c r="BP432">
        <v>0</v>
      </c>
      <c r="BQ432">
        <f>IF(BP432&lt;&gt;0, BP432, BN432)</f>
        <v>0</v>
      </c>
      <c r="BR432">
        <f>1-BQ432/BF432</f>
        <v>0</v>
      </c>
      <c r="BS432">
        <f>(BF432-BE432)/(BF432-BQ432)</f>
        <v>0</v>
      </c>
      <c r="BT432">
        <f>(AZ432-BF432)/(AZ432-BQ432)</f>
        <v>0</v>
      </c>
      <c r="BU432">
        <f>(BF432-BE432)/(BF432-AY432)</f>
        <v>0</v>
      </c>
      <c r="BV432">
        <f>(AZ432-BF432)/(AZ432-AY432)</f>
        <v>0</v>
      </c>
      <c r="BW432">
        <f>(BS432*BQ432/BE432)</f>
        <v>0</v>
      </c>
      <c r="BX432">
        <f>(1-BW432)</f>
        <v>0</v>
      </c>
      <c r="DG432">
        <f>$B$13*EF432+$C$13*EG432+$F$13*ER432*(1-EU432)</f>
        <v>0</v>
      </c>
      <c r="DH432">
        <f>DG432*DI432</f>
        <v>0</v>
      </c>
      <c r="DI432">
        <f>($B$13*$D$11+$C$13*$D$11+$F$13*((FE432+EW432)/MAX(FE432+EW432+FF432, 0.1)*$I$11+FF432/MAX(FE432+EW432+FF432, 0.1)*$J$11))/($B$13+$C$13+$F$13)</f>
        <v>0</v>
      </c>
      <c r="DJ432">
        <f>($B$13*$K$11+$C$13*$K$11+$F$13*((FE432+EW432)/MAX(FE432+EW432+FF432, 0.1)*$P$11+FF432/MAX(FE432+EW432+FF432, 0.1)*$Q$11))/($B$13+$C$13+$F$13)</f>
        <v>0</v>
      </c>
      <c r="DK432">
        <v>4.16</v>
      </c>
      <c r="DL432">
        <v>0.5</v>
      </c>
      <c r="DM432" t="s">
        <v>430</v>
      </c>
      <c r="DN432">
        <v>2</v>
      </c>
      <c r="DO432" t="b">
        <v>1</v>
      </c>
      <c r="DP432">
        <v>1685038080.6</v>
      </c>
      <c r="DQ432">
        <v>417.9092592592592</v>
      </c>
      <c r="DR432">
        <v>431.0945185185186</v>
      </c>
      <c r="DS432">
        <v>17.81771851851852</v>
      </c>
      <c r="DT432">
        <v>14.41092962962963</v>
      </c>
      <c r="DU432">
        <v>417.6872222222223</v>
      </c>
      <c r="DV432">
        <v>17.9053</v>
      </c>
      <c r="DW432">
        <v>499.9843333333334</v>
      </c>
      <c r="DX432">
        <v>99.46151111111112</v>
      </c>
      <c r="DY432">
        <v>0.09987311481481481</v>
      </c>
      <c r="DZ432">
        <v>26.91666666666667</v>
      </c>
      <c r="EA432">
        <v>28.0000037037037</v>
      </c>
      <c r="EB432">
        <v>999.9000000000001</v>
      </c>
      <c r="EC432">
        <v>0</v>
      </c>
      <c r="ED432">
        <v>0</v>
      </c>
      <c r="EE432">
        <v>9996.88962962963</v>
      </c>
      <c r="EF432">
        <v>0</v>
      </c>
      <c r="EG432">
        <v>259.688925925926</v>
      </c>
      <c r="EH432">
        <v>-13.18522666666667</v>
      </c>
      <c r="EI432">
        <v>425.4907037037037</v>
      </c>
      <c r="EJ432">
        <v>437.3977777777778</v>
      </c>
      <c r="EK432">
        <v>3.406795185185185</v>
      </c>
      <c r="EL432">
        <v>431.0945185185186</v>
      </c>
      <c r="EM432">
        <v>14.41092962962963</v>
      </c>
      <c r="EN432">
        <v>1.772177777777778</v>
      </c>
      <c r="EO432">
        <v>1.433331851851852</v>
      </c>
      <c r="EP432">
        <v>15.54351851851852</v>
      </c>
      <c r="EQ432">
        <v>12.27493333333333</v>
      </c>
      <c r="ER432">
        <v>2000.008518518518</v>
      </c>
      <c r="ES432">
        <v>0.9799942222222223</v>
      </c>
      <c r="ET432">
        <v>0.02000591851851852</v>
      </c>
      <c r="EU432">
        <v>0</v>
      </c>
      <c r="EV432">
        <v>95.49208518518518</v>
      </c>
      <c r="EW432">
        <v>5.00078</v>
      </c>
      <c r="EX432">
        <v>10451.55555555555</v>
      </c>
      <c r="EY432">
        <v>16379.67037037037</v>
      </c>
      <c r="EZ432">
        <v>44.68025925925925</v>
      </c>
      <c r="FA432">
        <v>46.16633333333333</v>
      </c>
      <c r="FB432">
        <v>45.0738148148148</v>
      </c>
      <c r="FC432">
        <v>45.41170370370369</v>
      </c>
      <c r="FD432">
        <v>45.19877777777777</v>
      </c>
      <c r="FE432">
        <v>1955.092962962963</v>
      </c>
      <c r="FF432">
        <v>39.91555555555556</v>
      </c>
      <c r="FG432">
        <v>0</v>
      </c>
      <c r="FH432">
        <v>1685038087.3</v>
      </c>
      <c r="FI432">
        <v>0</v>
      </c>
      <c r="FJ432">
        <v>95.50842800000002</v>
      </c>
      <c r="FK432">
        <v>0.7261384570947085</v>
      </c>
      <c r="FL432">
        <v>-86.46923155805092</v>
      </c>
      <c r="FM432">
        <v>10450.62</v>
      </c>
      <c r="FN432">
        <v>15</v>
      </c>
      <c r="FO432">
        <v>1685037180.6</v>
      </c>
      <c r="FP432" t="s">
        <v>1212</v>
      </c>
      <c r="FQ432">
        <v>1685037168.1</v>
      </c>
      <c r="FR432">
        <v>1685037180.6</v>
      </c>
      <c r="FS432">
        <v>6</v>
      </c>
      <c r="FT432">
        <v>0.393</v>
      </c>
      <c r="FU432">
        <v>0.027</v>
      </c>
      <c r="FV432">
        <v>0.222</v>
      </c>
      <c r="FW432">
        <v>-0.163</v>
      </c>
      <c r="FX432">
        <v>420</v>
      </c>
      <c r="FY432">
        <v>12</v>
      </c>
      <c r="FZ432">
        <v>0.38</v>
      </c>
      <c r="GA432">
        <v>0.02</v>
      </c>
      <c r="GB432">
        <v>-10.5534755</v>
      </c>
      <c r="GC432">
        <v>-58.44508232645405</v>
      </c>
      <c r="GD432">
        <v>6.096509829299035</v>
      </c>
      <c r="GE432">
        <v>0</v>
      </c>
      <c r="GF432">
        <v>3.40454075</v>
      </c>
      <c r="GG432">
        <v>0.03400761726078022</v>
      </c>
      <c r="GH432">
        <v>0.003513911913736579</v>
      </c>
      <c r="GI432">
        <v>1</v>
      </c>
      <c r="GJ432">
        <v>1</v>
      </c>
      <c r="GK432">
        <v>2</v>
      </c>
      <c r="GL432" t="s">
        <v>432</v>
      </c>
      <c r="GM432">
        <v>3.09845</v>
      </c>
      <c r="GN432">
        <v>2.75803</v>
      </c>
      <c r="GO432">
        <v>0.095984</v>
      </c>
      <c r="GP432">
        <v>0.100183</v>
      </c>
      <c r="GQ432">
        <v>0.0952457</v>
      </c>
      <c r="GR432">
        <v>0.0817877</v>
      </c>
      <c r="GS432">
        <v>22913.3</v>
      </c>
      <c r="GT432">
        <v>22550.7</v>
      </c>
      <c r="GU432">
        <v>25909.6</v>
      </c>
      <c r="GV432">
        <v>25426.6</v>
      </c>
      <c r="GW432">
        <v>37636.6</v>
      </c>
      <c r="GX432">
        <v>35573.8</v>
      </c>
      <c r="GY432">
        <v>45316.1</v>
      </c>
      <c r="GZ432">
        <v>41916.5</v>
      </c>
      <c r="HA432">
        <v>1.82055</v>
      </c>
      <c r="HB432">
        <v>1.74685</v>
      </c>
      <c r="HC432">
        <v>-0.239305</v>
      </c>
      <c r="HD432">
        <v>0</v>
      </c>
      <c r="HE432">
        <v>31.8935</v>
      </c>
      <c r="HF432">
        <v>999.9</v>
      </c>
      <c r="HG432">
        <v>39.5</v>
      </c>
      <c r="HH432">
        <v>48.1</v>
      </c>
      <c r="HI432">
        <v>44.8343</v>
      </c>
      <c r="HJ432">
        <v>63.1034</v>
      </c>
      <c r="HK432">
        <v>22.6963</v>
      </c>
      <c r="HL432">
        <v>1</v>
      </c>
      <c r="HM432">
        <v>0.757663</v>
      </c>
      <c r="HN432">
        <v>7.9054</v>
      </c>
      <c r="HO432">
        <v>20.118</v>
      </c>
      <c r="HP432">
        <v>5.2104</v>
      </c>
      <c r="HQ432">
        <v>11.986</v>
      </c>
      <c r="HR432">
        <v>4.9633</v>
      </c>
      <c r="HS432">
        <v>3.27405</v>
      </c>
      <c r="HT432">
        <v>9999</v>
      </c>
      <c r="HU432">
        <v>9999</v>
      </c>
      <c r="HV432">
        <v>9999</v>
      </c>
      <c r="HW432">
        <v>33.2</v>
      </c>
      <c r="HX432">
        <v>1.86402</v>
      </c>
      <c r="HY432">
        <v>1.86035</v>
      </c>
      <c r="HZ432">
        <v>1.8587</v>
      </c>
      <c r="IA432">
        <v>1.86005</v>
      </c>
      <c r="IB432">
        <v>1.85989</v>
      </c>
      <c r="IC432">
        <v>1.85857</v>
      </c>
      <c r="ID432">
        <v>1.85771</v>
      </c>
      <c r="IE432">
        <v>1.85251</v>
      </c>
      <c r="IF432">
        <v>0</v>
      </c>
      <c r="IG432">
        <v>0</v>
      </c>
      <c r="IH432">
        <v>0</v>
      </c>
      <c r="II432">
        <v>0</v>
      </c>
      <c r="IJ432" t="s">
        <v>433</v>
      </c>
      <c r="IK432" t="s">
        <v>434</v>
      </c>
      <c r="IL432" t="s">
        <v>435</v>
      </c>
      <c r="IM432" t="s">
        <v>435</v>
      </c>
      <c r="IN432" t="s">
        <v>435</v>
      </c>
      <c r="IO432" t="s">
        <v>435</v>
      </c>
      <c r="IP432">
        <v>0</v>
      </c>
      <c r="IQ432">
        <v>100</v>
      </c>
      <c r="IR432">
        <v>100</v>
      </c>
      <c r="IS432">
        <v>0.223</v>
      </c>
      <c r="IT432">
        <v>-0.0876</v>
      </c>
      <c r="IU432">
        <v>0.1423453740695309</v>
      </c>
      <c r="IV432">
        <v>0.0002756662941723101</v>
      </c>
      <c r="IW432">
        <v>-1.706736700235475E-07</v>
      </c>
      <c r="IX432">
        <v>-7.648352192670159E-11</v>
      </c>
      <c r="IY432">
        <v>-0.2459740599932363</v>
      </c>
      <c r="IZ432">
        <v>0.001712106514585134</v>
      </c>
      <c r="JA432">
        <v>0.0004201690128959496</v>
      </c>
      <c r="JB432">
        <v>-1.212774764375344E-06</v>
      </c>
      <c r="JC432">
        <v>3</v>
      </c>
      <c r="JD432">
        <v>1949</v>
      </c>
      <c r="JE432">
        <v>1</v>
      </c>
      <c r="JF432">
        <v>28</v>
      </c>
      <c r="JG432">
        <v>15.3</v>
      </c>
      <c r="JH432">
        <v>15.1</v>
      </c>
      <c r="JI432">
        <v>1.22192</v>
      </c>
      <c r="JJ432">
        <v>2.71851</v>
      </c>
      <c r="JK432">
        <v>1.49658</v>
      </c>
      <c r="JL432">
        <v>2.34131</v>
      </c>
      <c r="JM432">
        <v>1.54785</v>
      </c>
      <c r="JN432">
        <v>2.39868</v>
      </c>
      <c r="JO432">
        <v>51.4314</v>
      </c>
      <c r="JP432">
        <v>13.5104</v>
      </c>
      <c r="JQ432">
        <v>18</v>
      </c>
      <c r="JR432">
        <v>501.231</v>
      </c>
      <c r="JS432">
        <v>466.268</v>
      </c>
      <c r="JT432">
        <v>20.513</v>
      </c>
      <c r="JU432">
        <v>36.0828</v>
      </c>
      <c r="JV432">
        <v>30.0003</v>
      </c>
      <c r="JW432">
        <v>35.7736</v>
      </c>
      <c r="JX432">
        <v>35.6184</v>
      </c>
      <c r="JY432">
        <v>24.5496</v>
      </c>
      <c r="JZ432">
        <v>60.9932</v>
      </c>
      <c r="KA432">
        <v>0</v>
      </c>
      <c r="KB432">
        <v>20.5141</v>
      </c>
      <c r="KC432">
        <v>473.776</v>
      </c>
      <c r="KD432">
        <v>14.4858</v>
      </c>
      <c r="KE432">
        <v>99.02249999999999</v>
      </c>
      <c r="KF432">
        <v>99.50960000000001</v>
      </c>
    </row>
    <row r="433" spans="1:292">
      <c r="A433">
        <v>413</v>
      </c>
      <c r="B433">
        <v>1685038093.1</v>
      </c>
      <c r="C433">
        <v>11494</v>
      </c>
      <c r="D433" t="s">
        <v>1268</v>
      </c>
      <c r="E433" t="s">
        <v>1269</v>
      </c>
      <c r="F433">
        <v>5</v>
      </c>
      <c r="G433" t="s">
        <v>1235</v>
      </c>
      <c r="H433">
        <v>1685038085.314285</v>
      </c>
      <c r="I433">
        <f>(J433)/1000</f>
        <v>0</v>
      </c>
      <c r="J433">
        <f>IF(DO433, AM433, AG433)</f>
        <v>0</v>
      </c>
      <c r="K433">
        <f>IF(DO433, AH433, AF433)</f>
        <v>0</v>
      </c>
      <c r="L433">
        <f>DQ433 - IF(AT433&gt;1, K433*DK433*100.0/(AV433*EE433), 0)</f>
        <v>0</v>
      </c>
      <c r="M433">
        <f>((S433-I433/2)*L433-K433)/(S433+I433/2)</f>
        <v>0</v>
      </c>
      <c r="N433">
        <f>M433*(DX433+DY433)/1000.0</f>
        <v>0</v>
      </c>
      <c r="O433">
        <f>(DQ433 - IF(AT433&gt;1, K433*DK433*100.0/(AV433*EE433), 0))*(DX433+DY433)/1000.0</f>
        <v>0</v>
      </c>
      <c r="P433">
        <f>2.0/((1/R433-1/Q433)+SIGN(R433)*SQRT((1/R433-1/Q433)*(1/R433-1/Q433) + 4*DL433/((DL433+1)*(DL433+1))*(2*1/R433*1/Q433-1/Q433*1/Q433)))</f>
        <v>0</v>
      </c>
      <c r="Q433">
        <f>IF(LEFT(DM433,1)&lt;&gt;"0",IF(LEFT(DM433,1)="1",3.0,DN433),$D$5+$E$5*(EE433*DX433/($K$5*1000))+$F$5*(EE433*DX433/($K$5*1000))*MAX(MIN(DK433,$J$5),$I$5)*MAX(MIN(DK433,$J$5),$I$5)+$G$5*MAX(MIN(DK433,$J$5),$I$5)*(EE433*DX433/($K$5*1000))+$H$5*(EE433*DX433/($K$5*1000))*(EE433*DX433/($K$5*1000)))</f>
        <v>0</v>
      </c>
      <c r="R433">
        <f>I433*(1000-(1000*0.61365*exp(17.502*V433/(240.97+V433))/(DX433+DY433)+DS433)/2)/(1000*0.61365*exp(17.502*V433/(240.97+V433))/(DX433+DY433)-DS433)</f>
        <v>0</v>
      </c>
      <c r="S433">
        <f>1/((DL433+1)/(P433/1.6)+1/(Q433/1.37)) + DL433/((DL433+1)/(P433/1.6) + DL433/(Q433/1.37))</f>
        <v>0</v>
      </c>
      <c r="T433">
        <f>(DG433*DJ433)</f>
        <v>0</v>
      </c>
      <c r="U433">
        <f>(DZ433+(T433+2*0.95*5.67E-8*(((DZ433+$B$9)+273)^4-(DZ433+273)^4)-44100*I433)/(1.84*29.3*Q433+8*0.95*5.67E-8*(DZ433+273)^3))</f>
        <v>0</v>
      </c>
      <c r="V433">
        <f>($C$9*EA433+$D$9*EB433+$E$9*U433)</f>
        <v>0</v>
      </c>
      <c r="W433">
        <f>0.61365*exp(17.502*V433/(240.97+V433))</f>
        <v>0</v>
      </c>
      <c r="X433">
        <f>(Y433/Z433*100)</f>
        <v>0</v>
      </c>
      <c r="Y433">
        <f>DS433*(DX433+DY433)/1000</f>
        <v>0</v>
      </c>
      <c r="Z433">
        <f>0.61365*exp(17.502*DZ433/(240.97+DZ433))</f>
        <v>0</v>
      </c>
      <c r="AA433">
        <f>(W433-DS433*(DX433+DY433)/1000)</f>
        <v>0</v>
      </c>
      <c r="AB433">
        <f>(-I433*44100)</f>
        <v>0</v>
      </c>
      <c r="AC433">
        <f>2*29.3*Q433*0.92*(DZ433-V433)</f>
        <v>0</v>
      </c>
      <c r="AD433">
        <f>2*0.95*5.67E-8*(((DZ433+$B$9)+273)^4-(V433+273)^4)</f>
        <v>0</v>
      </c>
      <c r="AE433">
        <f>T433+AD433+AB433+AC433</f>
        <v>0</v>
      </c>
      <c r="AF433">
        <f>DW433*AT433*(DR433-DQ433*(1000-AT433*DT433)/(1000-AT433*DS433))/(100*DK433)</f>
        <v>0</v>
      </c>
      <c r="AG433">
        <f>1000*DW433*AT433*(DS433-DT433)/(100*DK433*(1000-AT433*DS433))</f>
        <v>0</v>
      </c>
      <c r="AH433">
        <f>(AI433 - AJ433 - DX433*1E3/(8.314*(DZ433+273.15)) * AL433/DW433 * AK433) * DW433/(100*DK433) * (1000 - DT433)/1000</f>
        <v>0</v>
      </c>
      <c r="AI433">
        <v>463.8297707621535</v>
      </c>
      <c r="AJ433">
        <v>446.192309090909</v>
      </c>
      <c r="AK433">
        <v>2.539799036800623</v>
      </c>
      <c r="AL433">
        <v>66.85377035828483</v>
      </c>
      <c r="AM433">
        <f>(AO433 - AN433 + DX433*1E3/(8.314*(DZ433+273.15)) * AQ433/DW433 * AP433) * DW433/(100*DK433) * 1000/(1000 - AO433)</f>
        <v>0</v>
      </c>
      <c r="AN433">
        <v>14.39865583833157</v>
      </c>
      <c r="AO433">
        <v>17.81279890109892</v>
      </c>
      <c r="AP433">
        <v>-9.004738262349251E-05</v>
      </c>
      <c r="AQ433">
        <v>101.9108585769425</v>
      </c>
      <c r="AR433">
        <v>0</v>
      </c>
      <c r="AS433">
        <v>0</v>
      </c>
      <c r="AT433">
        <f>IF(AR433*$H$15&gt;=AV433,1.0,(AV433/(AV433-AR433*$H$15)))</f>
        <v>0</v>
      </c>
      <c r="AU433">
        <f>(AT433-1)*100</f>
        <v>0</v>
      </c>
      <c r="AV433">
        <f>MAX(0,($B$15+$C$15*EE433)/(1+$D$15*EE433)*DX433/(DZ433+273)*$E$15)</f>
        <v>0</v>
      </c>
      <c r="AW433" t="s">
        <v>429</v>
      </c>
      <c r="AX433" t="s">
        <v>429</v>
      </c>
      <c r="AY433">
        <v>0</v>
      </c>
      <c r="AZ433">
        <v>0</v>
      </c>
      <c r="BA433">
        <f>1-AY433/AZ433</f>
        <v>0</v>
      </c>
      <c r="BB433">
        <v>0</v>
      </c>
      <c r="BC433" t="s">
        <v>429</v>
      </c>
      <c r="BD433" t="s">
        <v>429</v>
      </c>
      <c r="BE433">
        <v>0</v>
      </c>
      <c r="BF433">
        <v>0</v>
      </c>
      <c r="BG433">
        <f>1-BE433/BF433</f>
        <v>0</v>
      </c>
      <c r="BH433">
        <v>0.5</v>
      </c>
      <c r="BI433">
        <f>DH433</f>
        <v>0</v>
      </c>
      <c r="BJ433">
        <f>K433</f>
        <v>0</v>
      </c>
      <c r="BK433">
        <f>BG433*BH433*BI433</f>
        <v>0</v>
      </c>
      <c r="BL433">
        <f>(BJ433-BB433)/BI433</f>
        <v>0</v>
      </c>
      <c r="BM433">
        <f>(AZ433-BF433)/BF433</f>
        <v>0</v>
      </c>
      <c r="BN433">
        <f>AY433/(BA433+AY433/BF433)</f>
        <v>0</v>
      </c>
      <c r="BO433" t="s">
        <v>429</v>
      </c>
      <c r="BP433">
        <v>0</v>
      </c>
      <c r="BQ433">
        <f>IF(BP433&lt;&gt;0, BP433, BN433)</f>
        <v>0</v>
      </c>
      <c r="BR433">
        <f>1-BQ433/BF433</f>
        <v>0</v>
      </c>
      <c r="BS433">
        <f>(BF433-BE433)/(BF433-BQ433)</f>
        <v>0</v>
      </c>
      <c r="BT433">
        <f>(AZ433-BF433)/(AZ433-BQ433)</f>
        <v>0</v>
      </c>
      <c r="BU433">
        <f>(BF433-BE433)/(BF433-AY433)</f>
        <v>0</v>
      </c>
      <c r="BV433">
        <f>(AZ433-BF433)/(AZ433-AY433)</f>
        <v>0</v>
      </c>
      <c r="BW433">
        <f>(BS433*BQ433/BE433)</f>
        <v>0</v>
      </c>
      <c r="BX433">
        <f>(1-BW433)</f>
        <v>0</v>
      </c>
      <c r="DG433">
        <f>$B$13*EF433+$C$13*EG433+$F$13*ER433*(1-EU433)</f>
        <v>0</v>
      </c>
      <c r="DH433">
        <f>DG433*DI433</f>
        <v>0</v>
      </c>
      <c r="DI433">
        <f>($B$13*$D$11+$C$13*$D$11+$F$13*((FE433+EW433)/MAX(FE433+EW433+FF433, 0.1)*$I$11+FF433/MAX(FE433+EW433+FF433, 0.1)*$J$11))/($B$13+$C$13+$F$13)</f>
        <v>0</v>
      </c>
      <c r="DJ433">
        <f>($B$13*$K$11+$C$13*$K$11+$F$13*((FE433+EW433)/MAX(FE433+EW433+FF433, 0.1)*$P$11+FF433/MAX(FE433+EW433+FF433, 0.1)*$Q$11))/($B$13+$C$13+$F$13)</f>
        <v>0</v>
      </c>
      <c r="DK433">
        <v>4.16</v>
      </c>
      <c r="DL433">
        <v>0.5</v>
      </c>
      <c r="DM433" t="s">
        <v>430</v>
      </c>
      <c r="DN433">
        <v>2</v>
      </c>
      <c r="DO433" t="b">
        <v>1</v>
      </c>
      <c r="DP433">
        <v>1685038085.314285</v>
      </c>
      <c r="DQ433">
        <v>423.6376428571429</v>
      </c>
      <c r="DR433">
        <v>443.3518214285714</v>
      </c>
      <c r="DS433">
        <v>17.81546071428571</v>
      </c>
      <c r="DT433">
        <v>14.41417142857143</v>
      </c>
      <c r="DU433">
        <v>423.4150357142857</v>
      </c>
      <c r="DV433">
        <v>17.903075</v>
      </c>
      <c r="DW433">
        <v>499.9974285714285</v>
      </c>
      <c r="DX433">
        <v>99.46120714285713</v>
      </c>
      <c r="DY433">
        <v>0.1000287607142857</v>
      </c>
      <c r="DZ433">
        <v>26.91848214285714</v>
      </c>
      <c r="EA433">
        <v>27.99938214285714</v>
      </c>
      <c r="EB433">
        <v>999.9000000000002</v>
      </c>
      <c r="EC433">
        <v>0</v>
      </c>
      <c r="ED433">
        <v>0</v>
      </c>
      <c r="EE433">
        <v>9999.482857142857</v>
      </c>
      <c r="EF433">
        <v>0</v>
      </c>
      <c r="EG433">
        <v>257.7463571428572</v>
      </c>
      <c r="EH433">
        <v>-19.71415964285714</v>
      </c>
      <c r="EI433">
        <v>431.3219642857143</v>
      </c>
      <c r="EJ433">
        <v>449.8357857142857</v>
      </c>
      <c r="EK433">
        <v>3.401293214285714</v>
      </c>
      <c r="EL433">
        <v>443.3518214285714</v>
      </c>
      <c r="EM433">
        <v>14.41417142857143</v>
      </c>
      <c r="EN433">
        <v>1.7719475</v>
      </c>
      <c r="EO433">
        <v>1.433650714285715</v>
      </c>
      <c r="EP433">
        <v>15.54148571428572</v>
      </c>
      <c r="EQ433">
        <v>12.27829642857143</v>
      </c>
      <c r="ER433">
        <v>2000.002857142857</v>
      </c>
      <c r="ES433">
        <v>0.9799956071428572</v>
      </c>
      <c r="ET433">
        <v>0.02000446428571428</v>
      </c>
      <c r="EU433">
        <v>0</v>
      </c>
      <c r="EV433">
        <v>95.67827499999999</v>
      </c>
      <c r="EW433">
        <v>5.00078</v>
      </c>
      <c r="EX433">
        <v>10449.275</v>
      </c>
      <c r="EY433">
        <v>16379.62857142857</v>
      </c>
      <c r="EZ433">
        <v>44.67157142857142</v>
      </c>
      <c r="FA433">
        <v>46.16042857142856</v>
      </c>
      <c r="FB433">
        <v>45.06667857142856</v>
      </c>
      <c r="FC433">
        <v>45.41035714285714</v>
      </c>
      <c r="FD433">
        <v>45.2162857142857</v>
      </c>
      <c r="FE433">
        <v>1955.091071428571</v>
      </c>
      <c r="FF433">
        <v>39.91142857142858</v>
      </c>
      <c r="FG433">
        <v>0</v>
      </c>
      <c r="FH433">
        <v>1685038092.1</v>
      </c>
      <c r="FI433">
        <v>0</v>
      </c>
      <c r="FJ433">
        <v>95.68992799999999</v>
      </c>
      <c r="FK433">
        <v>2.533153851588418</v>
      </c>
      <c r="FL433">
        <v>-71.3769237676901</v>
      </c>
      <c r="FM433">
        <v>10448.168</v>
      </c>
      <c r="FN433">
        <v>15</v>
      </c>
      <c r="FO433">
        <v>1685037180.6</v>
      </c>
      <c r="FP433" t="s">
        <v>1212</v>
      </c>
      <c r="FQ433">
        <v>1685037168.1</v>
      </c>
      <c r="FR433">
        <v>1685037180.6</v>
      </c>
      <c r="FS433">
        <v>6</v>
      </c>
      <c r="FT433">
        <v>0.393</v>
      </c>
      <c r="FU433">
        <v>0.027</v>
      </c>
      <c r="FV433">
        <v>0.222</v>
      </c>
      <c r="FW433">
        <v>-0.163</v>
      </c>
      <c r="FX433">
        <v>420</v>
      </c>
      <c r="FY433">
        <v>12</v>
      </c>
      <c r="FZ433">
        <v>0.38</v>
      </c>
      <c r="GA433">
        <v>0.02</v>
      </c>
      <c r="GB433">
        <v>-16.06393536585366</v>
      </c>
      <c r="GC433">
        <v>-82.33031540069683</v>
      </c>
      <c r="GD433">
        <v>8.197578065262547</v>
      </c>
      <c r="GE433">
        <v>0</v>
      </c>
      <c r="GF433">
        <v>3.402613414634146</v>
      </c>
      <c r="GG433">
        <v>-0.05270675958188675</v>
      </c>
      <c r="GH433">
        <v>0.01295246348350354</v>
      </c>
      <c r="GI433">
        <v>1</v>
      </c>
      <c r="GJ433">
        <v>1</v>
      </c>
      <c r="GK433">
        <v>2</v>
      </c>
      <c r="GL433" t="s">
        <v>432</v>
      </c>
      <c r="GM433">
        <v>3.09869</v>
      </c>
      <c r="GN433">
        <v>2.75814</v>
      </c>
      <c r="GO433">
        <v>0.09808840000000001</v>
      </c>
      <c r="GP433">
        <v>0.102926</v>
      </c>
      <c r="GQ433">
        <v>0.09524970000000001</v>
      </c>
      <c r="GR433">
        <v>0.082094</v>
      </c>
      <c r="GS433">
        <v>22859.9</v>
      </c>
      <c r="GT433">
        <v>22482</v>
      </c>
      <c r="GU433">
        <v>25909.5</v>
      </c>
      <c r="GV433">
        <v>25426.5</v>
      </c>
      <c r="GW433">
        <v>37636.6</v>
      </c>
      <c r="GX433">
        <v>35562.5</v>
      </c>
      <c r="GY433">
        <v>45316</v>
      </c>
      <c r="GZ433">
        <v>41916.8</v>
      </c>
      <c r="HA433">
        <v>1.82027</v>
      </c>
      <c r="HB433">
        <v>1.74667</v>
      </c>
      <c r="HC433">
        <v>-0.23932</v>
      </c>
      <c r="HD433">
        <v>0</v>
      </c>
      <c r="HE433">
        <v>31.9014</v>
      </c>
      <c r="HF433">
        <v>999.9</v>
      </c>
      <c r="HG433">
        <v>39.5</v>
      </c>
      <c r="HH433">
        <v>48.1</v>
      </c>
      <c r="HI433">
        <v>44.8383</v>
      </c>
      <c r="HJ433">
        <v>63.1434</v>
      </c>
      <c r="HK433">
        <v>22.4639</v>
      </c>
      <c r="HL433">
        <v>1</v>
      </c>
      <c r="HM433">
        <v>0.75763</v>
      </c>
      <c r="HN433">
        <v>7.8813</v>
      </c>
      <c r="HO433">
        <v>20.1188</v>
      </c>
      <c r="HP433">
        <v>5.21055</v>
      </c>
      <c r="HQ433">
        <v>11.986</v>
      </c>
      <c r="HR433">
        <v>4.9634</v>
      </c>
      <c r="HS433">
        <v>3.27428</v>
      </c>
      <c r="HT433">
        <v>9999</v>
      </c>
      <c r="HU433">
        <v>9999</v>
      </c>
      <c r="HV433">
        <v>9999</v>
      </c>
      <c r="HW433">
        <v>33.2</v>
      </c>
      <c r="HX433">
        <v>1.86401</v>
      </c>
      <c r="HY433">
        <v>1.86035</v>
      </c>
      <c r="HZ433">
        <v>1.85872</v>
      </c>
      <c r="IA433">
        <v>1.86005</v>
      </c>
      <c r="IB433">
        <v>1.85989</v>
      </c>
      <c r="IC433">
        <v>1.85855</v>
      </c>
      <c r="ID433">
        <v>1.85769</v>
      </c>
      <c r="IE433">
        <v>1.85246</v>
      </c>
      <c r="IF433">
        <v>0</v>
      </c>
      <c r="IG433">
        <v>0</v>
      </c>
      <c r="IH433">
        <v>0</v>
      </c>
      <c r="II433">
        <v>0</v>
      </c>
      <c r="IJ433" t="s">
        <v>433</v>
      </c>
      <c r="IK433" t="s">
        <v>434</v>
      </c>
      <c r="IL433" t="s">
        <v>435</v>
      </c>
      <c r="IM433" t="s">
        <v>435</v>
      </c>
      <c r="IN433" t="s">
        <v>435</v>
      </c>
      <c r="IO433" t="s">
        <v>435</v>
      </c>
      <c r="IP433">
        <v>0</v>
      </c>
      <c r="IQ433">
        <v>100</v>
      </c>
      <c r="IR433">
        <v>100</v>
      </c>
      <c r="IS433">
        <v>0.224</v>
      </c>
      <c r="IT433">
        <v>-0.0877</v>
      </c>
      <c r="IU433">
        <v>0.1423453740695309</v>
      </c>
      <c r="IV433">
        <v>0.0002756662941723101</v>
      </c>
      <c r="IW433">
        <v>-1.706736700235475E-07</v>
      </c>
      <c r="IX433">
        <v>-7.648352192670159E-11</v>
      </c>
      <c r="IY433">
        <v>-0.2459740599932363</v>
      </c>
      <c r="IZ433">
        <v>0.001712106514585134</v>
      </c>
      <c r="JA433">
        <v>0.0004201690128959496</v>
      </c>
      <c r="JB433">
        <v>-1.212774764375344E-06</v>
      </c>
      <c r="JC433">
        <v>3</v>
      </c>
      <c r="JD433">
        <v>1949</v>
      </c>
      <c r="JE433">
        <v>1</v>
      </c>
      <c r="JF433">
        <v>28</v>
      </c>
      <c r="JG433">
        <v>15.4</v>
      </c>
      <c r="JH433">
        <v>15.2</v>
      </c>
      <c r="JI433">
        <v>1.25366</v>
      </c>
      <c r="JJ433">
        <v>2.7063</v>
      </c>
      <c r="JK433">
        <v>1.49658</v>
      </c>
      <c r="JL433">
        <v>2.34131</v>
      </c>
      <c r="JM433">
        <v>1.54785</v>
      </c>
      <c r="JN433">
        <v>2.47925</v>
      </c>
      <c r="JO433">
        <v>51.4314</v>
      </c>
      <c r="JP433">
        <v>13.5191</v>
      </c>
      <c r="JQ433">
        <v>18</v>
      </c>
      <c r="JR433">
        <v>501.071</v>
      </c>
      <c r="JS433">
        <v>466.156</v>
      </c>
      <c r="JT433">
        <v>20.5104</v>
      </c>
      <c r="JU433">
        <v>36.0852</v>
      </c>
      <c r="JV433">
        <v>30.0002</v>
      </c>
      <c r="JW433">
        <v>35.7752</v>
      </c>
      <c r="JX433">
        <v>35.6187</v>
      </c>
      <c r="JY433">
        <v>25.1979</v>
      </c>
      <c r="JZ433">
        <v>60.9932</v>
      </c>
      <c r="KA433">
        <v>0</v>
      </c>
      <c r="KB433">
        <v>20.5122</v>
      </c>
      <c r="KC433">
        <v>493.828</v>
      </c>
      <c r="KD433">
        <v>14.4874</v>
      </c>
      <c r="KE433">
        <v>99.0222</v>
      </c>
      <c r="KF433">
        <v>99.5099</v>
      </c>
    </row>
    <row r="434" spans="1:292">
      <c r="A434">
        <v>414</v>
      </c>
      <c r="B434">
        <v>1685038098.1</v>
      </c>
      <c r="C434">
        <v>11499</v>
      </c>
      <c r="D434" t="s">
        <v>1270</v>
      </c>
      <c r="E434" t="s">
        <v>1271</v>
      </c>
      <c r="F434">
        <v>5</v>
      </c>
      <c r="G434" t="s">
        <v>1235</v>
      </c>
      <c r="H434">
        <v>1685038090.6</v>
      </c>
      <c r="I434">
        <f>(J434)/1000</f>
        <v>0</v>
      </c>
      <c r="J434">
        <f>IF(DO434, AM434, AG434)</f>
        <v>0</v>
      </c>
      <c r="K434">
        <f>IF(DO434, AH434, AF434)</f>
        <v>0</v>
      </c>
      <c r="L434">
        <f>DQ434 - IF(AT434&gt;1, K434*DK434*100.0/(AV434*EE434), 0)</f>
        <v>0</v>
      </c>
      <c r="M434">
        <f>((S434-I434/2)*L434-K434)/(S434+I434/2)</f>
        <v>0</v>
      </c>
      <c r="N434">
        <f>M434*(DX434+DY434)/1000.0</f>
        <v>0</v>
      </c>
      <c r="O434">
        <f>(DQ434 - IF(AT434&gt;1, K434*DK434*100.0/(AV434*EE434), 0))*(DX434+DY434)/1000.0</f>
        <v>0</v>
      </c>
      <c r="P434">
        <f>2.0/((1/R434-1/Q434)+SIGN(R434)*SQRT((1/R434-1/Q434)*(1/R434-1/Q434) + 4*DL434/((DL434+1)*(DL434+1))*(2*1/R434*1/Q434-1/Q434*1/Q434)))</f>
        <v>0</v>
      </c>
      <c r="Q434">
        <f>IF(LEFT(DM434,1)&lt;&gt;"0",IF(LEFT(DM434,1)="1",3.0,DN434),$D$5+$E$5*(EE434*DX434/($K$5*1000))+$F$5*(EE434*DX434/($K$5*1000))*MAX(MIN(DK434,$J$5),$I$5)*MAX(MIN(DK434,$J$5),$I$5)+$G$5*MAX(MIN(DK434,$J$5),$I$5)*(EE434*DX434/($K$5*1000))+$H$5*(EE434*DX434/($K$5*1000))*(EE434*DX434/($K$5*1000)))</f>
        <v>0</v>
      </c>
      <c r="R434">
        <f>I434*(1000-(1000*0.61365*exp(17.502*V434/(240.97+V434))/(DX434+DY434)+DS434)/2)/(1000*0.61365*exp(17.502*V434/(240.97+V434))/(DX434+DY434)-DS434)</f>
        <v>0</v>
      </c>
      <c r="S434">
        <f>1/((DL434+1)/(P434/1.6)+1/(Q434/1.37)) + DL434/((DL434+1)/(P434/1.6) + DL434/(Q434/1.37))</f>
        <v>0</v>
      </c>
      <c r="T434">
        <f>(DG434*DJ434)</f>
        <v>0</v>
      </c>
      <c r="U434">
        <f>(DZ434+(T434+2*0.95*5.67E-8*(((DZ434+$B$9)+273)^4-(DZ434+273)^4)-44100*I434)/(1.84*29.3*Q434+8*0.95*5.67E-8*(DZ434+273)^3))</f>
        <v>0</v>
      </c>
      <c r="V434">
        <f>($C$9*EA434+$D$9*EB434+$E$9*U434)</f>
        <v>0</v>
      </c>
      <c r="W434">
        <f>0.61365*exp(17.502*V434/(240.97+V434))</f>
        <v>0</v>
      </c>
      <c r="X434">
        <f>(Y434/Z434*100)</f>
        <v>0</v>
      </c>
      <c r="Y434">
        <f>DS434*(DX434+DY434)/1000</f>
        <v>0</v>
      </c>
      <c r="Z434">
        <f>0.61365*exp(17.502*DZ434/(240.97+DZ434))</f>
        <v>0</v>
      </c>
      <c r="AA434">
        <f>(W434-DS434*(DX434+DY434)/1000)</f>
        <v>0</v>
      </c>
      <c r="AB434">
        <f>(-I434*44100)</f>
        <v>0</v>
      </c>
      <c r="AC434">
        <f>2*29.3*Q434*0.92*(DZ434-V434)</f>
        <v>0</v>
      </c>
      <c r="AD434">
        <f>2*0.95*5.67E-8*(((DZ434+$B$9)+273)^4-(V434+273)^4)</f>
        <v>0</v>
      </c>
      <c r="AE434">
        <f>T434+AD434+AB434+AC434</f>
        <v>0</v>
      </c>
      <c r="AF434">
        <f>DW434*AT434*(DR434-DQ434*(1000-AT434*DT434)/(1000-AT434*DS434))/(100*DK434)</f>
        <v>0</v>
      </c>
      <c r="AG434">
        <f>1000*DW434*AT434*(DS434-DT434)/(100*DK434*(1000-AT434*DS434))</f>
        <v>0</v>
      </c>
      <c r="AH434">
        <f>(AI434 - AJ434 - DX434*1E3/(8.314*(DZ434+273.15)) * AL434/DW434 * AK434) * DW434/(100*DK434) * (1000 - DT434)/1000</f>
        <v>0</v>
      </c>
      <c r="AI434">
        <v>480.6629768856303</v>
      </c>
      <c r="AJ434">
        <v>460.822806060606</v>
      </c>
      <c r="AK434">
        <v>2.958486250273137</v>
      </c>
      <c r="AL434">
        <v>66.85377035828483</v>
      </c>
      <c r="AM434">
        <f>(AO434 - AN434 + DX434*1E3/(8.314*(DZ434+273.15)) * AQ434/DW434 * AP434) * DW434/(100*DK434) * 1000/(1000 - AO434)</f>
        <v>0</v>
      </c>
      <c r="AN434">
        <v>14.48327350343426</v>
      </c>
      <c r="AO434">
        <v>17.83877362637364</v>
      </c>
      <c r="AP434">
        <v>0.0001425250633346682</v>
      </c>
      <c r="AQ434">
        <v>101.9108585769425</v>
      </c>
      <c r="AR434">
        <v>0</v>
      </c>
      <c r="AS434">
        <v>0</v>
      </c>
      <c r="AT434">
        <f>IF(AR434*$H$15&gt;=AV434,1.0,(AV434/(AV434-AR434*$H$15)))</f>
        <v>0</v>
      </c>
      <c r="AU434">
        <f>(AT434-1)*100</f>
        <v>0</v>
      </c>
      <c r="AV434">
        <f>MAX(0,($B$15+$C$15*EE434)/(1+$D$15*EE434)*DX434/(DZ434+273)*$E$15)</f>
        <v>0</v>
      </c>
      <c r="AW434" t="s">
        <v>429</v>
      </c>
      <c r="AX434" t="s">
        <v>429</v>
      </c>
      <c r="AY434">
        <v>0</v>
      </c>
      <c r="AZ434">
        <v>0</v>
      </c>
      <c r="BA434">
        <f>1-AY434/AZ434</f>
        <v>0</v>
      </c>
      <c r="BB434">
        <v>0</v>
      </c>
      <c r="BC434" t="s">
        <v>429</v>
      </c>
      <c r="BD434" t="s">
        <v>429</v>
      </c>
      <c r="BE434">
        <v>0</v>
      </c>
      <c r="BF434">
        <v>0</v>
      </c>
      <c r="BG434">
        <f>1-BE434/BF434</f>
        <v>0</v>
      </c>
      <c r="BH434">
        <v>0.5</v>
      </c>
      <c r="BI434">
        <f>DH434</f>
        <v>0</v>
      </c>
      <c r="BJ434">
        <f>K434</f>
        <v>0</v>
      </c>
      <c r="BK434">
        <f>BG434*BH434*BI434</f>
        <v>0</v>
      </c>
      <c r="BL434">
        <f>(BJ434-BB434)/BI434</f>
        <v>0</v>
      </c>
      <c r="BM434">
        <f>(AZ434-BF434)/BF434</f>
        <v>0</v>
      </c>
      <c r="BN434">
        <f>AY434/(BA434+AY434/BF434)</f>
        <v>0</v>
      </c>
      <c r="BO434" t="s">
        <v>429</v>
      </c>
      <c r="BP434">
        <v>0</v>
      </c>
      <c r="BQ434">
        <f>IF(BP434&lt;&gt;0, BP434, BN434)</f>
        <v>0</v>
      </c>
      <c r="BR434">
        <f>1-BQ434/BF434</f>
        <v>0</v>
      </c>
      <c r="BS434">
        <f>(BF434-BE434)/(BF434-BQ434)</f>
        <v>0</v>
      </c>
      <c r="BT434">
        <f>(AZ434-BF434)/(AZ434-BQ434)</f>
        <v>0</v>
      </c>
      <c r="BU434">
        <f>(BF434-BE434)/(BF434-AY434)</f>
        <v>0</v>
      </c>
      <c r="BV434">
        <f>(AZ434-BF434)/(AZ434-AY434)</f>
        <v>0</v>
      </c>
      <c r="BW434">
        <f>(BS434*BQ434/BE434)</f>
        <v>0</v>
      </c>
      <c r="BX434">
        <f>(1-BW434)</f>
        <v>0</v>
      </c>
      <c r="DG434">
        <f>$B$13*EF434+$C$13*EG434+$F$13*ER434*(1-EU434)</f>
        <v>0</v>
      </c>
      <c r="DH434">
        <f>DG434*DI434</f>
        <v>0</v>
      </c>
      <c r="DI434">
        <f>($B$13*$D$11+$C$13*$D$11+$F$13*((FE434+EW434)/MAX(FE434+EW434+FF434, 0.1)*$I$11+FF434/MAX(FE434+EW434+FF434, 0.1)*$J$11))/($B$13+$C$13+$F$13)</f>
        <v>0</v>
      </c>
      <c r="DJ434">
        <f>($B$13*$K$11+$C$13*$K$11+$F$13*((FE434+EW434)/MAX(FE434+EW434+FF434, 0.1)*$P$11+FF434/MAX(FE434+EW434+FF434, 0.1)*$Q$11))/($B$13+$C$13+$F$13)</f>
        <v>0</v>
      </c>
      <c r="DK434">
        <v>4.16</v>
      </c>
      <c r="DL434">
        <v>0.5</v>
      </c>
      <c r="DM434" t="s">
        <v>430</v>
      </c>
      <c r="DN434">
        <v>2</v>
      </c>
      <c r="DO434" t="b">
        <v>1</v>
      </c>
      <c r="DP434">
        <v>1685038090.6</v>
      </c>
      <c r="DQ434">
        <v>434.0937037037037</v>
      </c>
      <c r="DR434">
        <v>459.9107407407407</v>
      </c>
      <c r="DS434">
        <v>17.8184037037037</v>
      </c>
      <c r="DT434">
        <v>14.43980740740741</v>
      </c>
      <c r="DU434">
        <v>433.8702592592593</v>
      </c>
      <c r="DV434">
        <v>17.90596296296296</v>
      </c>
      <c r="DW434">
        <v>500.0207037037037</v>
      </c>
      <c r="DX434">
        <v>99.46080370370372</v>
      </c>
      <c r="DY434">
        <v>0.1000072222222222</v>
      </c>
      <c r="DZ434">
        <v>26.92241111111111</v>
      </c>
      <c r="EA434">
        <v>28.00301481481482</v>
      </c>
      <c r="EB434">
        <v>999.9000000000001</v>
      </c>
      <c r="EC434">
        <v>0</v>
      </c>
      <c r="ED434">
        <v>0</v>
      </c>
      <c r="EE434">
        <v>10002.05740740741</v>
      </c>
      <c r="EF434">
        <v>0</v>
      </c>
      <c r="EG434">
        <v>263.6923333333333</v>
      </c>
      <c r="EH434">
        <v>-25.81705185185185</v>
      </c>
      <c r="EI434">
        <v>441.9690740740741</v>
      </c>
      <c r="EJ434">
        <v>466.6495185185185</v>
      </c>
      <c r="EK434">
        <v>3.378590370370371</v>
      </c>
      <c r="EL434">
        <v>459.9107407407407</v>
      </c>
      <c r="EM434">
        <v>14.43980740740741</v>
      </c>
      <c r="EN434">
        <v>1.772232592592593</v>
      </c>
      <c r="EO434">
        <v>1.436195555555556</v>
      </c>
      <c r="EP434">
        <v>15.54400370370371</v>
      </c>
      <c r="EQ434">
        <v>12.30523333333333</v>
      </c>
      <c r="ER434">
        <v>2000.024814814815</v>
      </c>
      <c r="ES434">
        <v>0.9799974444444444</v>
      </c>
      <c r="ET434">
        <v>0.02000254814814815</v>
      </c>
      <c r="EU434">
        <v>0</v>
      </c>
      <c r="EV434">
        <v>95.87427777777776</v>
      </c>
      <c r="EW434">
        <v>5.00078</v>
      </c>
      <c r="EX434">
        <v>10451.48888888889</v>
      </c>
      <c r="EY434">
        <v>16379.82592592592</v>
      </c>
      <c r="EZ434">
        <v>44.65248148148147</v>
      </c>
      <c r="FA434">
        <v>46.15485185185185</v>
      </c>
      <c r="FB434">
        <v>45.06222222222222</v>
      </c>
      <c r="FC434">
        <v>45.39555555555555</v>
      </c>
      <c r="FD434">
        <v>45.18962962962963</v>
      </c>
      <c r="FE434">
        <v>1955.116666666667</v>
      </c>
      <c r="FF434">
        <v>39.90666666666667</v>
      </c>
      <c r="FG434">
        <v>0</v>
      </c>
      <c r="FH434">
        <v>1685038097.5</v>
      </c>
      <c r="FI434">
        <v>0</v>
      </c>
      <c r="FJ434">
        <v>95.88143076923076</v>
      </c>
      <c r="FK434">
        <v>3.152676915906175</v>
      </c>
      <c r="FL434">
        <v>135.7128199262107</v>
      </c>
      <c r="FM434">
        <v>10451.64615384615</v>
      </c>
      <c r="FN434">
        <v>15</v>
      </c>
      <c r="FO434">
        <v>1685037180.6</v>
      </c>
      <c r="FP434" t="s">
        <v>1212</v>
      </c>
      <c r="FQ434">
        <v>1685037168.1</v>
      </c>
      <c r="FR434">
        <v>1685037180.6</v>
      </c>
      <c r="FS434">
        <v>6</v>
      </c>
      <c r="FT434">
        <v>0.393</v>
      </c>
      <c r="FU434">
        <v>0.027</v>
      </c>
      <c r="FV434">
        <v>0.222</v>
      </c>
      <c r="FW434">
        <v>-0.163</v>
      </c>
      <c r="FX434">
        <v>420</v>
      </c>
      <c r="FY434">
        <v>12</v>
      </c>
      <c r="FZ434">
        <v>0.38</v>
      </c>
      <c r="GA434">
        <v>0.02</v>
      </c>
      <c r="GB434">
        <v>-21.67667</v>
      </c>
      <c r="GC434">
        <v>-72.40270333958725</v>
      </c>
      <c r="GD434">
        <v>7.138224275506129</v>
      </c>
      <c r="GE434">
        <v>0</v>
      </c>
      <c r="GF434">
        <v>3.387374</v>
      </c>
      <c r="GG434">
        <v>-0.2495682551594824</v>
      </c>
      <c r="GH434">
        <v>0.03010427609161195</v>
      </c>
      <c r="GI434">
        <v>1</v>
      </c>
      <c r="GJ434">
        <v>1</v>
      </c>
      <c r="GK434">
        <v>2</v>
      </c>
      <c r="GL434" t="s">
        <v>432</v>
      </c>
      <c r="GM434">
        <v>3.0985</v>
      </c>
      <c r="GN434">
        <v>2.75816</v>
      </c>
      <c r="GO434">
        <v>0.100497</v>
      </c>
      <c r="GP434">
        <v>0.105508</v>
      </c>
      <c r="GQ434">
        <v>0.09534289999999999</v>
      </c>
      <c r="GR434">
        <v>0.08215169999999999</v>
      </c>
      <c r="GS434">
        <v>22798.9</v>
      </c>
      <c r="GT434">
        <v>22417.3</v>
      </c>
      <c r="GU434">
        <v>25909.5</v>
      </c>
      <c r="GV434">
        <v>25426.5</v>
      </c>
      <c r="GW434">
        <v>37633.3</v>
      </c>
      <c r="GX434">
        <v>35560.3</v>
      </c>
      <c r="GY434">
        <v>45316.3</v>
      </c>
      <c r="GZ434">
        <v>41916.5</v>
      </c>
      <c r="HA434">
        <v>1.82043</v>
      </c>
      <c r="HB434">
        <v>1.74678</v>
      </c>
      <c r="HC434">
        <v>-0.239622</v>
      </c>
      <c r="HD434">
        <v>0</v>
      </c>
      <c r="HE434">
        <v>31.908</v>
      </c>
      <c r="HF434">
        <v>999.9</v>
      </c>
      <c r="HG434">
        <v>39.4</v>
      </c>
      <c r="HH434">
        <v>48.1</v>
      </c>
      <c r="HI434">
        <v>44.725</v>
      </c>
      <c r="HJ434">
        <v>62.9434</v>
      </c>
      <c r="HK434">
        <v>22.7885</v>
      </c>
      <c r="HL434">
        <v>1</v>
      </c>
      <c r="HM434">
        <v>0.757424</v>
      </c>
      <c r="HN434">
        <v>7.85258</v>
      </c>
      <c r="HO434">
        <v>20.1202</v>
      </c>
      <c r="HP434">
        <v>5.21115</v>
      </c>
      <c r="HQ434">
        <v>11.986</v>
      </c>
      <c r="HR434">
        <v>4.9633</v>
      </c>
      <c r="HS434">
        <v>3.27418</v>
      </c>
      <c r="HT434">
        <v>9999</v>
      </c>
      <c r="HU434">
        <v>9999</v>
      </c>
      <c r="HV434">
        <v>9999</v>
      </c>
      <c r="HW434">
        <v>33.2</v>
      </c>
      <c r="HX434">
        <v>1.86401</v>
      </c>
      <c r="HY434">
        <v>1.86035</v>
      </c>
      <c r="HZ434">
        <v>1.85872</v>
      </c>
      <c r="IA434">
        <v>1.86005</v>
      </c>
      <c r="IB434">
        <v>1.85989</v>
      </c>
      <c r="IC434">
        <v>1.85858</v>
      </c>
      <c r="ID434">
        <v>1.85772</v>
      </c>
      <c r="IE434">
        <v>1.85245</v>
      </c>
      <c r="IF434">
        <v>0</v>
      </c>
      <c r="IG434">
        <v>0</v>
      </c>
      <c r="IH434">
        <v>0</v>
      </c>
      <c r="II434">
        <v>0</v>
      </c>
      <c r="IJ434" t="s">
        <v>433</v>
      </c>
      <c r="IK434" t="s">
        <v>434</v>
      </c>
      <c r="IL434" t="s">
        <v>435</v>
      </c>
      <c r="IM434" t="s">
        <v>435</v>
      </c>
      <c r="IN434" t="s">
        <v>435</v>
      </c>
      <c r="IO434" t="s">
        <v>435</v>
      </c>
      <c r="IP434">
        <v>0</v>
      </c>
      <c r="IQ434">
        <v>100</v>
      </c>
      <c r="IR434">
        <v>100</v>
      </c>
      <c r="IS434">
        <v>0.225</v>
      </c>
      <c r="IT434">
        <v>-0.0872</v>
      </c>
      <c r="IU434">
        <v>0.1423453740695309</v>
      </c>
      <c r="IV434">
        <v>0.0002756662941723101</v>
      </c>
      <c r="IW434">
        <v>-1.706736700235475E-07</v>
      </c>
      <c r="IX434">
        <v>-7.648352192670159E-11</v>
      </c>
      <c r="IY434">
        <v>-0.2459740599932363</v>
      </c>
      <c r="IZ434">
        <v>0.001712106514585134</v>
      </c>
      <c r="JA434">
        <v>0.0004201690128959496</v>
      </c>
      <c r="JB434">
        <v>-1.212774764375344E-06</v>
      </c>
      <c r="JC434">
        <v>3</v>
      </c>
      <c r="JD434">
        <v>1949</v>
      </c>
      <c r="JE434">
        <v>1</v>
      </c>
      <c r="JF434">
        <v>28</v>
      </c>
      <c r="JG434">
        <v>15.5</v>
      </c>
      <c r="JH434">
        <v>15.3</v>
      </c>
      <c r="JI434">
        <v>1.28662</v>
      </c>
      <c r="JJ434">
        <v>2.71606</v>
      </c>
      <c r="JK434">
        <v>1.49658</v>
      </c>
      <c r="JL434">
        <v>2.34131</v>
      </c>
      <c r="JM434">
        <v>1.54907</v>
      </c>
      <c r="JN434">
        <v>2.43286</v>
      </c>
      <c r="JO434">
        <v>51.4314</v>
      </c>
      <c r="JP434">
        <v>13.5104</v>
      </c>
      <c r="JQ434">
        <v>18</v>
      </c>
      <c r="JR434">
        <v>501.177</v>
      </c>
      <c r="JS434">
        <v>466.221</v>
      </c>
      <c r="JT434">
        <v>20.5067</v>
      </c>
      <c r="JU434">
        <v>36.0861</v>
      </c>
      <c r="JV434">
        <v>30</v>
      </c>
      <c r="JW434">
        <v>35.7769</v>
      </c>
      <c r="JX434">
        <v>35.6187</v>
      </c>
      <c r="JY434">
        <v>25.9283</v>
      </c>
      <c r="JZ434">
        <v>60.9932</v>
      </c>
      <c r="KA434">
        <v>0</v>
      </c>
      <c r="KB434">
        <v>20.5036</v>
      </c>
      <c r="KC434">
        <v>507.203</v>
      </c>
      <c r="KD434">
        <v>14.4843</v>
      </c>
      <c r="KE434">
        <v>99.0226</v>
      </c>
      <c r="KF434">
        <v>99.5094</v>
      </c>
    </row>
    <row r="435" spans="1:292">
      <c r="A435">
        <v>415</v>
      </c>
      <c r="B435">
        <v>1685038103.1</v>
      </c>
      <c r="C435">
        <v>11504</v>
      </c>
      <c r="D435" t="s">
        <v>1272</v>
      </c>
      <c r="E435" t="s">
        <v>1273</v>
      </c>
      <c r="F435">
        <v>5</v>
      </c>
      <c r="G435" t="s">
        <v>1235</v>
      </c>
      <c r="H435">
        <v>1685038095.314285</v>
      </c>
      <c r="I435">
        <f>(J435)/1000</f>
        <v>0</v>
      </c>
      <c r="J435">
        <f>IF(DO435, AM435, AG435)</f>
        <v>0</v>
      </c>
      <c r="K435">
        <f>IF(DO435, AH435, AF435)</f>
        <v>0</v>
      </c>
      <c r="L435">
        <f>DQ435 - IF(AT435&gt;1, K435*DK435*100.0/(AV435*EE435), 0)</f>
        <v>0</v>
      </c>
      <c r="M435">
        <f>((S435-I435/2)*L435-K435)/(S435+I435/2)</f>
        <v>0</v>
      </c>
      <c r="N435">
        <f>M435*(DX435+DY435)/1000.0</f>
        <v>0</v>
      </c>
      <c r="O435">
        <f>(DQ435 - IF(AT435&gt;1, K435*DK435*100.0/(AV435*EE435), 0))*(DX435+DY435)/1000.0</f>
        <v>0</v>
      </c>
      <c r="P435">
        <f>2.0/((1/R435-1/Q435)+SIGN(R435)*SQRT((1/R435-1/Q435)*(1/R435-1/Q435) + 4*DL435/((DL435+1)*(DL435+1))*(2*1/R435*1/Q435-1/Q435*1/Q435)))</f>
        <v>0</v>
      </c>
      <c r="Q435">
        <f>IF(LEFT(DM435,1)&lt;&gt;"0",IF(LEFT(DM435,1)="1",3.0,DN435),$D$5+$E$5*(EE435*DX435/($K$5*1000))+$F$5*(EE435*DX435/($K$5*1000))*MAX(MIN(DK435,$J$5),$I$5)*MAX(MIN(DK435,$J$5),$I$5)+$G$5*MAX(MIN(DK435,$J$5),$I$5)*(EE435*DX435/($K$5*1000))+$H$5*(EE435*DX435/($K$5*1000))*(EE435*DX435/($K$5*1000)))</f>
        <v>0</v>
      </c>
      <c r="R435">
        <f>I435*(1000-(1000*0.61365*exp(17.502*V435/(240.97+V435))/(DX435+DY435)+DS435)/2)/(1000*0.61365*exp(17.502*V435/(240.97+V435))/(DX435+DY435)-DS435)</f>
        <v>0</v>
      </c>
      <c r="S435">
        <f>1/((DL435+1)/(P435/1.6)+1/(Q435/1.37)) + DL435/((DL435+1)/(P435/1.6) + DL435/(Q435/1.37))</f>
        <v>0</v>
      </c>
      <c r="T435">
        <f>(DG435*DJ435)</f>
        <v>0</v>
      </c>
      <c r="U435">
        <f>(DZ435+(T435+2*0.95*5.67E-8*(((DZ435+$B$9)+273)^4-(DZ435+273)^4)-44100*I435)/(1.84*29.3*Q435+8*0.95*5.67E-8*(DZ435+273)^3))</f>
        <v>0</v>
      </c>
      <c r="V435">
        <f>($C$9*EA435+$D$9*EB435+$E$9*U435)</f>
        <v>0</v>
      </c>
      <c r="W435">
        <f>0.61365*exp(17.502*V435/(240.97+V435))</f>
        <v>0</v>
      </c>
      <c r="X435">
        <f>(Y435/Z435*100)</f>
        <v>0</v>
      </c>
      <c r="Y435">
        <f>DS435*(DX435+DY435)/1000</f>
        <v>0</v>
      </c>
      <c r="Z435">
        <f>0.61365*exp(17.502*DZ435/(240.97+DZ435))</f>
        <v>0</v>
      </c>
      <c r="AA435">
        <f>(W435-DS435*(DX435+DY435)/1000)</f>
        <v>0</v>
      </c>
      <c r="AB435">
        <f>(-I435*44100)</f>
        <v>0</v>
      </c>
      <c r="AC435">
        <f>2*29.3*Q435*0.92*(DZ435-V435)</f>
        <v>0</v>
      </c>
      <c r="AD435">
        <f>2*0.95*5.67E-8*(((DZ435+$B$9)+273)^4-(V435+273)^4)</f>
        <v>0</v>
      </c>
      <c r="AE435">
        <f>T435+AD435+AB435+AC435</f>
        <v>0</v>
      </c>
      <c r="AF435">
        <f>DW435*AT435*(DR435-DQ435*(1000-AT435*DT435)/(1000-AT435*DS435))/(100*DK435)</f>
        <v>0</v>
      </c>
      <c r="AG435">
        <f>1000*DW435*AT435*(DS435-DT435)/(100*DK435*(1000-AT435*DS435))</f>
        <v>0</v>
      </c>
      <c r="AH435">
        <f>(AI435 - AJ435 - DX435*1E3/(8.314*(DZ435+273.15)) * AL435/DW435 * AK435) * DW435/(100*DK435) * (1000 - DT435)/1000</f>
        <v>0</v>
      </c>
      <c r="AI435">
        <v>496.7173160085471</v>
      </c>
      <c r="AJ435">
        <v>476.0992727272724</v>
      </c>
      <c r="AK435">
        <v>3.063218602360502</v>
      </c>
      <c r="AL435">
        <v>66.85377035828483</v>
      </c>
      <c r="AM435">
        <f>(AO435 - AN435 + DX435*1E3/(8.314*(DZ435+273.15)) * AQ435/DW435 * AP435) * DW435/(100*DK435) * 1000/(1000 - AO435)</f>
        <v>0</v>
      </c>
      <c r="AN435">
        <v>14.48733042399974</v>
      </c>
      <c r="AO435">
        <v>17.84914395604396</v>
      </c>
      <c r="AP435">
        <v>0.003510842784218589</v>
      </c>
      <c r="AQ435">
        <v>101.9108585769425</v>
      </c>
      <c r="AR435">
        <v>0</v>
      </c>
      <c r="AS435">
        <v>0</v>
      </c>
      <c r="AT435">
        <f>IF(AR435*$H$15&gt;=AV435,1.0,(AV435/(AV435-AR435*$H$15)))</f>
        <v>0</v>
      </c>
      <c r="AU435">
        <f>(AT435-1)*100</f>
        <v>0</v>
      </c>
      <c r="AV435">
        <f>MAX(0,($B$15+$C$15*EE435)/(1+$D$15*EE435)*DX435/(DZ435+273)*$E$15)</f>
        <v>0</v>
      </c>
      <c r="AW435" t="s">
        <v>429</v>
      </c>
      <c r="AX435" t="s">
        <v>429</v>
      </c>
      <c r="AY435">
        <v>0</v>
      </c>
      <c r="AZ435">
        <v>0</v>
      </c>
      <c r="BA435">
        <f>1-AY435/AZ435</f>
        <v>0</v>
      </c>
      <c r="BB435">
        <v>0</v>
      </c>
      <c r="BC435" t="s">
        <v>429</v>
      </c>
      <c r="BD435" t="s">
        <v>429</v>
      </c>
      <c r="BE435">
        <v>0</v>
      </c>
      <c r="BF435">
        <v>0</v>
      </c>
      <c r="BG435">
        <f>1-BE435/BF435</f>
        <v>0</v>
      </c>
      <c r="BH435">
        <v>0.5</v>
      </c>
      <c r="BI435">
        <f>DH435</f>
        <v>0</v>
      </c>
      <c r="BJ435">
        <f>K435</f>
        <v>0</v>
      </c>
      <c r="BK435">
        <f>BG435*BH435*BI435</f>
        <v>0</v>
      </c>
      <c r="BL435">
        <f>(BJ435-BB435)/BI435</f>
        <v>0</v>
      </c>
      <c r="BM435">
        <f>(AZ435-BF435)/BF435</f>
        <v>0</v>
      </c>
      <c r="BN435">
        <f>AY435/(BA435+AY435/BF435)</f>
        <v>0</v>
      </c>
      <c r="BO435" t="s">
        <v>429</v>
      </c>
      <c r="BP435">
        <v>0</v>
      </c>
      <c r="BQ435">
        <f>IF(BP435&lt;&gt;0, BP435, BN435)</f>
        <v>0</v>
      </c>
      <c r="BR435">
        <f>1-BQ435/BF435</f>
        <v>0</v>
      </c>
      <c r="BS435">
        <f>(BF435-BE435)/(BF435-BQ435)</f>
        <v>0</v>
      </c>
      <c r="BT435">
        <f>(AZ435-BF435)/(AZ435-BQ435)</f>
        <v>0</v>
      </c>
      <c r="BU435">
        <f>(BF435-BE435)/(BF435-AY435)</f>
        <v>0</v>
      </c>
      <c r="BV435">
        <f>(AZ435-BF435)/(AZ435-AY435)</f>
        <v>0</v>
      </c>
      <c r="BW435">
        <f>(BS435*BQ435/BE435)</f>
        <v>0</v>
      </c>
      <c r="BX435">
        <f>(1-BW435)</f>
        <v>0</v>
      </c>
      <c r="DG435">
        <f>$B$13*EF435+$C$13*EG435+$F$13*ER435*(1-EU435)</f>
        <v>0</v>
      </c>
      <c r="DH435">
        <f>DG435*DI435</f>
        <v>0</v>
      </c>
      <c r="DI435">
        <f>($B$13*$D$11+$C$13*$D$11+$F$13*((FE435+EW435)/MAX(FE435+EW435+FF435, 0.1)*$I$11+FF435/MAX(FE435+EW435+FF435, 0.1)*$J$11))/($B$13+$C$13+$F$13)</f>
        <v>0</v>
      </c>
      <c r="DJ435">
        <f>($B$13*$K$11+$C$13*$K$11+$F$13*((FE435+EW435)/MAX(FE435+EW435+FF435, 0.1)*$P$11+FF435/MAX(FE435+EW435+FF435, 0.1)*$Q$11))/($B$13+$C$13+$F$13)</f>
        <v>0</v>
      </c>
      <c r="DK435">
        <v>4.16</v>
      </c>
      <c r="DL435">
        <v>0.5</v>
      </c>
      <c r="DM435" t="s">
        <v>430</v>
      </c>
      <c r="DN435">
        <v>2</v>
      </c>
      <c r="DO435" t="b">
        <v>1</v>
      </c>
      <c r="DP435">
        <v>1685038095.314285</v>
      </c>
      <c r="DQ435">
        <v>446.3840714285715</v>
      </c>
      <c r="DR435">
        <v>475.2816071428572</v>
      </c>
      <c r="DS435">
        <v>17.82784642857143</v>
      </c>
      <c r="DT435">
        <v>14.46394285714286</v>
      </c>
      <c r="DU435">
        <v>446.1596071428571</v>
      </c>
      <c r="DV435">
        <v>17.91526428571428</v>
      </c>
      <c r="DW435">
        <v>500.0159285714286</v>
      </c>
      <c r="DX435">
        <v>99.46071785714285</v>
      </c>
      <c r="DY435">
        <v>0.100000975</v>
      </c>
      <c r="DZ435">
        <v>26.92592857142857</v>
      </c>
      <c r="EA435">
        <v>28.00790357142857</v>
      </c>
      <c r="EB435">
        <v>999.9000000000002</v>
      </c>
      <c r="EC435">
        <v>0</v>
      </c>
      <c r="ED435">
        <v>0</v>
      </c>
      <c r="EE435">
        <v>10000.8275</v>
      </c>
      <c r="EF435">
        <v>0</v>
      </c>
      <c r="EG435">
        <v>270.6659285714286</v>
      </c>
      <c r="EH435">
        <v>-28.89748571428571</v>
      </c>
      <c r="EI435">
        <v>454.4868571428571</v>
      </c>
      <c r="EJ435">
        <v>482.2573214285714</v>
      </c>
      <c r="EK435">
        <v>3.363899285714286</v>
      </c>
      <c r="EL435">
        <v>475.2816071428572</v>
      </c>
      <c r="EM435">
        <v>14.46394285714286</v>
      </c>
      <c r="EN435">
        <v>1.773170357142857</v>
      </c>
      <c r="EO435">
        <v>1.438595714285714</v>
      </c>
      <c r="EP435">
        <v>15.55225714285714</v>
      </c>
      <c r="EQ435">
        <v>12.33063571428572</v>
      </c>
      <c r="ER435">
        <v>1999.993214285715</v>
      </c>
      <c r="ES435">
        <v>0.9799973571428569</v>
      </c>
      <c r="ET435">
        <v>0.02000262142857142</v>
      </c>
      <c r="EU435">
        <v>0</v>
      </c>
      <c r="EV435">
        <v>96.16481428571429</v>
      </c>
      <c r="EW435">
        <v>5.00078</v>
      </c>
      <c r="EX435">
        <v>10461.91428571429</v>
      </c>
      <c r="EY435">
        <v>16379.575</v>
      </c>
      <c r="EZ435">
        <v>44.64485714285714</v>
      </c>
      <c r="FA435">
        <v>46.15157142857144</v>
      </c>
      <c r="FB435">
        <v>45.05782142857144</v>
      </c>
      <c r="FC435">
        <v>45.38375</v>
      </c>
      <c r="FD435">
        <v>45.16724999999999</v>
      </c>
      <c r="FE435">
        <v>1955.084999999999</v>
      </c>
      <c r="FF435">
        <v>39.90571428571429</v>
      </c>
      <c r="FG435">
        <v>0</v>
      </c>
      <c r="FH435">
        <v>1685038102.3</v>
      </c>
      <c r="FI435">
        <v>0</v>
      </c>
      <c r="FJ435">
        <v>96.1586076923077</v>
      </c>
      <c r="FK435">
        <v>2.778105983980086</v>
      </c>
      <c r="FL435">
        <v>221.5555558114681</v>
      </c>
      <c r="FM435">
        <v>10463.81153846154</v>
      </c>
      <c r="FN435">
        <v>15</v>
      </c>
      <c r="FO435">
        <v>1685037180.6</v>
      </c>
      <c r="FP435" t="s">
        <v>1212</v>
      </c>
      <c r="FQ435">
        <v>1685037168.1</v>
      </c>
      <c r="FR435">
        <v>1685037180.6</v>
      </c>
      <c r="FS435">
        <v>6</v>
      </c>
      <c r="FT435">
        <v>0.393</v>
      </c>
      <c r="FU435">
        <v>0.027</v>
      </c>
      <c r="FV435">
        <v>0.222</v>
      </c>
      <c r="FW435">
        <v>-0.163</v>
      </c>
      <c r="FX435">
        <v>420</v>
      </c>
      <c r="FY435">
        <v>12</v>
      </c>
      <c r="FZ435">
        <v>0.38</v>
      </c>
      <c r="GA435">
        <v>0.02</v>
      </c>
      <c r="GB435">
        <v>-26.48538749999999</v>
      </c>
      <c r="GC435">
        <v>-42.74354859287055</v>
      </c>
      <c r="GD435">
        <v>4.377006058722531</v>
      </c>
      <c r="GE435">
        <v>0</v>
      </c>
      <c r="GF435">
        <v>3.37523375</v>
      </c>
      <c r="GG435">
        <v>-0.2449525328330237</v>
      </c>
      <c r="GH435">
        <v>0.03010121149451463</v>
      </c>
      <c r="GI435">
        <v>1</v>
      </c>
      <c r="GJ435">
        <v>1</v>
      </c>
      <c r="GK435">
        <v>2</v>
      </c>
      <c r="GL435" t="s">
        <v>432</v>
      </c>
      <c r="GM435">
        <v>3.09847</v>
      </c>
      <c r="GN435">
        <v>2.75798</v>
      </c>
      <c r="GO435">
        <v>0.102966</v>
      </c>
      <c r="GP435">
        <v>0.108092</v>
      </c>
      <c r="GQ435">
        <v>0.0953854</v>
      </c>
      <c r="GR435">
        <v>0.082121</v>
      </c>
      <c r="GS435">
        <v>22736.5</v>
      </c>
      <c r="GT435">
        <v>22352.5</v>
      </c>
      <c r="GU435">
        <v>25909.6</v>
      </c>
      <c r="GV435">
        <v>25426.5</v>
      </c>
      <c r="GW435">
        <v>37632</v>
      </c>
      <c r="GX435">
        <v>35561.7</v>
      </c>
      <c r="GY435">
        <v>45316.5</v>
      </c>
      <c r="GZ435">
        <v>41916.4</v>
      </c>
      <c r="HA435">
        <v>1.82023</v>
      </c>
      <c r="HB435">
        <v>1.74705</v>
      </c>
      <c r="HC435">
        <v>-0.24005</v>
      </c>
      <c r="HD435">
        <v>0</v>
      </c>
      <c r="HE435">
        <v>31.9117</v>
      </c>
      <c r="HF435">
        <v>999.9</v>
      </c>
      <c r="HG435">
        <v>39.4</v>
      </c>
      <c r="HH435">
        <v>48.1</v>
      </c>
      <c r="HI435">
        <v>44.7201</v>
      </c>
      <c r="HJ435">
        <v>63.0134</v>
      </c>
      <c r="HK435">
        <v>22.7364</v>
      </c>
      <c r="HL435">
        <v>1</v>
      </c>
      <c r="HM435">
        <v>0.75737</v>
      </c>
      <c r="HN435">
        <v>7.87198</v>
      </c>
      <c r="HO435">
        <v>20.1191</v>
      </c>
      <c r="HP435">
        <v>5.21055</v>
      </c>
      <c r="HQ435">
        <v>11.986</v>
      </c>
      <c r="HR435">
        <v>4.9632</v>
      </c>
      <c r="HS435">
        <v>3.27413</v>
      </c>
      <c r="HT435">
        <v>9999</v>
      </c>
      <c r="HU435">
        <v>9999</v>
      </c>
      <c r="HV435">
        <v>9999</v>
      </c>
      <c r="HW435">
        <v>33.2</v>
      </c>
      <c r="HX435">
        <v>1.86402</v>
      </c>
      <c r="HY435">
        <v>1.86035</v>
      </c>
      <c r="HZ435">
        <v>1.85873</v>
      </c>
      <c r="IA435">
        <v>1.86005</v>
      </c>
      <c r="IB435">
        <v>1.85989</v>
      </c>
      <c r="IC435">
        <v>1.85857</v>
      </c>
      <c r="ID435">
        <v>1.85769</v>
      </c>
      <c r="IE435">
        <v>1.85245</v>
      </c>
      <c r="IF435">
        <v>0</v>
      </c>
      <c r="IG435">
        <v>0</v>
      </c>
      <c r="IH435">
        <v>0</v>
      </c>
      <c r="II435">
        <v>0</v>
      </c>
      <c r="IJ435" t="s">
        <v>433</v>
      </c>
      <c r="IK435" t="s">
        <v>434</v>
      </c>
      <c r="IL435" t="s">
        <v>435</v>
      </c>
      <c r="IM435" t="s">
        <v>435</v>
      </c>
      <c r="IN435" t="s">
        <v>435</v>
      </c>
      <c r="IO435" t="s">
        <v>435</v>
      </c>
      <c r="IP435">
        <v>0</v>
      </c>
      <c r="IQ435">
        <v>100</v>
      </c>
      <c r="IR435">
        <v>100</v>
      </c>
      <c r="IS435">
        <v>0.226</v>
      </c>
      <c r="IT435">
        <v>-0.0871</v>
      </c>
      <c r="IU435">
        <v>0.1423453740695309</v>
      </c>
      <c r="IV435">
        <v>0.0002756662941723101</v>
      </c>
      <c r="IW435">
        <v>-1.706736700235475E-07</v>
      </c>
      <c r="IX435">
        <v>-7.648352192670159E-11</v>
      </c>
      <c r="IY435">
        <v>-0.2459740599932363</v>
      </c>
      <c r="IZ435">
        <v>0.001712106514585134</v>
      </c>
      <c r="JA435">
        <v>0.0004201690128959496</v>
      </c>
      <c r="JB435">
        <v>-1.212774764375344E-06</v>
      </c>
      <c r="JC435">
        <v>3</v>
      </c>
      <c r="JD435">
        <v>1949</v>
      </c>
      <c r="JE435">
        <v>1</v>
      </c>
      <c r="JF435">
        <v>28</v>
      </c>
      <c r="JG435">
        <v>15.6</v>
      </c>
      <c r="JH435">
        <v>15.4</v>
      </c>
      <c r="JI435">
        <v>1.32324</v>
      </c>
      <c r="JJ435">
        <v>2.70386</v>
      </c>
      <c r="JK435">
        <v>1.49658</v>
      </c>
      <c r="JL435">
        <v>2.34131</v>
      </c>
      <c r="JM435">
        <v>1.54785</v>
      </c>
      <c r="JN435">
        <v>2.46704</v>
      </c>
      <c r="JO435">
        <v>51.4647</v>
      </c>
      <c r="JP435">
        <v>13.5191</v>
      </c>
      <c r="JQ435">
        <v>18</v>
      </c>
      <c r="JR435">
        <v>501.061</v>
      </c>
      <c r="JS435">
        <v>466.42</v>
      </c>
      <c r="JT435">
        <v>20.5036</v>
      </c>
      <c r="JU435">
        <v>36.0861</v>
      </c>
      <c r="JV435">
        <v>30</v>
      </c>
      <c r="JW435">
        <v>35.7782</v>
      </c>
      <c r="JX435">
        <v>35.6214</v>
      </c>
      <c r="JY435">
        <v>26.6012</v>
      </c>
      <c r="JZ435">
        <v>60.9932</v>
      </c>
      <c r="KA435">
        <v>0</v>
      </c>
      <c r="KB435">
        <v>20.489</v>
      </c>
      <c r="KC435">
        <v>527.299</v>
      </c>
      <c r="KD435">
        <v>14.4843</v>
      </c>
      <c r="KE435">
        <v>99.0231</v>
      </c>
      <c r="KF435">
        <v>99.5091</v>
      </c>
    </row>
    <row r="436" spans="1:292">
      <c r="A436">
        <v>416</v>
      </c>
      <c r="B436">
        <v>1685038108.1</v>
      </c>
      <c r="C436">
        <v>11509</v>
      </c>
      <c r="D436" t="s">
        <v>1274</v>
      </c>
      <c r="E436" t="s">
        <v>1275</v>
      </c>
      <c r="F436">
        <v>5</v>
      </c>
      <c r="G436" t="s">
        <v>1235</v>
      </c>
      <c r="H436">
        <v>1685038100.6</v>
      </c>
      <c r="I436">
        <f>(J436)/1000</f>
        <v>0</v>
      </c>
      <c r="J436">
        <f>IF(DO436, AM436, AG436)</f>
        <v>0</v>
      </c>
      <c r="K436">
        <f>IF(DO436, AH436, AF436)</f>
        <v>0</v>
      </c>
      <c r="L436">
        <f>DQ436 - IF(AT436&gt;1, K436*DK436*100.0/(AV436*EE436), 0)</f>
        <v>0</v>
      </c>
      <c r="M436">
        <f>((S436-I436/2)*L436-K436)/(S436+I436/2)</f>
        <v>0</v>
      </c>
      <c r="N436">
        <f>M436*(DX436+DY436)/1000.0</f>
        <v>0</v>
      </c>
      <c r="O436">
        <f>(DQ436 - IF(AT436&gt;1, K436*DK436*100.0/(AV436*EE436), 0))*(DX436+DY436)/1000.0</f>
        <v>0</v>
      </c>
      <c r="P436">
        <f>2.0/((1/R436-1/Q436)+SIGN(R436)*SQRT((1/R436-1/Q436)*(1/R436-1/Q436) + 4*DL436/((DL436+1)*(DL436+1))*(2*1/R436*1/Q436-1/Q436*1/Q436)))</f>
        <v>0</v>
      </c>
      <c r="Q436">
        <f>IF(LEFT(DM436,1)&lt;&gt;"0",IF(LEFT(DM436,1)="1",3.0,DN436),$D$5+$E$5*(EE436*DX436/($K$5*1000))+$F$5*(EE436*DX436/($K$5*1000))*MAX(MIN(DK436,$J$5),$I$5)*MAX(MIN(DK436,$J$5),$I$5)+$G$5*MAX(MIN(DK436,$J$5),$I$5)*(EE436*DX436/($K$5*1000))+$H$5*(EE436*DX436/($K$5*1000))*(EE436*DX436/($K$5*1000)))</f>
        <v>0</v>
      </c>
      <c r="R436">
        <f>I436*(1000-(1000*0.61365*exp(17.502*V436/(240.97+V436))/(DX436+DY436)+DS436)/2)/(1000*0.61365*exp(17.502*V436/(240.97+V436))/(DX436+DY436)-DS436)</f>
        <v>0</v>
      </c>
      <c r="S436">
        <f>1/((DL436+1)/(P436/1.6)+1/(Q436/1.37)) + DL436/((DL436+1)/(P436/1.6) + DL436/(Q436/1.37))</f>
        <v>0</v>
      </c>
      <c r="T436">
        <f>(DG436*DJ436)</f>
        <v>0</v>
      </c>
      <c r="U436">
        <f>(DZ436+(T436+2*0.95*5.67E-8*(((DZ436+$B$9)+273)^4-(DZ436+273)^4)-44100*I436)/(1.84*29.3*Q436+8*0.95*5.67E-8*(DZ436+273)^3))</f>
        <v>0</v>
      </c>
      <c r="V436">
        <f>($C$9*EA436+$D$9*EB436+$E$9*U436)</f>
        <v>0</v>
      </c>
      <c r="W436">
        <f>0.61365*exp(17.502*V436/(240.97+V436))</f>
        <v>0</v>
      </c>
      <c r="X436">
        <f>(Y436/Z436*100)</f>
        <v>0</v>
      </c>
      <c r="Y436">
        <f>DS436*(DX436+DY436)/1000</f>
        <v>0</v>
      </c>
      <c r="Z436">
        <f>0.61365*exp(17.502*DZ436/(240.97+DZ436))</f>
        <v>0</v>
      </c>
      <c r="AA436">
        <f>(W436-DS436*(DX436+DY436)/1000)</f>
        <v>0</v>
      </c>
      <c r="AB436">
        <f>(-I436*44100)</f>
        <v>0</v>
      </c>
      <c r="AC436">
        <f>2*29.3*Q436*0.92*(DZ436-V436)</f>
        <v>0</v>
      </c>
      <c r="AD436">
        <f>2*0.95*5.67E-8*(((DZ436+$B$9)+273)^4-(V436+273)^4)</f>
        <v>0</v>
      </c>
      <c r="AE436">
        <f>T436+AD436+AB436+AC436</f>
        <v>0</v>
      </c>
      <c r="AF436">
        <f>DW436*AT436*(DR436-DQ436*(1000-AT436*DT436)/(1000-AT436*DS436))/(100*DK436)</f>
        <v>0</v>
      </c>
      <c r="AG436">
        <f>1000*DW436*AT436*(DS436-DT436)/(100*DK436*(1000-AT436*DS436))</f>
        <v>0</v>
      </c>
      <c r="AH436">
        <f>(AI436 - AJ436 - DX436*1E3/(8.314*(DZ436+273.15)) * AL436/DW436 * AK436) * DW436/(100*DK436) * (1000 - DT436)/1000</f>
        <v>0</v>
      </c>
      <c r="AI436">
        <v>513.5124123968815</v>
      </c>
      <c r="AJ436">
        <v>492.0961939393939</v>
      </c>
      <c r="AK436">
        <v>3.221094456384737</v>
      </c>
      <c r="AL436">
        <v>66.85377035828483</v>
      </c>
      <c r="AM436">
        <f>(AO436 - AN436 + DX436*1E3/(8.314*(DZ436+273.15)) * AQ436/DW436 * AP436) * DW436/(100*DK436) * 1000/(1000 - AO436)</f>
        <v>0</v>
      </c>
      <c r="AN436">
        <v>14.47995748579631</v>
      </c>
      <c r="AO436">
        <v>17.85379340659342</v>
      </c>
      <c r="AP436">
        <v>0.0005785288385002743</v>
      </c>
      <c r="AQ436">
        <v>101.9108585769425</v>
      </c>
      <c r="AR436">
        <v>0</v>
      </c>
      <c r="AS436">
        <v>0</v>
      </c>
      <c r="AT436">
        <f>IF(AR436*$H$15&gt;=AV436,1.0,(AV436/(AV436-AR436*$H$15)))</f>
        <v>0</v>
      </c>
      <c r="AU436">
        <f>(AT436-1)*100</f>
        <v>0</v>
      </c>
      <c r="AV436">
        <f>MAX(0,($B$15+$C$15*EE436)/(1+$D$15*EE436)*DX436/(DZ436+273)*$E$15)</f>
        <v>0</v>
      </c>
      <c r="AW436" t="s">
        <v>429</v>
      </c>
      <c r="AX436" t="s">
        <v>429</v>
      </c>
      <c r="AY436">
        <v>0</v>
      </c>
      <c r="AZ436">
        <v>0</v>
      </c>
      <c r="BA436">
        <f>1-AY436/AZ436</f>
        <v>0</v>
      </c>
      <c r="BB436">
        <v>0</v>
      </c>
      <c r="BC436" t="s">
        <v>429</v>
      </c>
      <c r="BD436" t="s">
        <v>429</v>
      </c>
      <c r="BE436">
        <v>0</v>
      </c>
      <c r="BF436">
        <v>0</v>
      </c>
      <c r="BG436">
        <f>1-BE436/BF436</f>
        <v>0</v>
      </c>
      <c r="BH436">
        <v>0.5</v>
      </c>
      <c r="BI436">
        <f>DH436</f>
        <v>0</v>
      </c>
      <c r="BJ436">
        <f>K436</f>
        <v>0</v>
      </c>
      <c r="BK436">
        <f>BG436*BH436*BI436</f>
        <v>0</v>
      </c>
      <c r="BL436">
        <f>(BJ436-BB436)/BI436</f>
        <v>0</v>
      </c>
      <c r="BM436">
        <f>(AZ436-BF436)/BF436</f>
        <v>0</v>
      </c>
      <c r="BN436">
        <f>AY436/(BA436+AY436/BF436)</f>
        <v>0</v>
      </c>
      <c r="BO436" t="s">
        <v>429</v>
      </c>
      <c r="BP436">
        <v>0</v>
      </c>
      <c r="BQ436">
        <f>IF(BP436&lt;&gt;0, BP436, BN436)</f>
        <v>0</v>
      </c>
      <c r="BR436">
        <f>1-BQ436/BF436</f>
        <v>0</v>
      </c>
      <c r="BS436">
        <f>(BF436-BE436)/(BF436-BQ436)</f>
        <v>0</v>
      </c>
      <c r="BT436">
        <f>(AZ436-BF436)/(AZ436-BQ436)</f>
        <v>0</v>
      </c>
      <c r="BU436">
        <f>(BF436-BE436)/(BF436-AY436)</f>
        <v>0</v>
      </c>
      <c r="BV436">
        <f>(AZ436-BF436)/(AZ436-AY436)</f>
        <v>0</v>
      </c>
      <c r="BW436">
        <f>(BS436*BQ436/BE436)</f>
        <v>0</v>
      </c>
      <c r="BX436">
        <f>(1-BW436)</f>
        <v>0</v>
      </c>
      <c r="DG436">
        <f>$B$13*EF436+$C$13*EG436+$F$13*ER436*(1-EU436)</f>
        <v>0</v>
      </c>
      <c r="DH436">
        <f>DG436*DI436</f>
        <v>0</v>
      </c>
      <c r="DI436">
        <f>($B$13*$D$11+$C$13*$D$11+$F$13*((FE436+EW436)/MAX(FE436+EW436+FF436, 0.1)*$I$11+FF436/MAX(FE436+EW436+FF436, 0.1)*$J$11))/($B$13+$C$13+$F$13)</f>
        <v>0</v>
      </c>
      <c r="DJ436">
        <f>($B$13*$K$11+$C$13*$K$11+$F$13*((FE436+EW436)/MAX(FE436+EW436+FF436, 0.1)*$P$11+FF436/MAX(FE436+EW436+FF436, 0.1)*$Q$11))/($B$13+$C$13+$F$13)</f>
        <v>0</v>
      </c>
      <c r="DK436">
        <v>4.16</v>
      </c>
      <c r="DL436">
        <v>0.5</v>
      </c>
      <c r="DM436" t="s">
        <v>430</v>
      </c>
      <c r="DN436">
        <v>2</v>
      </c>
      <c r="DO436" t="b">
        <v>1</v>
      </c>
      <c r="DP436">
        <v>1685038100.6</v>
      </c>
      <c r="DQ436">
        <v>461.753</v>
      </c>
      <c r="DR436">
        <v>492.5333703703704</v>
      </c>
      <c r="DS436">
        <v>17.84197037037037</v>
      </c>
      <c r="DT436">
        <v>14.48402592592593</v>
      </c>
      <c r="DU436">
        <v>461.5273703703704</v>
      </c>
      <c r="DV436">
        <v>17.92916296296297</v>
      </c>
      <c r="DW436">
        <v>500.0302592592593</v>
      </c>
      <c r="DX436">
        <v>99.46058148148147</v>
      </c>
      <c r="DY436">
        <v>0.09998027407407407</v>
      </c>
      <c r="DZ436">
        <v>26.92787407407407</v>
      </c>
      <c r="EA436">
        <v>28.00704814814815</v>
      </c>
      <c r="EB436">
        <v>999.9000000000001</v>
      </c>
      <c r="EC436">
        <v>0</v>
      </c>
      <c r="ED436">
        <v>0</v>
      </c>
      <c r="EE436">
        <v>10000.06148148148</v>
      </c>
      <c r="EF436">
        <v>0</v>
      </c>
      <c r="EG436">
        <v>278.0261481481481</v>
      </c>
      <c r="EH436">
        <v>-30.78032222222222</v>
      </c>
      <c r="EI436">
        <v>470.1415185185185</v>
      </c>
      <c r="EJ436">
        <v>499.7720740740741</v>
      </c>
      <c r="EK436">
        <v>3.357940370370371</v>
      </c>
      <c r="EL436">
        <v>492.5333703703704</v>
      </c>
      <c r="EM436">
        <v>14.48402592592593</v>
      </c>
      <c r="EN436">
        <v>1.774572592592593</v>
      </c>
      <c r="EO436">
        <v>1.44059</v>
      </c>
      <c r="EP436">
        <v>15.56458888888889</v>
      </c>
      <c r="EQ436">
        <v>12.35176296296296</v>
      </c>
      <c r="ER436">
        <v>1999.998518518519</v>
      </c>
      <c r="ES436">
        <v>0.9799957037037035</v>
      </c>
      <c r="ET436">
        <v>0.02000432592592592</v>
      </c>
      <c r="EU436">
        <v>0</v>
      </c>
      <c r="EV436">
        <v>96.48430370370372</v>
      </c>
      <c r="EW436">
        <v>5.00078</v>
      </c>
      <c r="EX436">
        <v>10477.33703703704</v>
      </c>
      <c r="EY436">
        <v>16379.61111111111</v>
      </c>
      <c r="EZ436">
        <v>44.63637037037037</v>
      </c>
      <c r="FA436">
        <v>46.14566666666666</v>
      </c>
      <c r="FB436">
        <v>45.05537037037037</v>
      </c>
      <c r="FC436">
        <v>45.36096296296297</v>
      </c>
      <c r="FD436">
        <v>45.13177777777778</v>
      </c>
      <c r="FE436">
        <v>1955.086296296296</v>
      </c>
      <c r="FF436">
        <v>39.90962962962963</v>
      </c>
      <c r="FG436">
        <v>0</v>
      </c>
      <c r="FH436">
        <v>1685038107.1</v>
      </c>
      <c r="FI436">
        <v>0</v>
      </c>
      <c r="FJ436">
        <v>96.44968846153846</v>
      </c>
      <c r="FK436">
        <v>4.125993155865382</v>
      </c>
      <c r="FL436">
        <v>200.6222224412079</v>
      </c>
      <c r="FM436">
        <v>10477.8</v>
      </c>
      <c r="FN436">
        <v>15</v>
      </c>
      <c r="FO436">
        <v>1685037180.6</v>
      </c>
      <c r="FP436" t="s">
        <v>1212</v>
      </c>
      <c r="FQ436">
        <v>1685037168.1</v>
      </c>
      <c r="FR436">
        <v>1685037180.6</v>
      </c>
      <c r="FS436">
        <v>6</v>
      </c>
      <c r="FT436">
        <v>0.393</v>
      </c>
      <c r="FU436">
        <v>0.027</v>
      </c>
      <c r="FV436">
        <v>0.222</v>
      </c>
      <c r="FW436">
        <v>-0.163</v>
      </c>
      <c r="FX436">
        <v>420</v>
      </c>
      <c r="FY436">
        <v>12</v>
      </c>
      <c r="FZ436">
        <v>0.38</v>
      </c>
      <c r="GA436">
        <v>0.02</v>
      </c>
      <c r="GB436">
        <v>-29.48514250000001</v>
      </c>
      <c r="GC436">
        <v>-21.92121613508442</v>
      </c>
      <c r="GD436">
        <v>2.220436348658468</v>
      </c>
      <c r="GE436">
        <v>0</v>
      </c>
      <c r="GF436">
        <v>3.36668425</v>
      </c>
      <c r="GG436">
        <v>-0.06177061913696575</v>
      </c>
      <c r="GH436">
        <v>0.02371653019388587</v>
      </c>
      <c r="GI436">
        <v>1</v>
      </c>
      <c r="GJ436">
        <v>1</v>
      </c>
      <c r="GK436">
        <v>2</v>
      </c>
      <c r="GL436" t="s">
        <v>432</v>
      </c>
      <c r="GM436">
        <v>3.09847</v>
      </c>
      <c r="GN436">
        <v>2.75824</v>
      </c>
      <c r="GO436">
        <v>0.105511</v>
      </c>
      <c r="GP436">
        <v>0.110709</v>
      </c>
      <c r="GQ436">
        <v>0.09539830000000001</v>
      </c>
      <c r="GR436">
        <v>0.082097</v>
      </c>
      <c r="GS436">
        <v>22672.1</v>
      </c>
      <c r="GT436">
        <v>22286.9</v>
      </c>
      <c r="GU436">
        <v>25909.7</v>
      </c>
      <c r="GV436">
        <v>25426.4</v>
      </c>
      <c r="GW436">
        <v>37631.9</v>
      </c>
      <c r="GX436">
        <v>35563.2</v>
      </c>
      <c r="GY436">
        <v>45316.7</v>
      </c>
      <c r="GZ436">
        <v>41916.7</v>
      </c>
      <c r="HA436">
        <v>1.82017</v>
      </c>
      <c r="HB436">
        <v>1.74708</v>
      </c>
      <c r="HC436">
        <v>-0.239991</v>
      </c>
      <c r="HD436">
        <v>0</v>
      </c>
      <c r="HE436">
        <v>31.9143</v>
      </c>
      <c r="HF436">
        <v>999.9</v>
      </c>
      <c r="HG436">
        <v>39.4</v>
      </c>
      <c r="HH436">
        <v>48.1</v>
      </c>
      <c r="HI436">
        <v>44.728</v>
      </c>
      <c r="HJ436">
        <v>63.0834</v>
      </c>
      <c r="HK436">
        <v>22.7524</v>
      </c>
      <c r="HL436">
        <v>1</v>
      </c>
      <c r="HM436">
        <v>0.757363</v>
      </c>
      <c r="HN436">
        <v>7.91541</v>
      </c>
      <c r="HO436">
        <v>20.1171</v>
      </c>
      <c r="HP436">
        <v>5.2101</v>
      </c>
      <c r="HQ436">
        <v>11.986</v>
      </c>
      <c r="HR436">
        <v>4.963</v>
      </c>
      <c r="HS436">
        <v>3.27418</v>
      </c>
      <c r="HT436">
        <v>9999</v>
      </c>
      <c r="HU436">
        <v>9999</v>
      </c>
      <c r="HV436">
        <v>9999</v>
      </c>
      <c r="HW436">
        <v>33.2</v>
      </c>
      <c r="HX436">
        <v>1.86402</v>
      </c>
      <c r="HY436">
        <v>1.86035</v>
      </c>
      <c r="HZ436">
        <v>1.85869</v>
      </c>
      <c r="IA436">
        <v>1.86005</v>
      </c>
      <c r="IB436">
        <v>1.85989</v>
      </c>
      <c r="IC436">
        <v>1.85856</v>
      </c>
      <c r="ID436">
        <v>1.8577</v>
      </c>
      <c r="IE436">
        <v>1.85246</v>
      </c>
      <c r="IF436">
        <v>0</v>
      </c>
      <c r="IG436">
        <v>0</v>
      </c>
      <c r="IH436">
        <v>0</v>
      </c>
      <c r="II436">
        <v>0</v>
      </c>
      <c r="IJ436" t="s">
        <v>433</v>
      </c>
      <c r="IK436" t="s">
        <v>434</v>
      </c>
      <c r="IL436" t="s">
        <v>435</v>
      </c>
      <c r="IM436" t="s">
        <v>435</v>
      </c>
      <c r="IN436" t="s">
        <v>435</v>
      </c>
      <c r="IO436" t="s">
        <v>435</v>
      </c>
      <c r="IP436">
        <v>0</v>
      </c>
      <c r="IQ436">
        <v>100</v>
      </c>
      <c r="IR436">
        <v>100</v>
      </c>
      <c r="IS436">
        <v>0.227</v>
      </c>
      <c r="IT436">
        <v>-0.08699999999999999</v>
      </c>
      <c r="IU436">
        <v>0.1423453740695309</v>
      </c>
      <c r="IV436">
        <v>0.0002756662941723101</v>
      </c>
      <c r="IW436">
        <v>-1.706736700235475E-07</v>
      </c>
      <c r="IX436">
        <v>-7.648352192670159E-11</v>
      </c>
      <c r="IY436">
        <v>-0.2459740599932363</v>
      </c>
      <c r="IZ436">
        <v>0.001712106514585134</v>
      </c>
      <c r="JA436">
        <v>0.0004201690128959496</v>
      </c>
      <c r="JB436">
        <v>-1.212774764375344E-06</v>
      </c>
      <c r="JC436">
        <v>3</v>
      </c>
      <c r="JD436">
        <v>1949</v>
      </c>
      <c r="JE436">
        <v>1</v>
      </c>
      <c r="JF436">
        <v>28</v>
      </c>
      <c r="JG436">
        <v>15.7</v>
      </c>
      <c r="JH436">
        <v>15.5</v>
      </c>
      <c r="JI436">
        <v>1.36108</v>
      </c>
      <c r="JJ436">
        <v>2.71606</v>
      </c>
      <c r="JK436">
        <v>1.49658</v>
      </c>
      <c r="JL436">
        <v>2.34131</v>
      </c>
      <c r="JM436">
        <v>1.54907</v>
      </c>
      <c r="JN436">
        <v>2.43286</v>
      </c>
      <c r="JO436">
        <v>51.4647</v>
      </c>
      <c r="JP436">
        <v>13.5016</v>
      </c>
      <c r="JQ436">
        <v>18</v>
      </c>
      <c r="JR436">
        <v>501.044</v>
      </c>
      <c r="JS436">
        <v>466.441</v>
      </c>
      <c r="JT436">
        <v>20.4935</v>
      </c>
      <c r="JU436">
        <v>36.0861</v>
      </c>
      <c r="JV436">
        <v>30</v>
      </c>
      <c r="JW436">
        <v>35.7802</v>
      </c>
      <c r="JX436">
        <v>35.6219</v>
      </c>
      <c r="JY436">
        <v>27.3471</v>
      </c>
      <c r="JZ436">
        <v>60.9932</v>
      </c>
      <c r="KA436">
        <v>0</v>
      </c>
      <c r="KB436">
        <v>20.5028</v>
      </c>
      <c r="KC436">
        <v>540.657</v>
      </c>
      <c r="KD436">
        <v>14.4843</v>
      </c>
      <c r="KE436">
        <v>99.0235</v>
      </c>
      <c r="KF436">
        <v>99.50960000000001</v>
      </c>
    </row>
    <row r="437" spans="1:292">
      <c r="A437">
        <v>417</v>
      </c>
      <c r="B437">
        <v>1685038113.1</v>
      </c>
      <c r="C437">
        <v>11514</v>
      </c>
      <c r="D437" t="s">
        <v>1276</v>
      </c>
      <c r="E437" t="s">
        <v>1277</v>
      </c>
      <c r="F437">
        <v>5</v>
      </c>
      <c r="G437" t="s">
        <v>1235</v>
      </c>
      <c r="H437">
        <v>1685038105.314285</v>
      </c>
      <c r="I437">
        <f>(J437)/1000</f>
        <v>0</v>
      </c>
      <c r="J437">
        <f>IF(DO437, AM437, AG437)</f>
        <v>0</v>
      </c>
      <c r="K437">
        <f>IF(DO437, AH437, AF437)</f>
        <v>0</v>
      </c>
      <c r="L437">
        <f>DQ437 - IF(AT437&gt;1, K437*DK437*100.0/(AV437*EE437), 0)</f>
        <v>0</v>
      </c>
      <c r="M437">
        <f>((S437-I437/2)*L437-K437)/(S437+I437/2)</f>
        <v>0</v>
      </c>
      <c r="N437">
        <f>M437*(DX437+DY437)/1000.0</f>
        <v>0</v>
      </c>
      <c r="O437">
        <f>(DQ437 - IF(AT437&gt;1, K437*DK437*100.0/(AV437*EE437), 0))*(DX437+DY437)/1000.0</f>
        <v>0</v>
      </c>
      <c r="P437">
        <f>2.0/((1/R437-1/Q437)+SIGN(R437)*SQRT((1/R437-1/Q437)*(1/R437-1/Q437) + 4*DL437/((DL437+1)*(DL437+1))*(2*1/R437*1/Q437-1/Q437*1/Q437)))</f>
        <v>0</v>
      </c>
      <c r="Q437">
        <f>IF(LEFT(DM437,1)&lt;&gt;"0",IF(LEFT(DM437,1)="1",3.0,DN437),$D$5+$E$5*(EE437*DX437/($K$5*1000))+$F$5*(EE437*DX437/($K$5*1000))*MAX(MIN(DK437,$J$5),$I$5)*MAX(MIN(DK437,$J$5),$I$5)+$G$5*MAX(MIN(DK437,$J$5),$I$5)*(EE437*DX437/($K$5*1000))+$H$5*(EE437*DX437/($K$5*1000))*(EE437*DX437/($K$5*1000)))</f>
        <v>0</v>
      </c>
      <c r="R437">
        <f>I437*(1000-(1000*0.61365*exp(17.502*V437/(240.97+V437))/(DX437+DY437)+DS437)/2)/(1000*0.61365*exp(17.502*V437/(240.97+V437))/(DX437+DY437)-DS437)</f>
        <v>0</v>
      </c>
      <c r="S437">
        <f>1/((DL437+1)/(P437/1.6)+1/(Q437/1.37)) + DL437/((DL437+1)/(P437/1.6) + DL437/(Q437/1.37))</f>
        <v>0</v>
      </c>
      <c r="T437">
        <f>(DG437*DJ437)</f>
        <v>0</v>
      </c>
      <c r="U437">
        <f>(DZ437+(T437+2*0.95*5.67E-8*(((DZ437+$B$9)+273)^4-(DZ437+273)^4)-44100*I437)/(1.84*29.3*Q437+8*0.95*5.67E-8*(DZ437+273)^3))</f>
        <v>0</v>
      </c>
      <c r="V437">
        <f>($C$9*EA437+$D$9*EB437+$E$9*U437)</f>
        <v>0</v>
      </c>
      <c r="W437">
        <f>0.61365*exp(17.502*V437/(240.97+V437))</f>
        <v>0</v>
      </c>
      <c r="X437">
        <f>(Y437/Z437*100)</f>
        <v>0</v>
      </c>
      <c r="Y437">
        <f>DS437*(DX437+DY437)/1000</f>
        <v>0</v>
      </c>
      <c r="Z437">
        <f>0.61365*exp(17.502*DZ437/(240.97+DZ437))</f>
        <v>0</v>
      </c>
      <c r="AA437">
        <f>(W437-DS437*(DX437+DY437)/1000)</f>
        <v>0</v>
      </c>
      <c r="AB437">
        <f>(-I437*44100)</f>
        <v>0</v>
      </c>
      <c r="AC437">
        <f>2*29.3*Q437*0.92*(DZ437-V437)</f>
        <v>0</v>
      </c>
      <c r="AD437">
        <f>2*0.95*5.67E-8*(((DZ437+$B$9)+273)^4-(V437+273)^4)</f>
        <v>0</v>
      </c>
      <c r="AE437">
        <f>T437+AD437+AB437+AC437</f>
        <v>0</v>
      </c>
      <c r="AF437">
        <f>DW437*AT437*(DR437-DQ437*(1000-AT437*DT437)/(1000-AT437*DS437))/(100*DK437)</f>
        <v>0</v>
      </c>
      <c r="AG437">
        <f>1000*DW437*AT437*(DS437-DT437)/(100*DK437*(1000-AT437*DS437))</f>
        <v>0</v>
      </c>
      <c r="AH437">
        <f>(AI437 - AJ437 - DX437*1E3/(8.314*(DZ437+273.15)) * AL437/DW437 * AK437) * DW437/(100*DK437) * (1000 - DT437)/1000</f>
        <v>0</v>
      </c>
      <c r="AI437">
        <v>530.409335080614</v>
      </c>
      <c r="AJ437">
        <v>508.4273636363632</v>
      </c>
      <c r="AK437">
        <v>3.273064594157001</v>
      </c>
      <c r="AL437">
        <v>66.85377035828483</v>
      </c>
      <c r="AM437">
        <f>(AO437 - AN437 + DX437*1E3/(8.314*(DZ437+273.15)) * AQ437/DW437 * AP437) * DW437/(100*DK437) * 1000/(1000 - AO437)</f>
        <v>0</v>
      </c>
      <c r="AN437">
        <v>14.47351468284878</v>
      </c>
      <c r="AO437">
        <v>17.85230439560439</v>
      </c>
      <c r="AP437">
        <v>6.853156155905959E-05</v>
      </c>
      <c r="AQ437">
        <v>101.9108585769425</v>
      </c>
      <c r="AR437">
        <v>0</v>
      </c>
      <c r="AS437">
        <v>0</v>
      </c>
      <c r="AT437">
        <f>IF(AR437*$H$15&gt;=AV437,1.0,(AV437/(AV437-AR437*$H$15)))</f>
        <v>0</v>
      </c>
      <c r="AU437">
        <f>(AT437-1)*100</f>
        <v>0</v>
      </c>
      <c r="AV437">
        <f>MAX(0,($B$15+$C$15*EE437)/(1+$D$15*EE437)*DX437/(DZ437+273)*$E$15)</f>
        <v>0</v>
      </c>
      <c r="AW437" t="s">
        <v>429</v>
      </c>
      <c r="AX437" t="s">
        <v>429</v>
      </c>
      <c r="AY437">
        <v>0</v>
      </c>
      <c r="AZ437">
        <v>0</v>
      </c>
      <c r="BA437">
        <f>1-AY437/AZ437</f>
        <v>0</v>
      </c>
      <c r="BB437">
        <v>0</v>
      </c>
      <c r="BC437" t="s">
        <v>429</v>
      </c>
      <c r="BD437" t="s">
        <v>429</v>
      </c>
      <c r="BE437">
        <v>0</v>
      </c>
      <c r="BF437">
        <v>0</v>
      </c>
      <c r="BG437">
        <f>1-BE437/BF437</f>
        <v>0</v>
      </c>
      <c r="BH437">
        <v>0.5</v>
      </c>
      <c r="BI437">
        <f>DH437</f>
        <v>0</v>
      </c>
      <c r="BJ437">
        <f>K437</f>
        <v>0</v>
      </c>
      <c r="BK437">
        <f>BG437*BH437*BI437</f>
        <v>0</v>
      </c>
      <c r="BL437">
        <f>(BJ437-BB437)/BI437</f>
        <v>0</v>
      </c>
      <c r="BM437">
        <f>(AZ437-BF437)/BF437</f>
        <v>0</v>
      </c>
      <c r="BN437">
        <f>AY437/(BA437+AY437/BF437)</f>
        <v>0</v>
      </c>
      <c r="BO437" t="s">
        <v>429</v>
      </c>
      <c r="BP437">
        <v>0</v>
      </c>
      <c r="BQ437">
        <f>IF(BP437&lt;&gt;0, BP437, BN437)</f>
        <v>0</v>
      </c>
      <c r="BR437">
        <f>1-BQ437/BF437</f>
        <v>0</v>
      </c>
      <c r="BS437">
        <f>(BF437-BE437)/(BF437-BQ437)</f>
        <v>0</v>
      </c>
      <c r="BT437">
        <f>(AZ437-BF437)/(AZ437-BQ437)</f>
        <v>0</v>
      </c>
      <c r="BU437">
        <f>(BF437-BE437)/(BF437-AY437)</f>
        <v>0</v>
      </c>
      <c r="BV437">
        <f>(AZ437-BF437)/(AZ437-AY437)</f>
        <v>0</v>
      </c>
      <c r="BW437">
        <f>(BS437*BQ437/BE437)</f>
        <v>0</v>
      </c>
      <c r="BX437">
        <f>(1-BW437)</f>
        <v>0</v>
      </c>
      <c r="DG437">
        <f>$B$13*EF437+$C$13*EG437+$F$13*ER437*(1-EU437)</f>
        <v>0</v>
      </c>
      <c r="DH437">
        <f>DG437*DI437</f>
        <v>0</v>
      </c>
      <c r="DI437">
        <f>($B$13*$D$11+$C$13*$D$11+$F$13*((FE437+EW437)/MAX(FE437+EW437+FF437, 0.1)*$I$11+FF437/MAX(FE437+EW437+FF437, 0.1)*$J$11))/($B$13+$C$13+$F$13)</f>
        <v>0</v>
      </c>
      <c r="DJ437">
        <f>($B$13*$K$11+$C$13*$K$11+$F$13*((FE437+EW437)/MAX(FE437+EW437+FF437, 0.1)*$P$11+FF437/MAX(FE437+EW437+FF437, 0.1)*$Q$11))/($B$13+$C$13+$F$13)</f>
        <v>0</v>
      </c>
      <c r="DK437">
        <v>4.16</v>
      </c>
      <c r="DL437">
        <v>0.5</v>
      </c>
      <c r="DM437" t="s">
        <v>430</v>
      </c>
      <c r="DN437">
        <v>2</v>
      </c>
      <c r="DO437" t="b">
        <v>1</v>
      </c>
      <c r="DP437">
        <v>1685038105.314285</v>
      </c>
      <c r="DQ437">
        <v>476.2555357142857</v>
      </c>
      <c r="DR437">
        <v>508.0050357142857</v>
      </c>
      <c r="DS437">
        <v>17.85039642857143</v>
      </c>
      <c r="DT437">
        <v>14.47927857142857</v>
      </c>
      <c r="DU437">
        <v>476.0290000000001</v>
      </c>
      <c r="DV437">
        <v>17.93746428571428</v>
      </c>
      <c r="DW437">
        <v>500.0148214285714</v>
      </c>
      <c r="DX437">
        <v>99.46005357142857</v>
      </c>
      <c r="DY437">
        <v>0.1000074178571428</v>
      </c>
      <c r="DZ437">
        <v>26.92621071428571</v>
      </c>
      <c r="EA437">
        <v>28.00946428571428</v>
      </c>
      <c r="EB437">
        <v>999.9000000000002</v>
      </c>
      <c r="EC437">
        <v>0</v>
      </c>
      <c r="ED437">
        <v>0</v>
      </c>
      <c r="EE437">
        <v>10001.20214285714</v>
      </c>
      <c r="EF437">
        <v>0</v>
      </c>
      <c r="EG437">
        <v>278.7035357142857</v>
      </c>
      <c r="EH437">
        <v>-31.74940357142857</v>
      </c>
      <c r="EI437">
        <v>484.9116785714285</v>
      </c>
      <c r="EJ437">
        <v>515.4686071428572</v>
      </c>
      <c r="EK437">
        <v>3.3711175</v>
      </c>
      <c r="EL437">
        <v>508.0050357142857</v>
      </c>
      <c r="EM437">
        <v>14.47927857142857</v>
      </c>
      <c r="EN437">
        <v>1.775400714285714</v>
      </c>
      <c r="EO437">
        <v>1.440109285714286</v>
      </c>
      <c r="EP437">
        <v>15.57186428571429</v>
      </c>
      <c r="EQ437">
        <v>12.34668571428571</v>
      </c>
      <c r="ER437">
        <v>1999.993214285714</v>
      </c>
      <c r="ES437">
        <v>0.9799955357142858</v>
      </c>
      <c r="ET437">
        <v>0.0200045</v>
      </c>
      <c r="EU437">
        <v>0</v>
      </c>
      <c r="EV437">
        <v>96.73967142857144</v>
      </c>
      <c r="EW437">
        <v>5.00078</v>
      </c>
      <c r="EX437">
        <v>10487.83214285715</v>
      </c>
      <c r="EY437">
        <v>16379.56071428572</v>
      </c>
      <c r="EZ437">
        <v>44.6270357142857</v>
      </c>
      <c r="FA437">
        <v>46.13828571428571</v>
      </c>
      <c r="FB437">
        <v>45.06235714285714</v>
      </c>
      <c r="FC437">
        <v>45.34803571428571</v>
      </c>
      <c r="FD437">
        <v>45.15607142857142</v>
      </c>
      <c r="FE437">
        <v>1955.080714285714</v>
      </c>
      <c r="FF437">
        <v>39.91</v>
      </c>
      <c r="FG437">
        <v>0</v>
      </c>
      <c r="FH437">
        <v>1685038112.5</v>
      </c>
      <c r="FI437">
        <v>0</v>
      </c>
      <c r="FJ437">
        <v>96.76999999999998</v>
      </c>
      <c r="FK437">
        <v>3.239715373091753</v>
      </c>
      <c r="FL437">
        <v>52.65384497989378</v>
      </c>
      <c r="FM437">
        <v>10490.648</v>
      </c>
      <c r="FN437">
        <v>15</v>
      </c>
      <c r="FO437">
        <v>1685037180.6</v>
      </c>
      <c r="FP437" t="s">
        <v>1212</v>
      </c>
      <c r="FQ437">
        <v>1685037168.1</v>
      </c>
      <c r="FR437">
        <v>1685037180.6</v>
      </c>
      <c r="FS437">
        <v>6</v>
      </c>
      <c r="FT437">
        <v>0.393</v>
      </c>
      <c r="FU437">
        <v>0.027</v>
      </c>
      <c r="FV437">
        <v>0.222</v>
      </c>
      <c r="FW437">
        <v>-0.163</v>
      </c>
      <c r="FX437">
        <v>420</v>
      </c>
      <c r="FY437">
        <v>12</v>
      </c>
      <c r="FZ437">
        <v>0.38</v>
      </c>
      <c r="GA437">
        <v>0.02</v>
      </c>
      <c r="GB437">
        <v>-31.13951463414634</v>
      </c>
      <c r="GC437">
        <v>-13.06250592334503</v>
      </c>
      <c r="GD437">
        <v>1.298775829914927</v>
      </c>
      <c r="GE437">
        <v>0</v>
      </c>
      <c r="GF437">
        <v>3.362862195121951</v>
      </c>
      <c r="GG437">
        <v>0.1596211149825835</v>
      </c>
      <c r="GH437">
        <v>0.01666899656250944</v>
      </c>
      <c r="GI437">
        <v>1</v>
      </c>
      <c r="GJ437">
        <v>1</v>
      </c>
      <c r="GK437">
        <v>2</v>
      </c>
      <c r="GL437" t="s">
        <v>432</v>
      </c>
      <c r="GM437">
        <v>3.09853</v>
      </c>
      <c r="GN437">
        <v>2.75811</v>
      </c>
      <c r="GO437">
        <v>0.108071</v>
      </c>
      <c r="GP437">
        <v>0.113312</v>
      </c>
      <c r="GQ437">
        <v>0.095389</v>
      </c>
      <c r="GR437">
        <v>0.0820814</v>
      </c>
      <c r="GS437">
        <v>22607.4</v>
      </c>
      <c r="GT437">
        <v>22222.1</v>
      </c>
      <c r="GU437">
        <v>25909.9</v>
      </c>
      <c r="GV437">
        <v>25426.9</v>
      </c>
      <c r="GW437">
        <v>37632.6</v>
      </c>
      <c r="GX437">
        <v>35564.5</v>
      </c>
      <c r="GY437">
        <v>45316.6</v>
      </c>
      <c r="GZ437">
        <v>41917.2</v>
      </c>
      <c r="HA437">
        <v>1.82062</v>
      </c>
      <c r="HB437">
        <v>1.74692</v>
      </c>
      <c r="HC437">
        <v>-0.239793</v>
      </c>
      <c r="HD437">
        <v>0</v>
      </c>
      <c r="HE437">
        <v>31.9145</v>
      </c>
      <c r="HF437">
        <v>999.9</v>
      </c>
      <c r="HG437">
        <v>39.3</v>
      </c>
      <c r="HH437">
        <v>48.1</v>
      </c>
      <c r="HI437">
        <v>44.609</v>
      </c>
      <c r="HJ437">
        <v>63.2134</v>
      </c>
      <c r="HK437">
        <v>22.7564</v>
      </c>
      <c r="HL437">
        <v>1</v>
      </c>
      <c r="HM437">
        <v>0.756817</v>
      </c>
      <c r="HN437">
        <v>7.82518</v>
      </c>
      <c r="HO437">
        <v>20.1215</v>
      </c>
      <c r="HP437">
        <v>5.21025</v>
      </c>
      <c r="HQ437">
        <v>11.986</v>
      </c>
      <c r="HR437">
        <v>4.9629</v>
      </c>
      <c r="HS437">
        <v>3.2742</v>
      </c>
      <c r="HT437">
        <v>9999</v>
      </c>
      <c r="HU437">
        <v>9999</v>
      </c>
      <c r="HV437">
        <v>9999</v>
      </c>
      <c r="HW437">
        <v>33.2</v>
      </c>
      <c r="HX437">
        <v>1.86402</v>
      </c>
      <c r="HY437">
        <v>1.86035</v>
      </c>
      <c r="HZ437">
        <v>1.85871</v>
      </c>
      <c r="IA437">
        <v>1.86005</v>
      </c>
      <c r="IB437">
        <v>1.85989</v>
      </c>
      <c r="IC437">
        <v>1.85856</v>
      </c>
      <c r="ID437">
        <v>1.85772</v>
      </c>
      <c r="IE437">
        <v>1.85244</v>
      </c>
      <c r="IF437">
        <v>0</v>
      </c>
      <c r="IG437">
        <v>0</v>
      </c>
      <c r="IH437">
        <v>0</v>
      </c>
      <c r="II437">
        <v>0</v>
      </c>
      <c r="IJ437" t="s">
        <v>433</v>
      </c>
      <c r="IK437" t="s">
        <v>434</v>
      </c>
      <c r="IL437" t="s">
        <v>435</v>
      </c>
      <c r="IM437" t="s">
        <v>435</v>
      </c>
      <c r="IN437" t="s">
        <v>435</v>
      </c>
      <c r="IO437" t="s">
        <v>435</v>
      </c>
      <c r="IP437">
        <v>0</v>
      </c>
      <c r="IQ437">
        <v>100</v>
      </c>
      <c r="IR437">
        <v>100</v>
      </c>
      <c r="IS437">
        <v>0.228</v>
      </c>
      <c r="IT437">
        <v>-0.0871</v>
      </c>
      <c r="IU437">
        <v>0.1423453740695309</v>
      </c>
      <c r="IV437">
        <v>0.0002756662941723101</v>
      </c>
      <c r="IW437">
        <v>-1.706736700235475E-07</v>
      </c>
      <c r="IX437">
        <v>-7.648352192670159E-11</v>
      </c>
      <c r="IY437">
        <v>-0.2459740599932363</v>
      </c>
      <c r="IZ437">
        <v>0.001712106514585134</v>
      </c>
      <c r="JA437">
        <v>0.0004201690128959496</v>
      </c>
      <c r="JB437">
        <v>-1.212774764375344E-06</v>
      </c>
      <c r="JC437">
        <v>3</v>
      </c>
      <c r="JD437">
        <v>1949</v>
      </c>
      <c r="JE437">
        <v>1</v>
      </c>
      <c r="JF437">
        <v>28</v>
      </c>
      <c r="JG437">
        <v>15.8</v>
      </c>
      <c r="JH437">
        <v>15.5</v>
      </c>
      <c r="JI437">
        <v>1.39404</v>
      </c>
      <c r="JJ437">
        <v>2.7002</v>
      </c>
      <c r="JK437">
        <v>1.49658</v>
      </c>
      <c r="JL437">
        <v>2.34131</v>
      </c>
      <c r="JM437">
        <v>1.54785</v>
      </c>
      <c r="JN437">
        <v>2.4585</v>
      </c>
      <c r="JO437">
        <v>51.4647</v>
      </c>
      <c r="JP437">
        <v>13.5191</v>
      </c>
      <c r="JQ437">
        <v>18</v>
      </c>
      <c r="JR437">
        <v>501.334</v>
      </c>
      <c r="JS437">
        <v>466.356</v>
      </c>
      <c r="JT437">
        <v>20.4938</v>
      </c>
      <c r="JU437">
        <v>36.0861</v>
      </c>
      <c r="JV437">
        <v>29.9999</v>
      </c>
      <c r="JW437">
        <v>35.7816</v>
      </c>
      <c r="JX437">
        <v>35.624</v>
      </c>
      <c r="JY437">
        <v>28.0119</v>
      </c>
      <c r="JZ437">
        <v>60.9932</v>
      </c>
      <c r="KA437">
        <v>0</v>
      </c>
      <c r="KB437">
        <v>20.4983</v>
      </c>
      <c r="KC437">
        <v>560.697</v>
      </c>
      <c r="KD437">
        <v>14.4843</v>
      </c>
      <c r="KE437">
        <v>99.02370000000001</v>
      </c>
      <c r="KF437">
        <v>99.5111</v>
      </c>
    </row>
    <row r="438" spans="1:292">
      <c r="A438">
        <v>418</v>
      </c>
      <c r="B438">
        <v>1685038118.1</v>
      </c>
      <c r="C438">
        <v>11519</v>
      </c>
      <c r="D438" t="s">
        <v>1278</v>
      </c>
      <c r="E438" t="s">
        <v>1279</v>
      </c>
      <c r="F438">
        <v>5</v>
      </c>
      <c r="G438" t="s">
        <v>1235</v>
      </c>
      <c r="H438">
        <v>1685038110.6</v>
      </c>
      <c r="I438">
        <f>(J438)/1000</f>
        <v>0</v>
      </c>
      <c r="J438">
        <f>IF(DO438, AM438, AG438)</f>
        <v>0</v>
      </c>
      <c r="K438">
        <f>IF(DO438, AH438, AF438)</f>
        <v>0</v>
      </c>
      <c r="L438">
        <f>DQ438 - IF(AT438&gt;1, K438*DK438*100.0/(AV438*EE438), 0)</f>
        <v>0</v>
      </c>
      <c r="M438">
        <f>((S438-I438/2)*L438-K438)/(S438+I438/2)</f>
        <v>0</v>
      </c>
      <c r="N438">
        <f>M438*(DX438+DY438)/1000.0</f>
        <v>0</v>
      </c>
      <c r="O438">
        <f>(DQ438 - IF(AT438&gt;1, K438*DK438*100.0/(AV438*EE438), 0))*(DX438+DY438)/1000.0</f>
        <v>0</v>
      </c>
      <c r="P438">
        <f>2.0/((1/R438-1/Q438)+SIGN(R438)*SQRT((1/R438-1/Q438)*(1/R438-1/Q438) + 4*DL438/((DL438+1)*(DL438+1))*(2*1/R438*1/Q438-1/Q438*1/Q438)))</f>
        <v>0</v>
      </c>
      <c r="Q438">
        <f>IF(LEFT(DM438,1)&lt;&gt;"0",IF(LEFT(DM438,1)="1",3.0,DN438),$D$5+$E$5*(EE438*DX438/($K$5*1000))+$F$5*(EE438*DX438/($K$5*1000))*MAX(MIN(DK438,$J$5),$I$5)*MAX(MIN(DK438,$J$5),$I$5)+$G$5*MAX(MIN(DK438,$J$5),$I$5)*(EE438*DX438/($K$5*1000))+$H$5*(EE438*DX438/($K$5*1000))*(EE438*DX438/($K$5*1000)))</f>
        <v>0</v>
      </c>
      <c r="R438">
        <f>I438*(1000-(1000*0.61365*exp(17.502*V438/(240.97+V438))/(DX438+DY438)+DS438)/2)/(1000*0.61365*exp(17.502*V438/(240.97+V438))/(DX438+DY438)-DS438)</f>
        <v>0</v>
      </c>
      <c r="S438">
        <f>1/((DL438+1)/(P438/1.6)+1/(Q438/1.37)) + DL438/((DL438+1)/(P438/1.6) + DL438/(Q438/1.37))</f>
        <v>0</v>
      </c>
      <c r="T438">
        <f>(DG438*DJ438)</f>
        <v>0</v>
      </c>
      <c r="U438">
        <f>(DZ438+(T438+2*0.95*5.67E-8*(((DZ438+$B$9)+273)^4-(DZ438+273)^4)-44100*I438)/(1.84*29.3*Q438+8*0.95*5.67E-8*(DZ438+273)^3))</f>
        <v>0</v>
      </c>
      <c r="V438">
        <f>($C$9*EA438+$D$9*EB438+$E$9*U438)</f>
        <v>0</v>
      </c>
      <c r="W438">
        <f>0.61365*exp(17.502*V438/(240.97+V438))</f>
        <v>0</v>
      </c>
      <c r="X438">
        <f>(Y438/Z438*100)</f>
        <v>0</v>
      </c>
      <c r="Y438">
        <f>DS438*(DX438+DY438)/1000</f>
        <v>0</v>
      </c>
      <c r="Z438">
        <f>0.61365*exp(17.502*DZ438/(240.97+DZ438))</f>
        <v>0</v>
      </c>
      <c r="AA438">
        <f>(W438-DS438*(DX438+DY438)/1000)</f>
        <v>0</v>
      </c>
      <c r="AB438">
        <f>(-I438*44100)</f>
        <v>0</v>
      </c>
      <c r="AC438">
        <f>2*29.3*Q438*0.92*(DZ438-V438)</f>
        <v>0</v>
      </c>
      <c r="AD438">
        <f>2*0.95*5.67E-8*(((DZ438+$B$9)+273)^4-(V438+273)^4)</f>
        <v>0</v>
      </c>
      <c r="AE438">
        <f>T438+AD438+AB438+AC438</f>
        <v>0</v>
      </c>
      <c r="AF438">
        <f>DW438*AT438*(DR438-DQ438*(1000-AT438*DT438)/(1000-AT438*DS438))/(100*DK438)</f>
        <v>0</v>
      </c>
      <c r="AG438">
        <f>1000*DW438*AT438*(DS438-DT438)/(100*DK438*(1000-AT438*DS438))</f>
        <v>0</v>
      </c>
      <c r="AH438">
        <f>(AI438 - AJ438 - DX438*1E3/(8.314*(DZ438+273.15)) * AL438/DW438 * AK438) * DW438/(100*DK438) * (1000 - DT438)/1000</f>
        <v>0</v>
      </c>
      <c r="AI438">
        <v>547.6454543893659</v>
      </c>
      <c r="AJ438">
        <v>525.0936666666668</v>
      </c>
      <c r="AK438">
        <v>3.338806269711099</v>
      </c>
      <c r="AL438">
        <v>66.85377035828483</v>
      </c>
      <c r="AM438">
        <f>(AO438 - AN438 + DX438*1E3/(8.314*(DZ438+273.15)) * AQ438/DW438 * AP438) * DW438/(100*DK438) * 1000/(1000 - AO438)</f>
        <v>0</v>
      </c>
      <c r="AN438">
        <v>14.47045806075298</v>
      </c>
      <c r="AO438">
        <v>17.85273296703298</v>
      </c>
      <c r="AP438">
        <v>-5.295389696934633E-05</v>
      </c>
      <c r="AQ438">
        <v>101.9108585769425</v>
      </c>
      <c r="AR438">
        <v>0</v>
      </c>
      <c r="AS438">
        <v>0</v>
      </c>
      <c r="AT438">
        <f>IF(AR438*$H$15&gt;=AV438,1.0,(AV438/(AV438-AR438*$H$15)))</f>
        <v>0</v>
      </c>
      <c r="AU438">
        <f>(AT438-1)*100</f>
        <v>0</v>
      </c>
      <c r="AV438">
        <f>MAX(0,($B$15+$C$15*EE438)/(1+$D$15*EE438)*DX438/(DZ438+273)*$E$15)</f>
        <v>0</v>
      </c>
      <c r="AW438" t="s">
        <v>429</v>
      </c>
      <c r="AX438" t="s">
        <v>429</v>
      </c>
      <c r="AY438">
        <v>0</v>
      </c>
      <c r="AZ438">
        <v>0</v>
      </c>
      <c r="BA438">
        <f>1-AY438/AZ438</f>
        <v>0</v>
      </c>
      <c r="BB438">
        <v>0</v>
      </c>
      <c r="BC438" t="s">
        <v>429</v>
      </c>
      <c r="BD438" t="s">
        <v>429</v>
      </c>
      <c r="BE438">
        <v>0</v>
      </c>
      <c r="BF438">
        <v>0</v>
      </c>
      <c r="BG438">
        <f>1-BE438/BF438</f>
        <v>0</v>
      </c>
      <c r="BH438">
        <v>0.5</v>
      </c>
      <c r="BI438">
        <f>DH438</f>
        <v>0</v>
      </c>
      <c r="BJ438">
        <f>K438</f>
        <v>0</v>
      </c>
      <c r="BK438">
        <f>BG438*BH438*BI438</f>
        <v>0</v>
      </c>
      <c r="BL438">
        <f>(BJ438-BB438)/BI438</f>
        <v>0</v>
      </c>
      <c r="BM438">
        <f>(AZ438-BF438)/BF438</f>
        <v>0</v>
      </c>
      <c r="BN438">
        <f>AY438/(BA438+AY438/BF438)</f>
        <v>0</v>
      </c>
      <c r="BO438" t="s">
        <v>429</v>
      </c>
      <c r="BP438">
        <v>0</v>
      </c>
      <c r="BQ438">
        <f>IF(BP438&lt;&gt;0, BP438, BN438)</f>
        <v>0</v>
      </c>
      <c r="BR438">
        <f>1-BQ438/BF438</f>
        <v>0</v>
      </c>
      <c r="BS438">
        <f>(BF438-BE438)/(BF438-BQ438)</f>
        <v>0</v>
      </c>
      <c r="BT438">
        <f>(AZ438-BF438)/(AZ438-BQ438)</f>
        <v>0</v>
      </c>
      <c r="BU438">
        <f>(BF438-BE438)/(BF438-AY438)</f>
        <v>0</v>
      </c>
      <c r="BV438">
        <f>(AZ438-BF438)/(AZ438-AY438)</f>
        <v>0</v>
      </c>
      <c r="BW438">
        <f>(BS438*BQ438/BE438)</f>
        <v>0</v>
      </c>
      <c r="BX438">
        <f>(1-BW438)</f>
        <v>0</v>
      </c>
      <c r="DG438">
        <f>$B$13*EF438+$C$13*EG438+$F$13*ER438*(1-EU438)</f>
        <v>0</v>
      </c>
      <c r="DH438">
        <f>DG438*DI438</f>
        <v>0</v>
      </c>
      <c r="DI438">
        <f>($B$13*$D$11+$C$13*$D$11+$F$13*((FE438+EW438)/MAX(FE438+EW438+FF438, 0.1)*$I$11+FF438/MAX(FE438+EW438+FF438, 0.1)*$J$11))/($B$13+$C$13+$F$13)</f>
        <v>0</v>
      </c>
      <c r="DJ438">
        <f>($B$13*$K$11+$C$13*$K$11+$F$13*((FE438+EW438)/MAX(FE438+EW438+FF438, 0.1)*$P$11+FF438/MAX(FE438+EW438+FF438, 0.1)*$Q$11))/($B$13+$C$13+$F$13)</f>
        <v>0</v>
      </c>
      <c r="DK438">
        <v>4.16</v>
      </c>
      <c r="DL438">
        <v>0.5</v>
      </c>
      <c r="DM438" t="s">
        <v>430</v>
      </c>
      <c r="DN438">
        <v>2</v>
      </c>
      <c r="DO438" t="b">
        <v>1</v>
      </c>
      <c r="DP438">
        <v>1685038110.6</v>
      </c>
      <c r="DQ438">
        <v>492.9996296296297</v>
      </c>
      <c r="DR438">
        <v>525.6842222222222</v>
      </c>
      <c r="DS438">
        <v>17.85295185185185</v>
      </c>
      <c r="DT438">
        <v>14.47248518518519</v>
      </c>
      <c r="DU438">
        <v>492.7721481481481</v>
      </c>
      <c r="DV438">
        <v>17.93998518518518</v>
      </c>
      <c r="DW438">
        <v>500.0324814814815</v>
      </c>
      <c r="DX438">
        <v>99.45979999999999</v>
      </c>
      <c r="DY438">
        <v>0.1000835851851852</v>
      </c>
      <c r="DZ438">
        <v>26.92418888888889</v>
      </c>
      <c r="EA438">
        <v>28.00625185185185</v>
      </c>
      <c r="EB438">
        <v>999.9000000000001</v>
      </c>
      <c r="EC438">
        <v>0</v>
      </c>
      <c r="ED438">
        <v>0</v>
      </c>
      <c r="EE438">
        <v>10004.0237037037</v>
      </c>
      <c r="EF438">
        <v>0</v>
      </c>
      <c r="EG438">
        <v>278.9167407407407</v>
      </c>
      <c r="EH438">
        <v>-32.68462222222222</v>
      </c>
      <c r="EI438">
        <v>501.9612592592593</v>
      </c>
      <c r="EJ438">
        <v>533.403962962963</v>
      </c>
      <c r="EK438">
        <v>3.380462222222222</v>
      </c>
      <c r="EL438">
        <v>525.6842222222222</v>
      </c>
      <c r="EM438">
        <v>14.47248518518519</v>
      </c>
      <c r="EN438">
        <v>1.775650740740741</v>
      </c>
      <c r="EO438">
        <v>1.43942962962963</v>
      </c>
      <c r="EP438">
        <v>15.57405925925926</v>
      </c>
      <c r="EQ438">
        <v>12.3395074074074</v>
      </c>
      <c r="ER438">
        <v>2000.028518518518</v>
      </c>
      <c r="ES438">
        <v>0.9799949629629631</v>
      </c>
      <c r="ET438">
        <v>0.02000511111111111</v>
      </c>
      <c r="EU438">
        <v>0</v>
      </c>
      <c r="EV438">
        <v>97.05106666666664</v>
      </c>
      <c r="EW438">
        <v>5.00078</v>
      </c>
      <c r="EX438">
        <v>10494.93333333333</v>
      </c>
      <c r="EY438">
        <v>16379.84074074074</v>
      </c>
      <c r="EZ438">
        <v>44.60396296296295</v>
      </c>
      <c r="FA438">
        <v>46.13188888888889</v>
      </c>
      <c r="FB438">
        <v>45.05766666666666</v>
      </c>
      <c r="FC438">
        <v>45.33314814814815</v>
      </c>
      <c r="FD438">
        <v>45.15718518518517</v>
      </c>
      <c r="FE438">
        <v>1955.114444444444</v>
      </c>
      <c r="FF438">
        <v>39.9125925925926</v>
      </c>
      <c r="FG438">
        <v>0</v>
      </c>
      <c r="FH438">
        <v>1685038117.3</v>
      </c>
      <c r="FI438">
        <v>0</v>
      </c>
      <c r="FJ438">
        <v>97.05602799999998</v>
      </c>
      <c r="FK438">
        <v>2.702107683641242</v>
      </c>
      <c r="FL438">
        <v>90.26923027791253</v>
      </c>
      <c r="FM438">
        <v>10498.74</v>
      </c>
      <c r="FN438">
        <v>15</v>
      </c>
      <c r="FO438">
        <v>1685037180.6</v>
      </c>
      <c r="FP438" t="s">
        <v>1212</v>
      </c>
      <c r="FQ438">
        <v>1685037168.1</v>
      </c>
      <c r="FR438">
        <v>1685037180.6</v>
      </c>
      <c r="FS438">
        <v>6</v>
      </c>
      <c r="FT438">
        <v>0.393</v>
      </c>
      <c r="FU438">
        <v>0.027</v>
      </c>
      <c r="FV438">
        <v>0.222</v>
      </c>
      <c r="FW438">
        <v>-0.163</v>
      </c>
      <c r="FX438">
        <v>420</v>
      </c>
      <c r="FY438">
        <v>12</v>
      </c>
      <c r="FZ438">
        <v>0.38</v>
      </c>
      <c r="GA438">
        <v>0.02</v>
      </c>
      <c r="GB438">
        <v>-31.93918536585366</v>
      </c>
      <c r="GC438">
        <v>-11.08937770034843</v>
      </c>
      <c r="GD438">
        <v>1.104502600237855</v>
      </c>
      <c r="GE438">
        <v>0</v>
      </c>
      <c r="GF438">
        <v>3.372095365853658</v>
      </c>
      <c r="GG438">
        <v>0.1149135888501702</v>
      </c>
      <c r="GH438">
        <v>0.01209759058808336</v>
      </c>
      <c r="GI438">
        <v>1</v>
      </c>
      <c r="GJ438">
        <v>1</v>
      </c>
      <c r="GK438">
        <v>2</v>
      </c>
      <c r="GL438" t="s">
        <v>432</v>
      </c>
      <c r="GM438">
        <v>3.09864</v>
      </c>
      <c r="GN438">
        <v>2.75827</v>
      </c>
      <c r="GO438">
        <v>0.110639</v>
      </c>
      <c r="GP438">
        <v>0.115841</v>
      </c>
      <c r="GQ438">
        <v>0.09539010000000001</v>
      </c>
      <c r="GR438">
        <v>0.0820563</v>
      </c>
      <c r="GS438">
        <v>22542.3</v>
      </c>
      <c r="GT438">
        <v>22158.8</v>
      </c>
      <c r="GU438">
        <v>25909.9</v>
      </c>
      <c r="GV438">
        <v>25427.1</v>
      </c>
      <c r="GW438">
        <v>37632.9</v>
      </c>
      <c r="GX438">
        <v>35566.1</v>
      </c>
      <c r="GY438">
        <v>45316.7</v>
      </c>
      <c r="GZ438">
        <v>41917.5</v>
      </c>
      <c r="HA438">
        <v>1.82038</v>
      </c>
      <c r="HB438">
        <v>1.7472</v>
      </c>
      <c r="HC438">
        <v>-0.240132</v>
      </c>
      <c r="HD438">
        <v>0</v>
      </c>
      <c r="HE438">
        <v>31.915</v>
      </c>
      <c r="HF438">
        <v>999.9</v>
      </c>
      <c r="HG438">
        <v>39.3</v>
      </c>
      <c r="HH438">
        <v>48.1</v>
      </c>
      <c r="HI438">
        <v>44.6116</v>
      </c>
      <c r="HJ438">
        <v>63.1034</v>
      </c>
      <c r="HK438">
        <v>22.488</v>
      </c>
      <c r="HL438">
        <v>1</v>
      </c>
      <c r="HM438">
        <v>0.756702</v>
      </c>
      <c r="HN438">
        <v>7.84287</v>
      </c>
      <c r="HO438">
        <v>20.1207</v>
      </c>
      <c r="HP438">
        <v>5.2107</v>
      </c>
      <c r="HQ438">
        <v>11.986</v>
      </c>
      <c r="HR438">
        <v>4.9626</v>
      </c>
      <c r="HS438">
        <v>3.27423</v>
      </c>
      <c r="HT438">
        <v>9999</v>
      </c>
      <c r="HU438">
        <v>9999</v>
      </c>
      <c r="HV438">
        <v>9999</v>
      </c>
      <c r="HW438">
        <v>33.2</v>
      </c>
      <c r="HX438">
        <v>1.86401</v>
      </c>
      <c r="HY438">
        <v>1.86035</v>
      </c>
      <c r="HZ438">
        <v>1.8587</v>
      </c>
      <c r="IA438">
        <v>1.86005</v>
      </c>
      <c r="IB438">
        <v>1.85989</v>
      </c>
      <c r="IC438">
        <v>1.85858</v>
      </c>
      <c r="ID438">
        <v>1.85772</v>
      </c>
      <c r="IE438">
        <v>1.85246</v>
      </c>
      <c r="IF438">
        <v>0</v>
      </c>
      <c r="IG438">
        <v>0</v>
      </c>
      <c r="IH438">
        <v>0</v>
      </c>
      <c r="II438">
        <v>0</v>
      </c>
      <c r="IJ438" t="s">
        <v>433</v>
      </c>
      <c r="IK438" t="s">
        <v>434</v>
      </c>
      <c r="IL438" t="s">
        <v>435</v>
      </c>
      <c r="IM438" t="s">
        <v>435</v>
      </c>
      <c r="IN438" t="s">
        <v>435</v>
      </c>
      <c r="IO438" t="s">
        <v>435</v>
      </c>
      <c r="IP438">
        <v>0</v>
      </c>
      <c r="IQ438">
        <v>100</v>
      </c>
      <c r="IR438">
        <v>100</v>
      </c>
      <c r="IS438">
        <v>0.229</v>
      </c>
      <c r="IT438">
        <v>-0.0871</v>
      </c>
      <c r="IU438">
        <v>0.1423453740695309</v>
      </c>
      <c r="IV438">
        <v>0.0002756662941723101</v>
      </c>
      <c r="IW438">
        <v>-1.706736700235475E-07</v>
      </c>
      <c r="IX438">
        <v>-7.648352192670159E-11</v>
      </c>
      <c r="IY438">
        <v>-0.2459740599932363</v>
      </c>
      <c r="IZ438">
        <v>0.001712106514585134</v>
      </c>
      <c r="JA438">
        <v>0.0004201690128959496</v>
      </c>
      <c r="JB438">
        <v>-1.212774764375344E-06</v>
      </c>
      <c r="JC438">
        <v>3</v>
      </c>
      <c r="JD438">
        <v>1949</v>
      </c>
      <c r="JE438">
        <v>1</v>
      </c>
      <c r="JF438">
        <v>28</v>
      </c>
      <c r="JG438">
        <v>15.8</v>
      </c>
      <c r="JH438">
        <v>15.6</v>
      </c>
      <c r="JI438">
        <v>1.43188</v>
      </c>
      <c r="JJ438">
        <v>2.70142</v>
      </c>
      <c r="JK438">
        <v>1.49658</v>
      </c>
      <c r="JL438">
        <v>2.33887</v>
      </c>
      <c r="JM438">
        <v>1.54785</v>
      </c>
      <c r="JN438">
        <v>2.49756</v>
      </c>
      <c r="JO438">
        <v>51.4647</v>
      </c>
      <c r="JP438">
        <v>13.5191</v>
      </c>
      <c r="JQ438">
        <v>18</v>
      </c>
      <c r="JR438">
        <v>501.197</v>
      </c>
      <c r="JS438">
        <v>466.566</v>
      </c>
      <c r="JT438">
        <v>20.4971</v>
      </c>
      <c r="JU438">
        <v>36.0861</v>
      </c>
      <c r="JV438">
        <v>29.9999</v>
      </c>
      <c r="JW438">
        <v>35.7842</v>
      </c>
      <c r="JX438">
        <v>35.6282</v>
      </c>
      <c r="JY438">
        <v>28.7565</v>
      </c>
      <c r="JZ438">
        <v>60.9932</v>
      </c>
      <c r="KA438">
        <v>0</v>
      </c>
      <c r="KB438">
        <v>20.4928</v>
      </c>
      <c r="KC438">
        <v>574.074</v>
      </c>
      <c r="KD438">
        <v>14.4843</v>
      </c>
      <c r="KE438">
        <v>99.02379999999999</v>
      </c>
      <c r="KF438">
        <v>99.51179999999999</v>
      </c>
    </row>
    <row r="439" spans="1:292">
      <c r="A439">
        <v>419</v>
      </c>
      <c r="B439">
        <v>1685038123.1</v>
      </c>
      <c r="C439">
        <v>11524</v>
      </c>
      <c r="D439" t="s">
        <v>1280</v>
      </c>
      <c r="E439" t="s">
        <v>1281</v>
      </c>
      <c r="F439">
        <v>5</v>
      </c>
      <c r="G439" t="s">
        <v>1235</v>
      </c>
      <c r="H439">
        <v>1685038115.314285</v>
      </c>
      <c r="I439">
        <f>(J439)/1000</f>
        <v>0</v>
      </c>
      <c r="J439">
        <f>IF(DO439, AM439, AG439)</f>
        <v>0</v>
      </c>
      <c r="K439">
        <f>IF(DO439, AH439, AF439)</f>
        <v>0</v>
      </c>
      <c r="L439">
        <f>DQ439 - IF(AT439&gt;1, K439*DK439*100.0/(AV439*EE439), 0)</f>
        <v>0</v>
      </c>
      <c r="M439">
        <f>((S439-I439/2)*L439-K439)/(S439+I439/2)</f>
        <v>0</v>
      </c>
      <c r="N439">
        <f>M439*(DX439+DY439)/1000.0</f>
        <v>0</v>
      </c>
      <c r="O439">
        <f>(DQ439 - IF(AT439&gt;1, K439*DK439*100.0/(AV439*EE439), 0))*(DX439+DY439)/1000.0</f>
        <v>0</v>
      </c>
      <c r="P439">
        <f>2.0/((1/R439-1/Q439)+SIGN(R439)*SQRT((1/R439-1/Q439)*(1/R439-1/Q439) + 4*DL439/((DL439+1)*(DL439+1))*(2*1/R439*1/Q439-1/Q439*1/Q439)))</f>
        <v>0</v>
      </c>
      <c r="Q439">
        <f>IF(LEFT(DM439,1)&lt;&gt;"0",IF(LEFT(DM439,1)="1",3.0,DN439),$D$5+$E$5*(EE439*DX439/($K$5*1000))+$F$5*(EE439*DX439/($K$5*1000))*MAX(MIN(DK439,$J$5),$I$5)*MAX(MIN(DK439,$J$5),$I$5)+$G$5*MAX(MIN(DK439,$J$5),$I$5)*(EE439*DX439/($K$5*1000))+$H$5*(EE439*DX439/($K$5*1000))*(EE439*DX439/($K$5*1000)))</f>
        <v>0</v>
      </c>
      <c r="R439">
        <f>I439*(1000-(1000*0.61365*exp(17.502*V439/(240.97+V439))/(DX439+DY439)+DS439)/2)/(1000*0.61365*exp(17.502*V439/(240.97+V439))/(DX439+DY439)-DS439)</f>
        <v>0</v>
      </c>
      <c r="S439">
        <f>1/((DL439+1)/(P439/1.6)+1/(Q439/1.37)) + DL439/((DL439+1)/(P439/1.6) + DL439/(Q439/1.37))</f>
        <v>0</v>
      </c>
      <c r="T439">
        <f>(DG439*DJ439)</f>
        <v>0</v>
      </c>
      <c r="U439">
        <f>(DZ439+(T439+2*0.95*5.67E-8*(((DZ439+$B$9)+273)^4-(DZ439+273)^4)-44100*I439)/(1.84*29.3*Q439+8*0.95*5.67E-8*(DZ439+273)^3))</f>
        <v>0</v>
      </c>
      <c r="V439">
        <f>($C$9*EA439+$D$9*EB439+$E$9*U439)</f>
        <v>0</v>
      </c>
      <c r="W439">
        <f>0.61365*exp(17.502*V439/(240.97+V439))</f>
        <v>0</v>
      </c>
      <c r="X439">
        <f>(Y439/Z439*100)</f>
        <v>0</v>
      </c>
      <c r="Y439">
        <f>DS439*(DX439+DY439)/1000</f>
        <v>0</v>
      </c>
      <c r="Z439">
        <f>0.61365*exp(17.502*DZ439/(240.97+DZ439))</f>
        <v>0</v>
      </c>
      <c r="AA439">
        <f>(W439-DS439*(DX439+DY439)/1000)</f>
        <v>0</v>
      </c>
      <c r="AB439">
        <f>(-I439*44100)</f>
        <v>0</v>
      </c>
      <c r="AC439">
        <f>2*29.3*Q439*0.92*(DZ439-V439)</f>
        <v>0</v>
      </c>
      <c r="AD439">
        <f>2*0.95*5.67E-8*(((DZ439+$B$9)+273)^4-(V439+273)^4)</f>
        <v>0</v>
      </c>
      <c r="AE439">
        <f>T439+AD439+AB439+AC439</f>
        <v>0</v>
      </c>
      <c r="AF439">
        <f>DW439*AT439*(DR439-DQ439*(1000-AT439*DT439)/(1000-AT439*DS439))/(100*DK439)</f>
        <v>0</v>
      </c>
      <c r="AG439">
        <f>1000*DW439*AT439*(DS439-DT439)/(100*DK439*(1000-AT439*DS439))</f>
        <v>0</v>
      </c>
      <c r="AH439">
        <f>(AI439 - AJ439 - DX439*1E3/(8.314*(DZ439+273.15)) * AL439/DW439 * AK439) * DW439/(100*DK439) * (1000 - DT439)/1000</f>
        <v>0</v>
      </c>
      <c r="AI439">
        <v>564.4509601208619</v>
      </c>
      <c r="AJ439">
        <v>541.8298424242422</v>
      </c>
      <c r="AK439">
        <v>3.351541322235831</v>
      </c>
      <c r="AL439">
        <v>66.85377035828483</v>
      </c>
      <c r="AM439">
        <f>(AO439 - AN439 + DX439*1E3/(8.314*(DZ439+273.15)) * AQ439/DW439 * AP439) * DW439/(100*DK439) * 1000/(1000 - AO439)</f>
        <v>0</v>
      </c>
      <c r="AN439">
        <v>14.464923286737</v>
      </c>
      <c r="AO439">
        <v>17.84997472527473</v>
      </c>
      <c r="AP439">
        <v>-5.368914545173959E-05</v>
      </c>
      <c r="AQ439">
        <v>101.9108585769425</v>
      </c>
      <c r="AR439">
        <v>0</v>
      </c>
      <c r="AS439">
        <v>0</v>
      </c>
      <c r="AT439">
        <f>IF(AR439*$H$15&gt;=AV439,1.0,(AV439/(AV439-AR439*$H$15)))</f>
        <v>0</v>
      </c>
      <c r="AU439">
        <f>(AT439-1)*100</f>
        <v>0</v>
      </c>
      <c r="AV439">
        <f>MAX(0,($B$15+$C$15*EE439)/(1+$D$15*EE439)*DX439/(DZ439+273)*$E$15)</f>
        <v>0</v>
      </c>
      <c r="AW439" t="s">
        <v>429</v>
      </c>
      <c r="AX439" t="s">
        <v>429</v>
      </c>
      <c r="AY439">
        <v>0</v>
      </c>
      <c r="AZ439">
        <v>0</v>
      </c>
      <c r="BA439">
        <f>1-AY439/AZ439</f>
        <v>0</v>
      </c>
      <c r="BB439">
        <v>0</v>
      </c>
      <c r="BC439" t="s">
        <v>429</v>
      </c>
      <c r="BD439" t="s">
        <v>429</v>
      </c>
      <c r="BE439">
        <v>0</v>
      </c>
      <c r="BF439">
        <v>0</v>
      </c>
      <c r="BG439">
        <f>1-BE439/BF439</f>
        <v>0</v>
      </c>
      <c r="BH439">
        <v>0.5</v>
      </c>
      <c r="BI439">
        <f>DH439</f>
        <v>0</v>
      </c>
      <c r="BJ439">
        <f>K439</f>
        <v>0</v>
      </c>
      <c r="BK439">
        <f>BG439*BH439*BI439</f>
        <v>0</v>
      </c>
      <c r="BL439">
        <f>(BJ439-BB439)/BI439</f>
        <v>0</v>
      </c>
      <c r="BM439">
        <f>(AZ439-BF439)/BF439</f>
        <v>0</v>
      </c>
      <c r="BN439">
        <f>AY439/(BA439+AY439/BF439)</f>
        <v>0</v>
      </c>
      <c r="BO439" t="s">
        <v>429</v>
      </c>
      <c r="BP439">
        <v>0</v>
      </c>
      <c r="BQ439">
        <f>IF(BP439&lt;&gt;0, BP439, BN439)</f>
        <v>0</v>
      </c>
      <c r="BR439">
        <f>1-BQ439/BF439</f>
        <v>0</v>
      </c>
      <c r="BS439">
        <f>(BF439-BE439)/(BF439-BQ439)</f>
        <v>0</v>
      </c>
      <c r="BT439">
        <f>(AZ439-BF439)/(AZ439-BQ439)</f>
        <v>0</v>
      </c>
      <c r="BU439">
        <f>(BF439-BE439)/(BF439-AY439)</f>
        <v>0</v>
      </c>
      <c r="BV439">
        <f>(AZ439-BF439)/(AZ439-AY439)</f>
        <v>0</v>
      </c>
      <c r="BW439">
        <f>(BS439*BQ439/BE439)</f>
        <v>0</v>
      </c>
      <c r="BX439">
        <f>(1-BW439)</f>
        <v>0</v>
      </c>
      <c r="DG439">
        <f>$B$13*EF439+$C$13*EG439+$F$13*ER439*(1-EU439)</f>
        <v>0</v>
      </c>
      <c r="DH439">
        <f>DG439*DI439</f>
        <v>0</v>
      </c>
      <c r="DI439">
        <f>($B$13*$D$11+$C$13*$D$11+$F$13*((FE439+EW439)/MAX(FE439+EW439+FF439, 0.1)*$I$11+FF439/MAX(FE439+EW439+FF439, 0.1)*$J$11))/($B$13+$C$13+$F$13)</f>
        <v>0</v>
      </c>
      <c r="DJ439">
        <f>($B$13*$K$11+$C$13*$K$11+$F$13*((FE439+EW439)/MAX(FE439+EW439+FF439, 0.1)*$P$11+FF439/MAX(FE439+EW439+FF439, 0.1)*$Q$11))/($B$13+$C$13+$F$13)</f>
        <v>0</v>
      </c>
      <c r="DK439">
        <v>4.16</v>
      </c>
      <c r="DL439">
        <v>0.5</v>
      </c>
      <c r="DM439" t="s">
        <v>430</v>
      </c>
      <c r="DN439">
        <v>2</v>
      </c>
      <c r="DO439" t="b">
        <v>1</v>
      </c>
      <c r="DP439">
        <v>1685038115.314285</v>
      </c>
      <c r="DQ439">
        <v>508.2826071428572</v>
      </c>
      <c r="DR439">
        <v>541.479</v>
      </c>
      <c r="DS439">
        <v>17.85216428571428</v>
      </c>
      <c r="DT439">
        <v>14.46788214285714</v>
      </c>
      <c r="DU439">
        <v>508.0544642857144</v>
      </c>
      <c r="DV439">
        <v>17.93921428571429</v>
      </c>
      <c r="DW439">
        <v>500.0194285714286</v>
      </c>
      <c r="DX439">
        <v>99.4602892857143</v>
      </c>
      <c r="DY439">
        <v>0.1000087821428572</v>
      </c>
      <c r="DZ439">
        <v>26.92585357142857</v>
      </c>
      <c r="EA439">
        <v>28.01234285714286</v>
      </c>
      <c r="EB439">
        <v>999.9000000000002</v>
      </c>
      <c r="EC439">
        <v>0</v>
      </c>
      <c r="ED439">
        <v>0</v>
      </c>
      <c r="EE439">
        <v>10005.00178571428</v>
      </c>
      <c r="EF439">
        <v>0</v>
      </c>
      <c r="EG439">
        <v>278.93175</v>
      </c>
      <c r="EH439">
        <v>-33.196425</v>
      </c>
      <c r="EI439">
        <v>517.5215714285715</v>
      </c>
      <c r="EJ439">
        <v>549.4280714285715</v>
      </c>
      <c r="EK439">
        <v>3.384276428571429</v>
      </c>
      <c r="EL439">
        <v>541.479</v>
      </c>
      <c r="EM439">
        <v>14.46788214285714</v>
      </c>
      <c r="EN439">
        <v>1.775581785714286</v>
      </c>
      <c r="EO439">
        <v>1.438979285714286</v>
      </c>
      <c r="EP439">
        <v>15.57345357142857</v>
      </c>
      <c r="EQ439">
        <v>12.33474285714286</v>
      </c>
      <c r="ER439">
        <v>2000.015714285714</v>
      </c>
      <c r="ES439">
        <v>0.9799973214285715</v>
      </c>
      <c r="ET439">
        <v>0.0200027</v>
      </c>
      <c r="EU439">
        <v>0</v>
      </c>
      <c r="EV439">
        <v>97.21268571428571</v>
      </c>
      <c r="EW439">
        <v>5.00078</v>
      </c>
      <c r="EX439">
        <v>10508.975</v>
      </c>
      <c r="EY439">
        <v>16379.74285714286</v>
      </c>
      <c r="EZ439">
        <v>44.5957857142857</v>
      </c>
      <c r="FA439">
        <v>46.12721428571428</v>
      </c>
      <c r="FB439">
        <v>45.05342857142858</v>
      </c>
      <c r="FC439">
        <v>45.33021428571428</v>
      </c>
      <c r="FD439">
        <v>45.16710714285713</v>
      </c>
      <c r="FE439">
        <v>1955.1075</v>
      </c>
      <c r="FF439">
        <v>39.90714285714287</v>
      </c>
      <c r="FG439">
        <v>0</v>
      </c>
      <c r="FH439">
        <v>1685038122.7</v>
      </c>
      <c r="FI439">
        <v>0</v>
      </c>
      <c r="FJ439">
        <v>97.24049615384617</v>
      </c>
      <c r="FK439">
        <v>2.489603422834902</v>
      </c>
      <c r="FL439">
        <v>211.0461535442591</v>
      </c>
      <c r="FM439">
        <v>10513.11153846154</v>
      </c>
      <c r="FN439">
        <v>15</v>
      </c>
      <c r="FO439">
        <v>1685037180.6</v>
      </c>
      <c r="FP439" t="s">
        <v>1212</v>
      </c>
      <c r="FQ439">
        <v>1685037168.1</v>
      </c>
      <c r="FR439">
        <v>1685037180.6</v>
      </c>
      <c r="FS439">
        <v>6</v>
      </c>
      <c r="FT439">
        <v>0.393</v>
      </c>
      <c r="FU439">
        <v>0.027</v>
      </c>
      <c r="FV439">
        <v>0.222</v>
      </c>
      <c r="FW439">
        <v>-0.163</v>
      </c>
      <c r="FX439">
        <v>420</v>
      </c>
      <c r="FY439">
        <v>12</v>
      </c>
      <c r="FZ439">
        <v>0.38</v>
      </c>
      <c r="GA439">
        <v>0.02</v>
      </c>
      <c r="GB439">
        <v>-32.83994146341463</v>
      </c>
      <c r="GC439">
        <v>-7.042009756097714</v>
      </c>
      <c r="GD439">
        <v>0.7162445041633482</v>
      </c>
      <c r="GE439">
        <v>0</v>
      </c>
      <c r="GF439">
        <v>3.381634390243902</v>
      </c>
      <c r="GG439">
        <v>0.05383609756097626</v>
      </c>
      <c r="GH439">
        <v>0.005569208924329516</v>
      </c>
      <c r="GI439">
        <v>1</v>
      </c>
      <c r="GJ439">
        <v>1</v>
      </c>
      <c r="GK439">
        <v>2</v>
      </c>
      <c r="GL439" t="s">
        <v>432</v>
      </c>
      <c r="GM439">
        <v>3.09846</v>
      </c>
      <c r="GN439">
        <v>2.75801</v>
      </c>
      <c r="GO439">
        <v>0.113177</v>
      </c>
      <c r="GP439">
        <v>0.118375</v>
      </c>
      <c r="GQ439">
        <v>0.0953832</v>
      </c>
      <c r="GR439">
        <v>0.0820463</v>
      </c>
      <c r="GS439">
        <v>22478.1</v>
      </c>
      <c r="GT439">
        <v>22095.3</v>
      </c>
      <c r="GU439">
        <v>25910</v>
      </c>
      <c r="GV439">
        <v>25427.1</v>
      </c>
      <c r="GW439">
        <v>37633.7</v>
      </c>
      <c r="GX439">
        <v>35566.9</v>
      </c>
      <c r="GY439">
        <v>45317</v>
      </c>
      <c r="GZ439">
        <v>41917.7</v>
      </c>
      <c r="HA439">
        <v>1.82025</v>
      </c>
      <c r="HB439">
        <v>1.7475</v>
      </c>
      <c r="HC439">
        <v>-0.239152</v>
      </c>
      <c r="HD439">
        <v>0</v>
      </c>
      <c r="HE439">
        <v>31.9173</v>
      </c>
      <c r="HF439">
        <v>999.9</v>
      </c>
      <c r="HG439">
        <v>39.3</v>
      </c>
      <c r="HH439">
        <v>48.1</v>
      </c>
      <c r="HI439">
        <v>44.6121</v>
      </c>
      <c r="HJ439">
        <v>63.1734</v>
      </c>
      <c r="HK439">
        <v>22.3838</v>
      </c>
      <c r="HL439">
        <v>1</v>
      </c>
      <c r="HM439">
        <v>0.75675</v>
      </c>
      <c r="HN439">
        <v>7.88118</v>
      </c>
      <c r="HO439">
        <v>20.1189</v>
      </c>
      <c r="HP439">
        <v>5.21055</v>
      </c>
      <c r="HQ439">
        <v>11.986</v>
      </c>
      <c r="HR439">
        <v>4.9623</v>
      </c>
      <c r="HS439">
        <v>3.274</v>
      </c>
      <c r="HT439">
        <v>9999</v>
      </c>
      <c r="HU439">
        <v>9999</v>
      </c>
      <c r="HV439">
        <v>9999</v>
      </c>
      <c r="HW439">
        <v>33.2</v>
      </c>
      <c r="HX439">
        <v>1.86402</v>
      </c>
      <c r="HY439">
        <v>1.86035</v>
      </c>
      <c r="HZ439">
        <v>1.85872</v>
      </c>
      <c r="IA439">
        <v>1.86005</v>
      </c>
      <c r="IB439">
        <v>1.85989</v>
      </c>
      <c r="IC439">
        <v>1.85859</v>
      </c>
      <c r="ID439">
        <v>1.85774</v>
      </c>
      <c r="IE439">
        <v>1.8525</v>
      </c>
      <c r="IF439">
        <v>0</v>
      </c>
      <c r="IG439">
        <v>0</v>
      </c>
      <c r="IH439">
        <v>0</v>
      </c>
      <c r="II439">
        <v>0</v>
      </c>
      <c r="IJ439" t="s">
        <v>433</v>
      </c>
      <c r="IK439" t="s">
        <v>434</v>
      </c>
      <c r="IL439" t="s">
        <v>435</v>
      </c>
      <c r="IM439" t="s">
        <v>435</v>
      </c>
      <c r="IN439" t="s">
        <v>435</v>
      </c>
      <c r="IO439" t="s">
        <v>435</v>
      </c>
      <c r="IP439">
        <v>0</v>
      </c>
      <c r="IQ439">
        <v>100</v>
      </c>
      <c r="IR439">
        <v>100</v>
      </c>
      <c r="IS439">
        <v>0.229</v>
      </c>
      <c r="IT439">
        <v>-0.08699999999999999</v>
      </c>
      <c r="IU439">
        <v>0.1423453740695309</v>
      </c>
      <c r="IV439">
        <v>0.0002756662941723101</v>
      </c>
      <c r="IW439">
        <v>-1.706736700235475E-07</v>
      </c>
      <c r="IX439">
        <v>-7.648352192670159E-11</v>
      </c>
      <c r="IY439">
        <v>-0.2459740599932363</v>
      </c>
      <c r="IZ439">
        <v>0.001712106514585134</v>
      </c>
      <c r="JA439">
        <v>0.0004201690128959496</v>
      </c>
      <c r="JB439">
        <v>-1.212774764375344E-06</v>
      </c>
      <c r="JC439">
        <v>3</v>
      </c>
      <c r="JD439">
        <v>1949</v>
      </c>
      <c r="JE439">
        <v>1</v>
      </c>
      <c r="JF439">
        <v>28</v>
      </c>
      <c r="JG439">
        <v>15.9</v>
      </c>
      <c r="JH439">
        <v>15.7</v>
      </c>
      <c r="JI439">
        <v>1.46362</v>
      </c>
      <c r="JJ439">
        <v>2.69775</v>
      </c>
      <c r="JK439">
        <v>1.49658</v>
      </c>
      <c r="JL439">
        <v>2.33887</v>
      </c>
      <c r="JM439">
        <v>1.54785</v>
      </c>
      <c r="JN439">
        <v>2.43896</v>
      </c>
      <c r="JO439">
        <v>51.4647</v>
      </c>
      <c r="JP439">
        <v>13.5016</v>
      </c>
      <c r="JQ439">
        <v>18</v>
      </c>
      <c r="JR439">
        <v>501.14</v>
      </c>
      <c r="JS439">
        <v>466.796</v>
      </c>
      <c r="JT439">
        <v>20.4973</v>
      </c>
      <c r="JU439">
        <v>36.0884</v>
      </c>
      <c r="JV439">
        <v>30</v>
      </c>
      <c r="JW439">
        <v>35.7873</v>
      </c>
      <c r="JX439">
        <v>35.6329</v>
      </c>
      <c r="JY439">
        <v>29.4107</v>
      </c>
      <c r="JZ439">
        <v>60.9932</v>
      </c>
      <c r="KA439">
        <v>0</v>
      </c>
      <c r="KB439">
        <v>20.4758</v>
      </c>
      <c r="KC439">
        <v>594.111</v>
      </c>
      <c r="KD439">
        <v>14.4843</v>
      </c>
      <c r="KE439">
        <v>99.0243</v>
      </c>
      <c r="KF439">
        <v>99.512</v>
      </c>
    </row>
    <row r="440" spans="1:292">
      <c r="A440">
        <v>420</v>
      </c>
      <c r="B440">
        <v>1685038128</v>
      </c>
      <c r="C440">
        <v>11528.90000009537</v>
      </c>
      <c r="D440" t="s">
        <v>1282</v>
      </c>
      <c r="E440" t="s">
        <v>1283</v>
      </c>
      <c r="F440">
        <v>5</v>
      </c>
      <c r="G440" t="s">
        <v>1235</v>
      </c>
      <c r="H440">
        <v>1685038120.285714</v>
      </c>
      <c r="I440">
        <f>(J440)/1000</f>
        <v>0</v>
      </c>
      <c r="J440">
        <f>IF(DO440, AM440, AG440)</f>
        <v>0</v>
      </c>
      <c r="K440">
        <f>IF(DO440, AH440, AF440)</f>
        <v>0</v>
      </c>
      <c r="L440">
        <f>DQ440 - IF(AT440&gt;1, K440*DK440*100.0/(AV440*EE440), 0)</f>
        <v>0</v>
      </c>
      <c r="M440">
        <f>((S440-I440/2)*L440-K440)/(S440+I440/2)</f>
        <v>0</v>
      </c>
      <c r="N440">
        <f>M440*(DX440+DY440)/1000.0</f>
        <v>0</v>
      </c>
      <c r="O440">
        <f>(DQ440 - IF(AT440&gt;1, K440*DK440*100.0/(AV440*EE440), 0))*(DX440+DY440)/1000.0</f>
        <v>0</v>
      </c>
      <c r="P440">
        <f>2.0/((1/R440-1/Q440)+SIGN(R440)*SQRT((1/R440-1/Q440)*(1/R440-1/Q440) + 4*DL440/((DL440+1)*(DL440+1))*(2*1/R440*1/Q440-1/Q440*1/Q440)))</f>
        <v>0</v>
      </c>
      <c r="Q440">
        <f>IF(LEFT(DM440,1)&lt;&gt;"0",IF(LEFT(DM440,1)="1",3.0,DN440),$D$5+$E$5*(EE440*DX440/($K$5*1000))+$F$5*(EE440*DX440/($K$5*1000))*MAX(MIN(DK440,$J$5),$I$5)*MAX(MIN(DK440,$J$5),$I$5)+$G$5*MAX(MIN(DK440,$J$5),$I$5)*(EE440*DX440/($K$5*1000))+$H$5*(EE440*DX440/($K$5*1000))*(EE440*DX440/($K$5*1000)))</f>
        <v>0</v>
      </c>
      <c r="R440">
        <f>I440*(1000-(1000*0.61365*exp(17.502*V440/(240.97+V440))/(DX440+DY440)+DS440)/2)/(1000*0.61365*exp(17.502*V440/(240.97+V440))/(DX440+DY440)-DS440)</f>
        <v>0</v>
      </c>
      <c r="S440">
        <f>1/((DL440+1)/(P440/1.6)+1/(Q440/1.37)) + DL440/((DL440+1)/(P440/1.6) + DL440/(Q440/1.37))</f>
        <v>0</v>
      </c>
      <c r="T440">
        <f>(DG440*DJ440)</f>
        <v>0</v>
      </c>
      <c r="U440">
        <f>(DZ440+(T440+2*0.95*5.67E-8*(((DZ440+$B$9)+273)^4-(DZ440+273)^4)-44100*I440)/(1.84*29.3*Q440+8*0.95*5.67E-8*(DZ440+273)^3))</f>
        <v>0</v>
      </c>
      <c r="V440">
        <f>($C$9*EA440+$D$9*EB440+$E$9*U440)</f>
        <v>0</v>
      </c>
      <c r="W440">
        <f>0.61365*exp(17.502*V440/(240.97+V440))</f>
        <v>0</v>
      </c>
      <c r="X440">
        <f>(Y440/Z440*100)</f>
        <v>0</v>
      </c>
      <c r="Y440">
        <f>DS440*(DX440+DY440)/1000</f>
        <v>0</v>
      </c>
      <c r="Z440">
        <f>0.61365*exp(17.502*DZ440/(240.97+DZ440))</f>
        <v>0</v>
      </c>
      <c r="AA440">
        <f>(W440-DS440*(DX440+DY440)/1000)</f>
        <v>0</v>
      </c>
      <c r="AB440">
        <f>(-I440*44100)</f>
        <v>0</v>
      </c>
      <c r="AC440">
        <f>2*29.3*Q440*0.92*(DZ440-V440)</f>
        <v>0</v>
      </c>
      <c r="AD440">
        <f>2*0.95*5.67E-8*(((DZ440+$B$9)+273)^4-(V440+273)^4)</f>
        <v>0</v>
      </c>
      <c r="AE440">
        <f>T440+AD440+AB440+AC440</f>
        <v>0</v>
      </c>
      <c r="AF440">
        <f>DW440*AT440*(DR440-DQ440*(1000-AT440*DT440)/(1000-AT440*DS440))/(100*DK440)</f>
        <v>0</v>
      </c>
      <c r="AG440">
        <f>1000*DW440*AT440*(DS440-DT440)/(100*DK440*(1000-AT440*DS440))</f>
        <v>0</v>
      </c>
      <c r="AH440">
        <f>(AI440 - AJ440 - DX440*1E3/(8.314*(DZ440+273.15)) * AL440/DW440 * AK440) * DW440/(100*DK440) * (1000 - DT440)/1000</f>
        <v>0</v>
      </c>
      <c r="AI440">
        <v>581.5996542026982</v>
      </c>
      <c r="AJ440">
        <v>558.8069505638965</v>
      </c>
      <c r="AK440">
        <v>3.46795392296168</v>
      </c>
      <c r="AL440">
        <v>66.85377035828483</v>
      </c>
      <c r="AM440">
        <f>(AO440 - AN440 + DX440*1E3/(8.314*(DZ440+273.15)) * AQ440/DW440 * AP440) * DW440/(100*DK440) * 1000/(1000 - AO440)</f>
        <v>0</v>
      </c>
      <c r="AN440">
        <v>14.46296243889207</v>
      </c>
      <c r="AO440">
        <v>17.84961985360374</v>
      </c>
      <c r="AP440">
        <v>2.498068487411302E-05</v>
      </c>
      <c r="AQ440">
        <v>101.9108585769425</v>
      </c>
      <c r="AR440">
        <v>0</v>
      </c>
      <c r="AS440">
        <v>0</v>
      </c>
      <c r="AT440">
        <f>IF(AR440*$H$15&gt;=AV440,1.0,(AV440/(AV440-AR440*$H$15)))</f>
        <v>0</v>
      </c>
      <c r="AU440">
        <f>(AT440-1)*100</f>
        <v>0</v>
      </c>
      <c r="AV440">
        <f>MAX(0,($B$15+$C$15*EE440)/(1+$D$15*EE440)*DX440/(DZ440+273)*$E$15)</f>
        <v>0</v>
      </c>
      <c r="AW440" t="s">
        <v>429</v>
      </c>
      <c r="AX440" t="s">
        <v>429</v>
      </c>
      <c r="AY440">
        <v>0</v>
      </c>
      <c r="AZ440">
        <v>0</v>
      </c>
      <c r="BA440">
        <f>1-AY440/AZ440</f>
        <v>0</v>
      </c>
      <c r="BB440">
        <v>0</v>
      </c>
      <c r="BC440" t="s">
        <v>429</v>
      </c>
      <c r="BD440" t="s">
        <v>429</v>
      </c>
      <c r="BE440">
        <v>0</v>
      </c>
      <c r="BF440">
        <v>0</v>
      </c>
      <c r="BG440">
        <f>1-BE440/BF440</f>
        <v>0</v>
      </c>
      <c r="BH440">
        <v>0.5</v>
      </c>
      <c r="BI440">
        <f>DH440</f>
        <v>0</v>
      </c>
      <c r="BJ440">
        <f>K440</f>
        <v>0</v>
      </c>
      <c r="BK440">
        <f>BG440*BH440*BI440</f>
        <v>0</v>
      </c>
      <c r="BL440">
        <f>(BJ440-BB440)/BI440</f>
        <v>0</v>
      </c>
      <c r="BM440">
        <f>(AZ440-BF440)/BF440</f>
        <v>0</v>
      </c>
      <c r="BN440">
        <f>AY440/(BA440+AY440/BF440)</f>
        <v>0</v>
      </c>
      <c r="BO440" t="s">
        <v>429</v>
      </c>
      <c r="BP440">
        <v>0</v>
      </c>
      <c r="BQ440">
        <f>IF(BP440&lt;&gt;0, BP440, BN440)</f>
        <v>0</v>
      </c>
      <c r="BR440">
        <f>1-BQ440/BF440</f>
        <v>0</v>
      </c>
      <c r="BS440">
        <f>(BF440-BE440)/(BF440-BQ440)</f>
        <v>0</v>
      </c>
      <c r="BT440">
        <f>(AZ440-BF440)/(AZ440-BQ440)</f>
        <v>0</v>
      </c>
      <c r="BU440">
        <f>(BF440-BE440)/(BF440-AY440)</f>
        <v>0</v>
      </c>
      <c r="BV440">
        <f>(AZ440-BF440)/(AZ440-AY440)</f>
        <v>0</v>
      </c>
      <c r="BW440">
        <f>(BS440*BQ440/BE440)</f>
        <v>0</v>
      </c>
      <c r="BX440">
        <f>(1-BW440)</f>
        <v>0</v>
      </c>
      <c r="DG440">
        <f>$B$13*EF440+$C$13*EG440+$F$13*ER440*(1-EU440)</f>
        <v>0</v>
      </c>
      <c r="DH440">
        <f>DG440*DI440</f>
        <v>0</v>
      </c>
      <c r="DI440">
        <f>($B$13*$D$11+$C$13*$D$11+$F$13*((FE440+EW440)/MAX(FE440+EW440+FF440, 0.1)*$I$11+FF440/MAX(FE440+EW440+FF440, 0.1)*$J$11))/($B$13+$C$13+$F$13)</f>
        <v>0</v>
      </c>
      <c r="DJ440">
        <f>($B$13*$K$11+$C$13*$K$11+$F$13*((FE440+EW440)/MAX(FE440+EW440+FF440, 0.1)*$P$11+FF440/MAX(FE440+EW440+FF440, 0.1)*$Q$11))/($B$13+$C$13+$F$13)</f>
        <v>0</v>
      </c>
      <c r="DK440">
        <v>4.16</v>
      </c>
      <c r="DL440">
        <v>0.5</v>
      </c>
      <c r="DM440" t="s">
        <v>430</v>
      </c>
      <c r="DN440">
        <v>2</v>
      </c>
      <c r="DO440" t="b">
        <v>1</v>
      </c>
      <c r="DP440">
        <v>1685038120.285714</v>
      </c>
      <c r="DQ440">
        <v>524.6942857142857</v>
      </c>
      <c r="DR440">
        <v>558.2958214285715</v>
      </c>
      <c r="DS440">
        <v>17.85106071428572</v>
      </c>
      <c r="DT440">
        <v>14.46386071428571</v>
      </c>
      <c r="DU440">
        <v>524.4655</v>
      </c>
      <c r="DV440">
        <v>17.93813214285714</v>
      </c>
      <c r="DW440">
        <v>500.0147857142857</v>
      </c>
      <c r="DX440">
        <v>99.46084999999998</v>
      </c>
      <c r="DY440">
        <v>0.09997931428571429</v>
      </c>
      <c r="DZ440">
        <v>26.93112857142857</v>
      </c>
      <c r="EA440">
        <v>28.01703928571429</v>
      </c>
      <c r="EB440">
        <v>999.9000000000002</v>
      </c>
      <c r="EC440">
        <v>0</v>
      </c>
      <c r="ED440">
        <v>0</v>
      </c>
      <c r="EE440">
        <v>10001.96535714286</v>
      </c>
      <c r="EF440">
        <v>0</v>
      </c>
      <c r="EG440">
        <v>279.1228571428571</v>
      </c>
      <c r="EH440">
        <v>-33.60158571428571</v>
      </c>
      <c r="EI440">
        <v>534.2308928571429</v>
      </c>
      <c r="EJ440">
        <v>566.4894642857142</v>
      </c>
      <c r="EK440">
        <v>3.387196428571429</v>
      </c>
      <c r="EL440">
        <v>558.2958214285715</v>
      </c>
      <c r="EM440">
        <v>14.46386071428571</v>
      </c>
      <c r="EN440">
        <v>1.7754825</v>
      </c>
      <c r="EO440">
        <v>1.438587857142857</v>
      </c>
      <c r="EP440">
        <v>15.57258214285714</v>
      </c>
      <c r="EQ440">
        <v>12.3306</v>
      </c>
      <c r="ER440">
        <v>2000.022142857143</v>
      </c>
      <c r="ES440">
        <v>0.979997642857143</v>
      </c>
      <c r="ET440">
        <v>0.02000239285714286</v>
      </c>
      <c r="EU440">
        <v>0</v>
      </c>
      <c r="EV440">
        <v>97.42387142857146</v>
      </c>
      <c r="EW440">
        <v>5.00078</v>
      </c>
      <c r="EX440">
        <v>10524.11071428571</v>
      </c>
      <c r="EY440">
        <v>16379.79642857143</v>
      </c>
      <c r="EZ440">
        <v>44.60464285714284</v>
      </c>
      <c r="FA440">
        <v>46.125</v>
      </c>
      <c r="FB440">
        <v>45.07571428571428</v>
      </c>
      <c r="FC440">
        <v>45.33464285714285</v>
      </c>
      <c r="FD440">
        <v>45.15146428571428</v>
      </c>
      <c r="FE440">
        <v>1955.115</v>
      </c>
      <c r="FF440">
        <v>39.90714285714287</v>
      </c>
      <c r="FG440">
        <v>0</v>
      </c>
      <c r="FH440">
        <v>1685038127.5</v>
      </c>
      <c r="FI440">
        <v>0</v>
      </c>
      <c r="FJ440">
        <v>97.43863076923074</v>
      </c>
      <c r="FK440">
        <v>1.517839316751552</v>
      </c>
      <c r="FL440">
        <v>250.4102567678512</v>
      </c>
      <c r="FM440">
        <v>10531.84230769231</v>
      </c>
      <c r="FN440">
        <v>15</v>
      </c>
      <c r="FO440">
        <v>1685037180.6</v>
      </c>
      <c r="FP440" t="s">
        <v>1212</v>
      </c>
      <c r="FQ440">
        <v>1685037168.1</v>
      </c>
      <c r="FR440">
        <v>1685037180.6</v>
      </c>
      <c r="FS440">
        <v>6</v>
      </c>
      <c r="FT440">
        <v>0.393</v>
      </c>
      <c r="FU440">
        <v>0.027</v>
      </c>
      <c r="FV440">
        <v>0.222</v>
      </c>
      <c r="FW440">
        <v>-0.163</v>
      </c>
      <c r="FX440">
        <v>420</v>
      </c>
      <c r="FY440">
        <v>12</v>
      </c>
      <c r="FZ440">
        <v>0.38</v>
      </c>
      <c r="GA440">
        <v>0.02</v>
      </c>
      <c r="GB440">
        <v>-33.26866097560976</v>
      </c>
      <c r="GC440">
        <v>-5.242522461017169</v>
      </c>
      <c r="GD440">
        <v>0.5325832667649945</v>
      </c>
      <c r="GE440">
        <v>0</v>
      </c>
      <c r="GF440">
        <v>3.38460756097561</v>
      </c>
      <c r="GG440">
        <v>0.03775612363200913</v>
      </c>
      <c r="GH440">
        <v>0.003990417656781085</v>
      </c>
      <c r="GI440">
        <v>1</v>
      </c>
      <c r="GJ440">
        <v>1</v>
      </c>
      <c r="GK440">
        <v>2</v>
      </c>
      <c r="GL440" t="s">
        <v>432</v>
      </c>
      <c r="GM440">
        <v>3.09859</v>
      </c>
      <c r="GN440">
        <v>2.75807</v>
      </c>
      <c r="GO440">
        <v>0.115713</v>
      </c>
      <c r="GP440">
        <v>0.120847</v>
      </c>
      <c r="GQ440">
        <v>0.0953782</v>
      </c>
      <c r="GR440">
        <v>0.0820285</v>
      </c>
      <c r="GS440">
        <v>22414</v>
      </c>
      <c r="GT440">
        <v>22033.5</v>
      </c>
      <c r="GU440">
        <v>25910.2</v>
      </c>
      <c r="GV440">
        <v>25427.2</v>
      </c>
      <c r="GW440">
        <v>37634.3</v>
      </c>
      <c r="GX440">
        <v>35567.9</v>
      </c>
      <c r="GY440">
        <v>45317</v>
      </c>
      <c r="GZ440">
        <v>41917.7</v>
      </c>
      <c r="HA440">
        <v>1.82027</v>
      </c>
      <c r="HB440">
        <v>1.74745</v>
      </c>
      <c r="HC440">
        <v>-0.239607</v>
      </c>
      <c r="HD440">
        <v>0</v>
      </c>
      <c r="HE440">
        <v>31.9213</v>
      </c>
      <c r="HF440">
        <v>999.9</v>
      </c>
      <c r="HG440">
        <v>39.3</v>
      </c>
      <c r="HH440">
        <v>48.1</v>
      </c>
      <c r="HI440">
        <v>44.6051</v>
      </c>
      <c r="HJ440">
        <v>63.0634</v>
      </c>
      <c r="HK440">
        <v>22.4159</v>
      </c>
      <c r="HL440">
        <v>1</v>
      </c>
      <c r="HM440">
        <v>0.757127</v>
      </c>
      <c r="HN440">
        <v>7.98525</v>
      </c>
      <c r="HO440">
        <v>20.1142</v>
      </c>
      <c r="HP440">
        <v>5.211</v>
      </c>
      <c r="HQ440">
        <v>11.986</v>
      </c>
      <c r="HR440">
        <v>4.96265</v>
      </c>
      <c r="HS440">
        <v>3.2743</v>
      </c>
      <c r="HT440">
        <v>9999</v>
      </c>
      <c r="HU440">
        <v>9999</v>
      </c>
      <c r="HV440">
        <v>9999</v>
      </c>
      <c r="HW440">
        <v>33.2</v>
      </c>
      <c r="HX440">
        <v>1.86401</v>
      </c>
      <c r="HY440">
        <v>1.86035</v>
      </c>
      <c r="HZ440">
        <v>1.85871</v>
      </c>
      <c r="IA440">
        <v>1.86005</v>
      </c>
      <c r="IB440">
        <v>1.85989</v>
      </c>
      <c r="IC440">
        <v>1.8586</v>
      </c>
      <c r="ID440">
        <v>1.85772</v>
      </c>
      <c r="IE440">
        <v>1.85249</v>
      </c>
      <c r="IF440">
        <v>0</v>
      </c>
      <c r="IG440">
        <v>0</v>
      </c>
      <c r="IH440">
        <v>0</v>
      </c>
      <c r="II440">
        <v>0</v>
      </c>
      <c r="IJ440" t="s">
        <v>433</v>
      </c>
      <c r="IK440" t="s">
        <v>434</v>
      </c>
      <c r="IL440" t="s">
        <v>435</v>
      </c>
      <c r="IM440" t="s">
        <v>435</v>
      </c>
      <c r="IN440" t="s">
        <v>435</v>
      </c>
      <c r="IO440" t="s">
        <v>435</v>
      </c>
      <c r="IP440">
        <v>0</v>
      </c>
      <c r="IQ440">
        <v>100</v>
      </c>
      <c r="IR440">
        <v>100</v>
      </c>
      <c r="IS440">
        <v>0.229</v>
      </c>
      <c r="IT440">
        <v>-0.0871</v>
      </c>
      <c r="IU440">
        <v>0.1423453740695309</v>
      </c>
      <c r="IV440">
        <v>0.0002756662941723101</v>
      </c>
      <c r="IW440">
        <v>-1.706736700235475E-07</v>
      </c>
      <c r="IX440">
        <v>-7.648352192670159E-11</v>
      </c>
      <c r="IY440">
        <v>-0.2459740599932363</v>
      </c>
      <c r="IZ440">
        <v>0.001712106514585134</v>
      </c>
      <c r="JA440">
        <v>0.0004201690128959496</v>
      </c>
      <c r="JB440">
        <v>-1.212774764375344E-06</v>
      </c>
      <c r="JC440">
        <v>3</v>
      </c>
      <c r="JD440">
        <v>1949</v>
      </c>
      <c r="JE440">
        <v>1</v>
      </c>
      <c r="JF440">
        <v>28</v>
      </c>
      <c r="JG440">
        <v>16</v>
      </c>
      <c r="JH440">
        <v>15.8</v>
      </c>
      <c r="JI440">
        <v>1.4978</v>
      </c>
      <c r="JJ440">
        <v>2.70264</v>
      </c>
      <c r="JK440">
        <v>1.49658</v>
      </c>
      <c r="JL440">
        <v>2.33887</v>
      </c>
      <c r="JM440">
        <v>1.54785</v>
      </c>
      <c r="JN440">
        <v>2.47192</v>
      </c>
      <c r="JO440">
        <v>51.4647</v>
      </c>
      <c r="JP440">
        <v>13.4929</v>
      </c>
      <c r="JQ440">
        <v>18</v>
      </c>
      <c r="JR440">
        <v>501.179</v>
      </c>
      <c r="JS440">
        <v>466.787</v>
      </c>
      <c r="JT440">
        <v>20.4896</v>
      </c>
      <c r="JU440">
        <v>36.0894</v>
      </c>
      <c r="JV440">
        <v>30.0004</v>
      </c>
      <c r="JW440">
        <v>35.7908</v>
      </c>
      <c r="JX440">
        <v>35.6363</v>
      </c>
      <c r="JY440">
        <v>30.1458</v>
      </c>
      <c r="JZ440">
        <v>60.9932</v>
      </c>
      <c r="KA440">
        <v>0</v>
      </c>
      <c r="KB440">
        <v>20.4465</v>
      </c>
      <c r="KC440">
        <v>607.485</v>
      </c>
      <c r="KD440">
        <v>14.4843</v>
      </c>
      <c r="KE440">
        <v>99.0247</v>
      </c>
      <c r="KF440">
        <v>99.5123</v>
      </c>
    </row>
    <row r="441" spans="1:292">
      <c r="A441">
        <v>421</v>
      </c>
      <c r="B441">
        <v>1685038133</v>
      </c>
      <c r="C441">
        <v>11533.90000009537</v>
      </c>
      <c r="D441" t="s">
        <v>1284</v>
      </c>
      <c r="E441" t="s">
        <v>1285</v>
      </c>
      <c r="F441">
        <v>5</v>
      </c>
      <c r="G441" t="s">
        <v>1235</v>
      </c>
      <c r="H441">
        <v>1685038125.253571</v>
      </c>
      <c r="I441">
        <f>(J441)/1000</f>
        <v>0</v>
      </c>
      <c r="J441">
        <f>IF(DO441, AM441, AG441)</f>
        <v>0</v>
      </c>
      <c r="K441">
        <f>IF(DO441, AH441, AF441)</f>
        <v>0</v>
      </c>
      <c r="L441">
        <f>DQ441 - IF(AT441&gt;1, K441*DK441*100.0/(AV441*EE441), 0)</f>
        <v>0</v>
      </c>
      <c r="M441">
        <f>((S441-I441/2)*L441-K441)/(S441+I441/2)</f>
        <v>0</v>
      </c>
      <c r="N441">
        <f>M441*(DX441+DY441)/1000.0</f>
        <v>0</v>
      </c>
      <c r="O441">
        <f>(DQ441 - IF(AT441&gt;1, K441*DK441*100.0/(AV441*EE441), 0))*(DX441+DY441)/1000.0</f>
        <v>0</v>
      </c>
      <c r="P441">
        <f>2.0/((1/R441-1/Q441)+SIGN(R441)*SQRT((1/R441-1/Q441)*(1/R441-1/Q441) + 4*DL441/((DL441+1)*(DL441+1))*(2*1/R441*1/Q441-1/Q441*1/Q441)))</f>
        <v>0</v>
      </c>
      <c r="Q441">
        <f>IF(LEFT(DM441,1)&lt;&gt;"0",IF(LEFT(DM441,1)="1",3.0,DN441),$D$5+$E$5*(EE441*DX441/($K$5*1000))+$F$5*(EE441*DX441/($K$5*1000))*MAX(MIN(DK441,$J$5),$I$5)*MAX(MIN(DK441,$J$5),$I$5)+$G$5*MAX(MIN(DK441,$J$5),$I$5)*(EE441*DX441/($K$5*1000))+$H$5*(EE441*DX441/($K$5*1000))*(EE441*DX441/($K$5*1000)))</f>
        <v>0</v>
      </c>
      <c r="R441">
        <f>I441*(1000-(1000*0.61365*exp(17.502*V441/(240.97+V441))/(DX441+DY441)+DS441)/2)/(1000*0.61365*exp(17.502*V441/(240.97+V441))/(DX441+DY441)-DS441)</f>
        <v>0</v>
      </c>
      <c r="S441">
        <f>1/((DL441+1)/(P441/1.6)+1/(Q441/1.37)) + DL441/((DL441+1)/(P441/1.6) + DL441/(Q441/1.37))</f>
        <v>0</v>
      </c>
      <c r="T441">
        <f>(DG441*DJ441)</f>
        <v>0</v>
      </c>
      <c r="U441">
        <f>(DZ441+(T441+2*0.95*5.67E-8*(((DZ441+$B$9)+273)^4-(DZ441+273)^4)-44100*I441)/(1.84*29.3*Q441+8*0.95*5.67E-8*(DZ441+273)^3))</f>
        <v>0</v>
      </c>
      <c r="V441">
        <f>($C$9*EA441+$D$9*EB441+$E$9*U441)</f>
        <v>0</v>
      </c>
      <c r="W441">
        <f>0.61365*exp(17.502*V441/(240.97+V441))</f>
        <v>0</v>
      </c>
      <c r="X441">
        <f>(Y441/Z441*100)</f>
        <v>0</v>
      </c>
      <c r="Y441">
        <f>DS441*(DX441+DY441)/1000</f>
        <v>0</v>
      </c>
      <c r="Z441">
        <f>0.61365*exp(17.502*DZ441/(240.97+DZ441))</f>
        <v>0</v>
      </c>
      <c r="AA441">
        <f>(W441-DS441*(DX441+DY441)/1000)</f>
        <v>0</v>
      </c>
      <c r="AB441">
        <f>(-I441*44100)</f>
        <v>0</v>
      </c>
      <c r="AC441">
        <f>2*29.3*Q441*0.92*(DZ441-V441)</f>
        <v>0</v>
      </c>
      <c r="AD441">
        <f>2*0.95*5.67E-8*(((DZ441+$B$9)+273)^4-(V441+273)^4)</f>
        <v>0</v>
      </c>
      <c r="AE441">
        <f>T441+AD441+AB441+AC441</f>
        <v>0</v>
      </c>
      <c r="AF441">
        <f>DW441*AT441*(DR441-DQ441*(1000-AT441*DT441)/(1000-AT441*DS441))/(100*DK441)</f>
        <v>0</v>
      </c>
      <c r="AG441">
        <f>1000*DW441*AT441*(DS441-DT441)/(100*DK441*(1000-AT441*DS441))</f>
        <v>0</v>
      </c>
      <c r="AH441">
        <f>(AI441 - AJ441 - DX441*1E3/(8.314*(DZ441+273.15)) * AL441/DW441 * AK441) * DW441/(100*DK441) * (1000 - DT441)/1000</f>
        <v>0</v>
      </c>
      <c r="AI441">
        <v>598.6413089029041</v>
      </c>
      <c r="AJ441">
        <v>575.7051272727268</v>
      </c>
      <c r="AK441">
        <v>3.383829796782246</v>
      </c>
      <c r="AL441">
        <v>66.85377035828483</v>
      </c>
      <c r="AM441">
        <f>(AO441 - AN441 + DX441*1E3/(8.314*(DZ441+273.15)) * AQ441/DW441 * AP441) * DW441/(100*DK441) * 1000/(1000 - AO441)</f>
        <v>0</v>
      </c>
      <c r="AN441">
        <v>14.45809966757368</v>
      </c>
      <c r="AO441">
        <v>17.84618241758243</v>
      </c>
      <c r="AP441">
        <v>-4.020295485272293E-06</v>
      </c>
      <c r="AQ441">
        <v>101.9108585769425</v>
      </c>
      <c r="AR441">
        <v>0</v>
      </c>
      <c r="AS441">
        <v>0</v>
      </c>
      <c r="AT441">
        <f>IF(AR441*$H$15&gt;=AV441,1.0,(AV441/(AV441-AR441*$H$15)))</f>
        <v>0</v>
      </c>
      <c r="AU441">
        <f>(AT441-1)*100</f>
        <v>0</v>
      </c>
      <c r="AV441">
        <f>MAX(0,($B$15+$C$15*EE441)/(1+$D$15*EE441)*DX441/(DZ441+273)*$E$15)</f>
        <v>0</v>
      </c>
      <c r="AW441" t="s">
        <v>429</v>
      </c>
      <c r="AX441" t="s">
        <v>429</v>
      </c>
      <c r="AY441">
        <v>0</v>
      </c>
      <c r="AZ441">
        <v>0</v>
      </c>
      <c r="BA441">
        <f>1-AY441/AZ441</f>
        <v>0</v>
      </c>
      <c r="BB441">
        <v>0</v>
      </c>
      <c r="BC441" t="s">
        <v>429</v>
      </c>
      <c r="BD441" t="s">
        <v>429</v>
      </c>
      <c r="BE441">
        <v>0</v>
      </c>
      <c r="BF441">
        <v>0</v>
      </c>
      <c r="BG441">
        <f>1-BE441/BF441</f>
        <v>0</v>
      </c>
      <c r="BH441">
        <v>0.5</v>
      </c>
      <c r="BI441">
        <f>DH441</f>
        <v>0</v>
      </c>
      <c r="BJ441">
        <f>K441</f>
        <v>0</v>
      </c>
      <c r="BK441">
        <f>BG441*BH441*BI441</f>
        <v>0</v>
      </c>
      <c r="BL441">
        <f>(BJ441-BB441)/BI441</f>
        <v>0</v>
      </c>
      <c r="BM441">
        <f>(AZ441-BF441)/BF441</f>
        <v>0</v>
      </c>
      <c r="BN441">
        <f>AY441/(BA441+AY441/BF441)</f>
        <v>0</v>
      </c>
      <c r="BO441" t="s">
        <v>429</v>
      </c>
      <c r="BP441">
        <v>0</v>
      </c>
      <c r="BQ441">
        <f>IF(BP441&lt;&gt;0, BP441, BN441)</f>
        <v>0</v>
      </c>
      <c r="BR441">
        <f>1-BQ441/BF441</f>
        <v>0</v>
      </c>
      <c r="BS441">
        <f>(BF441-BE441)/(BF441-BQ441)</f>
        <v>0</v>
      </c>
      <c r="BT441">
        <f>(AZ441-BF441)/(AZ441-BQ441)</f>
        <v>0</v>
      </c>
      <c r="BU441">
        <f>(BF441-BE441)/(BF441-AY441)</f>
        <v>0</v>
      </c>
      <c r="BV441">
        <f>(AZ441-BF441)/(AZ441-AY441)</f>
        <v>0</v>
      </c>
      <c r="BW441">
        <f>(BS441*BQ441/BE441)</f>
        <v>0</v>
      </c>
      <c r="BX441">
        <f>(1-BW441)</f>
        <v>0</v>
      </c>
      <c r="DG441">
        <f>$B$13*EF441+$C$13*EG441+$F$13*ER441*(1-EU441)</f>
        <v>0</v>
      </c>
      <c r="DH441">
        <f>DG441*DI441</f>
        <v>0</v>
      </c>
      <c r="DI441">
        <f>($B$13*$D$11+$C$13*$D$11+$F$13*((FE441+EW441)/MAX(FE441+EW441+FF441, 0.1)*$I$11+FF441/MAX(FE441+EW441+FF441, 0.1)*$J$11))/($B$13+$C$13+$F$13)</f>
        <v>0</v>
      </c>
      <c r="DJ441">
        <f>($B$13*$K$11+$C$13*$K$11+$F$13*((FE441+EW441)/MAX(FE441+EW441+FF441, 0.1)*$P$11+FF441/MAX(FE441+EW441+FF441, 0.1)*$Q$11))/($B$13+$C$13+$F$13)</f>
        <v>0</v>
      </c>
      <c r="DK441">
        <v>4.16</v>
      </c>
      <c r="DL441">
        <v>0.5</v>
      </c>
      <c r="DM441" t="s">
        <v>430</v>
      </c>
      <c r="DN441">
        <v>2</v>
      </c>
      <c r="DO441" t="b">
        <v>1</v>
      </c>
      <c r="DP441">
        <v>1685038125.253571</v>
      </c>
      <c r="DQ441">
        <v>541.2221785714286</v>
      </c>
      <c r="DR441">
        <v>575.0594285714285</v>
      </c>
      <c r="DS441">
        <v>17.849775</v>
      </c>
      <c r="DT441">
        <v>14.46000357142857</v>
      </c>
      <c r="DU441">
        <v>540.9928214285713</v>
      </c>
      <c r="DV441">
        <v>17.93685714285714</v>
      </c>
      <c r="DW441">
        <v>500.0025357142857</v>
      </c>
      <c r="DX441">
        <v>99.46159642857143</v>
      </c>
      <c r="DY441">
        <v>0.09994057142857145</v>
      </c>
      <c r="DZ441">
        <v>26.93892142857143</v>
      </c>
      <c r="EA441">
        <v>28.02145</v>
      </c>
      <c r="EB441">
        <v>999.9000000000002</v>
      </c>
      <c r="EC441">
        <v>0</v>
      </c>
      <c r="ED441">
        <v>0</v>
      </c>
      <c r="EE441">
        <v>9999.667142857143</v>
      </c>
      <c r="EF441">
        <v>0</v>
      </c>
      <c r="EG441">
        <v>279.4765</v>
      </c>
      <c r="EH441">
        <v>-33.83732857142857</v>
      </c>
      <c r="EI441">
        <v>551.0584285714285</v>
      </c>
      <c r="EJ441">
        <v>583.4967857142857</v>
      </c>
      <c r="EK441">
        <v>3.389765000000001</v>
      </c>
      <c r="EL441">
        <v>575.0594285714285</v>
      </c>
      <c r="EM441">
        <v>14.46000357142857</v>
      </c>
      <c r="EN441">
        <v>1.775367857142857</v>
      </c>
      <c r="EO441">
        <v>1.438215357142857</v>
      </c>
      <c r="EP441">
        <v>15.571575</v>
      </c>
      <c r="EQ441">
        <v>12.32666428571429</v>
      </c>
      <c r="ER441">
        <v>2000.002142857143</v>
      </c>
      <c r="ES441">
        <v>0.9799970714285713</v>
      </c>
      <c r="ET441">
        <v>0.02000297857142857</v>
      </c>
      <c r="EU441">
        <v>0</v>
      </c>
      <c r="EV441">
        <v>97.52273928571428</v>
      </c>
      <c r="EW441">
        <v>5.00078</v>
      </c>
      <c r="EX441">
        <v>10555.30357142857</v>
      </c>
      <c r="EY441">
        <v>16379.625</v>
      </c>
      <c r="EZ441">
        <v>44.61574999999998</v>
      </c>
      <c r="FA441">
        <v>46.125</v>
      </c>
      <c r="FB441">
        <v>45.10025</v>
      </c>
      <c r="FC441">
        <v>45.33235714285714</v>
      </c>
      <c r="FD441">
        <v>45.14699999999998</v>
      </c>
      <c r="FE441">
        <v>1955.093571428572</v>
      </c>
      <c r="FF441">
        <v>39.90714285714287</v>
      </c>
      <c r="FG441">
        <v>0</v>
      </c>
      <c r="FH441">
        <v>1685038132.3</v>
      </c>
      <c r="FI441">
        <v>0</v>
      </c>
      <c r="FJ441">
        <v>97.53633461538462</v>
      </c>
      <c r="FK441">
        <v>1.319900865821316</v>
      </c>
      <c r="FL441">
        <v>208.2495732122468</v>
      </c>
      <c r="FM441">
        <v>10551.68846153846</v>
      </c>
      <c r="FN441">
        <v>15</v>
      </c>
      <c r="FO441">
        <v>1685037180.6</v>
      </c>
      <c r="FP441" t="s">
        <v>1212</v>
      </c>
      <c r="FQ441">
        <v>1685037168.1</v>
      </c>
      <c r="FR441">
        <v>1685037180.6</v>
      </c>
      <c r="FS441">
        <v>6</v>
      </c>
      <c r="FT441">
        <v>0.393</v>
      </c>
      <c r="FU441">
        <v>0.027</v>
      </c>
      <c r="FV441">
        <v>0.222</v>
      </c>
      <c r="FW441">
        <v>-0.163</v>
      </c>
      <c r="FX441">
        <v>420</v>
      </c>
      <c r="FY441">
        <v>12</v>
      </c>
      <c r="FZ441">
        <v>0.38</v>
      </c>
      <c r="GA441">
        <v>0.02</v>
      </c>
      <c r="GB441">
        <v>-33.69951219512195</v>
      </c>
      <c r="GC441">
        <v>-2.993687476594108</v>
      </c>
      <c r="GD441">
        <v>0.3030369446969773</v>
      </c>
      <c r="GE441">
        <v>0</v>
      </c>
      <c r="GF441">
        <v>3.388295609756098</v>
      </c>
      <c r="GG441">
        <v>0.03067383738879062</v>
      </c>
      <c r="GH441">
        <v>0.003295459588052971</v>
      </c>
      <c r="GI441">
        <v>1</v>
      </c>
      <c r="GJ441">
        <v>1</v>
      </c>
      <c r="GK441">
        <v>2</v>
      </c>
      <c r="GL441" t="s">
        <v>432</v>
      </c>
      <c r="GM441">
        <v>3.0985</v>
      </c>
      <c r="GN441">
        <v>2.75818</v>
      </c>
      <c r="GO441">
        <v>0.118201</v>
      </c>
      <c r="GP441">
        <v>0.123288</v>
      </c>
      <c r="GQ441">
        <v>0.09536550000000001</v>
      </c>
      <c r="GR441">
        <v>0.0820128</v>
      </c>
      <c r="GS441">
        <v>22350.8</v>
      </c>
      <c r="GT441">
        <v>21972.2</v>
      </c>
      <c r="GU441">
        <v>25910.1</v>
      </c>
      <c r="GV441">
        <v>25427.1</v>
      </c>
      <c r="GW441">
        <v>37635</v>
      </c>
      <c r="GX441">
        <v>35568.5</v>
      </c>
      <c r="GY441">
        <v>45316.9</v>
      </c>
      <c r="GZ441">
        <v>41917.4</v>
      </c>
      <c r="HA441">
        <v>1.82065</v>
      </c>
      <c r="HB441">
        <v>1.74735</v>
      </c>
      <c r="HC441">
        <v>-0.23967</v>
      </c>
      <c r="HD441">
        <v>0</v>
      </c>
      <c r="HE441">
        <v>31.9279</v>
      </c>
      <c r="HF441">
        <v>999.9</v>
      </c>
      <c r="HG441">
        <v>39.2</v>
      </c>
      <c r="HH441">
        <v>48.1</v>
      </c>
      <c r="HI441">
        <v>44.4981</v>
      </c>
      <c r="HJ441">
        <v>63.0434</v>
      </c>
      <c r="HK441">
        <v>22.6803</v>
      </c>
      <c r="HL441">
        <v>1</v>
      </c>
      <c r="HM441">
        <v>0.758049</v>
      </c>
      <c r="HN441">
        <v>8.11659</v>
      </c>
      <c r="HO441">
        <v>20.108</v>
      </c>
      <c r="HP441">
        <v>5.21115</v>
      </c>
      <c r="HQ441">
        <v>11.986</v>
      </c>
      <c r="HR441">
        <v>4.96265</v>
      </c>
      <c r="HS441">
        <v>3.2744</v>
      </c>
      <c r="HT441">
        <v>9999</v>
      </c>
      <c r="HU441">
        <v>9999</v>
      </c>
      <c r="HV441">
        <v>9999</v>
      </c>
      <c r="HW441">
        <v>33.2</v>
      </c>
      <c r="HX441">
        <v>1.86402</v>
      </c>
      <c r="HY441">
        <v>1.86035</v>
      </c>
      <c r="HZ441">
        <v>1.8587</v>
      </c>
      <c r="IA441">
        <v>1.86005</v>
      </c>
      <c r="IB441">
        <v>1.85989</v>
      </c>
      <c r="IC441">
        <v>1.85857</v>
      </c>
      <c r="ID441">
        <v>1.85774</v>
      </c>
      <c r="IE441">
        <v>1.85247</v>
      </c>
      <c r="IF441">
        <v>0</v>
      </c>
      <c r="IG441">
        <v>0</v>
      </c>
      <c r="IH441">
        <v>0</v>
      </c>
      <c r="II441">
        <v>0</v>
      </c>
      <c r="IJ441" t="s">
        <v>433</v>
      </c>
      <c r="IK441" t="s">
        <v>434</v>
      </c>
      <c r="IL441" t="s">
        <v>435</v>
      </c>
      <c r="IM441" t="s">
        <v>435</v>
      </c>
      <c r="IN441" t="s">
        <v>435</v>
      </c>
      <c r="IO441" t="s">
        <v>435</v>
      </c>
      <c r="IP441">
        <v>0</v>
      </c>
      <c r="IQ441">
        <v>100</v>
      </c>
      <c r="IR441">
        <v>100</v>
      </c>
      <c r="IS441">
        <v>0.23</v>
      </c>
      <c r="IT441">
        <v>-0.0872</v>
      </c>
      <c r="IU441">
        <v>0.1423453740695309</v>
      </c>
      <c r="IV441">
        <v>0.0002756662941723101</v>
      </c>
      <c r="IW441">
        <v>-1.706736700235475E-07</v>
      </c>
      <c r="IX441">
        <v>-7.648352192670159E-11</v>
      </c>
      <c r="IY441">
        <v>-0.2459740599932363</v>
      </c>
      <c r="IZ441">
        <v>0.001712106514585134</v>
      </c>
      <c r="JA441">
        <v>0.0004201690128959496</v>
      </c>
      <c r="JB441">
        <v>-1.212774764375344E-06</v>
      </c>
      <c r="JC441">
        <v>3</v>
      </c>
      <c r="JD441">
        <v>1949</v>
      </c>
      <c r="JE441">
        <v>1</v>
      </c>
      <c r="JF441">
        <v>28</v>
      </c>
      <c r="JG441">
        <v>16.1</v>
      </c>
      <c r="JH441">
        <v>15.9</v>
      </c>
      <c r="JI441">
        <v>1.5332</v>
      </c>
      <c r="JJ441">
        <v>2.70508</v>
      </c>
      <c r="JK441">
        <v>1.49658</v>
      </c>
      <c r="JL441">
        <v>2.33887</v>
      </c>
      <c r="JM441">
        <v>1.54785</v>
      </c>
      <c r="JN441">
        <v>2.40479</v>
      </c>
      <c r="JO441">
        <v>51.4647</v>
      </c>
      <c r="JP441">
        <v>13.4666</v>
      </c>
      <c r="JQ441">
        <v>18</v>
      </c>
      <c r="JR441">
        <v>501.432</v>
      </c>
      <c r="JS441">
        <v>466.748</v>
      </c>
      <c r="JT441">
        <v>20.4658</v>
      </c>
      <c r="JU441">
        <v>36.0894</v>
      </c>
      <c r="JV441">
        <v>30.0007</v>
      </c>
      <c r="JW441">
        <v>35.7933</v>
      </c>
      <c r="JX441">
        <v>35.6402</v>
      </c>
      <c r="JY441">
        <v>30.7982</v>
      </c>
      <c r="JZ441">
        <v>60.9932</v>
      </c>
      <c r="KA441">
        <v>0</v>
      </c>
      <c r="KB441">
        <v>20.4259</v>
      </c>
      <c r="KC441">
        <v>627.521</v>
      </c>
      <c r="KD441">
        <v>14.4843</v>
      </c>
      <c r="KE441">
        <v>99.0244</v>
      </c>
      <c r="KF441">
        <v>99.5117</v>
      </c>
    </row>
    <row r="442" spans="1:292">
      <c r="A442">
        <v>422</v>
      </c>
      <c r="B442">
        <v>1685038138</v>
      </c>
      <c r="C442">
        <v>11538.90000009537</v>
      </c>
      <c r="D442" t="s">
        <v>1286</v>
      </c>
      <c r="E442" t="s">
        <v>1287</v>
      </c>
      <c r="F442">
        <v>5</v>
      </c>
      <c r="G442" t="s">
        <v>1235</v>
      </c>
      <c r="H442">
        <v>1685038130.221428</v>
      </c>
      <c r="I442">
        <f>(J442)/1000</f>
        <v>0</v>
      </c>
      <c r="J442">
        <f>IF(DO442, AM442, AG442)</f>
        <v>0</v>
      </c>
      <c r="K442">
        <f>IF(DO442, AH442, AF442)</f>
        <v>0</v>
      </c>
      <c r="L442">
        <f>DQ442 - IF(AT442&gt;1, K442*DK442*100.0/(AV442*EE442), 0)</f>
        <v>0</v>
      </c>
      <c r="M442">
        <f>((S442-I442/2)*L442-K442)/(S442+I442/2)</f>
        <v>0</v>
      </c>
      <c r="N442">
        <f>M442*(DX442+DY442)/1000.0</f>
        <v>0</v>
      </c>
      <c r="O442">
        <f>(DQ442 - IF(AT442&gt;1, K442*DK442*100.0/(AV442*EE442), 0))*(DX442+DY442)/1000.0</f>
        <v>0</v>
      </c>
      <c r="P442">
        <f>2.0/((1/R442-1/Q442)+SIGN(R442)*SQRT((1/R442-1/Q442)*(1/R442-1/Q442) + 4*DL442/((DL442+1)*(DL442+1))*(2*1/R442*1/Q442-1/Q442*1/Q442)))</f>
        <v>0</v>
      </c>
      <c r="Q442">
        <f>IF(LEFT(DM442,1)&lt;&gt;"0",IF(LEFT(DM442,1)="1",3.0,DN442),$D$5+$E$5*(EE442*DX442/($K$5*1000))+$F$5*(EE442*DX442/($K$5*1000))*MAX(MIN(DK442,$J$5),$I$5)*MAX(MIN(DK442,$J$5),$I$5)+$G$5*MAX(MIN(DK442,$J$5),$I$5)*(EE442*DX442/($K$5*1000))+$H$5*(EE442*DX442/($K$5*1000))*(EE442*DX442/($K$5*1000)))</f>
        <v>0</v>
      </c>
      <c r="R442">
        <f>I442*(1000-(1000*0.61365*exp(17.502*V442/(240.97+V442))/(DX442+DY442)+DS442)/2)/(1000*0.61365*exp(17.502*V442/(240.97+V442))/(DX442+DY442)-DS442)</f>
        <v>0</v>
      </c>
      <c r="S442">
        <f>1/((DL442+1)/(P442/1.6)+1/(Q442/1.37)) + DL442/((DL442+1)/(P442/1.6) + DL442/(Q442/1.37))</f>
        <v>0</v>
      </c>
      <c r="T442">
        <f>(DG442*DJ442)</f>
        <v>0</v>
      </c>
      <c r="U442">
        <f>(DZ442+(T442+2*0.95*5.67E-8*(((DZ442+$B$9)+273)^4-(DZ442+273)^4)-44100*I442)/(1.84*29.3*Q442+8*0.95*5.67E-8*(DZ442+273)^3))</f>
        <v>0</v>
      </c>
      <c r="V442">
        <f>($C$9*EA442+$D$9*EB442+$E$9*U442)</f>
        <v>0</v>
      </c>
      <c r="W442">
        <f>0.61365*exp(17.502*V442/(240.97+V442))</f>
        <v>0</v>
      </c>
      <c r="X442">
        <f>(Y442/Z442*100)</f>
        <v>0</v>
      </c>
      <c r="Y442">
        <f>DS442*(DX442+DY442)/1000</f>
        <v>0</v>
      </c>
      <c r="Z442">
        <f>0.61365*exp(17.502*DZ442/(240.97+DZ442))</f>
        <v>0</v>
      </c>
      <c r="AA442">
        <f>(W442-DS442*(DX442+DY442)/1000)</f>
        <v>0</v>
      </c>
      <c r="AB442">
        <f>(-I442*44100)</f>
        <v>0</v>
      </c>
      <c r="AC442">
        <f>2*29.3*Q442*0.92*(DZ442-V442)</f>
        <v>0</v>
      </c>
      <c r="AD442">
        <f>2*0.95*5.67E-8*(((DZ442+$B$9)+273)^4-(V442+273)^4)</f>
        <v>0</v>
      </c>
      <c r="AE442">
        <f>T442+AD442+AB442+AC442</f>
        <v>0</v>
      </c>
      <c r="AF442">
        <f>DW442*AT442*(DR442-DQ442*(1000-AT442*DT442)/(1000-AT442*DS442))/(100*DK442)</f>
        <v>0</v>
      </c>
      <c r="AG442">
        <f>1000*DW442*AT442*(DS442-DT442)/(100*DK442*(1000-AT442*DS442))</f>
        <v>0</v>
      </c>
      <c r="AH442">
        <f>(AI442 - AJ442 - DX442*1E3/(8.314*(DZ442+273.15)) * AL442/DW442 * AK442) * DW442/(100*DK442) * (1000 - DT442)/1000</f>
        <v>0</v>
      </c>
      <c r="AI442">
        <v>615.6499135630554</v>
      </c>
      <c r="AJ442">
        <v>592.6329757575755</v>
      </c>
      <c r="AK442">
        <v>3.383097580803828</v>
      </c>
      <c r="AL442">
        <v>66.85377035828483</v>
      </c>
      <c r="AM442">
        <f>(AO442 - AN442 + DX442*1E3/(8.314*(DZ442+273.15)) * AQ442/DW442 * AP442) * DW442/(100*DK442) * 1000/(1000 - AO442)</f>
        <v>0</v>
      </c>
      <c r="AN442">
        <v>14.45621715111272</v>
      </c>
      <c r="AO442">
        <v>17.84294395604397</v>
      </c>
      <c r="AP442">
        <v>-3.999486449610848E-05</v>
      </c>
      <c r="AQ442">
        <v>101.9108585769425</v>
      </c>
      <c r="AR442">
        <v>0</v>
      </c>
      <c r="AS442">
        <v>0</v>
      </c>
      <c r="AT442">
        <f>IF(AR442*$H$15&gt;=AV442,1.0,(AV442/(AV442-AR442*$H$15)))</f>
        <v>0</v>
      </c>
      <c r="AU442">
        <f>(AT442-1)*100</f>
        <v>0</v>
      </c>
      <c r="AV442">
        <f>MAX(0,($B$15+$C$15*EE442)/(1+$D$15*EE442)*DX442/(DZ442+273)*$E$15)</f>
        <v>0</v>
      </c>
      <c r="AW442" t="s">
        <v>429</v>
      </c>
      <c r="AX442" t="s">
        <v>429</v>
      </c>
      <c r="AY442">
        <v>0</v>
      </c>
      <c r="AZ442">
        <v>0</v>
      </c>
      <c r="BA442">
        <f>1-AY442/AZ442</f>
        <v>0</v>
      </c>
      <c r="BB442">
        <v>0</v>
      </c>
      <c r="BC442" t="s">
        <v>429</v>
      </c>
      <c r="BD442" t="s">
        <v>429</v>
      </c>
      <c r="BE442">
        <v>0</v>
      </c>
      <c r="BF442">
        <v>0</v>
      </c>
      <c r="BG442">
        <f>1-BE442/BF442</f>
        <v>0</v>
      </c>
      <c r="BH442">
        <v>0.5</v>
      </c>
      <c r="BI442">
        <f>DH442</f>
        <v>0</v>
      </c>
      <c r="BJ442">
        <f>K442</f>
        <v>0</v>
      </c>
      <c r="BK442">
        <f>BG442*BH442*BI442</f>
        <v>0</v>
      </c>
      <c r="BL442">
        <f>(BJ442-BB442)/BI442</f>
        <v>0</v>
      </c>
      <c r="BM442">
        <f>(AZ442-BF442)/BF442</f>
        <v>0</v>
      </c>
      <c r="BN442">
        <f>AY442/(BA442+AY442/BF442)</f>
        <v>0</v>
      </c>
      <c r="BO442" t="s">
        <v>429</v>
      </c>
      <c r="BP442">
        <v>0</v>
      </c>
      <c r="BQ442">
        <f>IF(BP442&lt;&gt;0, BP442, BN442)</f>
        <v>0</v>
      </c>
      <c r="BR442">
        <f>1-BQ442/BF442</f>
        <v>0</v>
      </c>
      <c r="BS442">
        <f>(BF442-BE442)/(BF442-BQ442)</f>
        <v>0</v>
      </c>
      <c r="BT442">
        <f>(AZ442-BF442)/(AZ442-BQ442)</f>
        <v>0</v>
      </c>
      <c r="BU442">
        <f>(BF442-BE442)/(BF442-AY442)</f>
        <v>0</v>
      </c>
      <c r="BV442">
        <f>(AZ442-BF442)/(AZ442-AY442)</f>
        <v>0</v>
      </c>
      <c r="BW442">
        <f>(BS442*BQ442/BE442)</f>
        <v>0</v>
      </c>
      <c r="BX442">
        <f>(1-BW442)</f>
        <v>0</v>
      </c>
      <c r="DG442">
        <f>$B$13*EF442+$C$13*EG442+$F$13*ER442*(1-EU442)</f>
        <v>0</v>
      </c>
      <c r="DH442">
        <f>DG442*DI442</f>
        <v>0</v>
      </c>
      <c r="DI442">
        <f>($B$13*$D$11+$C$13*$D$11+$F$13*((FE442+EW442)/MAX(FE442+EW442+FF442, 0.1)*$I$11+FF442/MAX(FE442+EW442+FF442, 0.1)*$J$11))/($B$13+$C$13+$F$13)</f>
        <v>0</v>
      </c>
      <c r="DJ442">
        <f>($B$13*$K$11+$C$13*$K$11+$F$13*((FE442+EW442)/MAX(FE442+EW442+FF442, 0.1)*$P$11+FF442/MAX(FE442+EW442+FF442, 0.1)*$Q$11))/($B$13+$C$13+$F$13)</f>
        <v>0</v>
      </c>
      <c r="DK442">
        <v>4.16</v>
      </c>
      <c r="DL442">
        <v>0.5</v>
      </c>
      <c r="DM442" t="s">
        <v>430</v>
      </c>
      <c r="DN442">
        <v>2</v>
      </c>
      <c r="DO442" t="b">
        <v>1</v>
      </c>
      <c r="DP442">
        <v>1685038130.221428</v>
      </c>
      <c r="DQ442">
        <v>557.82425</v>
      </c>
      <c r="DR442">
        <v>591.8653214285714</v>
      </c>
      <c r="DS442">
        <v>17.84766428571429</v>
      </c>
      <c r="DT442">
        <v>14.45739642857143</v>
      </c>
      <c r="DU442">
        <v>557.5946785714286</v>
      </c>
      <c r="DV442">
        <v>17.93477857142857</v>
      </c>
      <c r="DW442">
        <v>500.0081785714286</v>
      </c>
      <c r="DX442">
        <v>99.4617642857143</v>
      </c>
      <c r="DY442">
        <v>0.09996947142857145</v>
      </c>
      <c r="DZ442">
        <v>26.94537142857143</v>
      </c>
      <c r="EA442">
        <v>28.02487857142857</v>
      </c>
      <c r="EB442">
        <v>999.9000000000002</v>
      </c>
      <c r="EC442">
        <v>0</v>
      </c>
      <c r="ED442">
        <v>0</v>
      </c>
      <c r="EE442">
        <v>10000.6975</v>
      </c>
      <c r="EF442">
        <v>0</v>
      </c>
      <c r="EG442">
        <v>279.9225357142857</v>
      </c>
      <c r="EH442">
        <v>-34.04108571428571</v>
      </c>
      <c r="EI442">
        <v>567.9610357142857</v>
      </c>
      <c r="EJ442">
        <v>600.5477142857143</v>
      </c>
      <c r="EK442">
        <v>3.390261428571428</v>
      </c>
      <c r="EL442">
        <v>591.8653214285714</v>
      </c>
      <c r="EM442">
        <v>14.45739642857143</v>
      </c>
      <c r="EN442">
        <v>1.775160714285714</v>
      </c>
      <c r="EO442">
        <v>1.437958571428572</v>
      </c>
      <c r="EP442">
        <v>15.56976071428572</v>
      </c>
      <c r="EQ442">
        <v>12.32395</v>
      </c>
      <c r="ER442">
        <v>2000.026428571429</v>
      </c>
      <c r="ES442">
        <v>0.9799945357142859</v>
      </c>
      <c r="ET442">
        <v>0.02000560714285714</v>
      </c>
      <c r="EU442">
        <v>0</v>
      </c>
      <c r="EV442">
        <v>97.62837857142858</v>
      </c>
      <c r="EW442">
        <v>5.00078</v>
      </c>
      <c r="EX442">
        <v>10575.60357142857</v>
      </c>
      <c r="EY442">
        <v>16379.80714285714</v>
      </c>
      <c r="EZ442">
        <v>44.62014285714285</v>
      </c>
      <c r="FA442">
        <v>46.125</v>
      </c>
      <c r="FB442">
        <v>45.11132142857142</v>
      </c>
      <c r="FC442">
        <v>45.33457142857143</v>
      </c>
      <c r="FD442">
        <v>45.13367857142857</v>
      </c>
      <c r="FE442">
        <v>1955.111071428571</v>
      </c>
      <c r="FF442">
        <v>39.91321428571429</v>
      </c>
      <c r="FG442">
        <v>0</v>
      </c>
      <c r="FH442">
        <v>1685038137.1</v>
      </c>
      <c r="FI442">
        <v>0</v>
      </c>
      <c r="FJ442">
        <v>97.63148461538459</v>
      </c>
      <c r="FK442">
        <v>0.9672478588531881</v>
      </c>
      <c r="FL442">
        <v>215.6136758892966</v>
      </c>
      <c r="FM442">
        <v>10570.11923076923</v>
      </c>
      <c r="FN442">
        <v>15</v>
      </c>
      <c r="FO442">
        <v>1685037180.6</v>
      </c>
      <c r="FP442" t="s">
        <v>1212</v>
      </c>
      <c r="FQ442">
        <v>1685037168.1</v>
      </c>
      <c r="FR442">
        <v>1685037180.6</v>
      </c>
      <c r="FS442">
        <v>6</v>
      </c>
      <c r="FT442">
        <v>0.393</v>
      </c>
      <c r="FU442">
        <v>0.027</v>
      </c>
      <c r="FV442">
        <v>0.222</v>
      </c>
      <c r="FW442">
        <v>-0.163</v>
      </c>
      <c r="FX442">
        <v>420</v>
      </c>
      <c r="FY442">
        <v>12</v>
      </c>
      <c r="FZ442">
        <v>0.38</v>
      </c>
      <c r="GA442">
        <v>0.02</v>
      </c>
      <c r="GB442">
        <v>-33.87511707317073</v>
      </c>
      <c r="GC442">
        <v>-2.515702962234205</v>
      </c>
      <c r="GD442">
        <v>0.2581701735076971</v>
      </c>
      <c r="GE442">
        <v>0</v>
      </c>
      <c r="GF442">
        <v>3.389453170731707</v>
      </c>
      <c r="GG442">
        <v>0.01334259651751287</v>
      </c>
      <c r="GH442">
        <v>0.002059415544635145</v>
      </c>
      <c r="GI442">
        <v>1</v>
      </c>
      <c r="GJ442">
        <v>1</v>
      </c>
      <c r="GK442">
        <v>2</v>
      </c>
      <c r="GL442" t="s">
        <v>432</v>
      </c>
      <c r="GM442">
        <v>3.09862</v>
      </c>
      <c r="GN442">
        <v>2.75811</v>
      </c>
      <c r="GO442">
        <v>0.120656</v>
      </c>
      <c r="GP442">
        <v>0.125692</v>
      </c>
      <c r="GQ442">
        <v>0.0953504</v>
      </c>
      <c r="GR442">
        <v>0.0819984</v>
      </c>
      <c r="GS442">
        <v>22288.2</v>
      </c>
      <c r="GT442">
        <v>21911.8</v>
      </c>
      <c r="GU442">
        <v>25909.8</v>
      </c>
      <c r="GV442">
        <v>25427</v>
      </c>
      <c r="GW442">
        <v>37635.7</v>
      </c>
      <c r="GX442">
        <v>35569.3</v>
      </c>
      <c r="GY442">
        <v>45316.7</v>
      </c>
      <c r="GZ442">
        <v>41917.4</v>
      </c>
      <c r="HA442">
        <v>1.82005</v>
      </c>
      <c r="HB442">
        <v>1.74725</v>
      </c>
      <c r="HC442">
        <v>-0.240885</v>
      </c>
      <c r="HD442">
        <v>0</v>
      </c>
      <c r="HE442">
        <v>31.9378</v>
      </c>
      <c r="HF442">
        <v>999.9</v>
      </c>
      <c r="HG442">
        <v>39.2</v>
      </c>
      <c r="HH442">
        <v>48.1</v>
      </c>
      <c r="HI442">
        <v>44.4957</v>
      </c>
      <c r="HJ442">
        <v>63.1134</v>
      </c>
      <c r="HK442">
        <v>22.4239</v>
      </c>
      <c r="HL442">
        <v>1</v>
      </c>
      <c r="HM442">
        <v>0.75861</v>
      </c>
      <c r="HN442">
        <v>8.164479999999999</v>
      </c>
      <c r="HO442">
        <v>20.1059</v>
      </c>
      <c r="HP442">
        <v>5.21235</v>
      </c>
      <c r="HQ442">
        <v>11.986</v>
      </c>
      <c r="HR442">
        <v>4.9628</v>
      </c>
      <c r="HS442">
        <v>3.27443</v>
      </c>
      <c r="HT442">
        <v>9999</v>
      </c>
      <c r="HU442">
        <v>9999</v>
      </c>
      <c r="HV442">
        <v>9999</v>
      </c>
      <c r="HW442">
        <v>33.2</v>
      </c>
      <c r="HX442">
        <v>1.86402</v>
      </c>
      <c r="HY442">
        <v>1.86035</v>
      </c>
      <c r="HZ442">
        <v>1.85869</v>
      </c>
      <c r="IA442">
        <v>1.86005</v>
      </c>
      <c r="IB442">
        <v>1.85989</v>
      </c>
      <c r="IC442">
        <v>1.85861</v>
      </c>
      <c r="ID442">
        <v>1.85772</v>
      </c>
      <c r="IE442">
        <v>1.85247</v>
      </c>
      <c r="IF442">
        <v>0</v>
      </c>
      <c r="IG442">
        <v>0</v>
      </c>
      <c r="IH442">
        <v>0</v>
      </c>
      <c r="II442">
        <v>0</v>
      </c>
      <c r="IJ442" t="s">
        <v>433</v>
      </c>
      <c r="IK442" t="s">
        <v>434</v>
      </c>
      <c r="IL442" t="s">
        <v>435</v>
      </c>
      <c r="IM442" t="s">
        <v>435</v>
      </c>
      <c r="IN442" t="s">
        <v>435</v>
      </c>
      <c r="IO442" t="s">
        <v>435</v>
      </c>
      <c r="IP442">
        <v>0</v>
      </c>
      <c r="IQ442">
        <v>100</v>
      </c>
      <c r="IR442">
        <v>100</v>
      </c>
      <c r="IS442">
        <v>0.23</v>
      </c>
      <c r="IT442">
        <v>-0.0872</v>
      </c>
      <c r="IU442">
        <v>0.1423453740695309</v>
      </c>
      <c r="IV442">
        <v>0.0002756662941723101</v>
      </c>
      <c r="IW442">
        <v>-1.706736700235475E-07</v>
      </c>
      <c r="IX442">
        <v>-7.648352192670159E-11</v>
      </c>
      <c r="IY442">
        <v>-0.2459740599932363</v>
      </c>
      <c r="IZ442">
        <v>0.001712106514585134</v>
      </c>
      <c r="JA442">
        <v>0.0004201690128959496</v>
      </c>
      <c r="JB442">
        <v>-1.212774764375344E-06</v>
      </c>
      <c r="JC442">
        <v>3</v>
      </c>
      <c r="JD442">
        <v>1949</v>
      </c>
      <c r="JE442">
        <v>1</v>
      </c>
      <c r="JF442">
        <v>28</v>
      </c>
      <c r="JG442">
        <v>16.2</v>
      </c>
      <c r="JH442">
        <v>16</v>
      </c>
      <c r="JI442">
        <v>1.56982</v>
      </c>
      <c r="JJ442">
        <v>2.70264</v>
      </c>
      <c r="JK442">
        <v>1.49658</v>
      </c>
      <c r="JL442">
        <v>2.33887</v>
      </c>
      <c r="JM442">
        <v>1.54785</v>
      </c>
      <c r="JN442">
        <v>2.39502</v>
      </c>
      <c r="JO442">
        <v>51.4647</v>
      </c>
      <c r="JP442">
        <v>13.4753</v>
      </c>
      <c r="JQ442">
        <v>18</v>
      </c>
      <c r="JR442">
        <v>501.081</v>
      </c>
      <c r="JS442">
        <v>466.712</v>
      </c>
      <c r="JT442">
        <v>20.4376</v>
      </c>
      <c r="JU442">
        <v>36.0928</v>
      </c>
      <c r="JV442">
        <v>30.0007</v>
      </c>
      <c r="JW442">
        <v>35.7966</v>
      </c>
      <c r="JX442">
        <v>35.6445</v>
      </c>
      <c r="JY442">
        <v>31.5275</v>
      </c>
      <c r="JZ442">
        <v>60.9932</v>
      </c>
      <c r="KA442">
        <v>0</v>
      </c>
      <c r="KB442">
        <v>20.4019</v>
      </c>
      <c r="KC442">
        <v>640.894</v>
      </c>
      <c r="KD442">
        <v>14.4843</v>
      </c>
      <c r="KE442">
        <v>99.0235</v>
      </c>
      <c r="KF442">
        <v>99.5115</v>
      </c>
    </row>
    <row r="443" spans="1:292">
      <c r="A443">
        <v>423</v>
      </c>
      <c r="B443">
        <v>1685038143</v>
      </c>
      <c r="C443">
        <v>11543.90000009537</v>
      </c>
      <c r="D443" t="s">
        <v>1288</v>
      </c>
      <c r="E443" t="s">
        <v>1289</v>
      </c>
      <c r="F443">
        <v>5</v>
      </c>
      <c r="G443" t="s">
        <v>1235</v>
      </c>
      <c r="H443">
        <v>1685038135.214286</v>
      </c>
      <c r="I443">
        <f>(J443)/1000</f>
        <v>0</v>
      </c>
      <c r="J443">
        <f>IF(DO443, AM443, AG443)</f>
        <v>0</v>
      </c>
      <c r="K443">
        <f>IF(DO443, AH443, AF443)</f>
        <v>0</v>
      </c>
      <c r="L443">
        <f>DQ443 - IF(AT443&gt;1, K443*DK443*100.0/(AV443*EE443), 0)</f>
        <v>0</v>
      </c>
      <c r="M443">
        <f>((S443-I443/2)*L443-K443)/(S443+I443/2)</f>
        <v>0</v>
      </c>
      <c r="N443">
        <f>M443*(DX443+DY443)/1000.0</f>
        <v>0</v>
      </c>
      <c r="O443">
        <f>(DQ443 - IF(AT443&gt;1, K443*DK443*100.0/(AV443*EE443), 0))*(DX443+DY443)/1000.0</f>
        <v>0</v>
      </c>
      <c r="P443">
        <f>2.0/((1/R443-1/Q443)+SIGN(R443)*SQRT((1/R443-1/Q443)*(1/R443-1/Q443) + 4*DL443/((DL443+1)*(DL443+1))*(2*1/R443*1/Q443-1/Q443*1/Q443)))</f>
        <v>0</v>
      </c>
      <c r="Q443">
        <f>IF(LEFT(DM443,1)&lt;&gt;"0",IF(LEFT(DM443,1)="1",3.0,DN443),$D$5+$E$5*(EE443*DX443/($K$5*1000))+$F$5*(EE443*DX443/($K$5*1000))*MAX(MIN(DK443,$J$5),$I$5)*MAX(MIN(DK443,$J$5),$I$5)+$G$5*MAX(MIN(DK443,$J$5),$I$5)*(EE443*DX443/($K$5*1000))+$H$5*(EE443*DX443/($K$5*1000))*(EE443*DX443/($K$5*1000)))</f>
        <v>0</v>
      </c>
      <c r="R443">
        <f>I443*(1000-(1000*0.61365*exp(17.502*V443/(240.97+V443))/(DX443+DY443)+DS443)/2)/(1000*0.61365*exp(17.502*V443/(240.97+V443))/(DX443+DY443)-DS443)</f>
        <v>0</v>
      </c>
      <c r="S443">
        <f>1/((DL443+1)/(P443/1.6)+1/(Q443/1.37)) + DL443/((DL443+1)/(P443/1.6) + DL443/(Q443/1.37))</f>
        <v>0</v>
      </c>
      <c r="T443">
        <f>(DG443*DJ443)</f>
        <v>0</v>
      </c>
      <c r="U443">
        <f>(DZ443+(T443+2*0.95*5.67E-8*(((DZ443+$B$9)+273)^4-(DZ443+273)^4)-44100*I443)/(1.84*29.3*Q443+8*0.95*5.67E-8*(DZ443+273)^3))</f>
        <v>0</v>
      </c>
      <c r="V443">
        <f>($C$9*EA443+$D$9*EB443+$E$9*U443)</f>
        <v>0</v>
      </c>
      <c r="W443">
        <f>0.61365*exp(17.502*V443/(240.97+V443))</f>
        <v>0</v>
      </c>
      <c r="X443">
        <f>(Y443/Z443*100)</f>
        <v>0</v>
      </c>
      <c r="Y443">
        <f>DS443*(DX443+DY443)/1000</f>
        <v>0</v>
      </c>
      <c r="Z443">
        <f>0.61365*exp(17.502*DZ443/(240.97+DZ443))</f>
        <v>0</v>
      </c>
      <c r="AA443">
        <f>(W443-DS443*(DX443+DY443)/1000)</f>
        <v>0</v>
      </c>
      <c r="AB443">
        <f>(-I443*44100)</f>
        <v>0</v>
      </c>
      <c r="AC443">
        <f>2*29.3*Q443*0.92*(DZ443-V443)</f>
        <v>0</v>
      </c>
      <c r="AD443">
        <f>2*0.95*5.67E-8*(((DZ443+$B$9)+273)^4-(V443+273)^4)</f>
        <v>0</v>
      </c>
      <c r="AE443">
        <f>T443+AD443+AB443+AC443</f>
        <v>0</v>
      </c>
      <c r="AF443">
        <f>DW443*AT443*(DR443-DQ443*(1000-AT443*DT443)/(1000-AT443*DS443))/(100*DK443)</f>
        <v>0</v>
      </c>
      <c r="AG443">
        <f>1000*DW443*AT443*(DS443-DT443)/(100*DK443*(1000-AT443*DS443))</f>
        <v>0</v>
      </c>
      <c r="AH443">
        <f>(AI443 - AJ443 - DX443*1E3/(8.314*(DZ443+273.15)) * AL443/DW443 * AK443) * DW443/(100*DK443) * (1000 - DT443)/1000</f>
        <v>0</v>
      </c>
      <c r="AI443">
        <v>632.6843102070502</v>
      </c>
      <c r="AJ443">
        <v>609.7941636363636</v>
      </c>
      <c r="AK443">
        <v>3.435799392945095</v>
      </c>
      <c r="AL443">
        <v>66.85377035828483</v>
      </c>
      <c r="AM443">
        <f>(AO443 - AN443 + DX443*1E3/(8.314*(DZ443+273.15)) * AQ443/DW443 * AP443) * DW443/(100*DK443) * 1000/(1000 - AO443)</f>
        <v>0</v>
      </c>
      <c r="AN443">
        <v>14.45241243141205</v>
      </c>
      <c r="AO443">
        <v>17.83723956043957</v>
      </c>
      <c r="AP443">
        <v>-7.19984203757463E-05</v>
      </c>
      <c r="AQ443">
        <v>101.9108585769425</v>
      </c>
      <c r="AR443">
        <v>0</v>
      </c>
      <c r="AS443">
        <v>0</v>
      </c>
      <c r="AT443">
        <f>IF(AR443*$H$15&gt;=AV443,1.0,(AV443/(AV443-AR443*$H$15)))</f>
        <v>0</v>
      </c>
      <c r="AU443">
        <f>(AT443-1)*100</f>
        <v>0</v>
      </c>
      <c r="AV443">
        <f>MAX(0,($B$15+$C$15*EE443)/(1+$D$15*EE443)*DX443/(DZ443+273)*$E$15)</f>
        <v>0</v>
      </c>
      <c r="AW443" t="s">
        <v>429</v>
      </c>
      <c r="AX443" t="s">
        <v>429</v>
      </c>
      <c r="AY443">
        <v>0</v>
      </c>
      <c r="AZ443">
        <v>0</v>
      </c>
      <c r="BA443">
        <f>1-AY443/AZ443</f>
        <v>0</v>
      </c>
      <c r="BB443">
        <v>0</v>
      </c>
      <c r="BC443" t="s">
        <v>429</v>
      </c>
      <c r="BD443" t="s">
        <v>429</v>
      </c>
      <c r="BE443">
        <v>0</v>
      </c>
      <c r="BF443">
        <v>0</v>
      </c>
      <c r="BG443">
        <f>1-BE443/BF443</f>
        <v>0</v>
      </c>
      <c r="BH443">
        <v>0.5</v>
      </c>
      <c r="BI443">
        <f>DH443</f>
        <v>0</v>
      </c>
      <c r="BJ443">
        <f>K443</f>
        <v>0</v>
      </c>
      <c r="BK443">
        <f>BG443*BH443*BI443</f>
        <v>0</v>
      </c>
      <c r="BL443">
        <f>(BJ443-BB443)/BI443</f>
        <v>0</v>
      </c>
      <c r="BM443">
        <f>(AZ443-BF443)/BF443</f>
        <v>0</v>
      </c>
      <c r="BN443">
        <f>AY443/(BA443+AY443/BF443)</f>
        <v>0</v>
      </c>
      <c r="BO443" t="s">
        <v>429</v>
      </c>
      <c r="BP443">
        <v>0</v>
      </c>
      <c r="BQ443">
        <f>IF(BP443&lt;&gt;0, BP443, BN443)</f>
        <v>0</v>
      </c>
      <c r="BR443">
        <f>1-BQ443/BF443</f>
        <v>0</v>
      </c>
      <c r="BS443">
        <f>(BF443-BE443)/(BF443-BQ443)</f>
        <v>0</v>
      </c>
      <c r="BT443">
        <f>(AZ443-BF443)/(AZ443-BQ443)</f>
        <v>0</v>
      </c>
      <c r="BU443">
        <f>(BF443-BE443)/(BF443-AY443)</f>
        <v>0</v>
      </c>
      <c r="BV443">
        <f>(AZ443-BF443)/(AZ443-AY443)</f>
        <v>0</v>
      </c>
      <c r="BW443">
        <f>(BS443*BQ443/BE443)</f>
        <v>0</v>
      </c>
      <c r="BX443">
        <f>(1-BW443)</f>
        <v>0</v>
      </c>
      <c r="DG443">
        <f>$B$13*EF443+$C$13*EG443+$F$13*ER443*(1-EU443)</f>
        <v>0</v>
      </c>
      <c r="DH443">
        <f>DG443*DI443</f>
        <v>0</v>
      </c>
      <c r="DI443">
        <f>($B$13*$D$11+$C$13*$D$11+$F$13*((FE443+EW443)/MAX(FE443+EW443+FF443, 0.1)*$I$11+FF443/MAX(FE443+EW443+FF443, 0.1)*$J$11))/($B$13+$C$13+$F$13)</f>
        <v>0</v>
      </c>
      <c r="DJ443">
        <f>($B$13*$K$11+$C$13*$K$11+$F$13*((FE443+EW443)/MAX(FE443+EW443+FF443, 0.1)*$P$11+FF443/MAX(FE443+EW443+FF443, 0.1)*$Q$11))/($B$13+$C$13+$F$13)</f>
        <v>0</v>
      </c>
      <c r="DK443">
        <v>4.16</v>
      </c>
      <c r="DL443">
        <v>0.5</v>
      </c>
      <c r="DM443" t="s">
        <v>430</v>
      </c>
      <c r="DN443">
        <v>2</v>
      </c>
      <c r="DO443" t="b">
        <v>1</v>
      </c>
      <c r="DP443">
        <v>1685038135.214286</v>
      </c>
      <c r="DQ443">
        <v>574.5005714285714</v>
      </c>
      <c r="DR443">
        <v>608.6357857142857</v>
      </c>
      <c r="DS443">
        <v>17.844025</v>
      </c>
      <c r="DT443">
        <v>14.455</v>
      </c>
      <c r="DU443">
        <v>574.2707857142857</v>
      </c>
      <c r="DV443">
        <v>17.93118571428571</v>
      </c>
      <c r="DW443">
        <v>500.0082857142857</v>
      </c>
      <c r="DX443">
        <v>99.46157857142857</v>
      </c>
      <c r="DY443">
        <v>0.09998832857142857</v>
      </c>
      <c r="DZ443">
        <v>26.94794285714286</v>
      </c>
      <c r="EA443">
        <v>28.02478214285714</v>
      </c>
      <c r="EB443">
        <v>999.9000000000002</v>
      </c>
      <c r="EC443">
        <v>0</v>
      </c>
      <c r="ED443">
        <v>0</v>
      </c>
      <c r="EE443">
        <v>10001.00607142857</v>
      </c>
      <c r="EF443">
        <v>0</v>
      </c>
      <c r="EG443">
        <v>280.4008571428571</v>
      </c>
      <c r="EH443">
        <v>-34.13529642857144</v>
      </c>
      <c r="EI443">
        <v>584.9380714285714</v>
      </c>
      <c r="EJ443">
        <v>617.5627857142857</v>
      </c>
      <c r="EK443">
        <v>3.389013571428571</v>
      </c>
      <c r="EL443">
        <v>608.6357857142857</v>
      </c>
      <c r="EM443">
        <v>14.455</v>
      </c>
      <c r="EN443">
        <v>1.774795</v>
      </c>
      <c r="EO443">
        <v>1.437717857142857</v>
      </c>
      <c r="EP443">
        <v>15.56654642857143</v>
      </c>
      <c r="EQ443">
        <v>12.32140357142857</v>
      </c>
      <c r="ER443">
        <v>2000.018571428571</v>
      </c>
      <c r="ES443">
        <v>0.9799928214285716</v>
      </c>
      <c r="ET443">
        <v>0.02000736785714285</v>
      </c>
      <c r="EU443">
        <v>0</v>
      </c>
      <c r="EV443">
        <v>97.67138214285713</v>
      </c>
      <c r="EW443">
        <v>5.00078</v>
      </c>
      <c r="EX443">
        <v>10599.73928571428</v>
      </c>
      <c r="EY443">
        <v>16379.73214285714</v>
      </c>
      <c r="EZ443">
        <v>44.62017857142855</v>
      </c>
      <c r="FA443">
        <v>46.12049999999999</v>
      </c>
      <c r="FB443">
        <v>45.1090357142857</v>
      </c>
      <c r="FC443">
        <v>45.33899999999998</v>
      </c>
      <c r="FD443">
        <v>45.12028571428571</v>
      </c>
      <c r="FE443">
        <v>1955.098928571429</v>
      </c>
      <c r="FF443">
        <v>39.91535714285715</v>
      </c>
      <c r="FG443">
        <v>0</v>
      </c>
      <c r="FH443">
        <v>1685038142.5</v>
      </c>
      <c r="FI443">
        <v>0</v>
      </c>
      <c r="FJ443">
        <v>97.66929600000002</v>
      </c>
      <c r="FK443">
        <v>0.08225384990617361</v>
      </c>
      <c r="FL443">
        <v>348.3692311048961</v>
      </c>
      <c r="FM443">
        <v>10599.172</v>
      </c>
      <c r="FN443">
        <v>15</v>
      </c>
      <c r="FO443">
        <v>1685037180.6</v>
      </c>
      <c r="FP443" t="s">
        <v>1212</v>
      </c>
      <c r="FQ443">
        <v>1685037168.1</v>
      </c>
      <c r="FR443">
        <v>1685037180.6</v>
      </c>
      <c r="FS443">
        <v>6</v>
      </c>
      <c r="FT443">
        <v>0.393</v>
      </c>
      <c r="FU443">
        <v>0.027</v>
      </c>
      <c r="FV443">
        <v>0.222</v>
      </c>
      <c r="FW443">
        <v>-0.163</v>
      </c>
      <c r="FX443">
        <v>420</v>
      </c>
      <c r="FY443">
        <v>12</v>
      </c>
      <c r="FZ443">
        <v>0.38</v>
      </c>
      <c r="GA443">
        <v>0.02</v>
      </c>
      <c r="GB443">
        <v>-34.07259268292683</v>
      </c>
      <c r="GC443">
        <v>-1.191772190424293</v>
      </c>
      <c r="GD443">
        <v>0.1298877421322595</v>
      </c>
      <c r="GE443">
        <v>0</v>
      </c>
      <c r="GF443">
        <v>3.388993902439025</v>
      </c>
      <c r="GG443">
        <v>-0.01387508874959464</v>
      </c>
      <c r="GH443">
        <v>0.002942294507028727</v>
      </c>
      <c r="GI443">
        <v>1</v>
      </c>
      <c r="GJ443">
        <v>1</v>
      </c>
      <c r="GK443">
        <v>2</v>
      </c>
      <c r="GL443" t="s">
        <v>432</v>
      </c>
      <c r="GM443">
        <v>3.09852</v>
      </c>
      <c r="GN443">
        <v>2.75813</v>
      </c>
      <c r="GO443">
        <v>0.123103</v>
      </c>
      <c r="GP443">
        <v>0.12806</v>
      </c>
      <c r="GQ443">
        <v>0.09532649999999999</v>
      </c>
      <c r="GR443">
        <v>0.0820063</v>
      </c>
      <c r="GS443">
        <v>22226.3</v>
      </c>
      <c r="GT443">
        <v>21852.5</v>
      </c>
      <c r="GU443">
        <v>25909.8</v>
      </c>
      <c r="GV443">
        <v>25427.1</v>
      </c>
      <c r="GW443">
        <v>37636.8</v>
      </c>
      <c r="GX443">
        <v>35569</v>
      </c>
      <c r="GY443">
        <v>45316.4</v>
      </c>
      <c r="GZ443">
        <v>41917.1</v>
      </c>
      <c r="HA443">
        <v>1.82065</v>
      </c>
      <c r="HB443">
        <v>1.7473</v>
      </c>
      <c r="HC443">
        <v>-0.241105</v>
      </c>
      <c r="HD443">
        <v>0</v>
      </c>
      <c r="HE443">
        <v>31.9472</v>
      </c>
      <c r="HF443">
        <v>999.9</v>
      </c>
      <c r="HG443">
        <v>39.2</v>
      </c>
      <c r="HH443">
        <v>48.1</v>
      </c>
      <c r="HI443">
        <v>44.4971</v>
      </c>
      <c r="HJ443">
        <v>63.0634</v>
      </c>
      <c r="HK443">
        <v>22.7163</v>
      </c>
      <c r="HL443">
        <v>1</v>
      </c>
      <c r="HM443">
        <v>0.7590170000000001</v>
      </c>
      <c r="HN443">
        <v>8.194140000000001</v>
      </c>
      <c r="HO443">
        <v>20.1041</v>
      </c>
      <c r="HP443">
        <v>5.21235</v>
      </c>
      <c r="HQ443">
        <v>11.986</v>
      </c>
      <c r="HR443">
        <v>4.9628</v>
      </c>
      <c r="HS443">
        <v>3.27443</v>
      </c>
      <c r="HT443">
        <v>9999</v>
      </c>
      <c r="HU443">
        <v>9999</v>
      </c>
      <c r="HV443">
        <v>9999</v>
      </c>
      <c r="HW443">
        <v>33.2</v>
      </c>
      <c r="HX443">
        <v>1.86402</v>
      </c>
      <c r="HY443">
        <v>1.86035</v>
      </c>
      <c r="HZ443">
        <v>1.85871</v>
      </c>
      <c r="IA443">
        <v>1.86005</v>
      </c>
      <c r="IB443">
        <v>1.85989</v>
      </c>
      <c r="IC443">
        <v>1.8586</v>
      </c>
      <c r="ID443">
        <v>1.85774</v>
      </c>
      <c r="IE443">
        <v>1.85245</v>
      </c>
      <c r="IF443">
        <v>0</v>
      </c>
      <c r="IG443">
        <v>0</v>
      </c>
      <c r="IH443">
        <v>0</v>
      </c>
      <c r="II443">
        <v>0</v>
      </c>
      <c r="IJ443" t="s">
        <v>433</v>
      </c>
      <c r="IK443" t="s">
        <v>434</v>
      </c>
      <c r="IL443" t="s">
        <v>435</v>
      </c>
      <c r="IM443" t="s">
        <v>435</v>
      </c>
      <c r="IN443" t="s">
        <v>435</v>
      </c>
      <c r="IO443" t="s">
        <v>435</v>
      </c>
      <c r="IP443">
        <v>0</v>
      </c>
      <c r="IQ443">
        <v>100</v>
      </c>
      <c r="IR443">
        <v>100</v>
      </c>
      <c r="IS443">
        <v>0.229</v>
      </c>
      <c r="IT443">
        <v>-0.0873</v>
      </c>
      <c r="IU443">
        <v>0.1423453740695309</v>
      </c>
      <c r="IV443">
        <v>0.0002756662941723101</v>
      </c>
      <c r="IW443">
        <v>-1.706736700235475E-07</v>
      </c>
      <c r="IX443">
        <v>-7.648352192670159E-11</v>
      </c>
      <c r="IY443">
        <v>-0.2459740599932363</v>
      </c>
      <c r="IZ443">
        <v>0.001712106514585134</v>
      </c>
      <c r="JA443">
        <v>0.0004201690128959496</v>
      </c>
      <c r="JB443">
        <v>-1.212774764375344E-06</v>
      </c>
      <c r="JC443">
        <v>3</v>
      </c>
      <c r="JD443">
        <v>1949</v>
      </c>
      <c r="JE443">
        <v>1</v>
      </c>
      <c r="JF443">
        <v>28</v>
      </c>
      <c r="JG443">
        <v>16.2</v>
      </c>
      <c r="JH443">
        <v>16</v>
      </c>
      <c r="JI443">
        <v>1.60156</v>
      </c>
      <c r="JJ443">
        <v>2.7002</v>
      </c>
      <c r="JK443">
        <v>1.49658</v>
      </c>
      <c r="JL443">
        <v>2.34009</v>
      </c>
      <c r="JM443">
        <v>1.54785</v>
      </c>
      <c r="JN443">
        <v>2.43408</v>
      </c>
      <c r="JO443">
        <v>51.4647</v>
      </c>
      <c r="JP443">
        <v>13.4666</v>
      </c>
      <c r="JQ443">
        <v>18</v>
      </c>
      <c r="JR443">
        <v>501.479</v>
      </c>
      <c r="JS443">
        <v>466.772</v>
      </c>
      <c r="JT443">
        <v>20.4087</v>
      </c>
      <c r="JU443">
        <v>36.0943</v>
      </c>
      <c r="JV443">
        <v>30.0006</v>
      </c>
      <c r="JW443">
        <v>35.7999</v>
      </c>
      <c r="JX443">
        <v>35.6484</v>
      </c>
      <c r="JY443">
        <v>32.1771</v>
      </c>
      <c r="JZ443">
        <v>60.9932</v>
      </c>
      <c r="KA443">
        <v>0</v>
      </c>
      <c r="KB443">
        <v>20.3727</v>
      </c>
      <c r="KC443">
        <v>660.932</v>
      </c>
      <c r="KD443">
        <v>14.4843</v>
      </c>
      <c r="KE443">
        <v>99.02330000000001</v>
      </c>
      <c r="KF443">
        <v>99.5112</v>
      </c>
    </row>
    <row r="444" spans="1:292">
      <c r="A444">
        <v>424</v>
      </c>
      <c r="B444">
        <v>1685038148</v>
      </c>
      <c r="C444">
        <v>11548.90000009537</v>
      </c>
      <c r="D444" t="s">
        <v>1290</v>
      </c>
      <c r="E444" t="s">
        <v>1291</v>
      </c>
      <c r="F444">
        <v>5</v>
      </c>
      <c r="G444" t="s">
        <v>1235</v>
      </c>
      <c r="H444">
        <v>1685038140.5</v>
      </c>
      <c r="I444">
        <f>(J444)/1000</f>
        <v>0</v>
      </c>
      <c r="J444">
        <f>IF(DO444, AM444, AG444)</f>
        <v>0</v>
      </c>
      <c r="K444">
        <f>IF(DO444, AH444, AF444)</f>
        <v>0</v>
      </c>
      <c r="L444">
        <f>DQ444 - IF(AT444&gt;1, K444*DK444*100.0/(AV444*EE444), 0)</f>
        <v>0</v>
      </c>
      <c r="M444">
        <f>((S444-I444/2)*L444-K444)/(S444+I444/2)</f>
        <v>0</v>
      </c>
      <c r="N444">
        <f>M444*(DX444+DY444)/1000.0</f>
        <v>0</v>
      </c>
      <c r="O444">
        <f>(DQ444 - IF(AT444&gt;1, K444*DK444*100.0/(AV444*EE444), 0))*(DX444+DY444)/1000.0</f>
        <v>0</v>
      </c>
      <c r="P444">
        <f>2.0/((1/R444-1/Q444)+SIGN(R444)*SQRT((1/R444-1/Q444)*(1/R444-1/Q444) + 4*DL444/((DL444+1)*(DL444+1))*(2*1/R444*1/Q444-1/Q444*1/Q444)))</f>
        <v>0</v>
      </c>
      <c r="Q444">
        <f>IF(LEFT(DM444,1)&lt;&gt;"0",IF(LEFT(DM444,1)="1",3.0,DN444),$D$5+$E$5*(EE444*DX444/($K$5*1000))+$F$5*(EE444*DX444/($K$5*1000))*MAX(MIN(DK444,$J$5),$I$5)*MAX(MIN(DK444,$J$5),$I$5)+$G$5*MAX(MIN(DK444,$J$5),$I$5)*(EE444*DX444/($K$5*1000))+$H$5*(EE444*DX444/($K$5*1000))*(EE444*DX444/($K$5*1000)))</f>
        <v>0</v>
      </c>
      <c r="R444">
        <f>I444*(1000-(1000*0.61365*exp(17.502*V444/(240.97+V444))/(DX444+DY444)+DS444)/2)/(1000*0.61365*exp(17.502*V444/(240.97+V444))/(DX444+DY444)-DS444)</f>
        <v>0</v>
      </c>
      <c r="S444">
        <f>1/((DL444+1)/(P444/1.6)+1/(Q444/1.37)) + DL444/((DL444+1)/(P444/1.6) + DL444/(Q444/1.37))</f>
        <v>0</v>
      </c>
      <c r="T444">
        <f>(DG444*DJ444)</f>
        <v>0</v>
      </c>
      <c r="U444">
        <f>(DZ444+(T444+2*0.95*5.67E-8*(((DZ444+$B$9)+273)^4-(DZ444+273)^4)-44100*I444)/(1.84*29.3*Q444+8*0.95*5.67E-8*(DZ444+273)^3))</f>
        <v>0</v>
      </c>
      <c r="V444">
        <f>($C$9*EA444+$D$9*EB444+$E$9*U444)</f>
        <v>0</v>
      </c>
      <c r="W444">
        <f>0.61365*exp(17.502*V444/(240.97+V444))</f>
        <v>0</v>
      </c>
      <c r="X444">
        <f>(Y444/Z444*100)</f>
        <v>0</v>
      </c>
      <c r="Y444">
        <f>DS444*(DX444+DY444)/1000</f>
        <v>0</v>
      </c>
      <c r="Z444">
        <f>0.61365*exp(17.502*DZ444/(240.97+DZ444))</f>
        <v>0</v>
      </c>
      <c r="AA444">
        <f>(W444-DS444*(DX444+DY444)/1000)</f>
        <v>0</v>
      </c>
      <c r="AB444">
        <f>(-I444*44100)</f>
        <v>0</v>
      </c>
      <c r="AC444">
        <f>2*29.3*Q444*0.92*(DZ444-V444)</f>
        <v>0</v>
      </c>
      <c r="AD444">
        <f>2*0.95*5.67E-8*(((DZ444+$B$9)+273)^4-(V444+273)^4)</f>
        <v>0</v>
      </c>
      <c r="AE444">
        <f>T444+AD444+AB444+AC444</f>
        <v>0</v>
      </c>
      <c r="AF444">
        <f>DW444*AT444*(DR444-DQ444*(1000-AT444*DT444)/(1000-AT444*DS444))/(100*DK444)</f>
        <v>0</v>
      </c>
      <c r="AG444">
        <f>1000*DW444*AT444*(DS444-DT444)/(100*DK444*(1000-AT444*DS444))</f>
        <v>0</v>
      </c>
      <c r="AH444">
        <f>(AI444 - AJ444 - DX444*1E3/(8.314*(DZ444+273.15)) * AL444/DW444 * AK444) * DW444/(100*DK444) * (1000 - DT444)/1000</f>
        <v>0</v>
      </c>
      <c r="AI444">
        <v>649.4917791913497</v>
      </c>
      <c r="AJ444">
        <v>626.6039515151513</v>
      </c>
      <c r="AK444">
        <v>3.372167973726083</v>
      </c>
      <c r="AL444">
        <v>66.85377035828483</v>
      </c>
      <c r="AM444">
        <f>(AO444 - AN444 + DX444*1E3/(8.314*(DZ444+273.15)) * AQ444/DW444 * AP444) * DW444/(100*DK444) * 1000/(1000 - AO444)</f>
        <v>0</v>
      </c>
      <c r="AN444">
        <v>14.4538209345562</v>
      </c>
      <c r="AO444">
        <v>17.83278131868132</v>
      </c>
      <c r="AP444">
        <v>-5.165198626923255E-05</v>
      </c>
      <c r="AQ444">
        <v>101.9108585769425</v>
      </c>
      <c r="AR444">
        <v>0</v>
      </c>
      <c r="AS444">
        <v>0</v>
      </c>
      <c r="AT444">
        <f>IF(AR444*$H$15&gt;=AV444,1.0,(AV444/(AV444-AR444*$H$15)))</f>
        <v>0</v>
      </c>
      <c r="AU444">
        <f>(AT444-1)*100</f>
        <v>0</v>
      </c>
      <c r="AV444">
        <f>MAX(0,($B$15+$C$15*EE444)/(1+$D$15*EE444)*DX444/(DZ444+273)*$E$15)</f>
        <v>0</v>
      </c>
      <c r="AW444" t="s">
        <v>429</v>
      </c>
      <c r="AX444" t="s">
        <v>429</v>
      </c>
      <c r="AY444">
        <v>0</v>
      </c>
      <c r="AZ444">
        <v>0</v>
      </c>
      <c r="BA444">
        <f>1-AY444/AZ444</f>
        <v>0</v>
      </c>
      <c r="BB444">
        <v>0</v>
      </c>
      <c r="BC444" t="s">
        <v>429</v>
      </c>
      <c r="BD444" t="s">
        <v>429</v>
      </c>
      <c r="BE444">
        <v>0</v>
      </c>
      <c r="BF444">
        <v>0</v>
      </c>
      <c r="BG444">
        <f>1-BE444/BF444</f>
        <v>0</v>
      </c>
      <c r="BH444">
        <v>0.5</v>
      </c>
      <c r="BI444">
        <f>DH444</f>
        <v>0</v>
      </c>
      <c r="BJ444">
        <f>K444</f>
        <v>0</v>
      </c>
      <c r="BK444">
        <f>BG444*BH444*BI444</f>
        <v>0</v>
      </c>
      <c r="BL444">
        <f>(BJ444-BB444)/BI444</f>
        <v>0</v>
      </c>
      <c r="BM444">
        <f>(AZ444-BF444)/BF444</f>
        <v>0</v>
      </c>
      <c r="BN444">
        <f>AY444/(BA444+AY444/BF444)</f>
        <v>0</v>
      </c>
      <c r="BO444" t="s">
        <v>429</v>
      </c>
      <c r="BP444">
        <v>0</v>
      </c>
      <c r="BQ444">
        <f>IF(BP444&lt;&gt;0, BP444, BN444)</f>
        <v>0</v>
      </c>
      <c r="BR444">
        <f>1-BQ444/BF444</f>
        <v>0</v>
      </c>
      <c r="BS444">
        <f>(BF444-BE444)/(BF444-BQ444)</f>
        <v>0</v>
      </c>
      <c r="BT444">
        <f>(AZ444-BF444)/(AZ444-BQ444)</f>
        <v>0</v>
      </c>
      <c r="BU444">
        <f>(BF444-BE444)/(BF444-AY444)</f>
        <v>0</v>
      </c>
      <c r="BV444">
        <f>(AZ444-BF444)/(AZ444-AY444)</f>
        <v>0</v>
      </c>
      <c r="BW444">
        <f>(BS444*BQ444/BE444)</f>
        <v>0</v>
      </c>
      <c r="BX444">
        <f>(1-BW444)</f>
        <v>0</v>
      </c>
      <c r="DG444">
        <f>$B$13*EF444+$C$13*EG444+$F$13*ER444*(1-EU444)</f>
        <v>0</v>
      </c>
      <c r="DH444">
        <f>DG444*DI444</f>
        <v>0</v>
      </c>
      <c r="DI444">
        <f>($B$13*$D$11+$C$13*$D$11+$F$13*((FE444+EW444)/MAX(FE444+EW444+FF444, 0.1)*$I$11+FF444/MAX(FE444+EW444+FF444, 0.1)*$J$11))/($B$13+$C$13+$F$13)</f>
        <v>0</v>
      </c>
      <c r="DJ444">
        <f>($B$13*$K$11+$C$13*$K$11+$F$13*((FE444+EW444)/MAX(FE444+EW444+FF444, 0.1)*$P$11+FF444/MAX(FE444+EW444+FF444, 0.1)*$Q$11))/($B$13+$C$13+$F$13)</f>
        <v>0</v>
      </c>
      <c r="DK444">
        <v>4.16</v>
      </c>
      <c r="DL444">
        <v>0.5</v>
      </c>
      <c r="DM444" t="s">
        <v>430</v>
      </c>
      <c r="DN444">
        <v>2</v>
      </c>
      <c r="DO444" t="b">
        <v>1</v>
      </c>
      <c r="DP444">
        <v>1685038140.5</v>
      </c>
      <c r="DQ444">
        <v>592.1295555555555</v>
      </c>
      <c r="DR444">
        <v>626.3125185185185</v>
      </c>
      <c r="DS444">
        <v>17.83915925925926</v>
      </c>
      <c r="DT444">
        <v>14.45396666666667</v>
      </c>
      <c r="DU444">
        <v>591.8998518518518</v>
      </c>
      <c r="DV444">
        <v>17.9264037037037</v>
      </c>
      <c r="DW444">
        <v>500.0167777777778</v>
      </c>
      <c r="DX444">
        <v>99.46183703703703</v>
      </c>
      <c r="DY444">
        <v>0.09999967037037037</v>
      </c>
      <c r="DZ444">
        <v>26.94817407407407</v>
      </c>
      <c r="EA444">
        <v>28.02541111111111</v>
      </c>
      <c r="EB444">
        <v>999.9000000000001</v>
      </c>
      <c r="EC444">
        <v>0</v>
      </c>
      <c r="ED444">
        <v>0</v>
      </c>
      <c r="EE444">
        <v>10002.93777777778</v>
      </c>
      <c r="EF444">
        <v>0</v>
      </c>
      <c r="EG444">
        <v>280.9863333333333</v>
      </c>
      <c r="EH444">
        <v>-34.18305925925926</v>
      </c>
      <c r="EI444">
        <v>602.8843703703703</v>
      </c>
      <c r="EJ444">
        <v>635.4981481481481</v>
      </c>
      <c r="EK444">
        <v>3.385188148148148</v>
      </c>
      <c r="EL444">
        <v>626.3125185185185</v>
      </c>
      <c r="EM444">
        <v>14.45396666666667</v>
      </c>
      <c r="EN444">
        <v>1.774316296296296</v>
      </c>
      <c r="EO444">
        <v>1.437618518518518</v>
      </c>
      <c r="EP444">
        <v>15.56233703703704</v>
      </c>
      <c r="EQ444">
        <v>12.32034444444445</v>
      </c>
      <c r="ER444">
        <v>2000.007777777778</v>
      </c>
      <c r="ES444">
        <v>0.9799926666666666</v>
      </c>
      <c r="ET444">
        <v>0.02000752962962962</v>
      </c>
      <c r="EU444">
        <v>0</v>
      </c>
      <c r="EV444">
        <v>97.76328888888889</v>
      </c>
      <c r="EW444">
        <v>5.00078</v>
      </c>
      <c r="EX444">
        <v>10623.21851851852</v>
      </c>
      <c r="EY444">
        <v>16379.65185185185</v>
      </c>
      <c r="EZ444">
        <v>44.62929629629629</v>
      </c>
      <c r="FA444">
        <v>46.12033333333333</v>
      </c>
      <c r="FB444">
        <v>45.12233333333332</v>
      </c>
      <c r="FC444">
        <v>45.33774074074075</v>
      </c>
      <c r="FD444">
        <v>45.09477777777779</v>
      </c>
      <c r="FE444">
        <v>1955.088148148148</v>
      </c>
      <c r="FF444">
        <v>39.91666666666666</v>
      </c>
      <c r="FG444">
        <v>0</v>
      </c>
      <c r="FH444">
        <v>1685038147.3</v>
      </c>
      <c r="FI444">
        <v>0</v>
      </c>
      <c r="FJ444">
        <v>97.75776400000001</v>
      </c>
      <c r="FK444">
        <v>0.8709384553598024</v>
      </c>
      <c r="FL444">
        <v>361.5000011031232</v>
      </c>
      <c r="FM444">
        <v>10623.516</v>
      </c>
      <c r="FN444">
        <v>15</v>
      </c>
      <c r="FO444">
        <v>1685037180.6</v>
      </c>
      <c r="FP444" t="s">
        <v>1212</v>
      </c>
      <c r="FQ444">
        <v>1685037168.1</v>
      </c>
      <c r="FR444">
        <v>1685037180.6</v>
      </c>
      <c r="FS444">
        <v>6</v>
      </c>
      <c r="FT444">
        <v>0.393</v>
      </c>
      <c r="FU444">
        <v>0.027</v>
      </c>
      <c r="FV444">
        <v>0.222</v>
      </c>
      <c r="FW444">
        <v>-0.163</v>
      </c>
      <c r="FX444">
        <v>420</v>
      </c>
      <c r="FY444">
        <v>12</v>
      </c>
      <c r="FZ444">
        <v>0.38</v>
      </c>
      <c r="GA444">
        <v>0.02</v>
      </c>
      <c r="GB444">
        <v>-34.12044146341464</v>
      </c>
      <c r="GC444">
        <v>-0.6723407665504874</v>
      </c>
      <c r="GD444">
        <v>0.0981568604652516</v>
      </c>
      <c r="GE444">
        <v>0</v>
      </c>
      <c r="GF444">
        <v>3.387751219512196</v>
      </c>
      <c r="GG444">
        <v>-0.03821853658536239</v>
      </c>
      <c r="GH444">
        <v>0.004161956150729452</v>
      </c>
      <c r="GI444">
        <v>1</v>
      </c>
      <c r="GJ444">
        <v>1</v>
      </c>
      <c r="GK444">
        <v>2</v>
      </c>
      <c r="GL444" t="s">
        <v>432</v>
      </c>
      <c r="GM444">
        <v>3.09863</v>
      </c>
      <c r="GN444">
        <v>2.75813</v>
      </c>
      <c r="GO444">
        <v>0.125483</v>
      </c>
      <c r="GP444">
        <v>0.130401</v>
      </c>
      <c r="GQ444">
        <v>0.0953136</v>
      </c>
      <c r="GR444">
        <v>0.0820023</v>
      </c>
      <c r="GS444">
        <v>22165.8</v>
      </c>
      <c r="GT444">
        <v>21793.5</v>
      </c>
      <c r="GU444">
        <v>25909.7</v>
      </c>
      <c r="GV444">
        <v>25426.7</v>
      </c>
      <c r="GW444">
        <v>37637.7</v>
      </c>
      <c r="GX444">
        <v>35569</v>
      </c>
      <c r="GY444">
        <v>45316.5</v>
      </c>
      <c r="GZ444">
        <v>41916.6</v>
      </c>
      <c r="HA444">
        <v>1.82052</v>
      </c>
      <c r="HB444">
        <v>1.74708</v>
      </c>
      <c r="HC444">
        <v>-0.24122</v>
      </c>
      <c r="HD444">
        <v>0</v>
      </c>
      <c r="HE444">
        <v>31.957</v>
      </c>
      <c r="HF444">
        <v>999.9</v>
      </c>
      <c r="HG444">
        <v>39.2</v>
      </c>
      <c r="HH444">
        <v>48.1</v>
      </c>
      <c r="HI444">
        <v>44.4964</v>
      </c>
      <c r="HJ444">
        <v>62.9234</v>
      </c>
      <c r="HK444">
        <v>22.3918</v>
      </c>
      <c r="HL444">
        <v>1</v>
      </c>
      <c r="HM444">
        <v>0.759477</v>
      </c>
      <c r="HN444">
        <v>8.244199999999999</v>
      </c>
      <c r="HO444">
        <v>20.1018</v>
      </c>
      <c r="HP444">
        <v>5.211</v>
      </c>
      <c r="HQ444">
        <v>11.986</v>
      </c>
      <c r="HR444">
        <v>4.9629</v>
      </c>
      <c r="HS444">
        <v>3.27435</v>
      </c>
      <c r="HT444">
        <v>9999</v>
      </c>
      <c r="HU444">
        <v>9999</v>
      </c>
      <c r="HV444">
        <v>9999</v>
      </c>
      <c r="HW444">
        <v>33.2</v>
      </c>
      <c r="HX444">
        <v>1.86401</v>
      </c>
      <c r="HY444">
        <v>1.86035</v>
      </c>
      <c r="HZ444">
        <v>1.85872</v>
      </c>
      <c r="IA444">
        <v>1.86005</v>
      </c>
      <c r="IB444">
        <v>1.85989</v>
      </c>
      <c r="IC444">
        <v>1.85857</v>
      </c>
      <c r="ID444">
        <v>1.85773</v>
      </c>
      <c r="IE444">
        <v>1.85246</v>
      </c>
      <c r="IF444">
        <v>0</v>
      </c>
      <c r="IG444">
        <v>0</v>
      </c>
      <c r="IH444">
        <v>0</v>
      </c>
      <c r="II444">
        <v>0</v>
      </c>
      <c r="IJ444" t="s">
        <v>433</v>
      </c>
      <c r="IK444" t="s">
        <v>434</v>
      </c>
      <c r="IL444" t="s">
        <v>435</v>
      </c>
      <c r="IM444" t="s">
        <v>435</v>
      </c>
      <c r="IN444" t="s">
        <v>435</v>
      </c>
      <c r="IO444" t="s">
        <v>435</v>
      </c>
      <c r="IP444">
        <v>0</v>
      </c>
      <c r="IQ444">
        <v>100</v>
      </c>
      <c r="IR444">
        <v>100</v>
      </c>
      <c r="IS444">
        <v>0.229</v>
      </c>
      <c r="IT444">
        <v>-0.0873</v>
      </c>
      <c r="IU444">
        <v>0.1423453740695309</v>
      </c>
      <c r="IV444">
        <v>0.0002756662941723101</v>
      </c>
      <c r="IW444">
        <v>-1.706736700235475E-07</v>
      </c>
      <c r="IX444">
        <v>-7.648352192670159E-11</v>
      </c>
      <c r="IY444">
        <v>-0.2459740599932363</v>
      </c>
      <c r="IZ444">
        <v>0.001712106514585134</v>
      </c>
      <c r="JA444">
        <v>0.0004201690128959496</v>
      </c>
      <c r="JB444">
        <v>-1.212774764375344E-06</v>
      </c>
      <c r="JC444">
        <v>3</v>
      </c>
      <c r="JD444">
        <v>1949</v>
      </c>
      <c r="JE444">
        <v>1</v>
      </c>
      <c r="JF444">
        <v>28</v>
      </c>
      <c r="JG444">
        <v>16.3</v>
      </c>
      <c r="JH444">
        <v>16.1</v>
      </c>
      <c r="JI444">
        <v>1.63818</v>
      </c>
      <c r="JJ444">
        <v>2.69775</v>
      </c>
      <c r="JK444">
        <v>1.49658</v>
      </c>
      <c r="JL444">
        <v>2.34009</v>
      </c>
      <c r="JM444">
        <v>1.54785</v>
      </c>
      <c r="JN444">
        <v>2.45239</v>
      </c>
      <c r="JO444">
        <v>51.4647</v>
      </c>
      <c r="JP444">
        <v>13.4666</v>
      </c>
      <c r="JQ444">
        <v>18</v>
      </c>
      <c r="JR444">
        <v>501.424</v>
      </c>
      <c r="JS444">
        <v>466.648</v>
      </c>
      <c r="JT444">
        <v>20.38</v>
      </c>
      <c r="JU444">
        <v>36.0962</v>
      </c>
      <c r="JV444">
        <v>30.0005</v>
      </c>
      <c r="JW444">
        <v>35.8032</v>
      </c>
      <c r="JX444">
        <v>35.6518</v>
      </c>
      <c r="JY444">
        <v>32.9069</v>
      </c>
      <c r="JZ444">
        <v>60.9932</v>
      </c>
      <c r="KA444">
        <v>0</v>
      </c>
      <c r="KB444">
        <v>20.3499</v>
      </c>
      <c r="KC444">
        <v>674.309</v>
      </c>
      <c r="KD444">
        <v>14.4843</v>
      </c>
      <c r="KE444">
        <v>99.0232</v>
      </c>
      <c r="KF444">
        <v>99.51000000000001</v>
      </c>
    </row>
    <row r="445" spans="1:292">
      <c r="A445">
        <v>425</v>
      </c>
      <c r="B445">
        <v>1685038153</v>
      </c>
      <c r="C445">
        <v>11553.90000009537</v>
      </c>
      <c r="D445" t="s">
        <v>1292</v>
      </c>
      <c r="E445" t="s">
        <v>1293</v>
      </c>
      <c r="F445">
        <v>5</v>
      </c>
      <c r="G445" t="s">
        <v>1235</v>
      </c>
      <c r="H445">
        <v>1685038145.214286</v>
      </c>
      <c r="I445">
        <f>(J445)/1000</f>
        <v>0</v>
      </c>
      <c r="J445">
        <f>IF(DO445, AM445, AG445)</f>
        <v>0</v>
      </c>
      <c r="K445">
        <f>IF(DO445, AH445, AF445)</f>
        <v>0</v>
      </c>
      <c r="L445">
        <f>DQ445 - IF(AT445&gt;1, K445*DK445*100.0/(AV445*EE445), 0)</f>
        <v>0</v>
      </c>
      <c r="M445">
        <f>((S445-I445/2)*L445-K445)/(S445+I445/2)</f>
        <v>0</v>
      </c>
      <c r="N445">
        <f>M445*(DX445+DY445)/1000.0</f>
        <v>0</v>
      </c>
      <c r="O445">
        <f>(DQ445 - IF(AT445&gt;1, K445*DK445*100.0/(AV445*EE445), 0))*(DX445+DY445)/1000.0</f>
        <v>0</v>
      </c>
      <c r="P445">
        <f>2.0/((1/R445-1/Q445)+SIGN(R445)*SQRT((1/R445-1/Q445)*(1/R445-1/Q445) + 4*DL445/((DL445+1)*(DL445+1))*(2*1/R445*1/Q445-1/Q445*1/Q445)))</f>
        <v>0</v>
      </c>
      <c r="Q445">
        <f>IF(LEFT(DM445,1)&lt;&gt;"0",IF(LEFT(DM445,1)="1",3.0,DN445),$D$5+$E$5*(EE445*DX445/($K$5*1000))+$F$5*(EE445*DX445/($K$5*1000))*MAX(MIN(DK445,$J$5),$I$5)*MAX(MIN(DK445,$J$5),$I$5)+$G$5*MAX(MIN(DK445,$J$5),$I$5)*(EE445*DX445/($K$5*1000))+$H$5*(EE445*DX445/($K$5*1000))*(EE445*DX445/($K$5*1000)))</f>
        <v>0</v>
      </c>
      <c r="R445">
        <f>I445*(1000-(1000*0.61365*exp(17.502*V445/(240.97+V445))/(DX445+DY445)+DS445)/2)/(1000*0.61365*exp(17.502*V445/(240.97+V445))/(DX445+DY445)-DS445)</f>
        <v>0</v>
      </c>
      <c r="S445">
        <f>1/((DL445+1)/(P445/1.6)+1/(Q445/1.37)) + DL445/((DL445+1)/(P445/1.6) + DL445/(Q445/1.37))</f>
        <v>0</v>
      </c>
      <c r="T445">
        <f>(DG445*DJ445)</f>
        <v>0</v>
      </c>
      <c r="U445">
        <f>(DZ445+(T445+2*0.95*5.67E-8*(((DZ445+$B$9)+273)^4-(DZ445+273)^4)-44100*I445)/(1.84*29.3*Q445+8*0.95*5.67E-8*(DZ445+273)^3))</f>
        <v>0</v>
      </c>
      <c r="V445">
        <f>($C$9*EA445+$D$9*EB445+$E$9*U445)</f>
        <v>0</v>
      </c>
      <c r="W445">
        <f>0.61365*exp(17.502*V445/(240.97+V445))</f>
        <v>0</v>
      </c>
      <c r="X445">
        <f>(Y445/Z445*100)</f>
        <v>0</v>
      </c>
      <c r="Y445">
        <f>DS445*(DX445+DY445)/1000</f>
        <v>0</v>
      </c>
      <c r="Z445">
        <f>0.61365*exp(17.502*DZ445/(240.97+DZ445))</f>
        <v>0</v>
      </c>
      <c r="AA445">
        <f>(W445-DS445*(DX445+DY445)/1000)</f>
        <v>0</v>
      </c>
      <c r="AB445">
        <f>(-I445*44100)</f>
        <v>0</v>
      </c>
      <c r="AC445">
        <f>2*29.3*Q445*0.92*(DZ445-V445)</f>
        <v>0</v>
      </c>
      <c r="AD445">
        <f>2*0.95*5.67E-8*(((DZ445+$B$9)+273)^4-(V445+273)^4)</f>
        <v>0</v>
      </c>
      <c r="AE445">
        <f>T445+AD445+AB445+AC445</f>
        <v>0</v>
      </c>
      <c r="AF445">
        <f>DW445*AT445*(DR445-DQ445*(1000-AT445*DT445)/(1000-AT445*DS445))/(100*DK445)</f>
        <v>0</v>
      </c>
      <c r="AG445">
        <f>1000*DW445*AT445*(DS445-DT445)/(100*DK445*(1000-AT445*DS445))</f>
        <v>0</v>
      </c>
      <c r="AH445">
        <f>(AI445 - AJ445 - DX445*1E3/(8.314*(DZ445+273.15)) * AL445/DW445 * AK445) * DW445/(100*DK445) * (1000 - DT445)/1000</f>
        <v>0</v>
      </c>
      <c r="AI445">
        <v>666.7164794749527</v>
      </c>
      <c r="AJ445">
        <v>643.703515151515</v>
      </c>
      <c r="AK445">
        <v>3.424079444170891</v>
      </c>
      <c r="AL445">
        <v>66.85377035828483</v>
      </c>
      <c r="AM445">
        <f>(AO445 - AN445 + DX445*1E3/(8.314*(DZ445+273.15)) * AQ445/DW445 * AP445) * DW445/(100*DK445) * 1000/(1000 - AO445)</f>
        <v>0</v>
      </c>
      <c r="AN445">
        <v>14.45500124911853</v>
      </c>
      <c r="AO445">
        <v>17.82994175824176</v>
      </c>
      <c r="AP445">
        <v>-1.501595821969779E-06</v>
      </c>
      <c r="AQ445">
        <v>101.9108585769425</v>
      </c>
      <c r="AR445">
        <v>0</v>
      </c>
      <c r="AS445">
        <v>0</v>
      </c>
      <c r="AT445">
        <f>IF(AR445*$H$15&gt;=AV445,1.0,(AV445/(AV445-AR445*$H$15)))</f>
        <v>0</v>
      </c>
      <c r="AU445">
        <f>(AT445-1)*100</f>
        <v>0</v>
      </c>
      <c r="AV445">
        <f>MAX(0,($B$15+$C$15*EE445)/(1+$D$15*EE445)*DX445/(DZ445+273)*$E$15)</f>
        <v>0</v>
      </c>
      <c r="AW445" t="s">
        <v>429</v>
      </c>
      <c r="AX445" t="s">
        <v>429</v>
      </c>
      <c r="AY445">
        <v>0</v>
      </c>
      <c r="AZ445">
        <v>0</v>
      </c>
      <c r="BA445">
        <f>1-AY445/AZ445</f>
        <v>0</v>
      </c>
      <c r="BB445">
        <v>0</v>
      </c>
      <c r="BC445" t="s">
        <v>429</v>
      </c>
      <c r="BD445" t="s">
        <v>429</v>
      </c>
      <c r="BE445">
        <v>0</v>
      </c>
      <c r="BF445">
        <v>0</v>
      </c>
      <c r="BG445">
        <f>1-BE445/BF445</f>
        <v>0</v>
      </c>
      <c r="BH445">
        <v>0.5</v>
      </c>
      <c r="BI445">
        <f>DH445</f>
        <v>0</v>
      </c>
      <c r="BJ445">
        <f>K445</f>
        <v>0</v>
      </c>
      <c r="BK445">
        <f>BG445*BH445*BI445</f>
        <v>0</v>
      </c>
      <c r="BL445">
        <f>(BJ445-BB445)/BI445</f>
        <v>0</v>
      </c>
      <c r="BM445">
        <f>(AZ445-BF445)/BF445</f>
        <v>0</v>
      </c>
      <c r="BN445">
        <f>AY445/(BA445+AY445/BF445)</f>
        <v>0</v>
      </c>
      <c r="BO445" t="s">
        <v>429</v>
      </c>
      <c r="BP445">
        <v>0</v>
      </c>
      <c r="BQ445">
        <f>IF(BP445&lt;&gt;0, BP445, BN445)</f>
        <v>0</v>
      </c>
      <c r="BR445">
        <f>1-BQ445/BF445</f>
        <v>0</v>
      </c>
      <c r="BS445">
        <f>(BF445-BE445)/(BF445-BQ445)</f>
        <v>0</v>
      </c>
      <c r="BT445">
        <f>(AZ445-BF445)/(AZ445-BQ445)</f>
        <v>0</v>
      </c>
      <c r="BU445">
        <f>(BF445-BE445)/(BF445-AY445)</f>
        <v>0</v>
      </c>
      <c r="BV445">
        <f>(AZ445-BF445)/(AZ445-AY445)</f>
        <v>0</v>
      </c>
      <c r="BW445">
        <f>(BS445*BQ445/BE445)</f>
        <v>0</v>
      </c>
      <c r="BX445">
        <f>(1-BW445)</f>
        <v>0</v>
      </c>
      <c r="DG445">
        <f>$B$13*EF445+$C$13*EG445+$F$13*ER445*(1-EU445)</f>
        <v>0</v>
      </c>
      <c r="DH445">
        <f>DG445*DI445</f>
        <v>0</v>
      </c>
      <c r="DI445">
        <f>($B$13*$D$11+$C$13*$D$11+$F$13*((FE445+EW445)/MAX(FE445+EW445+FF445, 0.1)*$I$11+FF445/MAX(FE445+EW445+FF445, 0.1)*$J$11))/($B$13+$C$13+$F$13)</f>
        <v>0</v>
      </c>
      <c r="DJ445">
        <f>($B$13*$K$11+$C$13*$K$11+$F$13*((FE445+EW445)/MAX(FE445+EW445+FF445, 0.1)*$P$11+FF445/MAX(FE445+EW445+FF445, 0.1)*$Q$11))/($B$13+$C$13+$F$13)</f>
        <v>0</v>
      </c>
      <c r="DK445">
        <v>4.16</v>
      </c>
      <c r="DL445">
        <v>0.5</v>
      </c>
      <c r="DM445" t="s">
        <v>430</v>
      </c>
      <c r="DN445">
        <v>2</v>
      </c>
      <c r="DO445" t="b">
        <v>1</v>
      </c>
      <c r="DP445">
        <v>1685038145.214286</v>
      </c>
      <c r="DQ445">
        <v>607.8663571428572</v>
      </c>
      <c r="DR445">
        <v>642.1233214285713</v>
      </c>
      <c r="DS445">
        <v>17.83519285714286</v>
      </c>
      <c r="DT445">
        <v>14.45381428571429</v>
      </c>
      <c r="DU445">
        <v>607.6367142857142</v>
      </c>
      <c r="DV445">
        <v>17.92249642857143</v>
      </c>
      <c r="DW445">
        <v>500.0064642857143</v>
      </c>
      <c r="DX445">
        <v>99.46188214285714</v>
      </c>
      <c r="DY445">
        <v>0.09998472142857141</v>
      </c>
      <c r="DZ445">
        <v>26.94609285714286</v>
      </c>
      <c r="EA445">
        <v>28.02475357142857</v>
      </c>
      <c r="EB445">
        <v>999.9000000000002</v>
      </c>
      <c r="EC445">
        <v>0</v>
      </c>
      <c r="ED445">
        <v>0</v>
      </c>
      <c r="EE445">
        <v>9998.20642857143</v>
      </c>
      <c r="EF445">
        <v>0</v>
      </c>
      <c r="EG445">
        <v>281.6086428571429</v>
      </c>
      <c r="EH445">
        <v>-34.257075</v>
      </c>
      <c r="EI445">
        <v>618.9045357142858</v>
      </c>
      <c r="EJ445">
        <v>651.5407142857142</v>
      </c>
      <c r="EK445">
        <v>3.381381428571429</v>
      </c>
      <c r="EL445">
        <v>642.1233214285713</v>
      </c>
      <c r="EM445">
        <v>14.45381428571429</v>
      </c>
      <c r="EN445">
        <v>1.7739225</v>
      </c>
      <c r="EO445">
        <v>1.437603214285714</v>
      </c>
      <c r="EP445">
        <v>15.55887142857143</v>
      </c>
      <c r="EQ445">
        <v>12.32018571428572</v>
      </c>
      <c r="ER445">
        <v>2000.008571428571</v>
      </c>
      <c r="ES445">
        <v>0.9799947857142858</v>
      </c>
      <c r="ET445">
        <v>0.02000534642857143</v>
      </c>
      <c r="EU445">
        <v>0</v>
      </c>
      <c r="EV445">
        <v>97.79801785714287</v>
      </c>
      <c r="EW445">
        <v>5.00078</v>
      </c>
      <c r="EX445">
        <v>10645.65357142857</v>
      </c>
      <c r="EY445">
        <v>16379.675</v>
      </c>
      <c r="EZ445">
        <v>44.63582142857141</v>
      </c>
      <c r="FA445">
        <v>46.11599999999999</v>
      </c>
      <c r="FB445">
        <v>45.12024999999999</v>
      </c>
      <c r="FC445">
        <v>45.33907142857142</v>
      </c>
      <c r="FD445">
        <v>45.10696428571428</v>
      </c>
      <c r="FE445">
        <v>1955.094285714286</v>
      </c>
      <c r="FF445">
        <v>39.91214285714286</v>
      </c>
      <c r="FG445">
        <v>0</v>
      </c>
      <c r="FH445">
        <v>1685038152.7</v>
      </c>
      <c r="FI445">
        <v>0</v>
      </c>
      <c r="FJ445">
        <v>97.79225384615384</v>
      </c>
      <c r="FK445">
        <v>0.700526500288985</v>
      </c>
      <c r="FL445">
        <v>167.6854700184299</v>
      </c>
      <c r="FM445">
        <v>10646.76153846154</v>
      </c>
      <c r="FN445">
        <v>15</v>
      </c>
      <c r="FO445">
        <v>1685037180.6</v>
      </c>
      <c r="FP445" t="s">
        <v>1212</v>
      </c>
      <c r="FQ445">
        <v>1685037168.1</v>
      </c>
      <c r="FR445">
        <v>1685037180.6</v>
      </c>
      <c r="FS445">
        <v>6</v>
      </c>
      <c r="FT445">
        <v>0.393</v>
      </c>
      <c r="FU445">
        <v>0.027</v>
      </c>
      <c r="FV445">
        <v>0.222</v>
      </c>
      <c r="FW445">
        <v>-0.163</v>
      </c>
      <c r="FX445">
        <v>420</v>
      </c>
      <c r="FY445">
        <v>12</v>
      </c>
      <c r="FZ445">
        <v>0.38</v>
      </c>
      <c r="GA445">
        <v>0.02</v>
      </c>
      <c r="GB445">
        <v>-34.2329</v>
      </c>
      <c r="GC445">
        <v>-0.7736634146341429</v>
      </c>
      <c r="GD445">
        <v>0.1125587846416264</v>
      </c>
      <c r="GE445">
        <v>0</v>
      </c>
      <c r="GF445">
        <v>3.383579268292683</v>
      </c>
      <c r="GG445">
        <v>-0.04811895470382938</v>
      </c>
      <c r="GH445">
        <v>0.004883315242464614</v>
      </c>
      <c r="GI445">
        <v>1</v>
      </c>
      <c r="GJ445">
        <v>1</v>
      </c>
      <c r="GK445">
        <v>2</v>
      </c>
      <c r="GL445" t="s">
        <v>432</v>
      </c>
      <c r="GM445">
        <v>3.09843</v>
      </c>
      <c r="GN445">
        <v>2.75785</v>
      </c>
      <c r="GO445">
        <v>0.127861</v>
      </c>
      <c r="GP445">
        <v>0.132715</v>
      </c>
      <c r="GQ445">
        <v>0.0952997</v>
      </c>
      <c r="GR445">
        <v>0.0820056</v>
      </c>
      <c r="GS445">
        <v>22105.4</v>
      </c>
      <c r="GT445">
        <v>21735.2</v>
      </c>
      <c r="GU445">
        <v>25909.6</v>
      </c>
      <c r="GV445">
        <v>25426.4</v>
      </c>
      <c r="GW445">
        <v>37638.1</v>
      </c>
      <c r="GX445">
        <v>35569</v>
      </c>
      <c r="GY445">
        <v>45315.9</v>
      </c>
      <c r="GZ445">
        <v>41916.4</v>
      </c>
      <c r="HA445">
        <v>1.82027</v>
      </c>
      <c r="HB445">
        <v>1.74752</v>
      </c>
      <c r="HC445">
        <v>-0.242203</v>
      </c>
      <c r="HD445">
        <v>0</v>
      </c>
      <c r="HE445">
        <v>31.9661</v>
      </c>
      <c r="HF445">
        <v>999.9</v>
      </c>
      <c r="HG445">
        <v>39.2</v>
      </c>
      <c r="HH445">
        <v>48.1</v>
      </c>
      <c r="HI445">
        <v>44.4943</v>
      </c>
      <c r="HJ445">
        <v>62.9934</v>
      </c>
      <c r="HK445">
        <v>22.7804</v>
      </c>
      <c r="HL445">
        <v>1</v>
      </c>
      <c r="HM445">
        <v>0.759705</v>
      </c>
      <c r="HN445">
        <v>8.265040000000001</v>
      </c>
      <c r="HO445">
        <v>20.101</v>
      </c>
      <c r="HP445">
        <v>5.2116</v>
      </c>
      <c r="HQ445">
        <v>11.986</v>
      </c>
      <c r="HR445">
        <v>4.96305</v>
      </c>
      <c r="HS445">
        <v>3.27428</v>
      </c>
      <c r="HT445">
        <v>9999</v>
      </c>
      <c r="HU445">
        <v>9999</v>
      </c>
      <c r="HV445">
        <v>9999</v>
      </c>
      <c r="HW445">
        <v>33.2</v>
      </c>
      <c r="HX445">
        <v>1.86401</v>
      </c>
      <c r="HY445">
        <v>1.86035</v>
      </c>
      <c r="HZ445">
        <v>1.85869</v>
      </c>
      <c r="IA445">
        <v>1.86005</v>
      </c>
      <c r="IB445">
        <v>1.85989</v>
      </c>
      <c r="IC445">
        <v>1.85856</v>
      </c>
      <c r="ID445">
        <v>1.85772</v>
      </c>
      <c r="IE445">
        <v>1.85244</v>
      </c>
      <c r="IF445">
        <v>0</v>
      </c>
      <c r="IG445">
        <v>0</v>
      </c>
      <c r="IH445">
        <v>0</v>
      </c>
      <c r="II445">
        <v>0</v>
      </c>
      <c r="IJ445" t="s">
        <v>433</v>
      </c>
      <c r="IK445" t="s">
        <v>434</v>
      </c>
      <c r="IL445" t="s">
        <v>435</v>
      </c>
      <c r="IM445" t="s">
        <v>435</v>
      </c>
      <c r="IN445" t="s">
        <v>435</v>
      </c>
      <c r="IO445" t="s">
        <v>435</v>
      </c>
      <c r="IP445">
        <v>0</v>
      </c>
      <c r="IQ445">
        <v>100</v>
      </c>
      <c r="IR445">
        <v>100</v>
      </c>
      <c r="IS445">
        <v>0.229</v>
      </c>
      <c r="IT445">
        <v>-0.08740000000000001</v>
      </c>
      <c r="IU445">
        <v>0.1423453740695309</v>
      </c>
      <c r="IV445">
        <v>0.0002756662941723101</v>
      </c>
      <c r="IW445">
        <v>-1.706736700235475E-07</v>
      </c>
      <c r="IX445">
        <v>-7.648352192670159E-11</v>
      </c>
      <c r="IY445">
        <v>-0.2459740599932363</v>
      </c>
      <c r="IZ445">
        <v>0.001712106514585134</v>
      </c>
      <c r="JA445">
        <v>0.0004201690128959496</v>
      </c>
      <c r="JB445">
        <v>-1.212774764375344E-06</v>
      </c>
      <c r="JC445">
        <v>3</v>
      </c>
      <c r="JD445">
        <v>1949</v>
      </c>
      <c r="JE445">
        <v>1</v>
      </c>
      <c r="JF445">
        <v>28</v>
      </c>
      <c r="JG445">
        <v>16.4</v>
      </c>
      <c r="JH445">
        <v>16.2</v>
      </c>
      <c r="JI445">
        <v>1.66992</v>
      </c>
      <c r="JJ445">
        <v>2.69653</v>
      </c>
      <c r="JK445">
        <v>1.49658</v>
      </c>
      <c r="JL445">
        <v>2.34009</v>
      </c>
      <c r="JM445">
        <v>1.54785</v>
      </c>
      <c r="JN445">
        <v>2.47803</v>
      </c>
      <c r="JO445">
        <v>51.4647</v>
      </c>
      <c r="JP445">
        <v>13.4578</v>
      </c>
      <c r="JQ445">
        <v>18</v>
      </c>
      <c r="JR445">
        <v>501.288</v>
      </c>
      <c r="JS445">
        <v>466.963</v>
      </c>
      <c r="JT445">
        <v>20.3538</v>
      </c>
      <c r="JU445">
        <v>36.0985</v>
      </c>
      <c r="JV445">
        <v>30.0004</v>
      </c>
      <c r="JW445">
        <v>35.8063</v>
      </c>
      <c r="JX445">
        <v>35.6545</v>
      </c>
      <c r="JY445">
        <v>33.5479</v>
      </c>
      <c r="JZ445">
        <v>60.9932</v>
      </c>
      <c r="KA445">
        <v>0</v>
      </c>
      <c r="KB445">
        <v>20.3265</v>
      </c>
      <c r="KC445">
        <v>694.346</v>
      </c>
      <c r="KD445">
        <v>14.4843</v>
      </c>
      <c r="KE445">
        <v>99.0222</v>
      </c>
      <c r="KF445">
        <v>99.5091</v>
      </c>
    </row>
    <row r="446" spans="1:292">
      <c r="A446">
        <v>426</v>
      </c>
      <c r="B446">
        <v>1685038158</v>
      </c>
      <c r="C446">
        <v>11558.90000009537</v>
      </c>
      <c r="D446" t="s">
        <v>1294</v>
      </c>
      <c r="E446" t="s">
        <v>1295</v>
      </c>
      <c r="F446">
        <v>5</v>
      </c>
      <c r="G446" t="s">
        <v>1235</v>
      </c>
      <c r="H446">
        <v>1685038150.5</v>
      </c>
      <c r="I446">
        <f>(J446)/1000</f>
        <v>0</v>
      </c>
      <c r="J446">
        <f>IF(DO446, AM446, AG446)</f>
        <v>0</v>
      </c>
      <c r="K446">
        <f>IF(DO446, AH446, AF446)</f>
        <v>0</v>
      </c>
      <c r="L446">
        <f>DQ446 - IF(AT446&gt;1, K446*DK446*100.0/(AV446*EE446), 0)</f>
        <v>0</v>
      </c>
      <c r="M446">
        <f>((S446-I446/2)*L446-K446)/(S446+I446/2)</f>
        <v>0</v>
      </c>
      <c r="N446">
        <f>M446*(DX446+DY446)/1000.0</f>
        <v>0</v>
      </c>
      <c r="O446">
        <f>(DQ446 - IF(AT446&gt;1, K446*DK446*100.0/(AV446*EE446), 0))*(DX446+DY446)/1000.0</f>
        <v>0</v>
      </c>
      <c r="P446">
        <f>2.0/((1/R446-1/Q446)+SIGN(R446)*SQRT((1/R446-1/Q446)*(1/R446-1/Q446) + 4*DL446/((DL446+1)*(DL446+1))*(2*1/R446*1/Q446-1/Q446*1/Q446)))</f>
        <v>0</v>
      </c>
      <c r="Q446">
        <f>IF(LEFT(DM446,1)&lt;&gt;"0",IF(LEFT(DM446,1)="1",3.0,DN446),$D$5+$E$5*(EE446*DX446/($K$5*1000))+$F$5*(EE446*DX446/($K$5*1000))*MAX(MIN(DK446,$J$5),$I$5)*MAX(MIN(DK446,$J$5),$I$5)+$G$5*MAX(MIN(DK446,$J$5),$I$5)*(EE446*DX446/($K$5*1000))+$H$5*(EE446*DX446/($K$5*1000))*(EE446*DX446/($K$5*1000)))</f>
        <v>0</v>
      </c>
      <c r="R446">
        <f>I446*(1000-(1000*0.61365*exp(17.502*V446/(240.97+V446))/(DX446+DY446)+DS446)/2)/(1000*0.61365*exp(17.502*V446/(240.97+V446))/(DX446+DY446)-DS446)</f>
        <v>0</v>
      </c>
      <c r="S446">
        <f>1/((DL446+1)/(P446/1.6)+1/(Q446/1.37)) + DL446/((DL446+1)/(P446/1.6) + DL446/(Q446/1.37))</f>
        <v>0</v>
      </c>
      <c r="T446">
        <f>(DG446*DJ446)</f>
        <v>0</v>
      </c>
      <c r="U446">
        <f>(DZ446+(T446+2*0.95*5.67E-8*(((DZ446+$B$9)+273)^4-(DZ446+273)^4)-44100*I446)/(1.84*29.3*Q446+8*0.95*5.67E-8*(DZ446+273)^3))</f>
        <v>0</v>
      </c>
      <c r="V446">
        <f>($C$9*EA446+$D$9*EB446+$E$9*U446)</f>
        <v>0</v>
      </c>
      <c r="W446">
        <f>0.61365*exp(17.502*V446/(240.97+V446))</f>
        <v>0</v>
      </c>
      <c r="X446">
        <f>(Y446/Z446*100)</f>
        <v>0</v>
      </c>
      <c r="Y446">
        <f>DS446*(DX446+DY446)/1000</f>
        <v>0</v>
      </c>
      <c r="Z446">
        <f>0.61365*exp(17.502*DZ446/(240.97+DZ446))</f>
        <v>0</v>
      </c>
      <c r="AA446">
        <f>(W446-DS446*(DX446+DY446)/1000)</f>
        <v>0</v>
      </c>
      <c r="AB446">
        <f>(-I446*44100)</f>
        <v>0</v>
      </c>
      <c r="AC446">
        <f>2*29.3*Q446*0.92*(DZ446-V446)</f>
        <v>0</v>
      </c>
      <c r="AD446">
        <f>2*0.95*5.67E-8*(((DZ446+$B$9)+273)^4-(V446+273)^4)</f>
        <v>0</v>
      </c>
      <c r="AE446">
        <f>T446+AD446+AB446+AC446</f>
        <v>0</v>
      </c>
      <c r="AF446">
        <f>DW446*AT446*(DR446-DQ446*(1000-AT446*DT446)/(1000-AT446*DS446))/(100*DK446)</f>
        <v>0</v>
      </c>
      <c r="AG446">
        <f>1000*DW446*AT446*(DS446-DT446)/(100*DK446*(1000-AT446*DS446))</f>
        <v>0</v>
      </c>
      <c r="AH446">
        <f>(AI446 - AJ446 - DX446*1E3/(8.314*(DZ446+273.15)) * AL446/DW446 * AK446) * DW446/(100*DK446) * (1000 - DT446)/1000</f>
        <v>0</v>
      </c>
      <c r="AI446">
        <v>683.7195517340042</v>
      </c>
      <c r="AJ446">
        <v>660.6546121212122</v>
      </c>
      <c r="AK446">
        <v>3.386199777572698</v>
      </c>
      <c r="AL446">
        <v>66.85377035828483</v>
      </c>
      <c r="AM446">
        <f>(AO446 - AN446 + DX446*1E3/(8.314*(DZ446+273.15)) * AQ446/DW446 * AP446) * DW446/(100*DK446) * 1000/(1000 - AO446)</f>
        <v>0</v>
      </c>
      <c r="AN446">
        <v>14.45394108096025</v>
      </c>
      <c r="AO446">
        <v>17.8273010989011</v>
      </c>
      <c r="AP446">
        <v>-3.699206324289299E-05</v>
      </c>
      <c r="AQ446">
        <v>101.9108585769425</v>
      </c>
      <c r="AR446">
        <v>0</v>
      </c>
      <c r="AS446">
        <v>0</v>
      </c>
      <c r="AT446">
        <f>IF(AR446*$H$15&gt;=AV446,1.0,(AV446/(AV446-AR446*$H$15)))</f>
        <v>0</v>
      </c>
      <c r="AU446">
        <f>(AT446-1)*100</f>
        <v>0</v>
      </c>
      <c r="AV446">
        <f>MAX(0,($B$15+$C$15*EE446)/(1+$D$15*EE446)*DX446/(DZ446+273)*$E$15)</f>
        <v>0</v>
      </c>
      <c r="AW446" t="s">
        <v>429</v>
      </c>
      <c r="AX446" t="s">
        <v>429</v>
      </c>
      <c r="AY446">
        <v>0</v>
      </c>
      <c r="AZ446">
        <v>0</v>
      </c>
      <c r="BA446">
        <f>1-AY446/AZ446</f>
        <v>0</v>
      </c>
      <c r="BB446">
        <v>0</v>
      </c>
      <c r="BC446" t="s">
        <v>429</v>
      </c>
      <c r="BD446" t="s">
        <v>429</v>
      </c>
      <c r="BE446">
        <v>0</v>
      </c>
      <c r="BF446">
        <v>0</v>
      </c>
      <c r="BG446">
        <f>1-BE446/BF446</f>
        <v>0</v>
      </c>
      <c r="BH446">
        <v>0.5</v>
      </c>
      <c r="BI446">
        <f>DH446</f>
        <v>0</v>
      </c>
      <c r="BJ446">
        <f>K446</f>
        <v>0</v>
      </c>
      <c r="BK446">
        <f>BG446*BH446*BI446</f>
        <v>0</v>
      </c>
      <c r="BL446">
        <f>(BJ446-BB446)/BI446</f>
        <v>0</v>
      </c>
      <c r="BM446">
        <f>(AZ446-BF446)/BF446</f>
        <v>0</v>
      </c>
      <c r="BN446">
        <f>AY446/(BA446+AY446/BF446)</f>
        <v>0</v>
      </c>
      <c r="BO446" t="s">
        <v>429</v>
      </c>
      <c r="BP446">
        <v>0</v>
      </c>
      <c r="BQ446">
        <f>IF(BP446&lt;&gt;0, BP446, BN446)</f>
        <v>0</v>
      </c>
      <c r="BR446">
        <f>1-BQ446/BF446</f>
        <v>0</v>
      </c>
      <c r="BS446">
        <f>(BF446-BE446)/(BF446-BQ446)</f>
        <v>0</v>
      </c>
      <c r="BT446">
        <f>(AZ446-BF446)/(AZ446-BQ446)</f>
        <v>0</v>
      </c>
      <c r="BU446">
        <f>(BF446-BE446)/(BF446-AY446)</f>
        <v>0</v>
      </c>
      <c r="BV446">
        <f>(AZ446-BF446)/(AZ446-AY446)</f>
        <v>0</v>
      </c>
      <c r="BW446">
        <f>(BS446*BQ446/BE446)</f>
        <v>0</v>
      </c>
      <c r="BX446">
        <f>(1-BW446)</f>
        <v>0</v>
      </c>
      <c r="DG446">
        <f>$B$13*EF446+$C$13*EG446+$F$13*ER446*(1-EU446)</f>
        <v>0</v>
      </c>
      <c r="DH446">
        <f>DG446*DI446</f>
        <v>0</v>
      </c>
      <c r="DI446">
        <f>($B$13*$D$11+$C$13*$D$11+$F$13*((FE446+EW446)/MAX(FE446+EW446+FF446, 0.1)*$I$11+FF446/MAX(FE446+EW446+FF446, 0.1)*$J$11))/($B$13+$C$13+$F$13)</f>
        <v>0</v>
      </c>
      <c r="DJ446">
        <f>($B$13*$K$11+$C$13*$K$11+$F$13*((FE446+EW446)/MAX(FE446+EW446+FF446, 0.1)*$P$11+FF446/MAX(FE446+EW446+FF446, 0.1)*$Q$11))/($B$13+$C$13+$F$13)</f>
        <v>0</v>
      </c>
      <c r="DK446">
        <v>4.16</v>
      </c>
      <c r="DL446">
        <v>0.5</v>
      </c>
      <c r="DM446" t="s">
        <v>430</v>
      </c>
      <c r="DN446">
        <v>2</v>
      </c>
      <c r="DO446" t="b">
        <v>1</v>
      </c>
      <c r="DP446">
        <v>1685038150.5</v>
      </c>
      <c r="DQ446">
        <v>625.5009629629629</v>
      </c>
      <c r="DR446">
        <v>659.8550740740741</v>
      </c>
      <c r="DS446">
        <v>17.83124074074074</v>
      </c>
      <c r="DT446">
        <v>14.45446666666667</v>
      </c>
      <c r="DU446">
        <v>625.2716666666666</v>
      </c>
      <c r="DV446">
        <v>17.9186037037037</v>
      </c>
      <c r="DW446">
        <v>500.0337037037036</v>
      </c>
      <c r="DX446">
        <v>99.46257037037036</v>
      </c>
      <c r="DY446">
        <v>0.1000172592592593</v>
      </c>
      <c r="DZ446">
        <v>26.94533703703704</v>
      </c>
      <c r="EA446">
        <v>28.02568518518519</v>
      </c>
      <c r="EB446">
        <v>999.9000000000001</v>
      </c>
      <c r="EC446">
        <v>0</v>
      </c>
      <c r="ED446">
        <v>0</v>
      </c>
      <c r="EE446">
        <v>10000.43222222222</v>
      </c>
      <c r="EF446">
        <v>0</v>
      </c>
      <c r="EG446">
        <v>282.2263333333333</v>
      </c>
      <c r="EH446">
        <v>-34.35418888888888</v>
      </c>
      <c r="EI446">
        <v>636.8568518518518</v>
      </c>
      <c r="EJ446">
        <v>669.5328518518518</v>
      </c>
      <c r="EK446">
        <v>3.376781481481482</v>
      </c>
      <c r="EL446">
        <v>659.8550740740741</v>
      </c>
      <c r="EM446">
        <v>14.45446666666667</v>
      </c>
      <c r="EN446">
        <v>1.773541851851852</v>
      </c>
      <c r="EO446">
        <v>1.437678148148148</v>
      </c>
      <c r="EP446">
        <v>15.55552592592592</v>
      </c>
      <c r="EQ446">
        <v>12.32097037037037</v>
      </c>
      <c r="ER446">
        <v>1999.989259259259</v>
      </c>
      <c r="ES446">
        <v>0.9799973333333333</v>
      </c>
      <c r="ET446">
        <v>0.02000269629629629</v>
      </c>
      <c r="EU446">
        <v>0</v>
      </c>
      <c r="EV446">
        <v>97.80215555555557</v>
      </c>
      <c r="EW446">
        <v>5.00078</v>
      </c>
      <c r="EX446">
        <v>10659.85925925926</v>
      </c>
      <c r="EY446">
        <v>16379.53703703704</v>
      </c>
      <c r="EZ446">
        <v>44.62466666666666</v>
      </c>
      <c r="FA446">
        <v>46.10866666666666</v>
      </c>
      <c r="FB446">
        <v>45.12014814814815</v>
      </c>
      <c r="FC446">
        <v>45.33085185185184</v>
      </c>
      <c r="FD446">
        <v>45.11088888888888</v>
      </c>
      <c r="FE446">
        <v>1955.081481481481</v>
      </c>
      <c r="FF446">
        <v>39.90666666666667</v>
      </c>
      <c r="FG446">
        <v>0</v>
      </c>
      <c r="FH446">
        <v>1685038157.5</v>
      </c>
      <c r="FI446">
        <v>0</v>
      </c>
      <c r="FJ446">
        <v>97.7992</v>
      </c>
      <c r="FK446">
        <v>-0.9143452892454396</v>
      </c>
      <c r="FL446">
        <v>114.5435894900005</v>
      </c>
      <c r="FM446">
        <v>10659.26923076923</v>
      </c>
      <c r="FN446">
        <v>15</v>
      </c>
      <c r="FO446">
        <v>1685037180.6</v>
      </c>
      <c r="FP446" t="s">
        <v>1212</v>
      </c>
      <c r="FQ446">
        <v>1685037168.1</v>
      </c>
      <c r="FR446">
        <v>1685037180.6</v>
      </c>
      <c r="FS446">
        <v>6</v>
      </c>
      <c r="FT446">
        <v>0.393</v>
      </c>
      <c r="FU446">
        <v>0.027</v>
      </c>
      <c r="FV446">
        <v>0.222</v>
      </c>
      <c r="FW446">
        <v>-0.163</v>
      </c>
      <c r="FX446">
        <v>420</v>
      </c>
      <c r="FY446">
        <v>12</v>
      </c>
      <c r="FZ446">
        <v>0.38</v>
      </c>
      <c r="GA446">
        <v>0.02</v>
      </c>
      <c r="GB446">
        <v>-34.28850975609757</v>
      </c>
      <c r="GC446">
        <v>-1.03117003484324</v>
      </c>
      <c r="GD446">
        <v>0.1329912793856179</v>
      </c>
      <c r="GE446">
        <v>0</v>
      </c>
      <c r="GF446">
        <v>3.380219268292683</v>
      </c>
      <c r="GG446">
        <v>-0.05472459930312985</v>
      </c>
      <c r="GH446">
        <v>0.005508070083974105</v>
      </c>
      <c r="GI446">
        <v>1</v>
      </c>
      <c r="GJ446">
        <v>1</v>
      </c>
      <c r="GK446">
        <v>2</v>
      </c>
      <c r="GL446" t="s">
        <v>432</v>
      </c>
      <c r="GM446">
        <v>3.09864</v>
      </c>
      <c r="GN446">
        <v>2.75826</v>
      </c>
      <c r="GO446">
        <v>0.130194</v>
      </c>
      <c r="GP446">
        <v>0.135012</v>
      </c>
      <c r="GQ446">
        <v>0.09529319999999999</v>
      </c>
      <c r="GR446">
        <v>0.0820114</v>
      </c>
      <c r="GS446">
        <v>22046.1</v>
      </c>
      <c r="GT446">
        <v>21677.8</v>
      </c>
      <c r="GU446">
        <v>25909.4</v>
      </c>
      <c r="GV446">
        <v>25426.6</v>
      </c>
      <c r="GW446">
        <v>37638.7</v>
      </c>
      <c r="GX446">
        <v>35569.1</v>
      </c>
      <c r="GY446">
        <v>45316</v>
      </c>
      <c r="GZ446">
        <v>41916.6</v>
      </c>
      <c r="HA446">
        <v>1.82005</v>
      </c>
      <c r="HB446">
        <v>1.7473</v>
      </c>
      <c r="HC446">
        <v>-0.242468</v>
      </c>
      <c r="HD446">
        <v>0</v>
      </c>
      <c r="HE446">
        <v>31.9714</v>
      </c>
      <c r="HF446">
        <v>999.9</v>
      </c>
      <c r="HG446">
        <v>39.2</v>
      </c>
      <c r="HH446">
        <v>48.1</v>
      </c>
      <c r="HI446">
        <v>44.4944</v>
      </c>
      <c r="HJ446">
        <v>63.0334</v>
      </c>
      <c r="HK446">
        <v>22.5601</v>
      </c>
      <c r="HL446">
        <v>1</v>
      </c>
      <c r="HM446">
        <v>0.759868</v>
      </c>
      <c r="HN446">
        <v>8.27238</v>
      </c>
      <c r="HO446">
        <v>20.1005</v>
      </c>
      <c r="HP446">
        <v>5.2107</v>
      </c>
      <c r="HQ446">
        <v>11.986</v>
      </c>
      <c r="HR446">
        <v>4.9629</v>
      </c>
      <c r="HS446">
        <v>3.27433</v>
      </c>
      <c r="HT446">
        <v>9999</v>
      </c>
      <c r="HU446">
        <v>9999</v>
      </c>
      <c r="HV446">
        <v>9999</v>
      </c>
      <c r="HW446">
        <v>33.2</v>
      </c>
      <c r="HX446">
        <v>1.86402</v>
      </c>
      <c r="HY446">
        <v>1.86035</v>
      </c>
      <c r="HZ446">
        <v>1.85869</v>
      </c>
      <c r="IA446">
        <v>1.86005</v>
      </c>
      <c r="IB446">
        <v>1.85989</v>
      </c>
      <c r="IC446">
        <v>1.85856</v>
      </c>
      <c r="ID446">
        <v>1.85773</v>
      </c>
      <c r="IE446">
        <v>1.85245</v>
      </c>
      <c r="IF446">
        <v>0</v>
      </c>
      <c r="IG446">
        <v>0</v>
      </c>
      <c r="IH446">
        <v>0</v>
      </c>
      <c r="II446">
        <v>0</v>
      </c>
      <c r="IJ446" t="s">
        <v>433</v>
      </c>
      <c r="IK446" t="s">
        <v>434</v>
      </c>
      <c r="IL446" t="s">
        <v>435</v>
      </c>
      <c r="IM446" t="s">
        <v>435</v>
      </c>
      <c r="IN446" t="s">
        <v>435</v>
      </c>
      <c r="IO446" t="s">
        <v>435</v>
      </c>
      <c r="IP446">
        <v>0</v>
      </c>
      <c r="IQ446">
        <v>100</v>
      </c>
      <c r="IR446">
        <v>100</v>
      </c>
      <c r="IS446">
        <v>0.228</v>
      </c>
      <c r="IT446">
        <v>-0.08749999999999999</v>
      </c>
      <c r="IU446">
        <v>0.1423453740695309</v>
      </c>
      <c r="IV446">
        <v>0.0002756662941723101</v>
      </c>
      <c r="IW446">
        <v>-1.706736700235475E-07</v>
      </c>
      <c r="IX446">
        <v>-7.648352192670159E-11</v>
      </c>
      <c r="IY446">
        <v>-0.2459740599932363</v>
      </c>
      <c r="IZ446">
        <v>0.001712106514585134</v>
      </c>
      <c r="JA446">
        <v>0.0004201690128959496</v>
      </c>
      <c r="JB446">
        <v>-1.212774764375344E-06</v>
      </c>
      <c r="JC446">
        <v>3</v>
      </c>
      <c r="JD446">
        <v>1949</v>
      </c>
      <c r="JE446">
        <v>1</v>
      </c>
      <c r="JF446">
        <v>28</v>
      </c>
      <c r="JG446">
        <v>16.5</v>
      </c>
      <c r="JH446">
        <v>16.3</v>
      </c>
      <c r="JI446">
        <v>1.70288</v>
      </c>
      <c r="JJ446">
        <v>2.69653</v>
      </c>
      <c r="JK446">
        <v>1.49658</v>
      </c>
      <c r="JL446">
        <v>2.34009</v>
      </c>
      <c r="JM446">
        <v>1.54785</v>
      </c>
      <c r="JN446">
        <v>2.50488</v>
      </c>
      <c r="JO446">
        <v>51.4647</v>
      </c>
      <c r="JP446">
        <v>13.4578</v>
      </c>
      <c r="JQ446">
        <v>18</v>
      </c>
      <c r="JR446">
        <v>501.154</v>
      </c>
      <c r="JS446">
        <v>466.836</v>
      </c>
      <c r="JT446">
        <v>20.3278</v>
      </c>
      <c r="JU446">
        <v>36.0995</v>
      </c>
      <c r="JV446">
        <v>30.0004</v>
      </c>
      <c r="JW446">
        <v>35.8072</v>
      </c>
      <c r="JX446">
        <v>35.6575</v>
      </c>
      <c r="JY446">
        <v>34.2684</v>
      </c>
      <c r="JZ446">
        <v>60.9932</v>
      </c>
      <c r="KA446">
        <v>0</v>
      </c>
      <c r="KB446">
        <v>20.2951</v>
      </c>
      <c r="KC446">
        <v>707.771</v>
      </c>
      <c r="KD446">
        <v>14.4843</v>
      </c>
      <c r="KE446">
        <v>99.02200000000001</v>
      </c>
      <c r="KF446">
        <v>99.5097</v>
      </c>
    </row>
    <row r="447" spans="1:292">
      <c r="A447">
        <v>427</v>
      </c>
      <c r="B447">
        <v>1685038163</v>
      </c>
      <c r="C447">
        <v>11563.90000009537</v>
      </c>
      <c r="D447" t="s">
        <v>1296</v>
      </c>
      <c r="E447" t="s">
        <v>1297</v>
      </c>
      <c r="F447">
        <v>5</v>
      </c>
      <c r="G447" t="s">
        <v>1235</v>
      </c>
      <c r="H447">
        <v>1685038155.214286</v>
      </c>
      <c r="I447">
        <f>(J447)/1000</f>
        <v>0</v>
      </c>
      <c r="J447">
        <f>IF(DO447, AM447, AG447)</f>
        <v>0</v>
      </c>
      <c r="K447">
        <f>IF(DO447, AH447, AF447)</f>
        <v>0</v>
      </c>
      <c r="L447">
        <f>DQ447 - IF(AT447&gt;1, K447*DK447*100.0/(AV447*EE447), 0)</f>
        <v>0</v>
      </c>
      <c r="M447">
        <f>((S447-I447/2)*L447-K447)/(S447+I447/2)</f>
        <v>0</v>
      </c>
      <c r="N447">
        <f>M447*(DX447+DY447)/1000.0</f>
        <v>0</v>
      </c>
      <c r="O447">
        <f>(DQ447 - IF(AT447&gt;1, K447*DK447*100.0/(AV447*EE447), 0))*(DX447+DY447)/1000.0</f>
        <v>0</v>
      </c>
      <c r="P447">
        <f>2.0/((1/R447-1/Q447)+SIGN(R447)*SQRT((1/R447-1/Q447)*(1/R447-1/Q447) + 4*DL447/((DL447+1)*(DL447+1))*(2*1/R447*1/Q447-1/Q447*1/Q447)))</f>
        <v>0</v>
      </c>
      <c r="Q447">
        <f>IF(LEFT(DM447,1)&lt;&gt;"0",IF(LEFT(DM447,1)="1",3.0,DN447),$D$5+$E$5*(EE447*DX447/($K$5*1000))+$F$5*(EE447*DX447/($K$5*1000))*MAX(MIN(DK447,$J$5),$I$5)*MAX(MIN(DK447,$J$5),$I$5)+$G$5*MAX(MIN(DK447,$J$5),$I$5)*(EE447*DX447/($K$5*1000))+$H$5*(EE447*DX447/($K$5*1000))*(EE447*DX447/($K$5*1000)))</f>
        <v>0</v>
      </c>
      <c r="R447">
        <f>I447*(1000-(1000*0.61365*exp(17.502*V447/(240.97+V447))/(DX447+DY447)+DS447)/2)/(1000*0.61365*exp(17.502*V447/(240.97+V447))/(DX447+DY447)-DS447)</f>
        <v>0</v>
      </c>
      <c r="S447">
        <f>1/((DL447+1)/(P447/1.6)+1/(Q447/1.37)) + DL447/((DL447+1)/(P447/1.6) + DL447/(Q447/1.37))</f>
        <v>0</v>
      </c>
      <c r="T447">
        <f>(DG447*DJ447)</f>
        <v>0</v>
      </c>
      <c r="U447">
        <f>(DZ447+(T447+2*0.95*5.67E-8*(((DZ447+$B$9)+273)^4-(DZ447+273)^4)-44100*I447)/(1.84*29.3*Q447+8*0.95*5.67E-8*(DZ447+273)^3))</f>
        <v>0</v>
      </c>
      <c r="V447">
        <f>($C$9*EA447+$D$9*EB447+$E$9*U447)</f>
        <v>0</v>
      </c>
      <c r="W447">
        <f>0.61365*exp(17.502*V447/(240.97+V447))</f>
        <v>0</v>
      </c>
      <c r="X447">
        <f>(Y447/Z447*100)</f>
        <v>0</v>
      </c>
      <c r="Y447">
        <f>DS447*(DX447+DY447)/1000</f>
        <v>0</v>
      </c>
      <c r="Z447">
        <f>0.61365*exp(17.502*DZ447/(240.97+DZ447))</f>
        <v>0</v>
      </c>
      <c r="AA447">
        <f>(W447-DS447*(DX447+DY447)/1000)</f>
        <v>0</v>
      </c>
      <c r="AB447">
        <f>(-I447*44100)</f>
        <v>0</v>
      </c>
      <c r="AC447">
        <f>2*29.3*Q447*0.92*(DZ447-V447)</f>
        <v>0</v>
      </c>
      <c r="AD447">
        <f>2*0.95*5.67E-8*(((DZ447+$B$9)+273)^4-(V447+273)^4)</f>
        <v>0</v>
      </c>
      <c r="AE447">
        <f>T447+AD447+AB447+AC447</f>
        <v>0</v>
      </c>
      <c r="AF447">
        <f>DW447*AT447*(DR447-DQ447*(1000-AT447*DT447)/(1000-AT447*DS447))/(100*DK447)</f>
        <v>0</v>
      </c>
      <c r="AG447">
        <f>1000*DW447*AT447*(DS447-DT447)/(100*DK447*(1000-AT447*DS447))</f>
        <v>0</v>
      </c>
      <c r="AH447">
        <f>(AI447 - AJ447 - DX447*1E3/(8.314*(DZ447+273.15)) * AL447/DW447 * AK447) * DW447/(100*DK447) * (1000 - DT447)/1000</f>
        <v>0</v>
      </c>
      <c r="AI447">
        <v>700.7310570601286</v>
      </c>
      <c r="AJ447">
        <v>677.6707878787876</v>
      </c>
      <c r="AK447">
        <v>3.402516020964224</v>
      </c>
      <c r="AL447">
        <v>66.85377035828483</v>
      </c>
      <c r="AM447">
        <f>(AO447 - AN447 + DX447*1E3/(8.314*(DZ447+273.15)) * AQ447/DW447 * AP447) * DW447/(100*DK447) * 1000/(1000 - AO447)</f>
        <v>0</v>
      </c>
      <c r="AN447">
        <v>14.45533380149335</v>
      </c>
      <c r="AO447">
        <v>17.82544945054946</v>
      </c>
      <c r="AP447">
        <v>1.288943418829805E-06</v>
      </c>
      <c r="AQ447">
        <v>101.9108585769425</v>
      </c>
      <c r="AR447">
        <v>0</v>
      </c>
      <c r="AS447">
        <v>0</v>
      </c>
      <c r="AT447">
        <f>IF(AR447*$H$15&gt;=AV447,1.0,(AV447/(AV447-AR447*$H$15)))</f>
        <v>0</v>
      </c>
      <c r="AU447">
        <f>(AT447-1)*100</f>
        <v>0</v>
      </c>
      <c r="AV447">
        <f>MAX(0,($B$15+$C$15*EE447)/(1+$D$15*EE447)*DX447/(DZ447+273)*$E$15)</f>
        <v>0</v>
      </c>
      <c r="AW447" t="s">
        <v>429</v>
      </c>
      <c r="AX447" t="s">
        <v>429</v>
      </c>
      <c r="AY447">
        <v>0</v>
      </c>
      <c r="AZ447">
        <v>0</v>
      </c>
      <c r="BA447">
        <f>1-AY447/AZ447</f>
        <v>0</v>
      </c>
      <c r="BB447">
        <v>0</v>
      </c>
      <c r="BC447" t="s">
        <v>429</v>
      </c>
      <c r="BD447" t="s">
        <v>429</v>
      </c>
      <c r="BE447">
        <v>0</v>
      </c>
      <c r="BF447">
        <v>0</v>
      </c>
      <c r="BG447">
        <f>1-BE447/BF447</f>
        <v>0</v>
      </c>
      <c r="BH447">
        <v>0.5</v>
      </c>
      <c r="BI447">
        <f>DH447</f>
        <v>0</v>
      </c>
      <c r="BJ447">
        <f>K447</f>
        <v>0</v>
      </c>
      <c r="BK447">
        <f>BG447*BH447*BI447</f>
        <v>0</v>
      </c>
      <c r="BL447">
        <f>(BJ447-BB447)/BI447</f>
        <v>0</v>
      </c>
      <c r="BM447">
        <f>(AZ447-BF447)/BF447</f>
        <v>0</v>
      </c>
      <c r="BN447">
        <f>AY447/(BA447+AY447/BF447)</f>
        <v>0</v>
      </c>
      <c r="BO447" t="s">
        <v>429</v>
      </c>
      <c r="BP447">
        <v>0</v>
      </c>
      <c r="BQ447">
        <f>IF(BP447&lt;&gt;0, BP447, BN447)</f>
        <v>0</v>
      </c>
      <c r="BR447">
        <f>1-BQ447/BF447</f>
        <v>0</v>
      </c>
      <c r="BS447">
        <f>(BF447-BE447)/(BF447-BQ447)</f>
        <v>0</v>
      </c>
      <c r="BT447">
        <f>(AZ447-BF447)/(AZ447-BQ447)</f>
        <v>0</v>
      </c>
      <c r="BU447">
        <f>(BF447-BE447)/(BF447-AY447)</f>
        <v>0</v>
      </c>
      <c r="BV447">
        <f>(AZ447-BF447)/(AZ447-AY447)</f>
        <v>0</v>
      </c>
      <c r="BW447">
        <f>(BS447*BQ447/BE447)</f>
        <v>0</v>
      </c>
      <c r="BX447">
        <f>(1-BW447)</f>
        <v>0</v>
      </c>
      <c r="DG447">
        <f>$B$13*EF447+$C$13*EG447+$F$13*ER447*(1-EU447)</f>
        <v>0</v>
      </c>
      <c r="DH447">
        <f>DG447*DI447</f>
        <v>0</v>
      </c>
      <c r="DI447">
        <f>($B$13*$D$11+$C$13*$D$11+$F$13*((FE447+EW447)/MAX(FE447+EW447+FF447, 0.1)*$I$11+FF447/MAX(FE447+EW447+FF447, 0.1)*$J$11))/($B$13+$C$13+$F$13)</f>
        <v>0</v>
      </c>
      <c r="DJ447">
        <f>($B$13*$K$11+$C$13*$K$11+$F$13*((FE447+EW447)/MAX(FE447+EW447+FF447, 0.1)*$P$11+FF447/MAX(FE447+EW447+FF447, 0.1)*$Q$11))/($B$13+$C$13+$F$13)</f>
        <v>0</v>
      </c>
      <c r="DK447">
        <v>4.16</v>
      </c>
      <c r="DL447">
        <v>0.5</v>
      </c>
      <c r="DM447" t="s">
        <v>430</v>
      </c>
      <c r="DN447">
        <v>2</v>
      </c>
      <c r="DO447" t="b">
        <v>1</v>
      </c>
      <c r="DP447">
        <v>1685038155.214286</v>
      </c>
      <c r="DQ447">
        <v>641.2410357142857</v>
      </c>
      <c r="DR447">
        <v>675.7215714285712</v>
      </c>
      <c r="DS447">
        <v>17.82883214285715</v>
      </c>
      <c r="DT447">
        <v>14.45589642857143</v>
      </c>
      <c r="DU447">
        <v>641.0122857142858</v>
      </c>
      <c r="DV447">
        <v>17.91622857142857</v>
      </c>
      <c r="DW447">
        <v>500.0192142857142</v>
      </c>
      <c r="DX447">
        <v>99.46303214285716</v>
      </c>
      <c r="DY447">
        <v>0.09998731428571429</v>
      </c>
      <c r="DZ447">
        <v>26.94501428571428</v>
      </c>
      <c r="EA447">
        <v>28.02576785714286</v>
      </c>
      <c r="EB447">
        <v>999.9000000000002</v>
      </c>
      <c r="EC447">
        <v>0</v>
      </c>
      <c r="ED447">
        <v>0</v>
      </c>
      <c r="EE447">
        <v>10001.11035714286</v>
      </c>
      <c r="EF447">
        <v>0</v>
      </c>
      <c r="EG447">
        <v>282.4692142857143</v>
      </c>
      <c r="EH447">
        <v>-34.48054285714286</v>
      </c>
      <c r="EI447">
        <v>652.8811071428571</v>
      </c>
      <c r="EJ447">
        <v>685.6330357142857</v>
      </c>
      <c r="EK447">
        <v>3.372939642857143</v>
      </c>
      <c r="EL447">
        <v>675.7215714285712</v>
      </c>
      <c r="EM447">
        <v>14.45589642857143</v>
      </c>
      <c r="EN447">
        <v>1.773309285714286</v>
      </c>
      <c r="EO447">
        <v>1.4378275</v>
      </c>
      <c r="EP447">
        <v>15.55348928571428</v>
      </c>
      <c r="EQ447">
        <v>12.32255</v>
      </c>
      <c r="ER447">
        <v>1999.983214285714</v>
      </c>
      <c r="ES447">
        <v>0.9799986071428571</v>
      </c>
      <c r="ET447">
        <v>0.02000132857142858</v>
      </c>
      <c r="EU447">
        <v>0</v>
      </c>
      <c r="EV447">
        <v>97.70688214285714</v>
      </c>
      <c r="EW447">
        <v>5.00078</v>
      </c>
      <c r="EX447">
        <v>10676.28571428571</v>
      </c>
      <c r="EY447">
        <v>16379.48928571429</v>
      </c>
      <c r="EZ447">
        <v>44.62239285714285</v>
      </c>
      <c r="FA447">
        <v>46.10025</v>
      </c>
      <c r="FB447">
        <v>45.1025</v>
      </c>
      <c r="FC447">
        <v>45.33464285714285</v>
      </c>
      <c r="FD447">
        <v>45.12475</v>
      </c>
      <c r="FE447">
        <v>1955.079285714286</v>
      </c>
      <c r="FF447">
        <v>39.90285714285715</v>
      </c>
      <c r="FG447">
        <v>0</v>
      </c>
      <c r="FH447">
        <v>1685038162.3</v>
      </c>
      <c r="FI447">
        <v>0</v>
      </c>
      <c r="FJ447">
        <v>97.73469999999999</v>
      </c>
      <c r="FK447">
        <v>-1.201921359573329</v>
      </c>
      <c r="FL447">
        <v>269.4393163340102</v>
      </c>
      <c r="FM447">
        <v>10676.67307692308</v>
      </c>
      <c r="FN447">
        <v>15</v>
      </c>
      <c r="FO447">
        <v>1685037180.6</v>
      </c>
      <c r="FP447" t="s">
        <v>1212</v>
      </c>
      <c r="FQ447">
        <v>1685037168.1</v>
      </c>
      <c r="FR447">
        <v>1685037180.6</v>
      </c>
      <c r="FS447">
        <v>6</v>
      </c>
      <c r="FT447">
        <v>0.393</v>
      </c>
      <c r="FU447">
        <v>0.027</v>
      </c>
      <c r="FV447">
        <v>0.222</v>
      </c>
      <c r="FW447">
        <v>-0.163</v>
      </c>
      <c r="FX447">
        <v>420</v>
      </c>
      <c r="FY447">
        <v>12</v>
      </c>
      <c r="FZ447">
        <v>0.38</v>
      </c>
      <c r="GA447">
        <v>0.02</v>
      </c>
      <c r="GB447">
        <v>-34.39371707317073</v>
      </c>
      <c r="GC447">
        <v>-1.484354006968575</v>
      </c>
      <c r="GD447">
        <v>0.162562430637735</v>
      </c>
      <c r="GE447">
        <v>0</v>
      </c>
      <c r="GF447">
        <v>3.375233658536585</v>
      </c>
      <c r="GG447">
        <v>-0.04943393728222741</v>
      </c>
      <c r="GH447">
        <v>0.004989366134088387</v>
      </c>
      <c r="GI447">
        <v>1</v>
      </c>
      <c r="GJ447">
        <v>1</v>
      </c>
      <c r="GK447">
        <v>2</v>
      </c>
      <c r="GL447" t="s">
        <v>432</v>
      </c>
      <c r="GM447">
        <v>3.09847</v>
      </c>
      <c r="GN447">
        <v>2.75794</v>
      </c>
      <c r="GO447">
        <v>0.132501</v>
      </c>
      <c r="GP447">
        <v>0.137275</v>
      </c>
      <c r="GQ447">
        <v>0.0952836</v>
      </c>
      <c r="GR447">
        <v>0.0820303</v>
      </c>
      <c r="GS447">
        <v>21987.7</v>
      </c>
      <c r="GT447">
        <v>21621</v>
      </c>
      <c r="GU447">
        <v>25909.6</v>
      </c>
      <c r="GV447">
        <v>25426.6</v>
      </c>
      <c r="GW447">
        <v>37639.4</v>
      </c>
      <c r="GX447">
        <v>35568.8</v>
      </c>
      <c r="GY447">
        <v>45316</v>
      </c>
      <c r="GZ447">
        <v>41916.8</v>
      </c>
      <c r="HA447">
        <v>1.82005</v>
      </c>
      <c r="HB447">
        <v>1.74723</v>
      </c>
      <c r="HC447">
        <v>-0.242956</v>
      </c>
      <c r="HD447">
        <v>0</v>
      </c>
      <c r="HE447">
        <v>31.9709</v>
      </c>
      <c r="HF447">
        <v>999.9</v>
      </c>
      <c r="HG447">
        <v>39.2</v>
      </c>
      <c r="HH447">
        <v>48.2</v>
      </c>
      <c r="HI447">
        <v>44.7194</v>
      </c>
      <c r="HJ447">
        <v>62.8934</v>
      </c>
      <c r="HK447">
        <v>22.7925</v>
      </c>
      <c r="HL447">
        <v>1</v>
      </c>
      <c r="HM447">
        <v>0.760086</v>
      </c>
      <c r="HN447">
        <v>8.33038</v>
      </c>
      <c r="HO447">
        <v>20.0977</v>
      </c>
      <c r="HP447">
        <v>5.21205</v>
      </c>
      <c r="HQ447">
        <v>11.986</v>
      </c>
      <c r="HR447">
        <v>4.96335</v>
      </c>
      <c r="HS447">
        <v>3.2743</v>
      </c>
      <c r="HT447">
        <v>9999</v>
      </c>
      <c r="HU447">
        <v>9999</v>
      </c>
      <c r="HV447">
        <v>9999</v>
      </c>
      <c r="HW447">
        <v>33.2</v>
      </c>
      <c r="HX447">
        <v>1.86401</v>
      </c>
      <c r="HY447">
        <v>1.86035</v>
      </c>
      <c r="HZ447">
        <v>1.85868</v>
      </c>
      <c r="IA447">
        <v>1.86005</v>
      </c>
      <c r="IB447">
        <v>1.85989</v>
      </c>
      <c r="IC447">
        <v>1.85856</v>
      </c>
      <c r="ID447">
        <v>1.85774</v>
      </c>
      <c r="IE447">
        <v>1.85244</v>
      </c>
      <c r="IF447">
        <v>0</v>
      </c>
      <c r="IG447">
        <v>0</v>
      </c>
      <c r="IH447">
        <v>0</v>
      </c>
      <c r="II447">
        <v>0</v>
      </c>
      <c r="IJ447" t="s">
        <v>433</v>
      </c>
      <c r="IK447" t="s">
        <v>434</v>
      </c>
      <c r="IL447" t="s">
        <v>435</v>
      </c>
      <c r="IM447" t="s">
        <v>435</v>
      </c>
      <c r="IN447" t="s">
        <v>435</v>
      </c>
      <c r="IO447" t="s">
        <v>435</v>
      </c>
      <c r="IP447">
        <v>0</v>
      </c>
      <c r="IQ447">
        <v>100</v>
      </c>
      <c r="IR447">
        <v>100</v>
      </c>
      <c r="IS447">
        <v>0.228</v>
      </c>
      <c r="IT447">
        <v>-0.08749999999999999</v>
      </c>
      <c r="IU447">
        <v>0.1423453740695309</v>
      </c>
      <c r="IV447">
        <v>0.0002756662941723101</v>
      </c>
      <c r="IW447">
        <v>-1.706736700235475E-07</v>
      </c>
      <c r="IX447">
        <v>-7.648352192670159E-11</v>
      </c>
      <c r="IY447">
        <v>-0.2459740599932363</v>
      </c>
      <c r="IZ447">
        <v>0.001712106514585134</v>
      </c>
      <c r="JA447">
        <v>0.0004201690128959496</v>
      </c>
      <c r="JB447">
        <v>-1.212774764375344E-06</v>
      </c>
      <c r="JC447">
        <v>3</v>
      </c>
      <c r="JD447">
        <v>1949</v>
      </c>
      <c r="JE447">
        <v>1</v>
      </c>
      <c r="JF447">
        <v>28</v>
      </c>
      <c r="JG447">
        <v>16.6</v>
      </c>
      <c r="JH447">
        <v>16.4</v>
      </c>
      <c r="JI447">
        <v>1.73828</v>
      </c>
      <c r="JJ447">
        <v>2.69287</v>
      </c>
      <c r="JK447">
        <v>1.49658</v>
      </c>
      <c r="JL447">
        <v>2.34009</v>
      </c>
      <c r="JM447">
        <v>1.54785</v>
      </c>
      <c r="JN447">
        <v>2.51831</v>
      </c>
      <c r="JO447">
        <v>51.4647</v>
      </c>
      <c r="JP447">
        <v>13.4491</v>
      </c>
      <c r="JQ447">
        <v>18</v>
      </c>
      <c r="JR447">
        <v>501.172</v>
      </c>
      <c r="JS447">
        <v>466.789</v>
      </c>
      <c r="JT447">
        <v>20.3008</v>
      </c>
      <c r="JU447">
        <v>36.0995</v>
      </c>
      <c r="JV447">
        <v>30.0003</v>
      </c>
      <c r="JW447">
        <v>35.8098</v>
      </c>
      <c r="JX447">
        <v>35.6578</v>
      </c>
      <c r="JY447">
        <v>34.902</v>
      </c>
      <c r="JZ447">
        <v>60.9932</v>
      </c>
      <c r="KA447">
        <v>0</v>
      </c>
      <c r="KB447">
        <v>20.274</v>
      </c>
      <c r="KC447">
        <v>727.806</v>
      </c>
      <c r="KD447">
        <v>14.4847</v>
      </c>
      <c r="KE447">
        <v>99.0223</v>
      </c>
      <c r="KF447">
        <v>99.51000000000001</v>
      </c>
    </row>
    <row r="448" spans="1:292">
      <c r="A448">
        <v>428</v>
      </c>
      <c r="B448">
        <v>1685038168</v>
      </c>
      <c r="C448">
        <v>11568.90000009537</v>
      </c>
      <c r="D448" t="s">
        <v>1298</v>
      </c>
      <c r="E448" t="s">
        <v>1299</v>
      </c>
      <c r="F448">
        <v>5</v>
      </c>
      <c r="G448" t="s">
        <v>1235</v>
      </c>
      <c r="H448">
        <v>1685038160.5</v>
      </c>
      <c r="I448">
        <f>(J448)/1000</f>
        <v>0</v>
      </c>
      <c r="J448">
        <f>IF(DO448, AM448, AG448)</f>
        <v>0</v>
      </c>
      <c r="K448">
        <f>IF(DO448, AH448, AF448)</f>
        <v>0</v>
      </c>
      <c r="L448">
        <f>DQ448 - IF(AT448&gt;1, K448*DK448*100.0/(AV448*EE448), 0)</f>
        <v>0</v>
      </c>
      <c r="M448">
        <f>((S448-I448/2)*L448-K448)/(S448+I448/2)</f>
        <v>0</v>
      </c>
      <c r="N448">
        <f>M448*(DX448+DY448)/1000.0</f>
        <v>0</v>
      </c>
      <c r="O448">
        <f>(DQ448 - IF(AT448&gt;1, K448*DK448*100.0/(AV448*EE448), 0))*(DX448+DY448)/1000.0</f>
        <v>0</v>
      </c>
      <c r="P448">
        <f>2.0/((1/R448-1/Q448)+SIGN(R448)*SQRT((1/R448-1/Q448)*(1/R448-1/Q448) + 4*DL448/((DL448+1)*(DL448+1))*(2*1/R448*1/Q448-1/Q448*1/Q448)))</f>
        <v>0</v>
      </c>
      <c r="Q448">
        <f>IF(LEFT(DM448,1)&lt;&gt;"0",IF(LEFT(DM448,1)="1",3.0,DN448),$D$5+$E$5*(EE448*DX448/($K$5*1000))+$F$5*(EE448*DX448/($K$5*1000))*MAX(MIN(DK448,$J$5),$I$5)*MAX(MIN(DK448,$J$5),$I$5)+$G$5*MAX(MIN(DK448,$J$5),$I$5)*(EE448*DX448/($K$5*1000))+$H$5*(EE448*DX448/($K$5*1000))*(EE448*DX448/($K$5*1000)))</f>
        <v>0</v>
      </c>
      <c r="R448">
        <f>I448*(1000-(1000*0.61365*exp(17.502*V448/(240.97+V448))/(DX448+DY448)+DS448)/2)/(1000*0.61365*exp(17.502*V448/(240.97+V448))/(DX448+DY448)-DS448)</f>
        <v>0</v>
      </c>
      <c r="S448">
        <f>1/((DL448+1)/(P448/1.6)+1/(Q448/1.37)) + DL448/((DL448+1)/(P448/1.6) + DL448/(Q448/1.37))</f>
        <v>0</v>
      </c>
      <c r="T448">
        <f>(DG448*DJ448)</f>
        <v>0</v>
      </c>
      <c r="U448">
        <f>(DZ448+(T448+2*0.95*5.67E-8*(((DZ448+$B$9)+273)^4-(DZ448+273)^4)-44100*I448)/(1.84*29.3*Q448+8*0.95*5.67E-8*(DZ448+273)^3))</f>
        <v>0</v>
      </c>
      <c r="V448">
        <f>($C$9*EA448+$D$9*EB448+$E$9*U448)</f>
        <v>0</v>
      </c>
      <c r="W448">
        <f>0.61365*exp(17.502*V448/(240.97+V448))</f>
        <v>0</v>
      </c>
      <c r="X448">
        <f>(Y448/Z448*100)</f>
        <v>0</v>
      </c>
      <c r="Y448">
        <f>DS448*(DX448+DY448)/1000</f>
        <v>0</v>
      </c>
      <c r="Z448">
        <f>0.61365*exp(17.502*DZ448/(240.97+DZ448))</f>
        <v>0</v>
      </c>
      <c r="AA448">
        <f>(W448-DS448*(DX448+DY448)/1000)</f>
        <v>0</v>
      </c>
      <c r="AB448">
        <f>(-I448*44100)</f>
        <v>0</v>
      </c>
      <c r="AC448">
        <f>2*29.3*Q448*0.92*(DZ448-V448)</f>
        <v>0</v>
      </c>
      <c r="AD448">
        <f>2*0.95*5.67E-8*(((DZ448+$B$9)+273)^4-(V448+273)^4)</f>
        <v>0</v>
      </c>
      <c r="AE448">
        <f>T448+AD448+AB448+AC448</f>
        <v>0</v>
      </c>
      <c r="AF448">
        <f>DW448*AT448*(DR448-DQ448*(1000-AT448*DT448)/(1000-AT448*DS448))/(100*DK448)</f>
        <v>0</v>
      </c>
      <c r="AG448">
        <f>1000*DW448*AT448*(DS448-DT448)/(100*DK448*(1000-AT448*DS448))</f>
        <v>0</v>
      </c>
      <c r="AH448">
        <f>(AI448 - AJ448 - DX448*1E3/(8.314*(DZ448+273.15)) * AL448/DW448 * AK448) * DW448/(100*DK448) * (1000 - DT448)/1000</f>
        <v>0</v>
      </c>
      <c r="AI448">
        <v>717.7911572583273</v>
      </c>
      <c r="AJ448">
        <v>694.6992121212119</v>
      </c>
      <c r="AK448">
        <v>3.39960962177569</v>
      </c>
      <c r="AL448">
        <v>66.85377035828483</v>
      </c>
      <c r="AM448">
        <f>(AO448 - AN448 + DX448*1E3/(8.314*(DZ448+273.15)) * AQ448/DW448 * AP448) * DW448/(100*DK448) * 1000/(1000 - AO448)</f>
        <v>0</v>
      </c>
      <c r="AN448">
        <v>14.46020161204478</v>
      </c>
      <c r="AO448">
        <v>17.82122747252748</v>
      </c>
      <c r="AP448">
        <v>-2.459461782930497E-05</v>
      </c>
      <c r="AQ448">
        <v>101.9108585769425</v>
      </c>
      <c r="AR448">
        <v>0</v>
      </c>
      <c r="AS448">
        <v>0</v>
      </c>
      <c r="AT448">
        <f>IF(AR448*$H$15&gt;=AV448,1.0,(AV448/(AV448-AR448*$H$15)))</f>
        <v>0</v>
      </c>
      <c r="AU448">
        <f>(AT448-1)*100</f>
        <v>0</v>
      </c>
      <c r="AV448">
        <f>MAX(0,($B$15+$C$15*EE448)/(1+$D$15*EE448)*DX448/(DZ448+273)*$E$15)</f>
        <v>0</v>
      </c>
      <c r="AW448" t="s">
        <v>429</v>
      </c>
      <c r="AX448" t="s">
        <v>429</v>
      </c>
      <c r="AY448">
        <v>0</v>
      </c>
      <c r="AZ448">
        <v>0</v>
      </c>
      <c r="BA448">
        <f>1-AY448/AZ448</f>
        <v>0</v>
      </c>
      <c r="BB448">
        <v>0</v>
      </c>
      <c r="BC448" t="s">
        <v>429</v>
      </c>
      <c r="BD448" t="s">
        <v>429</v>
      </c>
      <c r="BE448">
        <v>0</v>
      </c>
      <c r="BF448">
        <v>0</v>
      </c>
      <c r="BG448">
        <f>1-BE448/BF448</f>
        <v>0</v>
      </c>
      <c r="BH448">
        <v>0.5</v>
      </c>
      <c r="BI448">
        <f>DH448</f>
        <v>0</v>
      </c>
      <c r="BJ448">
        <f>K448</f>
        <v>0</v>
      </c>
      <c r="BK448">
        <f>BG448*BH448*BI448</f>
        <v>0</v>
      </c>
      <c r="BL448">
        <f>(BJ448-BB448)/BI448</f>
        <v>0</v>
      </c>
      <c r="BM448">
        <f>(AZ448-BF448)/BF448</f>
        <v>0</v>
      </c>
      <c r="BN448">
        <f>AY448/(BA448+AY448/BF448)</f>
        <v>0</v>
      </c>
      <c r="BO448" t="s">
        <v>429</v>
      </c>
      <c r="BP448">
        <v>0</v>
      </c>
      <c r="BQ448">
        <f>IF(BP448&lt;&gt;0, BP448, BN448)</f>
        <v>0</v>
      </c>
      <c r="BR448">
        <f>1-BQ448/BF448</f>
        <v>0</v>
      </c>
      <c r="BS448">
        <f>(BF448-BE448)/(BF448-BQ448)</f>
        <v>0</v>
      </c>
      <c r="BT448">
        <f>(AZ448-BF448)/(AZ448-BQ448)</f>
        <v>0</v>
      </c>
      <c r="BU448">
        <f>(BF448-BE448)/(BF448-AY448)</f>
        <v>0</v>
      </c>
      <c r="BV448">
        <f>(AZ448-BF448)/(AZ448-AY448)</f>
        <v>0</v>
      </c>
      <c r="BW448">
        <f>(BS448*BQ448/BE448)</f>
        <v>0</v>
      </c>
      <c r="BX448">
        <f>(1-BW448)</f>
        <v>0</v>
      </c>
      <c r="DG448">
        <f>$B$13*EF448+$C$13*EG448+$F$13*ER448*(1-EU448)</f>
        <v>0</v>
      </c>
      <c r="DH448">
        <f>DG448*DI448</f>
        <v>0</v>
      </c>
      <c r="DI448">
        <f>($B$13*$D$11+$C$13*$D$11+$F$13*((FE448+EW448)/MAX(FE448+EW448+FF448, 0.1)*$I$11+FF448/MAX(FE448+EW448+FF448, 0.1)*$J$11))/($B$13+$C$13+$F$13)</f>
        <v>0</v>
      </c>
      <c r="DJ448">
        <f>($B$13*$K$11+$C$13*$K$11+$F$13*((FE448+EW448)/MAX(FE448+EW448+FF448, 0.1)*$P$11+FF448/MAX(FE448+EW448+FF448, 0.1)*$Q$11))/($B$13+$C$13+$F$13)</f>
        <v>0</v>
      </c>
      <c r="DK448">
        <v>4.16</v>
      </c>
      <c r="DL448">
        <v>0.5</v>
      </c>
      <c r="DM448" t="s">
        <v>430</v>
      </c>
      <c r="DN448">
        <v>2</v>
      </c>
      <c r="DO448" t="b">
        <v>1</v>
      </c>
      <c r="DP448">
        <v>1685038160.5</v>
      </c>
      <c r="DQ448">
        <v>658.9234444444445</v>
      </c>
      <c r="DR448">
        <v>693.4729629629628</v>
      </c>
      <c r="DS448">
        <v>17.82576296296297</v>
      </c>
      <c r="DT448">
        <v>14.45807037037037</v>
      </c>
      <c r="DU448">
        <v>658.6954814814816</v>
      </c>
      <c r="DV448">
        <v>17.91320740740741</v>
      </c>
      <c r="DW448">
        <v>500.0202222222223</v>
      </c>
      <c r="DX448">
        <v>99.46344814814815</v>
      </c>
      <c r="DY448">
        <v>0.09998857407407406</v>
      </c>
      <c r="DZ448">
        <v>26.9427</v>
      </c>
      <c r="EA448">
        <v>28.02215925925925</v>
      </c>
      <c r="EB448">
        <v>999.9000000000001</v>
      </c>
      <c r="EC448">
        <v>0</v>
      </c>
      <c r="ED448">
        <v>0</v>
      </c>
      <c r="EE448">
        <v>10003.39740740741</v>
      </c>
      <c r="EF448">
        <v>0</v>
      </c>
      <c r="EG448">
        <v>282.3037037037037</v>
      </c>
      <c r="EH448">
        <v>-34.54948518518519</v>
      </c>
      <c r="EI448">
        <v>670.8824074074074</v>
      </c>
      <c r="EJ448">
        <v>703.6463703703703</v>
      </c>
      <c r="EK448">
        <v>3.367691481481482</v>
      </c>
      <c r="EL448">
        <v>693.4729629629628</v>
      </c>
      <c r="EM448">
        <v>14.45807037037037</v>
      </c>
      <c r="EN448">
        <v>1.773010740740741</v>
      </c>
      <c r="EO448">
        <v>1.438050740740741</v>
      </c>
      <c r="EP448">
        <v>15.55085925925926</v>
      </c>
      <c r="EQ448">
        <v>12.32491111111111</v>
      </c>
      <c r="ER448">
        <v>1999.972962962963</v>
      </c>
      <c r="ES448">
        <v>0.9799991481481481</v>
      </c>
      <c r="ET448">
        <v>0.02000073333333333</v>
      </c>
      <c r="EU448">
        <v>0</v>
      </c>
      <c r="EV448">
        <v>97.71011851851851</v>
      </c>
      <c r="EW448">
        <v>5.00078</v>
      </c>
      <c r="EX448">
        <v>10680.84444444444</v>
      </c>
      <c r="EY448">
        <v>16379.40740740741</v>
      </c>
      <c r="EZ448">
        <v>44.61307407407406</v>
      </c>
      <c r="FA448">
        <v>46.09</v>
      </c>
      <c r="FB448">
        <v>45.09007407407407</v>
      </c>
      <c r="FC448">
        <v>45.33314814814815</v>
      </c>
      <c r="FD448">
        <v>45.12014814814815</v>
      </c>
      <c r="FE448">
        <v>1955.069259259259</v>
      </c>
      <c r="FF448">
        <v>39.90074074074074</v>
      </c>
      <c r="FG448">
        <v>0</v>
      </c>
      <c r="FH448">
        <v>1685038167.1</v>
      </c>
      <c r="FI448">
        <v>0</v>
      </c>
      <c r="FJ448">
        <v>97.71947692307693</v>
      </c>
      <c r="FK448">
        <v>0.4119726630648262</v>
      </c>
      <c r="FL448">
        <v>52.50598318940614</v>
      </c>
      <c r="FM448">
        <v>10680.43076923077</v>
      </c>
      <c r="FN448">
        <v>15</v>
      </c>
      <c r="FO448">
        <v>1685037180.6</v>
      </c>
      <c r="FP448" t="s">
        <v>1212</v>
      </c>
      <c r="FQ448">
        <v>1685037168.1</v>
      </c>
      <c r="FR448">
        <v>1685037180.6</v>
      </c>
      <c r="FS448">
        <v>6</v>
      </c>
      <c r="FT448">
        <v>0.393</v>
      </c>
      <c r="FU448">
        <v>0.027</v>
      </c>
      <c r="FV448">
        <v>0.222</v>
      </c>
      <c r="FW448">
        <v>-0.163</v>
      </c>
      <c r="FX448">
        <v>420</v>
      </c>
      <c r="FY448">
        <v>12</v>
      </c>
      <c r="FZ448">
        <v>0.38</v>
      </c>
      <c r="GA448">
        <v>0.02</v>
      </c>
      <c r="GB448">
        <v>-34.48361219512195</v>
      </c>
      <c r="GC448">
        <v>-0.9775818815331482</v>
      </c>
      <c r="GD448">
        <v>0.1143516361078732</v>
      </c>
      <c r="GE448">
        <v>0</v>
      </c>
      <c r="GF448">
        <v>3.371519024390244</v>
      </c>
      <c r="GG448">
        <v>-0.05547721254355768</v>
      </c>
      <c r="GH448">
        <v>0.005595495490114585</v>
      </c>
      <c r="GI448">
        <v>1</v>
      </c>
      <c r="GJ448">
        <v>1</v>
      </c>
      <c r="GK448">
        <v>2</v>
      </c>
      <c r="GL448" t="s">
        <v>432</v>
      </c>
      <c r="GM448">
        <v>3.09853</v>
      </c>
      <c r="GN448">
        <v>2.75804</v>
      </c>
      <c r="GO448">
        <v>0.134776</v>
      </c>
      <c r="GP448">
        <v>0.139505</v>
      </c>
      <c r="GQ448">
        <v>0.0952664</v>
      </c>
      <c r="GR448">
        <v>0.0820409</v>
      </c>
      <c r="GS448">
        <v>21929.9</v>
      </c>
      <c r="GT448">
        <v>21565.1</v>
      </c>
      <c r="GU448">
        <v>25909.4</v>
      </c>
      <c r="GV448">
        <v>25426.6</v>
      </c>
      <c r="GW448">
        <v>37640.3</v>
      </c>
      <c r="GX448">
        <v>35568.8</v>
      </c>
      <c r="GY448">
        <v>45315.9</v>
      </c>
      <c r="GZ448">
        <v>41917</v>
      </c>
      <c r="HA448">
        <v>1.82023</v>
      </c>
      <c r="HB448">
        <v>1.74758</v>
      </c>
      <c r="HC448">
        <v>-0.242572</v>
      </c>
      <c r="HD448">
        <v>0</v>
      </c>
      <c r="HE448">
        <v>31.9668</v>
      </c>
      <c r="HF448">
        <v>999.9</v>
      </c>
      <c r="HG448">
        <v>39.2</v>
      </c>
      <c r="HH448">
        <v>48.2</v>
      </c>
      <c r="HI448">
        <v>44.7198</v>
      </c>
      <c r="HJ448">
        <v>62.7834</v>
      </c>
      <c r="HK448">
        <v>22.7604</v>
      </c>
      <c r="HL448">
        <v>1</v>
      </c>
      <c r="HM448">
        <v>0.760041</v>
      </c>
      <c r="HN448">
        <v>8.32785</v>
      </c>
      <c r="HO448">
        <v>20.0979</v>
      </c>
      <c r="HP448">
        <v>5.21145</v>
      </c>
      <c r="HQ448">
        <v>11.986</v>
      </c>
      <c r="HR448">
        <v>4.9632</v>
      </c>
      <c r="HS448">
        <v>3.27423</v>
      </c>
      <c r="HT448">
        <v>9999</v>
      </c>
      <c r="HU448">
        <v>9999</v>
      </c>
      <c r="HV448">
        <v>9999</v>
      </c>
      <c r="HW448">
        <v>33.2</v>
      </c>
      <c r="HX448">
        <v>1.86401</v>
      </c>
      <c r="HY448">
        <v>1.86035</v>
      </c>
      <c r="HZ448">
        <v>1.85867</v>
      </c>
      <c r="IA448">
        <v>1.86005</v>
      </c>
      <c r="IB448">
        <v>1.85989</v>
      </c>
      <c r="IC448">
        <v>1.85856</v>
      </c>
      <c r="ID448">
        <v>1.8577</v>
      </c>
      <c r="IE448">
        <v>1.85243</v>
      </c>
      <c r="IF448">
        <v>0</v>
      </c>
      <c r="IG448">
        <v>0</v>
      </c>
      <c r="IH448">
        <v>0</v>
      </c>
      <c r="II448">
        <v>0</v>
      </c>
      <c r="IJ448" t="s">
        <v>433</v>
      </c>
      <c r="IK448" t="s">
        <v>434</v>
      </c>
      <c r="IL448" t="s">
        <v>435</v>
      </c>
      <c r="IM448" t="s">
        <v>435</v>
      </c>
      <c r="IN448" t="s">
        <v>435</v>
      </c>
      <c r="IO448" t="s">
        <v>435</v>
      </c>
      <c r="IP448">
        <v>0</v>
      </c>
      <c r="IQ448">
        <v>100</v>
      </c>
      <c r="IR448">
        <v>100</v>
      </c>
      <c r="IS448">
        <v>0.226</v>
      </c>
      <c r="IT448">
        <v>-0.08749999999999999</v>
      </c>
      <c r="IU448">
        <v>0.1423453740695309</v>
      </c>
      <c r="IV448">
        <v>0.0002756662941723101</v>
      </c>
      <c r="IW448">
        <v>-1.706736700235475E-07</v>
      </c>
      <c r="IX448">
        <v>-7.648352192670159E-11</v>
      </c>
      <c r="IY448">
        <v>-0.2459740599932363</v>
      </c>
      <c r="IZ448">
        <v>0.001712106514585134</v>
      </c>
      <c r="JA448">
        <v>0.0004201690128959496</v>
      </c>
      <c r="JB448">
        <v>-1.212774764375344E-06</v>
      </c>
      <c r="JC448">
        <v>3</v>
      </c>
      <c r="JD448">
        <v>1949</v>
      </c>
      <c r="JE448">
        <v>1</v>
      </c>
      <c r="JF448">
        <v>28</v>
      </c>
      <c r="JG448">
        <v>16.7</v>
      </c>
      <c r="JH448">
        <v>16.5</v>
      </c>
      <c r="JI448">
        <v>1.77368</v>
      </c>
      <c r="JJ448">
        <v>2.69897</v>
      </c>
      <c r="JK448">
        <v>1.49658</v>
      </c>
      <c r="JL448">
        <v>2.34009</v>
      </c>
      <c r="JM448">
        <v>1.54785</v>
      </c>
      <c r="JN448">
        <v>2.49512</v>
      </c>
      <c r="JO448">
        <v>51.4647</v>
      </c>
      <c r="JP448">
        <v>13.4491</v>
      </c>
      <c r="JQ448">
        <v>18</v>
      </c>
      <c r="JR448">
        <v>501.287</v>
      </c>
      <c r="JS448">
        <v>467.034</v>
      </c>
      <c r="JT448">
        <v>20.2749</v>
      </c>
      <c r="JU448">
        <v>36.0995</v>
      </c>
      <c r="JV448">
        <v>30.0002</v>
      </c>
      <c r="JW448">
        <v>35.8105</v>
      </c>
      <c r="JX448">
        <v>35.66</v>
      </c>
      <c r="JY448">
        <v>35.6117</v>
      </c>
      <c r="JZ448">
        <v>60.9932</v>
      </c>
      <c r="KA448">
        <v>0</v>
      </c>
      <c r="KB448">
        <v>20.2604</v>
      </c>
      <c r="KC448">
        <v>741.164</v>
      </c>
      <c r="KD448">
        <v>14.4877</v>
      </c>
      <c r="KE448">
        <v>99.02209999999999</v>
      </c>
      <c r="KF448">
        <v>99.5102</v>
      </c>
    </row>
    <row r="449" spans="1:292">
      <c r="A449">
        <v>429</v>
      </c>
      <c r="B449">
        <v>1685038173</v>
      </c>
      <c r="C449">
        <v>11573.90000009537</v>
      </c>
      <c r="D449" t="s">
        <v>1300</v>
      </c>
      <c r="E449" t="s">
        <v>1301</v>
      </c>
      <c r="F449">
        <v>5</v>
      </c>
      <c r="G449" t="s">
        <v>1235</v>
      </c>
      <c r="H449">
        <v>1685038165.214286</v>
      </c>
      <c r="I449">
        <f>(J449)/1000</f>
        <v>0</v>
      </c>
      <c r="J449">
        <f>IF(DO449, AM449, AG449)</f>
        <v>0</v>
      </c>
      <c r="K449">
        <f>IF(DO449, AH449, AF449)</f>
        <v>0</v>
      </c>
      <c r="L449">
        <f>DQ449 - IF(AT449&gt;1, K449*DK449*100.0/(AV449*EE449), 0)</f>
        <v>0</v>
      </c>
      <c r="M449">
        <f>((S449-I449/2)*L449-K449)/(S449+I449/2)</f>
        <v>0</v>
      </c>
      <c r="N449">
        <f>M449*(DX449+DY449)/1000.0</f>
        <v>0</v>
      </c>
      <c r="O449">
        <f>(DQ449 - IF(AT449&gt;1, K449*DK449*100.0/(AV449*EE449), 0))*(DX449+DY449)/1000.0</f>
        <v>0</v>
      </c>
      <c r="P449">
        <f>2.0/((1/R449-1/Q449)+SIGN(R449)*SQRT((1/R449-1/Q449)*(1/R449-1/Q449) + 4*DL449/((DL449+1)*(DL449+1))*(2*1/R449*1/Q449-1/Q449*1/Q449)))</f>
        <v>0</v>
      </c>
      <c r="Q449">
        <f>IF(LEFT(DM449,1)&lt;&gt;"0",IF(LEFT(DM449,1)="1",3.0,DN449),$D$5+$E$5*(EE449*DX449/($K$5*1000))+$F$5*(EE449*DX449/($K$5*1000))*MAX(MIN(DK449,$J$5),$I$5)*MAX(MIN(DK449,$J$5),$I$5)+$G$5*MAX(MIN(DK449,$J$5),$I$5)*(EE449*DX449/($K$5*1000))+$H$5*(EE449*DX449/($K$5*1000))*(EE449*DX449/($K$5*1000)))</f>
        <v>0</v>
      </c>
      <c r="R449">
        <f>I449*(1000-(1000*0.61365*exp(17.502*V449/(240.97+V449))/(DX449+DY449)+DS449)/2)/(1000*0.61365*exp(17.502*V449/(240.97+V449))/(DX449+DY449)-DS449)</f>
        <v>0</v>
      </c>
      <c r="S449">
        <f>1/((DL449+1)/(P449/1.6)+1/(Q449/1.37)) + DL449/((DL449+1)/(P449/1.6) + DL449/(Q449/1.37))</f>
        <v>0</v>
      </c>
      <c r="T449">
        <f>(DG449*DJ449)</f>
        <v>0</v>
      </c>
      <c r="U449">
        <f>(DZ449+(T449+2*0.95*5.67E-8*(((DZ449+$B$9)+273)^4-(DZ449+273)^4)-44100*I449)/(1.84*29.3*Q449+8*0.95*5.67E-8*(DZ449+273)^3))</f>
        <v>0</v>
      </c>
      <c r="V449">
        <f>($C$9*EA449+$D$9*EB449+$E$9*U449)</f>
        <v>0</v>
      </c>
      <c r="W449">
        <f>0.61365*exp(17.502*V449/(240.97+V449))</f>
        <v>0</v>
      </c>
      <c r="X449">
        <f>(Y449/Z449*100)</f>
        <v>0</v>
      </c>
      <c r="Y449">
        <f>DS449*(DX449+DY449)/1000</f>
        <v>0</v>
      </c>
      <c r="Z449">
        <f>0.61365*exp(17.502*DZ449/(240.97+DZ449))</f>
        <v>0</v>
      </c>
      <c r="AA449">
        <f>(W449-DS449*(DX449+DY449)/1000)</f>
        <v>0</v>
      </c>
      <c r="AB449">
        <f>(-I449*44100)</f>
        <v>0</v>
      </c>
      <c r="AC449">
        <f>2*29.3*Q449*0.92*(DZ449-V449)</f>
        <v>0</v>
      </c>
      <c r="AD449">
        <f>2*0.95*5.67E-8*(((DZ449+$B$9)+273)^4-(V449+273)^4)</f>
        <v>0</v>
      </c>
      <c r="AE449">
        <f>T449+AD449+AB449+AC449</f>
        <v>0</v>
      </c>
      <c r="AF449">
        <f>DW449*AT449*(DR449-DQ449*(1000-AT449*DT449)/(1000-AT449*DS449))/(100*DK449)</f>
        <v>0</v>
      </c>
      <c r="AG449">
        <f>1000*DW449*AT449*(DS449-DT449)/(100*DK449*(1000-AT449*DS449))</f>
        <v>0</v>
      </c>
      <c r="AH449">
        <f>(AI449 - AJ449 - DX449*1E3/(8.314*(DZ449+273.15)) * AL449/DW449 * AK449) * DW449/(100*DK449) * (1000 - DT449)/1000</f>
        <v>0</v>
      </c>
      <c r="AI449">
        <v>734.9425149547794</v>
      </c>
      <c r="AJ449">
        <v>711.7095030303029</v>
      </c>
      <c r="AK449">
        <v>3.406601046691227</v>
      </c>
      <c r="AL449">
        <v>66.85377035828483</v>
      </c>
      <c r="AM449">
        <f>(AO449 - AN449 + DX449*1E3/(8.314*(DZ449+273.15)) * AQ449/DW449 * AP449) * DW449/(100*DK449) * 1000/(1000 - AO449)</f>
        <v>0</v>
      </c>
      <c r="AN449">
        <v>14.46237642612484</v>
      </c>
      <c r="AO449">
        <v>17.82063956043956</v>
      </c>
      <c r="AP449">
        <v>-1.913593875455892E-05</v>
      </c>
      <c r="AQ449">
        <v>101.9108585769425</v>
      </c>
      <c r="AR449">
        <v>0</v>
      </c>
      <c r="AS449">
        <v>0</v>
      </c>
      <c r="AT449">
        <f>IF(AR449*$H$15&gt;=AV449,1.0,(AV449/(AV449-AR449*$H$15)))</f>
        <v>0</v>
      </c>
      <c r="AU449">
        <f>(AT449-1)*100</f>
        <v>0</v>
      </c>
      <c r="AV449">
        <f>MAX(0,($B$15+$C$15*EE449)/(1+$D$15*EE449)*DX449/(DZ449+273)*$E$15)</f>
        <v>0</v>
      </c>
      <c r="AW449" t="s">
        <v>429</v>
      </c>
      <c r="AX449" t="s">
        <v>429</v>
      </c>
      <c r="AY449">
        <v>0</v>
      </c>
      <c r="AZ449">
        <v>0</v>
      </c>
      <c r="BA449">
        <f>1-AY449/AZ449</f>
        <v>0</v>
      </c>
      <c r="BB449">
        <v>0</v>
      </c>
      <c r="BC449" t="s">
        <v>429</v>
      </c>
      <c r="BD449" t="s">
        <v>429</v>
      </c>
      <c r="BE449">
        <v>0</v>
      </c>
      <c r="BF449">
        <v>0</v>
      </c>
      <c r="BG449">
        <f>1-BE449/BF449</f>
        <v>0</v>
      </c>
      <c r="BH449">
        <v>0.5</v>
      </c>
      <c r="BI449">
        <f>DH449</f>
        <v>0</v>
      </c>
      <c r="BJ449">
        <f>K449</f>
        <v>0</v>
      </c>
      <c r="BK449">
        <f>BG449*BH449*BI449</f>
        <v>0</v>
      </c>
      <c r="BL449">
        <f>(BJ449-BB449)/BI449</f>
        <v>0</v>
      </c>
      <c r="BM449">
        <f>(AZ449-BF449)/BF449</f>
        <v>0</v>
      </c>
      <c r="BN449">
        <f>AY449/(BA449+AY449/BF449)</f>
        <v>0</v>
      </c>
      <c r="BO449" t="s">
        <v>429</v>
      </c>
      <c r="BP449">
        <v>0</v>
      </c>
      <c r="BQ449">
        <f>IF(BP449&lt;&gt;0, BP449, BN449)</f>
        <v>0</v>
      </c>
      <c r="BR449">
        <f>1-BQ449/BF449</f>
        <v>0</v>
      </c>
      <c r="BS449">
        <f>(BF449-BE449)/(BF449-BQ449)</f>
        <v>0</v>
      </c>
      <c r="BT449">
        <f>(AZ449-BF449)/(AZ449-BQ449)</f>
        <v>0</v>
      </c>
      <c r="BU449">
        <f>(BF449-BE449)/(BF449-AY449)</f>
        <v>0</v>
      </c>
      <c r="BV449">
        <f>(AZ449-BF449)/(AZ449-AY449)</f>
        <v>0</v>
      </c>
      <c r="BW449">
        <f>(BS449*BQ449/BE449)</f>
        <v>0</v>
      </c>
      <c r="BX449">
        <f>(1-BW449)</f>
        <v>0</v>
      </c>
      <c r="DG449">
        <f>$B$13*EF449+$C$13*EG449+$F$13*ER449*(1-EU449)</f>
        <v>0</v>
      </c>
      <c r="DH449">
        <f>DG449*DI449</f>
        <v>0</v>
      </c>
      <c r="DI449">
        <f>($B$13*$D$11+$C$13*$D$11+$F$13*((FE449+EW449)/MAX(FE449+EW449+FF449, 0.1)*$I$11+FF449/MAX(FE449+EW449+FF449, 0.1)*$J$11))/($B$13+$C$13+$F$13)</f>
        <v>0</v>
      </c>
      <c r="DJ449">
        <f>($B$13*$K$11+$C$13*$K$11+$F$13*((FE449+EW449)/MAX(FE449+EW449+FF449, 0.1)*$P$11+FF449/MAX(FE449+EW449+FF449, 0.1)*$Q$11))/($B$13+$C$13+$F$13)</f>
        <v>0</v>
      </c>
      <c r="DK449">
        <v>4.16</v>
      </c>
      <c r="DL449">
        <v>0.5</v>
      </c>
      <c r="DM449" t="s">
        <v>430</v>
      </c>
      <c r="DN449">
        <v>2</v>
      </c>
      <c r="DO449" t="b">
        <v>1</v>
      </c>
      <c r="DP449">
        <v>1685038165.214286</v>
      </c>
      <c r="DQ449">
        <v>674.67125</v>
      </c>
      <c r="DR449">
        <v>709.3225000000002</v>
      </c>
      <c r="DS449">
        <v>17.82344285714286</v>
      </c>
      <c r="DT449">
        <v>14.46078928571429</v>
      </c>
      <c r="DU449">
        <v>674.4442142857143</v>
      </c>
      <c r="DV449">
        <v>17.91091785714286</v>
      </c>
      <c r="DW449">
        <v>499.9989285714286</v>
      </c>
      <c r="DX449">
        <v>99.4634892857143</v>
      </c>
      <c r="DY449">
        <v>0.09993153571428572</v>
      </c>
      <c r="DZ449">
        <v>26.93621785714285</v>
      </c>
      <c r="EA449">
        <v>28.017425</v>
      </c>
      <c r="EB449">
        <v>999.9000000000002</v>
      </c>
      <c r="EC449">
        <v>0</v>
      </c>
      <c r="ED449">
        <v>0</v>
      </c>
      <c r="EE449">
        <v>9999.348571428573</v>
      </c>
      <c r="EF449">
        <v>0</v>
      </c>
      <c r="EG449">
        <v>281.8041785714286</v>
      </c>
      <c r="EH449">
        <v>-34.65110357142857</v>
      </c>
      <c r="EI449">
        <v>686.9145</v>
      </c>
      <c r="EJ449">
        <v>719.7303928571429</v>
      </c>
      <c r="EK449">
        <v>3.362648214285714</v>
      </c>
      <c r="EL449">
        <v>709.3225000000002</v>
      </c>
      <c r="EM449">
        <v>14.46078928571429</v>
      </c>
      <c r="EN449">
        <v>1.772780714285714</v>
      </c>
      <c r="EO449">
        <v>1.438321071428571</v>
      </c>
      <c r="EP449">
        <v>15.54882857142857</v>
      </c>
      <c r="EQ449">
        <v>12.32777857142857</v>
      </c>
      <c r="ER449">
        <v>1999.978571428571</v>
      </c>
      <c r="ES449">
        <v>0.979997714285714</v>
      </c>
      <c r="ET449">
        <v>0.02000222142857142</v>
      </c>
      <c r="EU449">
        <v>0</v>
      </c>
      <c r="EV449">
        <v>97.68866785714287</v>
      </c>
      <c r="EW449">
        <v>5.00078</v>
      </c>
      <c r="EX449">
        <v>10686.18571428572</v>
      </c>
      <c r="EY449">
        <v>16379.44285714286</v>
      </c>
      <c r="EZ449">
        <v>44.62685714285713</v>
      </c>
      <c r="FA449">
        <v>46.08899999999999</v>
      </c>
      <c r="FB449">
        <v>45.08903571428571</v>
      </c>
      <c r="FC449">
        <v>45.33685714285713</v>
      </c>
      <c r="FD449">
        <v>45.12928571428571</v>
      </c>
      <c r="FE449">
        <v>1955.071428571428</v>
      </c>
      <c r="FF449">
        <v>39.90428571428572</v>
      </c>
      <c r="FG449">
        <v>0</v>
      </c>
      <c r="FH449">
        <v>1685038172.5</v>
      </c>
      <c r="FI449">
        <v>0</v>
      </c>
      <c r="FJ449">
        <v>97.70741599999999</v>
      </c>
      <c r="FK449">
        <v>0.1114461599298468</v>
      </c>
      <c r="FL449">
        <v>-153.1769229517058</v>
      </c>
      <c r="FM449">
        <v>10684.108</v>
      </c>
      <c r="FN449">
        <v>15</v>
      </c>
      <c r="FO449">
        <v>1685037180.6</v>
      </c>
      <c r="FP449" t="s">
        <v>1212</v>
      </c>
      <c r="FQ449">
        <v>1685037168.1</v>
      </c>
      <c r="FR449">
        <v>1685037180.6</v>
      </c>
      <c r="FS449">
        <v>6</v>
      </c>
      <c r="FT449">
        <v>0.393</v>
      </c>
      <c r="FU449">
        <v>0.027</v>
      </c>
      <c r="FV449">
        <v>0.222</v>
      </c>
      <c r="FW449">
        <v>-0.163</v>
      </c>
      <c r="FX449">
        <v>420</v>
      </c>
      <c r="FY449">
        <v>12</v>
      </c>
      <c r="FZ449">
        <v>0.38</v>
      </c>
      <c r="GA449">
        <v>0.02</v>
      </c>
      <c r="GB449">
        <v>-34.59600975609757</v>
      </c>
      <c r="GC449">
        <v>-1.25442229965155</v>
      </c>
      <c r="GD449">
        <v>0.1361599235563366</v>
      </c>
      <c r="GE449">
        <v>0</v>
      </c>
      <c r="GF449">
        <v>3.365262195121951</v>
      </c>
      <c r="GG449">
        <v>-0.06698132404181317</v>
      </c>
      <c r="GH449">
        <v>0.006718645156757085</v>
      </c>
      <c r="GI449">
        <v>1</v>
      </c>
      <c r="GJ449">
        <v>1</v>
      </c>
      <c r="GK449">
        <v>2</v>
      </c>
      <c r="GL449" t="s">
        <v>432</v>
      </c>
      <c r="GM449">
        <v>3.09851</v>
      </c>
      <c r="GN449">
        <v>2.75825</v>
      </c>
      <c r="GO449">
        <v>0.137028</v>
      </c>
      <c r="GP449">
        <v>0.14171</v>
      </c>
      <c r="GQ449">
        <v>0.095267</v>
      </c>
      <c r="GR449">
        <v>0.0820612</v>
      </c>
      <c r="GS449">
        <v>21872.7</v>
      </c>
      <c r="GT449">
        <v>21509.9</v>
      </c>
      <c r="GU449">
        <v>25909.3</v>
      </c>
      <c r="GV449">
        <v>25426.7</v>
      </c>
      <c r="GW449">
        <v>37640.6</v>
      </c>
      <c r="GX449">
        <v>35568.2</v>
      </c>
      <c r="GY449">
        <v>45316</v>
      </c>
      <c r="GZ449">
        <v>41916.8</v>
      </c>
      <c r="HA449">
        <v>1.8204</v>
      </c>
      <c r="HB449">
        <v>1.74727</v>
      </c>
      <c r="HC449">
        <v>-0.243444</v>
      </c>
      <c r="HD449">
        <v>0</v>
      </c>
      <c r="HE449">
        <v>31.9612</v>
      </c>
      <c r="HF449">
        <v>999.9</v>
      </c>
      <c r="HG449">
        <v>39.2</v>
      </c>
      <c r="HH449">
        <v>48.2</v>
      </c>
      <c r="HI449">
        <v>44.7193</v>
      </c>
      <c r="HJ449">
        <v>62.8234</v>
      </c>
      <c r="HK449">
        <v>22.7764</v>
      </c>
      <c r="HL449">
        <v>1</v>
      </c>
      <c r="HM449">
        <v>0.759916</v>
      </c>
      <c r="HN449">
        <v>8.302569999999999</v>
      </c>
      <c r="HO449">
        <v>20.0994</v>
      </c>
      <c r="HP449">
        <v>5.2125</v>
      </c>
      <c r="HQ449">
        <v>11.986</v>
      </c>
      <c r="HR449">
        <v>4.96325</v>
      </c>
      <c r="HS449">
        <v>3.27433</v>
      </c>
      <c r="HT449">
        <v>9999</v>
      </c>
      <c r="HU449">
        <v>9999</v>
      </c>
      <c r="HV449">
        <v>9999</v>
      </c>
      <c r="HW449">
        <v>33.2</v>
      </c>
      <c r="HX449">
        <v>1.86401</v>
      </c>
      <c r="HY449">
        <v>1.86035</v>
      </c>
      <c r="HZ449">
        <v>1.85867</v>
      </c>
      <c r="IA449">
        <v>1.86005</v>
      </c>
      <c r="IB449">
        <v>1.85989</v>
      </c>
      <c r="IC449">
        <v>1.85855</v>
      </c>
      <c r="ID449">
        <v>1.85775</v>
      </c>
      <c r="IE449">
        <v>1.85243</v>
      </c>
      <c r="IF449">
        <v>0</v>
      </c>
      <c r="IG449">
        <v>0</v>
      </c>
      <c r="IH449">
        <v>0</v>
      </c>
      <c r="II449">
        <v>0</v>
      </c>
      <c r="IJ449" t="s">
        <v>433</v>
      </c>
      <c r="IK449" t="s">
        <v>434</v>
      </c>
      <c r="IL449" t="s">
        <v>435</v>
      </c>
      <c r="IM449" t="s">
        <v>435</v>
      </c>
      <c r="IN449" t="s">
        <v>435</v>
      </c>
      <c r="IO449" t="s">
        <v>435</v>
      </c>
      <c r="IP449">
        <v>0</v>
      </c>
      <c r="IQ449">
        <v>100</v>
      </c>
      <c r="IR449">
        <v>100</v>
      </c>
      <c r="IS449">
        <v>0.226</v>
      </c>
      <c r="IT449">
        <v>-0.08749999999999999</v>
      </c>
      <c r="IU449">
        <v>0.1423453740695309</v>
      </c>
      <c r="IV449">
        <v>0.0002756662941723101</v>
      </c>
      <c r="IW449">
        <v>-1.706736700235475E-07</v>
      </c>
      <c r="IX449">
        <v>-7.648352192670159E-11</v>
      </c>
      <c r="IY449">
        <v>-0.2459740599932363</v>
      </c>
      <c r="IZ449">
        <v>0.001712106514585134</v>
      </c>
      <c r="JA449">
        <v>0.0004201690128959496</v>
      </c>
      <c r="JB449">
        <v>-1.212774764375344E-06</v>
      </c>
      <c r="JC449">
        <v>3</v>
      </c>
      <c r="JD449">
        <v>1949</v>
      </c>
      <c r="JE449">
        <v>1</v>
      </c>
      <c r="JF449">
        <v>28</v>
      </c>
      <c r="JG449">
        <v>16.7</v>
      </c>
      <c r="JH449">
        <v>16.5</v>
      </c>
      <c r="JI449">
        <v>1.80542</v>
      </c>
      <c r="JJ449">
        <v>2.70386</v>
      </c>
      <c r="JK449">
        <v>1.49658</v>
      </c>
      <c r="JL449">
        <v>2.34009</v>
      </c>
      <c r="JM449">
        <v>1.54785</v>
      </c>
      <c r="JN449">
        <v>2.46704</v>
      </c>
      <c r="JO449">
        <v>51.4647</v>
      </c>
      <c r="JP449">
        <v>13.4316</v>
      </c>
      <c r="JQ449">
        <v>18</v>
      </c>
      <c r="JR449">
        <v>501.415</v>
      </c>
      <c r="JS449">
        <v>466.848</v>
      </c>
      <c r="JT449">
        <v>20.2565</v>
      </c>
      <c r="JU449">
        <v>36.0995</v>
      </c>
      <c r="JV449">
        <v>30</v>
      </c>
      <c r="JW449">
        <v>35.8131</v>
      </c>
      <c r="JX449">
        <v>35.6616</v>
      </c>
      <c r="JY449">
        <v>36.2451</v>
      </c>
      <c r="JZ449">
        <v>60.9932</v>
      </c>
      <c r="KA449">
        <v>0</v>
      </c>
      <c r="KB449">
        <v>20.2456</v>
      </c>
      <c r="KC449">
        <v>754.521</v>
      </c>
      <c r="KD449">
        <v>14.4882</v>
      </c>
      <c r="KE449">
        <v>99.02200000000001</v>
      </c>
      <c r="KF449">
        <v>99.5102</v>
      </c>
    </row>
    <row r="450" spans="1:292">
      <c r="A450">
        <v>430</v>
      </c>
      <c r="B450">
        <v>1685038178</v>
      </c>
      <c r="C450">
        <v>11578.90000009537</v>
      </c>
      <c r="D450" t="s">
        <v>1302</v>
      </c>
      <c r="E450" t="s">
        <v>1303</v>
      </c>
      <c r="F450">
        <v>5</v>
      </c>
      <c r="G450" t="s">
        <v>1235</v>
      </c>
      <c r="H450">
        <v>1685038170.5</v>
      </c>
      <c r="I450">
        <f>(J450)/1000</f>
        <v>0</v>
      </c>
      <c r="J450">
        <f>IF(DO450, AM450, AG450)</f>
        <v>0</v>
      </c>
      <c r="K450">
        <f>IF(DO450, AH450, AF450)</f>
        <v>0</v>
      </c>
      <c r="L450">
        <f>DQ450 - IF(AT450&gt;1, K450*DK450*100.0/(AV450*EE450), 0)</f>
        <v>0</v>
      </c>
      <c r="M450">
        <f>((S450-I450/2)*L450-K450)/(S450+I450/2)</f>
        <v>0</v>
      </c>
      <c r="N450">
        <f>M450*(DX450+DY450)/1000.0</f>
        <v>0</v>
      </c>
      <c r="O450">
        <f>(DQ450 - IF(AT450&gt;1, K450*DK450*100.0/(AV450*EE450), 0))*(DX450+DY450)/1000.0</f>
        <v>0</v>
      </c>
      <c r="P450">
        <f>2.0/((1/R450-1/Q450)+SIGN(R450)*SQRT((1/R450-1/Q450)*(1/R450-1/Q450) + 4*DL450/((DL450+1)*(DL450+1))*(2*1/R450*1/Q450-1/Q450*1/Q450)))</f>
        <v>0</v>
      </c>
      <c r="Q450">
        <f>IF(LEFT(DM450,1)&lt;&gt;"0",IF(LEFT(DM450,1)="1",3.0,DN450),$D$5+$E$5*(EE450*DX450/($K$5*1000))+$F$5*(EE450*DX450/($K$5*1000))*MAX(MIN(DK450,$J$5),$I$5)*MAX(MIN(DK450,$J$5),$I$5)+$G$5*MAX(MIN(DK450,$J$5),$I$5)*(EE450*DX450/($K$5*1000))+$H$5*(EE450*DX450/($K$5*1000))*(EE450*DX450/($K$5*1000)))</f>
        <v>0</v>
      </c>
      <c r="R450">
        <f>I450*(1000-(1000*0.61365*exp(17.502*V450/(240.97+V450))/(DX450+DY450)+DS450)/2)/(1000*0.61365*exp(17.502*V450/(240.97+V450))/(DX450+DY450)-DS450)</f>
        <v>0</v>
      </c>
      <c r="S450">
        <f>1/((DL450+1)/(P450/1.6)+1/(Q450/1.37)) + DL450/((DL450+1)/(P450/1.6) + DL450/(Q450/1.37))</f>
        <v>0</v>
      </c>
      <c r="T450">
        <f>(DG450*DJ450)</f>
        <v>0</v>
      </c>
      <c r="U450">
        <f>(DZ450+(T450+2*0.95*5.67E-8*(((DZ450+$B$9)+273)^4-(DZ450+273)^4)-44100*I450)/(1.84*29.3*Q450+8*0.95*5.67E-8*(DZ450+273)^3))</f>
        <v>0</v>
      </c>
      <c r="V450">
        <f>($C$9*EA450+$D$9*EB450+$E$9*U450)</f>
        <v>0</v>
      </c>
      <c r="W450">
        <f>0.61365*exp(17.502*V450/(240.97+V450))</f>
        <v>0</v>
      </c>
      <c r="X450">
        <f>(Y450/Z450*100)</f>
        <v>0</v>
      </c>
      <c r="Y450">
        <f>DS450*(DX450+DY450)/1000</f>
        <v>0</v>
      </c>
      <c r="Z450">
        <f>0.61365*exp(17.502*DZ450/(240.97+DZ450))</f>
        <v>0</v>
      </c>
      <c r="AA450">
        <f>(W450-DS450*(DX450+DY450)/1000)</f>
        <v>0</v>
      </c>
      <c r="AB450">
        <f>(-I450*44100)</f>
        <v>0</v>
      </c>
      <c r="AC450">
        <f>2*29.3*Q450*0.92*(DZ450-V450)</f>
        <v>0</v>
      </c>
      <c r="AD450">
        <f>2*0.95*5.67E-8*(((DZ450+$B$9)+273)^4-(V450+273)^4)</f>
        <v>0</v>
      </c>
      <c r="AE450">
        <f>T450+AD450+AB450+AC450</f>
        <v>0</v>
      </c>
      <c r="AF450">
        <f>DW450*AT450*(DR450-DQ450*(1000-AT450*DT450)/(1000-AT450*DS450))/(100*DK450)</f>
        <v>0</v>
      </c>
      <c r="AG450">
        <f>1000*DW450*AT450*(DS450-DT450)/(100*DK450*(1000-AT450*DS450))</f>
        <v>0</v>
      </c>
      <c r="AH450">
        <f>(AI450 - AJ450 - DX450*1E3/(8.314*(DZ450+273.15)) * AL450/DW450 * AK450) * DW450/(100*DK450) * (1000 - DT450)/1000</f>
        <v>0</v>
      </c>
      <c r="AI450">
        <v>751.7309949583116</v>
      </c>
      <c r="AJ450">
        <v>728.6197696969697</v>
      </c>
      <c r="AK450">
        <v>3.379239646203434</v>
      </c>
      <c r="AL450">
        <v>66.85377035828483</v>
      </c>
      <c r="AM450">
        <f>(AO450 - AN450 + DX450*1E3/(8.314*(DZ450+273.15)) * AQ450/DW450 * AP450) * DW450/(100*DK450) * 1000/(1000 - AO450)</f>
        <v>0</v>
      </c>
      <c r="AN450">
        <v>14.46769875589859</v>
      </c>
      <c r="AO450">
        <v>17.81987802197803</v>
      </c>
      <c r="AP450">
        <v>1.156974278846968E-05</v>
      </c>
      <c r="AQ450">
        <v>101.9108585769425</v>
      </c>
      <c r="AR450">
        <v>0</v>
      </c>
      <c r="AS450">
        <v>0</v>
      </c>
      <c r="AT450">
        <f>IF(AR450*$H$15&gt;=AV450,1.0,(AV450/(AV450-AR450*$H$15)))</f>
        <v>0</v>
      </c>
      <c r="AU450">
        <f>(AT450-1)*100</f>
        <v>0</v>
      </c>
      <c r="AV450">
        <f>MAX(0,($B$15+$C$15*EE450)/(1+$D$15*EE450)*DX450/(DZ450+273)*$E$15)</f>
        <v>0</v>
      </c>
      <c r="AW450" t="s">
        <v>429</v>
      </c>
      <c r="AX450" t="s">
        <v>429</v>
      </c>
      <c r="AY450">
        <v>0</v>
      </c>
      <c r="AZ450">
        <v>0</v>
      </c>
      <c r="BA450">
        <f>1-AY450/AZ450</f>
        <v>0</v>
      </c>
      <c r="BB450">
        <v>0</v>
      </c>
      <c r="BC450" t="s">
        <v>429</v>
      </c>
      <c r="BD450" t="s">
        <v>429</v>
      </c>
      <c r="BE450">
        <v>0</v>
      </c>
      <c r="BF450">
        <v>0</v>
      </c>
      <c r="BG450">
        <f>1-BE450/BF450</f>
        <v>0</v>
      </c>
      <c r="BH450">
        <v>0.5</v>
      </c>
      <c r="BI450">
        <f>DH450</f>
        <v>0</v>
      </c>
      <c r="BJ450">
        <f>K450</f>
        <v>0</v>
      </c>
      <c r="BK450">
        <f>BG450*BH450*BI450</f>
        <v>0</v>
      </c>
      <c r="BL450">
        <f>(BJ450-BB450)/BI450</f>
        <v>0</v>
      </c>
      <c r="BM450">
        <f>(AZ450-BF450)/BF450</f>
        <v>0</v>
      </c>
      <c r="BN450">
        <f>AY450/(BA450+AY450/BF450)</f>
        <v>0</v>
      </c>
      <c r="BO450" t="s">
        <v>429</v>
      </c>
      <c r="BP450">
        <v>0</v>
      </c>
      <c r="BQ450">
        <f>IF(BP450&lt;&gt;0, BP450, BN450)</f>
        <v>0</v>
      </c>
      <c r="BR450">
        <f>1-BQ450/BF450</f>
        <v>0</v>
      </c>
      <c r="BS450">
        <f>(BF450-BE450)/(BF450-BQ450)</f>
        <v>0</v>
      </c>
      <c r="BT450">
        <f>(AZ450-BF450)/(AZ450-BQ450)</f>
        <v>0</v>
      </c>
      <c r="BU450">
        <f>(BF450-BE450)/(BF450-AY450)</f>
        <v>0</v>
      </c>
      <c r="BV450">
        <f>(AZ450-BF450)/(AZ450-AY450)</f>
        <v>0</v>
      </c>
      <c r="BW450">
        <f>(BS450*BQ450/BE450)</f>
        <v>0</v>
      </c>
      <c r="BX450">
        <f>(1-BW450)</f>
        <v>0</v>
      </c>
      <c r="DG450">
        <f>$B$13*EF450+$C$13*EG450+$F$13*ER450*(1-EU450)</f>
        <v>0</v>
      </c>
      <c r="DH450">
        <f>DG450*DI450</f>
        <v>0</v>
      </c>
      <c r="DI450">
        <f>($B$13*$D$11+$C$13*$D$11+$F$13*((FE450+EW450)/MAX(FE450+EW450+FF450, 0.1)*$I$11+FF450/MAX(FE450+EW450+FF450, 0.1)*$J$11))/($B$13+$C$13+$F$13)</f>
        <v>0</v>
      </c>
      <c r="DJ450">
        <f>($B$13*$K$11+$C$13*$K$11+$F$13*((FE450+EW450)/MAX(FE450+EW450+FF450, 0.1)*$P$11+FF450/MAX(FE450+EW450+FF450, 0.1)*$Q$11))/($B$13+$C$13+$F$13)</f>
        <v>0</v>
      </c>
      <c r="DK450">
        <v>4.16</v>
      </c>
      <c r="DL450">
        <v>0.5</v>
      </c>
      <c r="DM450" t="s">
        <v>430</v>
      </c>
      <c r="DN450">
        <v>2</v>
      </c>
      <c r="DO450" t="b">
        <v>1</v>
      </c>
      <c r="DP450">
        <v>1685038170.5</v>
      </c>
      <c r="DQ450">
        <v>692.3254444444444</v>
      </c>
      <c r="DR450">
        <v>727.0356666666667</v>
      </c>
      <c r="DS450">
        <v>17.82134074074074</v>
      </c>
      <c r="DT450">
        <v>14.4648</v>
      </c>
      <c r="DU450">
        <v>692.0995925925926</v>
      </c>
      <c r="DV450">
        <v>17.90885925925926</v>
      </c>
      <c r="DW450">
        <v>500.0169259259259</v>
      </c>
      <c r="DX450">
        <v>99.46357407407406</v>
      </c>
      <c r="DY450">
        <v>0.09999078148148148</v>
      </c>
      <c r="DZ450">
        <v>26.9306</v>
      </c>
      <c r="EA450">
        <v>28.01101851851852</v>
      </c>
      <c r="EB450">
        <v>999.9000000000001</v>
      </c>
      <c r="EC450">
        <v>0</v>
      </c>
      <c r="ED450">
        <v>0</v>
      </c>
      <c r="EE450">
        <v>9993.558888888887</v>
      </c>
      <c r="EF450">
        <v>0</v>
      </c>
      <c r="EG450">
        <v>281.0254814814814</v>
      </c>
      <c r="EH450">
        <v>-34.71011111111111</v>
      </c>
      <c r="EI450">
        <v>704.8875555555555</v>
      </c>
      <c r="EJ450">
        <v>737.7063703703703</v>
      </c>
      <c r="EK450">
        <v>3.356548148148148</v>
      </c>
      <c r="EL450">
        <v>727.0356666666667</v>
      </c>
      <c r="EM450">
        <v>14.4648</v>
      </c>
      <c r="EN450">
        <v>1.772574074074074</v>
      </c>
      <c r="EO450">
        <v>1.438720370370371</v>
      </c>
      <c r="EP450">
        <v>15.54700740740741</v>
      </c>
      <c r="EQ450">
        <v>12.33200370370371</v>
      </c>
      <c r="ER450">
        <v>1999.962962962963</v>
      </c>
      <c r="ES450">
        <v>0.9800002222222223</v>
      </c>
      <c r="ET450">
        <v>0.01999965925925926</v>
      </c>
      <c r="EU450">
        <v>0</v>
      </c>
      <c r="EV450">
        <v>97.67992592592593</v>
      </c>
      <c r="EW450">
        <v>5.00078</v>
      </c>
      <c r="EX450">
        <v>10623.03333333333</v>
      </c>
      <c r="EY450">
        <v>16379.32962962963</v>
      </c>
      <c r="EZ450">
        <v>44.61766666666666</v>
      </c>
      <c r="FA450">
        <v>46.08766666666666</v>
      </c>
      <c r="FB450">
        <v>45.0924074074074</v>
      </c>
      <c r="FC450">
        <v>45.32855555555556</v>
      </c>
      <c r="FD450">
        <v>45.12707407407406</v>
      </c>
      <c r="FE450">
        <v>1955.062222222222</v>
      </c>
      <c r="FF450">
        <v>39.89777777777778</v>
      </c>
      <c r="FG450">
        <v>0</v>
      </c>
      <c r="FH450">
        <v>1685038177.3</v>
      </c>
      <c r="FI450">
        <v>0</v>
      </c>
      <c r="FJ450">
        <v>97.681752</v>
      </c>
      <c r="FK450">
        <v>-1.578053834931244</v>
      </c>
      <c r="FL450">
        <v>-966.3538475958253</v>
      </c>
      <c r="FM450">
        <v>10618.668</v>
      </c>
      <c r="FN450">
        <v>15</v>
      </c>
      <c r="FO450">
        <v>1685037180.6</v>
      </c>
      <c r="FP450" t="s">
        <v>1212</v>
      </c>
      <c r="FQ450">
        <v>1685037168.1</v>
      </c>
      <c r="FR450">
        <v>1685037180.6</v>
      </c>
      <c r="FS450">
        <v>6</v>
      </c>
      <c r="FT450">
        <v>0.393</v>
      </c>
      <c r="FU450">
        <v>0.027</v>
      </c>
      <c r="FV450">
        <v>0.222</v>
      </c>
      <c r="FW450">
        <v>-0.163</v>
      </c>
      <c r="FX450">
        <v>420</v>
      </c>
      <c r="FY450">
        <v>12</v>
      </c>
      <c r="FZ450">
        <v>0.38</v>
      </c>
      <c r="GA450">
        <v>0.02</v>
      </c>
      <c r="GB450">
        <v>-34.65754146341463</v>
      </c>
      <c r="GC450">
        <v>-0.7987066202090769</v>
      </c>
      <c r="GD450">
        <v>0.09978782851535373</v>
      </c>
      <c r="GE450">
        <v>0</v>
      </c>
      <c r="GF450">
        <v>3.361246829268293</v>
      </c>
      <c r="GG450">
        <v>-0.06921637630661509</v>
      </c>
      <c r="GH450">
        <v>0.006901958166479018</v>
      </c>
      <c r="GI450">
        <v>1</v>
      </c>
      <c r="GJ450">
        <v>1</v>
      </c>
      <c r="GK450">
        <v>2</v>
      </c>
      <c r="GL450" t="s">
        <v>432</v>
      </c>
      <c r="GM450">
        <v>3.09855</v>
      </c>
      <c r="GN450">
        <v>2.75812</v>
      </c>
      <c r="GO450">
        <v>0.139244</v>
      </c>
      <c r="GP450">
        <v>0.143885</v>
      </c>
      <c r="GQ450">
        <v>0.09526229999999999</v>
      </c>
      <c r="GR450">
        <v>0.0820785</v>
      </c>
      <c r="GS450">
        <v>21816.3</v>
      </c>
      <c r="GT450">
        <v>21455.3</v>
      </c>
      <c r="GU450">
        <v>25909.1</v>
      </c>
      <c r="GV450">
        <v>25426.7</v>
      </c>
      <c r="GW450">
        <v>37641.1</v>
      </c>
      <c r="GX450">
        <v>35567.9</v>
      </c>
      <c r="GY450">
        <v>45316</v>
      </c>
      <c r="GZ450">
        <v>41917</v>
      </c>
      <c r="HA450">
        <v>1.8206</v>
      </c>
      <c r="HB450">
        <v>1.74723</v>
      </c>
      <c r="HC450">
        <v>-0.243403</v>
      </c>
      <c r="HD450">
        <v>0</v>
      </c>
      <c r="HE450">
        <v>31.9584</v>
      </c>
      <c r="HF450">
        <v>999.9</v>
      </c>
      <c r="HG450">
        <v>39.1</v>
      </c>
      <c r="HH450">
        <v>48.2</v>
      </c>
      <c r="HI450">
        <v>44.6055</v>
      </c>
      <c r="HJ450">
        <v>62.9835</v>
      </c>
      <c r="HK450">
        <v>22.7484</v>
      </c>
      <c r="HL450">
        <v>1</v>
      </c>
      <c r="HM450">
        <v>0.759848</v>
      </c>
      <c r="HN450">
        <v>8.301740000000001</v>
      </c>
      <c r="HO450">
        <v>20.0994</v>
      </c>
      <c r="HP450">
        <v>5.21265</v>
      </c>
      <c r="HQ450">
        <v>11.986</v>
      </c>
      <c r="HR450">
        <v>4.9634</v>
      </c>
      <c r="HS450">
        <v>3.27448</v>
      </c>
      <c r="HT450">
        <v>9999</v>
      </c>
      <c r="HU450">
        <v>9999</v>
      </c>
      <c r="HV450">
        <v>9999</v>
      </c>
      <c r="HW450">
        <v>33.2</v>
      </c>
      <c r="HX450">
        <v>1.86401</v>
      </c>
      <c r="HY450">
        <v>1.86035</v>
      </c>
      <c r="HZ450">
        <v>1.85868</v>
      </c>
      <c r="IA450">
        <v>1.86005</v>
      </c>
      <c r="IB450">
        <v>1.85989</v>
      </c>
      <c r="IC450">
        <v>1.85856</v>
      </c>
      <c r="ID450">
        <v>1.85775</v>
      </c>
      <c r="IE450">
        <v>1.85243</v>
      </c>
      <c r="IF450">
        <v>0</v>
      </c>
      <c r="IG450">
        <v>0</v>
      </c>
      <c r="IH450">
        <v>0</v>
      </c>
      <c r="II450">
        <v>0</v>
      </c>
      <c r="IJ450" t="s">
        <v>433</v>
      </c>
      <c r="IK450" t="s">
        <v>434</v>
      </c>
      <c r="IL450" t="s">
        <v>435</v>
      </c>
      <c r="IM450" t="s">
        <v>435</v>
      </c>
      <c r="IN450" t="s">
        <v>435</v>
      </c>
      <c r="IO450" t="s">
        <v>435</v>
      </c>
      <c r="IP450">
        <v>0</v>
      </c>
      <c r="IQ450">
        <v>100</v>
      </c>
      <c r="IR450">
        <v>100</v>
      </c>
      <c r="IS450">
        <v>0.224</v>
      </c>
      <c r="IT450">
        <v>-0.08749999999999999</v>
      </c>
      <c r="IU450">
        <v>0.1423453740695309</v>
      </c>
      <c r="IV450">
        <v>0.0002756662941723101</v>
      </c>
      <c r="IW450">
        <v>-1.706736700235475E-07</v>
      </c>
      <c r="IX450">
        <v>-7.648352192670159E-11</v>
      </c>
      <c r="IY450">
        <v>-0.2459740599932363</v>
      </c>
      <c r="IZ450">
        <v>0.001712106514585134</v>
      </c>
      <c r="JA450">
        <v>0.0004201690128959496</v>
      </c>
      <c r="JB450">
        <v>-1.212774764375344E-06</v>
      </c>
      <c r="JC450">
        <v>3</v>
      </c>
      <c r="JD450">
        <v>1949</v>
      </c>
      <c r="JE450">
        <v>1</v>
      </c>
      <c r="JF450">
        <v>28</v>
      </c>
      <c r="JG450">
        <v>16.8</v>
      </c>
      <c r="JH450">
        <v>16.6</v>
      </c>
      <c r="JI450">
        <v>1.84082</v>
      </c>
      <c r="JJ450">
        <v>2.69897</v>
      </c>
      <c r="JK450">
        <v>1.49658</v>
      </c>
      <c r="JL450">
        <v>2.34009</v>
      </c>
      <c r="JM450">
        <v>1.54785</v>
      </c>
      <c r="JN450">
        <v>2.4646</v>
      </c>
      <c r="JO450">
        <v>51.4647</v>
      </c>
      <c r="JP450">
        <v>13.4316</v>
      </c>
      <c r="JQ450">
        <v>18</v>
      </c>
      <c r="JR450">
        <v>501.556</v>
      </c>
      <c r="JS450">
        <v>466.834</v>
      </c>
      <c r="JT450">
        <v>20.243</v>
      </c>
      <c r="JU450">
        <v>36.102</v>
      </c>
      <c r="JV450">
        <v>30</v>
      </c>
      <c r="JW450">
        <v>35.8155</v>
      </c>
      <c r="JX450">
        <v>35.6643</v>
      </c>
      <c r="JY450">
        <v>36.9559</v>
      </c>
      <c r="JZ450">
        <v>60.9932</v>
      </c>
      <c r="KA450">
        <v>0</v>
      </c>
      <c r="KB450">
        <v>20.2426</v>
      </c>
      <c r="KC450">
        <v>774.554</v>
      </c>
      <c r="KD450">
        <v>14.4925</v>
      </c>
      <c r="KE450">
        <v>99.0217</v>
      </c>
      <c r="KF450">
        <v>99.51049999999999</v>
      </c>
    </row>
    <row r="451" spans="1:292">
      <c r="A451">
        <v>431</v>
      </c>
      <c r="B451">
        <v>1685038183</v>
      </c>
      <c r="C451">
        <v>11583.90000009537</v>
      </c>
      <c r="D451" t="s">
        <v>1304</v>
      </c>
      <c r="E451" t="s">
        <v>1305</v>
      </c>
      <c r="F451">
        <v>5</v>
      </c>
      <c r="G451" t="s">
        <v>1235</v>
      </c>
      <c r="H451">
        <v>1685038175.214286</v>
      </c>
      <c r="I451">
        <f>(J451)/1000</f>
        <v>0</v>
      </c>
      <c r="J451">
        <f>IF(DO451, AM451, AG451)</f>
        <v>0</v>
      </c>
      <c r="K451">
        <f>IF(DO451, AH451, AF451)</f>
        <v>0</v>
      </c>
      <c r="L451">
        <f>DQ451 - IF(AT451&gt;1, K451*DK451*100.0/(AV451*EE451), 0)</f>
        <v>0</v>
      </c>
      <c r="M451">
        <f>((S451-I451/2)*L451-K451)/(S451+I451/2)</f>
        <v>0</v>
      </c>
      <c r="N451">
        <f>M451*(DX451+DY451)/1000.0</f>
        <v>0</v>
      </c>
      <c r="O451">
        <f>(DQ451 - IF(AT451&gt;1, K451*DK451*100.0/(AV451*EE451), 0))*(DX451+DY451)/1000.0</f>
        <v>0</v>
      </c>
      <c r="P451">
        <f>2.0/((1/R451-1/Q451)+SIGN(R451)*SQRT((1/R451-1/Q451)*(1/R451-1/Q451) + 4*DL451/((DL451+1)*(DL451+1))*(2*1/R451*1/Q451-1/Q451*1/Q451)))</f>
        <v>0</v>
      </c>
      <c r="Q451">
        <f>IF(LEFT(DM451,1)&lt;&gt;"0",IF(LEFT(DM451,1)="1",3.0,DN451),$D$5+$E$5*(EE451*DX451/($K$5*1000))+$F$5*(EE451*DX451/($K$5*1000))*MAX(MIN(DK451,$J$5),$I$5)*MAX(MIN(DK451,$J$5),$I$5)+$G$5*MAX(MIN(DK451,$J$5),$I$5)*(EE451*DX451/($K$5*1000))+$H$5*(EE451*DX451/($K$5*1000))*(EE451*DX451/($K$5*1000)))</f>
        <v>0</v>
      </c>
      <c r="R451">
        <f>I451*(1000-(1000*0.61365*exp(17.502*V451/(240.97+V451))/(DX451+DY451)+DS451)/2)/(1000*0.61365*exp(17.502*V451/(240.97+V451))/(DX451+DY451)-DS451)</f>
        <v>0</v>
      </c>
      <c r="S451">
        <f>1/((DL451+1)/(P451/1.6)+1/(Q451/1.37)) + DL451/((DL451+1)/(P451/1.6) + DL451/(Q451/1.37))</f>
        <v>0</v>
      </c>
      <c r="T451">
        <f>(DG451*DJ451)</f>
        <v>0</v>
      </c>
      <c r="U451">
        <f>(DZ451+(T451+2*0.95*5.67E-8*(((DZ451+$B$9)+273)^4-(DZ451+273)^4)-44100*I451)/(1.84*29.3*Q451+8*0.95*5.67E-8*(DZ451+273)^3))</f>
        <v>0</v>
      </c>
      <c r="V451">
        <f>($C$9*EA451+$D$9*EB451+$E$9*U451)</f>
        <v>0</v>
      </c>
      <c r="W451">
        <f>0.61365*exp(17.502*V451/(240.97+V451))</f>
        <v>0</v>
      </c>
      <c r="X451">
        <f>(Y451/Z451*100)</f>
        <v>0</v>
      </c>
      <c r="Y451">
        <f>DS451*(DX451+DY451)/1000</f>
        <v>0</v>
      </c>
      <c r="Z451">
        <f>0.61365*exp(17.502*DZ451/(240.97+DZ451))</f>
        <v>0</v>
      </c>
      <c r="AA451">
        <f>(W451-DS451*(DX451+DY451)/1000)</f>
        <v>0</v>
      </c>
      <c r="AB451">
        <f>(-I451*44100)</f>
        <v>0</v>
      </c>
      <c r="AC451">
        <f>2*29.3*Q451*0.92*(DZ451-V451)</f>
        <v>0</v>
      </c>
      <c r="AD451">
        <f>2*0.95*5.67E-8*(((DZ451+$B$9)+273)^4-(V451+273)^4)</f>
        <v>0</v>
      </c>
      <c r="AE451">
        <f>T451+AD451+AB451+AC451</f>
        <v>0</v>
      </c>
      <c r="AF451">
        <f>DW451*AT451*(DR451-DQ451*(1000-AT451*DT451)/(1000-AT451*DS451))/(100*DK451)</f>
        <v>0</v>
      </c>
      <c r="AG451">
        <f>1000*DW451*AT451*(DS451-DT451)/(100*DK451*(1000-AT451*DS451))</f>
        <v>0</v>
      </c>
      <c r="AH451">
        <f>(AI451 - AJ451 - DX451*1E3/(8.314*(DZ451+273.15)) * AL451/DW451 * AK451) * DW451/(100*DK451) * (1000 - DT451)/1000</f>
        <v>0</v>
      </c>
      <c r="AI451">
        <v>768.8452861069627</v>
      </c>
      <c r="AJ451">
        <v>745.6778606060607</v>
      </c>
      <c r="AK451">
        <v>3.409720707592783</v>
      </c>
      <c r="AL451">
        <v>66.85377035828483</v>
      </c>
      <c r="AM451">
        <f>(AO451 - AN451 + DX451*1E3/(8.314*(DZ451+273.15)) * AQ451/DW451 * AP451) * DW451/(100*DK451) * 1000/(1000 - AO451)</f>
        <v>0</v>
      </c>
      <c r="AN451">
        <v>14.47173123195724</v>
      </c>
      <c r="AO451">
        <v>17.82144285714287</v>
      </c>
      <c r="AP451">
        <v>3.652228414185487E-06</v>
      </c>
      <c r="AQ451">
        <v>101.9108585769425</v>
      </c>
      <c r="AR451">
        <v>0</v>
      </c>
      <c r="AS451">
        <v>0</v>
      </c>
      <c r="AT451">
        <f>IF(AR451*$H$15&gt;=AV451,1.0,(AV451/(AV451-AR451*$H$15)))</f>
        <v>0</v>
      </c>
      <c r="AU451">
        <f>(AT451-1)*100</f>
        <v>0</v>
      </c>
      <c r="AV451">
        <f>MAX(0,($B$15+$C$15*EE451)/(1+$D$15*EE451)*DX451/(DZ451+273)*$E$15)</f>
        <v>0</v>
      </c>
      <c r="AW451" t="s">
        <v>429</v>
      </c>
      <c r="AX451" t="s">
        <v>429</v>
      </c>
      <c r="AY451">
        <v>0</v>
      </c>
      <c r="AZ451">
        <v>0</v>
      </c>
      <c r="BA451">
        <f>1-AY451/AZ451</f>
        <v>0</v>
      </c>
      <c r="BB451">
        <v>0</v>
      </c>
      <c r="BC451" t="s">
        <v>429</v>
      </c>
      <c r="BD451" t="s">
        <v>429</v>
      </c>
      <c r="BE451">
        <v>0</v>
      </c>
      <c r="BF451">
        <v>0</v>
      </c>
      <c r="BG451">
        <f>1-BE451/BF451</f>
        <v>0</v>
      </c>
      <c r="BH451">
        <v>0.5</v>
      </c>
      <c r="BI451">
        <f>DH451</f>
        <v>0</v>
      </c>
      <c r="BJ451">
        <f>K451</f>
        <v>0</v>
      </c>
      <c r="BK451">
        <f>BG451*BH451*BI451</f>
        <v>0</v>
      </c>
      <c r="BL451">
        <f>(BJ451-BB451)/BI451</f>
        <v>0</v>
      </c>
      <c r="BM451">
        <f>(AZ451-BF451)/BF451</f>
        <v>0</v>
      </c>
      <c r="BN451">
        <f>AY451/(BA451+AY451/BF451)</f>
        <v>0</v>
      </c>
      <c r="BO451" t="s">
        <v>429</v>
      </c>
      <c r="BP451">
        <v>0</v>
      </c>
      <c r="BQ451">
        <f>IF(BP451&lt;&gt;0, BP451, BN451)</f>
        <v>0</v>
      </c>
      <c r="BR451">
        <f>1-BQ451/BF451</f>
        <v>0</v>
      </c>
      <c r="BS451">
        <f>(BF451-BE451)/(BF451-BQ451)</f>
        <v>0</v>
      </c>
      <c r="BT451">
        <f>(AZ451-BF451)/(AZ451-BQ451)</f>
        <v>0</v>
      </c>
      <c r="BU451">
        <f>(BF451-BE451)/(BF451-AY451)</f>
        <v>0</v>
      </c>
      <c r="BV451">
        <f>(AZ451-BF451)/(AZ451-AY451)</f>
        <v>0</v>
      </c>
      <c r="BW451">
        <f>(BS451*BQ451/BE451)</f>
        <v>0</v>
      </c>
      <c r="BX451">
        <f>(1-BW451)</f>
        <v>0</v>
      </c>
      <c r="DG451">
        <f>$B$13*EF451+$C$13*EG451+$F$13*ER451*(1-EU451)</f>
        <v>0</v>
      </c>
      <c r="DH451">
        <f>DG451*DI451</f>
        <v>0</v>
      </c>
      <c r="DI451">
        <f>($B$13*$D$11+$C$13*$D$11+$F$13*((FE451+EW451)/MAX(FE451+EW451+FF451, 0.1)*$I$11+FF451/MAX(FE451+EW451+FF451, 0.1)*$J$11))/($B$13+$C$13+$F$13)</f>
        <v>0</v>
      </c>
      <c r="DJ451">
        <f>($B$13*$K$11+$C$13*$K$11+$F$13*((FE451+EW451)/MAX(FE451+EW451+FF451, 0.1)*$P$11+FF451/MAX(FE451+EW451+FF451, 0.1)*$Q$11))/($B$13+$C$13+$F$13)</f>
        <v>0</v>
      </c>
      <c r="DK451">
        <v>4.16</v>
      </c>
      <c r="DL451">
        <v>0.5</v>
      </c>
      <c r="DM451" t="s">
        <v>430</v>
      </c>
      <c r="DN451">
        <v>2</v>
      </c>
      <c r="DO451" t="b">
        <v>1</v>
      </c>
      <c r="DP451">
        <v>1685038175.214286</v>
      </c>
      <c r="DQ451">
        <v>708.0564999999999</v>
      </c>
      <c r="DR451">
        <v>742.8541071428573</v>
      </c>
      <c r="DS451">
        <v>17.82071071428571</v>
      </c>
      <c r="DT451">
        <v>14.46826071428572</v>
      </c>
      <c r="DU451">
        <v>707.8318571428572</v>
      </c>
      <c r="DV451">
        <v>17.90823571428572</v>
      </c>
      <c r="DW451">
        <v>500.0035</v>
      </c>
      <c r="DX451">
        <v>99.46330714285715</v>
      </c>
      <c r="DY451">
        <v>0.1000053607142857</v>
      </c>
      <c r="DZ451">
        <v>26.92746428571429</v>
      </c>
      <c r="EA451">
        <v>28.00357142857143</v>
      </c>
      <c r="EB451">
        <v>999.9000000000002</v>
      </c>
      <c r="EC451">
        <v>0</v>
      </c>
      <c r="ED451">
        <v>0</v>
      </c>
      <c r="EE451">
        <v>9990.887499999999</v>
      </c>
      <c r="EF451">
        <v>0</v>
      </c>
      <c r="EG451">
        <v>279.82625</v>
      </c>
      <c r="EH451">
        <v>-34.79750714285715</v>
      </c>
      <c r="EI451">
        <v>720.9035714285714</v>
      </c>
      <c r="EJ451">
        <v>753.7596071428572</v>
      </c>
      <c r="EK451">
        <v>3.352448571428572</v>
      </c>
      <c r="EL451">
        <v>742.8541071428573</v>
      </c>
      <c r="EM451">
        <v>14.46826071428572</v>
      </c>
      <c r="EN451">
        <v>1.772506785714286</v>
      </c>
      <c r="EO451">
        <v>1.439060714285714</v>
      </c>
      <c r="EP451">
        <v>15.54641428571429</v>
      </c>
      <c r="EQ451">
        <v>12.33560714285714</v>
      </c>
      <c r="ER451">
        <v>1999.955</v>
      </c>
      <c r="ES451">
        <v>0.9800000000000001</v>
      </c>
      <c r="ET451">
        <v>0.01999990714285714</v>
      </c>
      <c r="EU451">
        <v>0</v>
      </c>
      <c r="EV451">
        <v>97.52800000000002</v>
      </c>
      <c r="EW451">
        <v>5.00078</v>
      </c>
      <c r="EX451">
        <v>10597.18571428572</v>
      </c>
      <c r="EY451">
        <v>16379.26785714286</v>
      </c>
      <c r="EZ451">
        <v>44.61578571428571</v>
      </c>
      <c r="FA451">
        <v>46.08674999999999</v>
      </c>
      <c r="FB451">
        <v>45.11146428571429</v>
      </c>
      <c r="FC451">
        <v>45.33242857142857</v>
      </c>
      <c r="FD451">
        <v>45.11135714285712</v>
      </c>
      <c r="FE451">
        <v>1955.055357142857</v>
      </c>
      <c r="FF451">
        <v>39.89857142857144</v>
      </c>
      <c r="FG451">
        <v>0</v>
      </c>
      <c r="FH451">
        <v>1685038182.7</v>
      </c>
      <c r="FI451">
        <v>0</v>
      </c>
      <c r="FJ451">
        <v>97.54075000000003</v>
      </c>
      <c r="FK451">
        <v>-1.46409230197335</v>
      </c>
      <c r="FL451">
        <v>-312.9333337329268</v>
      </c>
      <c r="FM451">
        <v>10598.69615384615</v>
      </c>
      <c r="FN451">
        <v>15</v>
      </c>
      <c r="FO451">
        <v>1685037180.6</v>
      </c>
      <c r="FP451" t="s">
        <v>1212</v>
      </c>
      <c r="FQ451">
        <v>1685037168.1</v>
      </c>
      <c r="FR451">
        <v>1685037180.6</v>
      </c>
      <c r="FS451">
        <v>6</v>
      </c>
      <c r="FT451">
        <v>0.393</v>
      </c>
      <c r="FU451">
        <v>0.027</v>
      </c>
      <c r="FV451">
        <v>0.222</v>
      </c>
      <c r="FW451">
        <v>-0.163</v>
      </c>
      <c r="FX451">
        <v>420</v>
      </c>
      <c r="FY451">
        <v>12</v>
      </c>
      <c r="FZ451">
        <v>0.38</v>
      </c>
      <c r="GA451">
        <v>0.02</v>
      </c>
      <c r="GB451">
        <v>-34.74128</v>
      </c>
      <c r="GC451">
        <v>-0.8906971857410493</v>
      </c>
      <c r="GD451">
        <v>0.1053705537614752</v>
      </c>
      <c r="GE451">
        <v>0</v>
      </c>
      <c r="GF451">
        <v>3.355237</v>
      </c>
      <c r="GG451">
        <v>-0.05451084427769123</v>
      </c>
      <c r="GH451">
        <v>0.005400109350744649</v>
      </c>
      <c r="GI451">
        <v>1</v>
      </c>
      <c r="GJ451">
        <v>1</v>
      </c>
      <c r="GK451">
        <v>2</v>
      </c>
      <c r="GL451" t="s">
        <v>432</v>
      </c>
      <c r="GM451">
        <v>3.0986</v>
      </c>
      <c r="GN451">
        <v>2.75802</v>
      </c>
      <c r="GO451">
        <v>0.141443</v>
      </c>
      <c r="GP451">
        <v>0.146043</v>
      </c>
      <c r="GQ451">
        <v>0.0952669</v>
      </c>
      <c r="GR451">
        <v>0.0820859</v>
      </c>
      <c r="GS451">
        <v>21760.4</v>
      </c>
      <c r="GT451">
        <v>21401.3</v>
      </c>
      <c r="GU451">
        <v>25909</v>
      </c>
      <c r="GV451">
        <v>25426.8</v>
      </c>
      <c r="GW451">
        <v>37641.2</v>
      </c>
      <c r="GX451">
        <v>35567.9</v>
      </c>
      <c r="GY451">
        <v>45316</v>
      </c>
      <c r="GZ451">
        <v>41917.1</v>
      </c>
      <c r="HA451">
        <v>1.8204</v>
      </c>
      <c r="HB451">
        <v>1.74743</v>
      </c>
      <c r="HC451">
        <v>-0.243314</v>
      </c>
      <c r="HD451">
        <v>0</v>
      </c>
      <c r="HE451">
        <v>31.9593</v>
      </c>
      <c r="HF451">
        <v>999.9</v>
      </c>
      <c r="HG451">
        <v>39.1</v>
      </c>
      <c r="HH451">
        <v>48.2</v>
      </c>
      <c r="HI451">
        <v>44.6062</v>
      </c>
      <c r="HJ451">
        <v>62.9935</v>
      </c>
      <c r="HK451">
        <v>22.5441</v>
      </c>
      <c r="HL451">
        <v>1</v>
      </c>
      <c r="HM451">
        <v>0.7597660000000001</v>
      </c>
      <c r="HN451">
        <v>8.26074</v>
      </c>
      <c r="HO451">
        <v>20.1016</v>
      </c>
      <c r="HP451">
        <v>5.2128</v>
      </c>
      <c r="HQ451">
        <v>11.986</v>
      </c>
      <c r="HR451">
        <v>4.9634</v>
      </c>
      <c r="HS451">
        <v>3.27443</v>
      </c>
      <c r="HT451">
        <v>9999</v>
      </c>
      <c r="HU451">
        <v>9999</v>
      </c>
      <c r="HV451">
        <v>9999</v>
      </c>
      <c r="HW451">
        <v>33.2</v>
      </c>
      <c r="HX451">
        <v>1.86401</v>
      </c>
      <c r="HY451">
        <v>1.86035</v>
      </c>
      <c r="HZ451">
        <v>1.85869</v>
      </c>
      <c r="IA451">
        <v>1.86005</v>
      </c>
      <c r="IB451">
        <v>1.85989</v>
      </c>
      <c r="IC451">
        <v>1.85858</v>
      </c>
      <c r="ID451">
        <v>1.85775</v>
      </c>
      <c r="IE451">
        <v>1.85242</v>
      </c>
      <c r="IF451">
        <v>0</v>
      </c>
      <c r="IG451">
        <v>0</v>
      </c>
      <c r="IH451">
        <v>0</v>
      </c>
      <c r="II451">
        <v>0</v>
      </c>
      <c r="IJ451" t="s">
        <v>433</v>
      </c>
      <c r="IK451" t="s">
        <v>434</v>
      </c>
      <c r="IL451" t="s">
        <v>435</v>
      </c>
      <c r="IM451" t="s">
        <v>435</v>
      </c>
      <c r="IN451" t="s">
        <v>435</v>
      </c>
      <c r="IO451" t="s">
        <v>435</v>
      </c>
      <c r="IP451">
        <v>0</v>
      </c>
      <c r="IQ451">
        <v>100</v>
      </c>
      <c r="IR451">
        <v>100</v>
      </c>
      <c r="IS451">
        <v>0.223</v>
      </c>
      <c r="IT451">
        <v>-0.08749999999999999</v>
      </c>
      <c r="IU451">
        <v>0.1423453740695309</v>
      </c>
      <c r="IV451">
        <v>0.0002756662941723101</v>
      </c>
      <c r="IW451">
        <v>-1.706736700235475E-07</v>
      </c>
      <c r="IX451">
        <v>-7.648352192670159E-11</v>
      </c>
      <c r="IY451">
        <v>-0.2459740599932363</v>
      </c>
      <c r="IZ451">
        <v>0.001712106514585134</v>
      </c>
      <c r="JA451">
        <v>0.0004201690128959496</v>
      </c>
      <c r="JB451">
        <v>-1.212774764375344E-06</v>
      </c>
      <c r="JC451">
        <v>3</v>
      </c>
      <c r="JD451">
        <v>1949</v>
      </c>
      <c r="JE451">
        <v>1</v>
      </c>
      <c r="JF451">
        <v>28</v>
      </c>
      <c r="JG451">
        <v>16.9</v>
      </c>
      <c r="JH451">
        <v>16.7</v>
      </c>
      <c r="JI451">
        <v>1.87134</v>
      </c>
      <c r="JJ451">
        <v>2.70264</v>
      </c>
      <c r="JK451">
        <v>1.49658</v>
      </c>
      <c r="JL451">
        <v>2.34009</v>
      </c>
      <c r="JM451">
        <v>1.54785</v>
      </c>
      <c r="JN451">
        <v>2.4292</v>
      </c>
      <c r="JO451">
        <v>51.4647</v>
      </c>
      <c r="JP451">
        <v>13.4228</v>
      </c>
      <c r="JQ451">
        <v>18</v>
      </c>
      <c r="JR451">
        <v>501.438</v>
      </c>
      <c r="JS451">
        <v>466.988</v>
      </c>
      <c r="JT451">
        <v>20.2364</v>
      </c>
      <c r="JU451">
        <v>36.1029</v>
      </c>
      <c r="JV451">
        <v>29.9999</v>
      </c>
      <c r="JW451">
        <v>35.8164</v>
      </c>
      <c r="JX451">
        <v>35.6675</v>
      </c>
      <c r="JY451">
        <v>37.5782</v>
      </c>
      <c r="JZ451">
        <v>60.9932</v>
      </c>
      <c r="KA451">
        <v>0</v>
      </c>
      <c r="KB451">
        <v>20.3673</v>
      </c>
      <c r="KC451">
        <v>794.587</v>
      </c>
      <c r="KD451">
        <v>14.4905</v>
      </c>
      <c r="KE451">
        <v>99.0215</v>
      </c>
      <c r="KF451">
        <v>99.5108</v>
      </c>
    </row>
    <row r="452" spans="1:292">
      <c r="A452">
        <v>432</v>
      </c>
      <c r="B452">
        <v>1685038188</v>
      </c>
      <c r="C452">
        <v>11588.90000009537</v>
      </c>
      <c r="D452" t="s">
        <v>1306</v>
      </c>
      <c r="E452" t="s">
        <v>1307</v>
      </c>
      <c r="F452">
        <v>5</v>
      </c>
      <c r="G452" t="s">
        <v>1235</v>
      </c>
      <c r="H452">
        <v>1685038180.5</v>
      </c>
      <c r="I452">
        <f>(J452)/1000</f>
        <v>0</v>
      </c>
      <c r="J452">
        <f>IF(DO452, AM452, AG452)</f>
        <v>0</v>
      </c>
      <c r="K452">
        <f>IF(DO452, AH452, AF452)</f>
        <v>0</v>
      </c>
      <c r="L452">
        <f>DQ452 - IF(AT452&gt;1, K452*DK452*100.0/(AV452*EE452), 0)</f>
        <v>0</v>
      </c>
      <c r="M452">
        <f>((S452-I452/2)*L452-K452)/(S452+I452/2)</f>
        <v>0</v>
      </c>
      <c r="N452">
        <f>M452*(DX452+DY452)/1000.0</f>
        <v>0</v>
      </c>
      <c r="O452">
        <f>(DQ452 - IF(AT452&gt;1, K452*DK452*100.0/(AV452*EE452), 0))*(DX452+DY452)/1000.0</f>
        <v>0</v>
      </c>
      <c r="P452">
        <f>2.0/((1/R452-1/Q452)+SIGN(R452)*SQRT((1/R452-1/Q452)*(1/R452-1/Q452) + 4*DL452/((DL452+1)*(DL452+1))*(2*1/R452*1/Q452-1/Q452*1/Q452)))</f>
        <v>0</v>
      </c>
      <c r="Q452">
        <f>IF(LEFT(DM452,1)&lt;&gt;"0",IF(LEFT(DM452,1)="1",3.0,DN452),$D$5+$E$5*(EE452*DX452/($K$5*1000))+$F$5*(EE452*DX452/($K$5*1000))*MAX(MIN(DK452,$J$5),$I$5)*MAX(MIN(DK452,$J$5),$I$5)+$G$5*MAX(MIN(DK452,$J$5),$I$5)*(EE452*DX452/($K$5*1000))+$H$5*(EE452*DX452/($K$5*1000))*(EE452*DX452/($K$5*1000)))</f>
        <v>0</v>
      </c>
      <c r="R452">
        <f>I452*(1000-(1000*0.61365*exp(17.502*V452/(240.97+V452))/(DX452+DY452)+DS452)/2)/(1000*0.61365*exp(17.502*V452/(240.97+V452))/(DX452+DY452)-DS452)</f>
        <v>0</v>
      </c>
      <c r="S452">
        <f>1/((DL452+1)/(P452/1.6)+1/(Q452/1.37)) + DL452/((DL452+1)/(P452/1.6) + DL452/(Q452/1.37))</f>
        <v>0</v>
      </c>
      <c r="T452">
        <f>(DG452*DJ452)</f>
        <v>0</v>
      </c>
      <c r="U452">
        <f>(DZ452+(T452+2*0.95*5.67E-8*(((DZ452+$B$9)+273)^4-(DZ452+273)^4)-44100*I452)/(1.84*29.3*Q452+8*0.95*5.67E-8*(DZ452+273)^3))</f>
        <v>0</v>
      </c>
      <c r="V452">
        <f>($C$9*EA452+$D$9*EB452+$E$9*U452)</f>
        <v>0</v>
      </c>
      <c r="W452">
        <f>0.61365*exp(17.502*V452/(240.97+V452))</f>
        <v>0</v>
      </c>
      <c r="X452">
        <f>(Y452/Z452*100)</f>
        <v>0</v>
      </c>
      <c r="Y452">
        <f>DS452*(DX452+DY452)/1000</f>
        <v>0</v>
      </c>
      <c r="Z452">
        <f>0.61365*exp(17.502*DZ452/(240.97+DZ452))</f>
        <v>0</v>
      </c>
      <c r="AA452">
        <f>(W452-DS452*(DX452+DY452)/1000)</f>
        <v>0</v>
      </c>
      <c r="AB452">
        <f>(-I452*44100)</f>
        <v>0</v>
      </c>
      <c r="AC452">
        <f>2*29.3*Q452*0.92*(DZ452-V452)</f>
        <v>0</v>
      </c>
      <c r="AD452">
        <f>2*0.95*5.67E-8*(((DZ452+$B$9)+273)^4-(V452+273)^4)</f>
        <v>0</v>
      </c>
      <c r="AE452">
        <f>T452+AD452+AB452+AC452</f>
        <v>0</v>
      </c>
      <c r="AF452">
        <f>DW452*AT452*(DR452-DQ452*(1000-AT452*DT452)/(1000-AT452*DS452))/(100*DK452)</f>
        <v>0</v>
      </c>
      <c r="AG452">
        <f>1000*DW452*AT452*(DS452-DT452)/(100*DK452*(1000-AT452*DS452))</f>
        <v>0</v>
      </c>
      <c r="AH452">
        <f>(AI452 - AJ452 - DX452*1E3/(8.314*(DZ452+273.15)) * AL452/DW452 * AK452) * DW452/(100*DK452) * (1000 - DT452)/1000</f>
        <v>0</v>
      </c>
      <c r="AI452">
        <v>785.8619800146143</v>
      </c>
      <c r="AJ452">
        <v>762.7471212121209</v>
      </c>
      <c r="AK452">
        <v>3.416814329277112</v>
      </c>
      <c r="AL452">
        <v>66.85377035828483</v>
      </c>
      <c r="AM452">
        <f>(AO452 - AN452 + DX452*1E3/(8.314*(DZ452+273.15)) * AQ452/DW452 * AP452) * DW452/(100*DK452) * 1000/(1000 - AO452)</f>
        <v>0</v>
      </c>
      <c r="AN452">
        <v>14.47413666912713</v>
      </c>
      <c r="AO452">
        <v>17.82407692307694</v>
      </c>
      <c r="AP452">
        <v>3.001525808805371E-06</v>
      </c>
      <c r="AQ452">
        <v>101.9108585769425</v>
      </c>
      <c r="AR452">
        <v>0</v>
      </c>
      <c r="AS452">
        <v>0</v>
      </c>
      <c r="AT452">
        <f>IF(AR452*$H$15&gt;=AV452,1.0,(AV452/(AV452-AR452*$H$15)))</f>
        <v>0</v>
      </c>
      <c r="AU452">
        <f>(AT452-1)*100</f>
        <v>0</v>
      </c>
      <c r="AV452">
        <f>MAX(0,($B$15+$C$15*EE452)/(1+$D$15*EE452)*DX452/(DZ452+273)*$E$15)</f>
        <v>0</v>
      </c>
      <c r="AW452" t="s">
        <v>429</v>
      </c>
      <c r="AX452" t="s">
        <v>429</v>
      </c>
      <c r="AY452">
        <v>0</v>
      </c>
      <c r="AZ452">
        <v>0</v>
      </c>
      <c r="BA452">
        <f>1-AY452/AZ452</f>
        <v>0</v>
      </c>
      <c r="BB452">
        <v>0</v>
      </c>
      <c r="BC452" t="s">
        <v>429</v>
      </c>
      <c r="BD452" t="s">
        <v>429</v>
      </c>
      <c r="BE452">
        <v>0</v>
      </c>
      <c r="BF452">
        <v>0</v>
      </c>
      <c r="BG452">
        <f>1-BE452/BF452</f>
        <v>0</v>
      </c>
      <c r="BH452">
        <v>0.5</v>
      </c>
      <c r="BI452">
        <f>DH452</f>
        <v>0</v>
      </c>
      <c r="BJ452">
        <f>K452</f>
        <v>0</v>
      </c>
      <c r="BK452">
        <f>BG452*BH452*BI452</f>
        <v>0</v>
      </c>
      <c r="BL452">
        <f>(BJ452-BB452)/BI452</f>
        <v>0</v>
      </c>
      <c r="BM452">
        <f>(AZ452-BF452)/BF452</f>
        <v>0</v>
      </c>
      <c r="BN452">
        <f>AY452/(BA452+AY452/BF452)</f>
        <v>0</v>
      </c>
      <c r="BO452" t="s">
        <v>429</v>
      </c>
      <c r="BP452">
        <v>0</v>
      </c>
      <c r="BQ452">
        <f>IF(BP452&lt;&gt;0, BP452, BN452)</f>
        <v>0</v>
      </c>
      <c r="BR452">
        <f>1-BQ452/BF452</f>
        <v>0</v>
      </c>
      <c r="BS452">
        <f>(BF452-BE452)/(BF452-BQ452)</f>
        <v>0</v>
      </c>
      <c r="BT452">
        <f>(AZ452-BF452)/(AZ452-BQ452)</f>
        <v>0</v>
      </c>
      <c r="BU452">
        <f>(BF452-BE452)/(BF452-AY452)</f>
        <v>0</v>
      </c>
      <c r="BV452">
        <f>(AZ452-BF452)/(AZ452-AY452)</f>
        <v>0</v>
      </c>
      <c r="BW452">
        <f>(BS452*BQ452/BE452)</f>
        <v>0</v>
      </c>
      <c r="BX452">
        <f>(1-BW452)</f>
        <v>0</v>
      </c>
      <c r="DG452">
        <f>$B$13*EF452+$C$13*EG452+$F$13*ER452*(1-EU452)</f>
        <v>0</v>
      </c>
      <c r="DH452">
        <f>DG452*DI452</f>
        <v>0</v>
      </c>
      <c r="DI452">
        <f>($B$13*$D$11+$C$13*$D$11+$F$13*((FE452+EW452)/MAX(FE452+EW452+FF452, 0.1)*$I$11+FF452/MAX(FE452+EW452+FF452, 0.1)*$J$11))/($B$13+$C$13+$F$13)</f>
        <v>0</v>
      </c>
      <c r="DJ452">
        <f>($B$13*$K$11+$C$13*$K$11+$F$13*((FE452+EW452)/MAX(FE452+EW452+FF452, 0.1)*$P$11+FF452/MAX(FE452+EW452+FF452, 0.1)*$Q$11))/($B$13+$C$13+$F$13)</f>
        <v>0</v>
      </c>
      <c r="DK452">
        <v>4.16</v>
      </c>
      <c r="DL452">
        <v>0.5</v>
      </c>
      <c r="DM452" t="s">
        <v>430</v>
      </c>
      <c r="DN452">
        <v>2</v>
      </c>
      <c r="DO452" t="b">
        <v>1</v>
      </c>
      <c r="DP452">
        <v>1685038180.5</v>
      </c>
      <c r="DQ452">
        <v>725.7155925925928</v>
      </c>
      <c r="DR452">
        <v>760.5408518518518</v>
      </c>
      <c r="DS452">
        <v>17.82137777777778</v>
      </c>
      <c r="DT452">
        <v>14.47220740740741</v>
      </c>
      <c r="DU452">
        <v>725.4924444444443</v>
      </c>
      <c r="DV452">
        <v>17.90889629629629</v>
      </c>
      <c r="DW452">
        <v>500.0292592592593</v>
      </c>
      <c r="DX452">
        <v>99.46353333333334</v>
      </c>
      <c r="DY452">
        <v>0.1000682185185185</v>
      </c>
      <c r="DZ452">
        <v>26.92637777777778</v>
      </c>
      <c r="EA452">
        <v>27.99946296296297</v>
      </c>
      <c r="EB452">
        <v>999.9000000000001</v>
      </c>
      <c r="EC452">
        <v>0</v>
      </c>
      <c r="ED452">
        <v>0</v>
      </c>
      <c r="EE452">
        <v>9988.748518518518</v>
      </c>
      <c r="EF452">
        <v>0</v>
      </c>
      <c r="EG452">
        <v>279.3978518518518</v>
      </c>
      <c r="EH452">
        <v>-34.82522222222222</v>
      </c>
      <c r="EI452">
        <v>738.8835555555555</v>
      </c>
      <c r="EJ452">
        <v>771.7091111111108</v>
      </c>
      <c r="EK452">
        <v>3.349171851851852</v>
      </c>
      <c r="EL452">
        <v>760.5408518518518</v>
      </c>
      <c r="EM452">
        <v>14.47220740740741</v>
      </c>
      <c r="EN452">
        <v>1.772577037037037</v>
      </c>
      <c r="EO452">
        <v>1.439456666666667</v>
      </c>
      <c r="EP452">
        <v>15.54704074074074</v>
      </c>
      <c r="EQ452">
        <v>12.33978518518519</v>
      </c>
      <c r="ER452">
        <v>1999.958888888889</v>
      </c>
      <c r="ES452">
        <v>0.9799997407407405</v>
      </c>
      <c r="ET452">
        <v>0.02000017777777778</v>
      </c>
      <c r="EU452">
        <v>0</v>
      </c>
      <c r="EV452">
        <v>97.51865555555553</v>
      </c>
      <c r="EW452">
        <v>5.00078</v>
      </c>
      <c r="EX452">
        <v>10601.97407407408</v>
      </c>
      <c r="EY452">
        <v>16379.29259259259</v>
      </c>
      <c r="EZ452">
        <v>44.60388888888888</v>
      </c>
      <c r="FA452">
        <v>46.08299999999999</v>
      </c>
      <c r="FB452">
        <v>45.11792592592592</v>
      </c>
      <c r="FC452">
        <v>45.32166666666667</v>
      </c>
      <c r="FD452">
        <v>45.0877037037037</v>
      </c>
      <c r="FE452">
        <v>1955.058888888889</v>
      </c>
      <c r="FF452">
        <v>39.89925925925927</v>
      </c>
      <c r="FG452">
        <v>0</v>
      </c>
      <c r="FH452">
        <v>1685038187.5</v>
      </c>
      <c r="FI452">
        <v>0</v>
      </c>
      <c r="FJ452">
        <v>97.53121538461538</v>
      </c>
      <c r="FK452">
        <v>0.4789059884898923</v>
      </c>
      <c r="FL452">
        <v>952.4717923991013</v>
      </c>
      <c r="FM452">
        <v>10603.42307692308</v>
      </c>
      <c r="FN452">
        <v>15</v>
      </c>
      <c r="FO452">
        <v>1685037180.6</v>
      </c>
      <c r="FP452" t="s">
        <v>1212</v>
      </c>
      <c r="FQ452">
        <v>1685037168.1</v>
      </c>
      <c r="FR452">
        <v>1685037180.6</v>
      </c>
      <c r="FS452">
        <v>6</v>
      </c>
      <c r="FT452">
        <v>0.393</v>
      </c>
      <c r="FU452">
        <v>0.027</v>
      </c>
      <c r="FV452">
        <v>0.222</v>
      </c>
      <c r="FW452">
        <v>-0.163</v>
      </c>
      <c r="FX452">
        <v>420</v>
      </c>
      <c r="FY452">
        <v>12</v>
      </c>
      <c r="FZ452">
        <v>0.38</v>
      </c>
      <c r="GA452">
        <v>0.02</v>
      </c>
      <c r="GB452">
        <v>-34.81453</v>
      </c>
      <c r="GC452">
        <v>-0.5283242026266272</v>
      </c>
      <c r="GD452">
        <v>0.08030456774057139</v>
      </c>
      <c r="GE452">
        <v>0</v>
      </c>
      <c r="GF452">
        <v>3.351200749999999</v>
      </c>
      <c r="GG452">
        <v>-0.03828416510319021</v>
      </c>
      <c r="GH452">
        <v>0.00385256368376953</v>
      </c>
      <c r="GI452">
        <v>1</v>
      </c>
      <c r="GJ452">
        <v>1</v>
      </c>
      <c r="GK452">
        <v>2</v>
      </c>
      <c r="GL452" t="s">
        <v>432</v>
      </c>
      <c r="GM452">
        <v>3.09871</v>
      </c>
      <c r="GN452">
        <v>2.75801</v>
      </c>
      <c r="GO452">
        <v>0.143623</v>
      </c>
      <c r="GP452">
        <v>0.148158</v>
      </c>
      <c r="GQ452">
        <v>0.0952794</v>
      </c>
      <c r="GR452">
        <v>0.0820979</v>
      </c>
      <c r="GS452">
        <v>21705.6</v>
      </c>
      <c r="GT452">
        <v>21348.6</v>
      </c>
      <c r="GU452">
        <v>25909.5</v>
      </c>
      <c r="GV452">
        <v>25427.2</v>
      </c>
      <c r="GW452">
        <v>37641.4</v>
      </c>
      <c r="GX452">
        <v>35567.9</v>
      </c>
      <c r="GY452">
        <v>45316.6</v>
      </c>
      <c r="GZ452">
        <v>41917.3</v>
      </c>
      <c r="HA452">
        <v>1.82078</v>
      </c>
      <c r="HB452">
        <v>1.74708</v>
      </c>
      <c r="HC452">
        <v>-0.242651</v>
      </c>
      <c r="HD452">
        <v>0</v>
      </c>
      <c r="HE452">
        <v>31.9608</v>
      </c>
      <c r="HF452">
        <v>999.9</v>
      </c>
      <c r="HG452">
        <v>39.1</v>
      </c>
      <c r="HH452">
        <v>48.2</v>
      </c>
      <c r="HI452">
        <v>44.6048</v>
      </c>
      <c r="HJ452">
        <v>63.0035</v>
      </c>
      <c r="HK452">
        <v>22.6482</v>
      </c>
      <c r="HL452">
        <v>1</v>
      </c>
      <c r="HM452">
        <v>0.757246</v>
      </c>
      <c r="HN452">
        <v>7.66324</v>
      </c>
      <c r="HO452">
        <v>20.1304</v>
      </c>
      <c r="HP452">
        <v>5.2116</v>
      </c>
      <c r="HQ452">
        <v>11.986</v>
      </c>
      <c r="HR452">
        <v>4.9633</v>
      </c>
      <c r="HS452">
        <v>3.27445</v>
      </c>
      <c r="HT452">
        <v>9999</v>
      </c>
      <c r="HU452">
        <v>9999</v>
      </c>
      <c r="HV452">
        <v>9999</v>
      </c>
      <c r="HW452">
        <v>33.2</v>
      </c>
      <c r="HX452">
        <v>1.86401</v>
      </c>
      <c r="HY452">
        <v>1.86035</v>
      </c>
      <c r="HZ452">
        <v>1.85874</v>
      </c>
      <c r="IA452">
        <v>1.86005</v>
      </c>
      <c r="IB452">
        <v>1.85991</v>
      </c>
      <c r="IC452">
        <v>1.85858</v>
      </c>
      <c r="ID452">
        <v>1.85775</v>
      </c>
      <c r="IE452">
        <v>1.85245</v>
      </c>
      <c r="IF452">
        <v>0</v>
      </c>
      <c r="IG452">
        <v>0</v>
      </c>
      <c r="IH452">
        <v>0</v>
      </c>
      <c r="II452">
        <v>0</v>
      </c>
      <c r="IJ452" t="s">
        <v>433</v>
      </c>
      <c r="IK452" t="s">
        <v>434</v>
      </c>
      <c r="IL452" t="s">
        <v>435</v>
      </c>
      <c r="IM452" t="s">
        <v>435</v>
      </c>
      <c r="IN452" t="s">
        <v>435</v>
      </c>
      <c r="IO452" t="s">
        <v>435</v>
      </c>
      <c r="IP452">
        <v>0</v>
      </c>
      <c r="IQ452">
        <v>100</v>
      </c>
      <c r="IR452">
        <v>100</v>
      </c>
      <c r="IS452">
        <v>0.221</v>
      </c>
      <c r="IT452">
        <v>-0.08749999999999999</v>
      </c>
      <c r="IU452">
        <v>0.1423453740695309</v>
      </c>
      <c r="IV452">
        <v>0.0002756662941723101</v>
      </c>
      <c r="IW452">
        <v>-1.706736700235475E-07</v>
      </c>
      <c r="IX452">
        <v>-7.648352192670159E-11</v>
      </c>
      <c r="IY452">
        <v>-0.2459740599932363</v>
      </c>
      <c r="IZ452">
        <v>0.001712106514585134</v>
      </c>
      <c r="JA452">
        <v>0.0004201690128959496</v>
      </c>
      <c r="JB452">
        <v>-1.212774764375344E-06</v>
      </c>
      <c r="JC452">
        <v>3</v>
      </c>
      <c r="JD452">
        <v>1949</v>
      </c>
      <c r="JE452">
        <v>1</v>
      </c>
      <c r="JF452">
        <v>28</v>
      </c>
      <c r="JG452">
        <v>17</v>
      </c>
      <c r="JH452">
        <v>16.8</v>
      </c>
      <c r="JI452">
        <v>1.9043</v>
      </c>
      <c r="JJ452">
        <v>2.70142</v>
      </c>
      <c r="JK452">
        <v>1.49658</v>
      </c>
      <c r="JL452">
        <v>2.34009</v>
      </c>
      <c r="JM452">
        <v>1.54785</v>
      </c>
      <c r="JN452">
        <v>2.35962</v>
      </c>
      <c r="JO452">
        <v>51.4647</v>
      </c>
      <c r="JP452">
        <v>13.4578</v>
      </c>
      <c r="JQ452">
        <v>18</v>
      </c>
      <c r="JR452">
        <v>501.672</v>
      </c>
      <c r="JS452">
        <v>466.759</v>
      </c>
      <c r="JT452">
        <v>20.2949</v>
      </c>
      <c r="JU452">
        <v>36.1029</v>
      </c>
      <c r="JV452">
        <v>29.9984</v>
      </c>
      <c r="JW452">
        <v>35.8164</v>
      </c>
      <c r="JX452">
        <v>35.6675</v>
      </c>
      <c r="JY452">
        <v>38.282</v>
      </c>
      <c r="JZ452">
        <v>60.9932</v>
      </c>
      <c r="KA452">
        <v>0</v>
      </c>
      <c r="KB452">
        <v>20.3311</v>
      </c>
      <c r="KC452">
        <v>807.947</v>
      </c>
      <c r="KD452">
        <v>14.4905</v>
      </c>
      <c r="KE452">
        <v>99.023</v>
      </c>
      <c r="KF452">
        <v>99.5117</v>
      </c>
    </row>
    <row r="453" spans="1:292">
      <c r="A453">
        <v>433</v>
      </c>
      <c r="B453">
        <v>1685038193</v>
      </c>
      <c r="C453">
        <v>11593.90000009537</v>
      </c>
      <c r="D453" t="s">
        <v>1308</v>
      </c>
      <c r="E453" t="s">
        <v>1309</v>
      </c>
      <c r="F453">
        <v>5</v>
      </c>
      <c r="G453" t="s">
        <v>1235</v>
      </c>
      <c r="H453">
        <v>1685038185.214286</v>
      </c>
      <c r="I453">
        <f>(J453)/1000</f>
        <v>0</v>
      </c>
      <c r="J453">
        <f>IF(DO453, AM453, AG453)</f>
        <v>0</v>
      </c>
      <c r="K453">
        <f>IF(DO453, AH453, AF453)</f>
        <v>0</v>
      </c>
      <c r="L453">
        <f>DQ453 - IF(AT453&gt;1, K453*DK453*100.0/(AV453*EE453), 0)</f>
        <v>0</v>
      </c>
      <c r="M453">
        <f>((S453-I453/2)*L453-K453)/(S453+I453/2)</f>
        <v>0</v>
      </c>
      <c r="N453">
        <f>M453*(DX453+DY453)/1000.0</f>
        <v>0</v>
      </c>
      <c r="O453">
        <f>(DQ453 - IF(AT453&gt;1, K453*DK453*100.0/(AV453*EE453), 0))*(DX453+DY453)/1000.0</f>
        <v>0</v>
      </c>
      <c r="P453">
        <f>2.0/((1/R453-1/Q453)+SIGN(R453)*SQRT((1/R453-1/Q453)*(1/R453-1/Q453) + 4*DL453/((DL453+1)*(DL453+1))*(2*1/R453*1/Q453-1/Q453*1/Q453)))</f>
        <v>0</v>
      </c>
      <c r="Q453">
        <f>IF(LEFT(DM453,1)&lt;&gt;"0",IF(LEFT(DM453,1)="1",3.0,DN453),$D$5+$E$5*(EE453*DX453/($K$5*1000))+$F$5*(EE453*DX453/($K$5*1000))*MAX(MIN(DK453,$J$5),$I$5)*MAX(MIN(DK453,$J$5),$I$5)+$G$5*MAX(MIN(DK453,$J$5),$I$5)*(EE453*DX453/($K$5*1000))+$H$5*(EE453*DX453/($K$5*1000))*(EE453*DX453/($K$5*1000)))</f>
        <v>0</v>
      </c>
      <c r="R453">
        <f>I453*(1000-(1000*0.61365*exp(17.502*V453/(240.97+V453))/(DX453+DY453)+DS453)/2)/(1000*0.61365*exp(17.502*V453/(240.97+V453))/(DX453+DY453)-DS453)</f>
        <v>0</v>
      </c>
      <c r="S453">
        <f>1/((DL453+1)/(P453/1.6)+1/(Q453/1.37)) + DL453/((DL453+1)/(P453/1.6) + DL453/(Q453/1.37))</f>
        <v>0</v>
      </c>
      <c r="T453">
        <f>(DG453*DJ453)</f>
        <v>0</v>
      </c>
      <c r="U453">
        <f>(DZ453+(T453+2*0.95*5.67E-8*(((DZ453+$B$9)+273)^4-(DZ453+273)^4)-44100*I453)/(1.84*29.3*Q453+8*0.95*5.67E-8*(DZ453+273)^3))</f>
        <v>0</v>
      </c>
      <c r="V453">
        <f>($C$9*EA453+$D$9*EB453+$E$9*U453)</f>
        <v>0</v>
      </c>
      <c r="W453">
        <f>0.61365*exp(17.502*V453/(240.97+V453))</f>
        <v>0</v>
      </c>
      <c r="X453">
        <f>(Y453/Z453*100)</f>
        <v>0</v>
      </c>
      <c r="Y453">
        <f>DS453*(DX453+DY453)/1000</f>
        <v>0</v>
      </c>
      <c r="Z453">
        <f>0.61365*exp(17.502*DZ453/(240.97+DZ453))</f>
        <v>0</v>
      </c>
      <c r="AA453">
        <f>(W453-DS453*(DX453+DY453)/1000)</f>
        <v>0</v>
      </c>
      <c r="AB453">
        <f>(-I453*44100)</f>
        <v>0</v>
      </c>
      <c r="AC453">
        <f>2*29.3*Q453*0.92*(DZ453-V453)</f>
        <v>0</v>
      </c>
      <c r="AD453">
        <f>2*0.95*5.67E-8*(((DZ453+$B$9)+273)^4-(V453+273)^4)</f>
        <v>0</v>
      </c>
      <c r="AE453">
        <f>T453+AD453+AB453+AC453</f>
        <v>0</v>
      </c>
      <c r="AF453">
        <f>DW453*AT453*(DR453-DQ453*(1000-AT453*DT453)/(1000-AT453*DS453))/(100*DK453)</f>
        <v>0</v>
      </c>
      <c r="AG453">
        <f>1000*DW453*AT453*(DS453-DT453)/(100*DK453*(1000-AT453*DS453))</f>
        <v>0</v>
      </c>
      <c r="AH453">
        <f>(AI453 - AJ453 - DX453*1E3/(8.314*(DZ453+273.15)) * AL453/DW453 * AK453) * DW453/(100*DK453) * (1000 - DT453)/1000</f>
        <v>0</v>
      </c>
      <c r="AI453">
        <v>802.8308238316984</v>
      </c>
      <c r="AJ453">
        <v>779.7408000000001</v>
      </c>
      <c r="AK453">
        <v>3.402902570959926</v>
      </c>
      <c r="AL453">
        <v>66.85377035828483</v>
      </c>
      <c r="AM453">
        <f>(AO453 - AN453 + DX453*1E3/(8.314*(DZ453+273.15)) * AQ453/DW453 * AP453) * DW453/(100*DK453) * 1000/(1000 - AO453)</f>
        <v>0</v>
      </c>
      <c r="AN453">
        <v>14.476902373262</v>
      </c>
      <c r="AO453">
        <v>17.83255274725276</v>
      </c>
      <c r="AP453">
        <v>1.516281238743894E-05</v>
      </c>
      <c r="AQ453">
        <v>101.9108585769425</v>
      </c>
      <c r="AR453">
        <v>0</v>
      </c>
      <c r="AS453">
        <v>0</v>
      </c>
      <c r="AT453">
        <f>IF(AR453*$H$15&gt;=AV453,1.0,(AV453/(AV453-AR453*$H$15)))</f>
        <v>0</v>
      </c>
      <c r="AU453">
        <f>(AT453-1)*100</f>
        <v>0</v>
      </c>
      <c r="AV453">
        <f>MAX(0,($B$15+$C$15*EE453)/(1+$D$15*EE453)*DX453/(DZ453+273)*$E$15)</f>
        <v>0</v>
      </c>
      <c r="AW453" t="s">
        <v>429</v>
      </c>
      <c r="AX453" t="s">
        <v>429</v>
      </c>
      <c r="AY453">
        <v>0</v>
      </c>
      <c r="AZ453">
        <v>0</v>
      </c>
      <c r="BA453">
        <f>1-AY453/AZ453</f>
        <v>0</v>
      </c>
      <c r="BB453">
        <v>0</v>
      </c>
      <c r="BC453" t="s">
        <v>429</v>
      </c>
      <c r="BD453" t="s">
        <v>429</v>
      </c>
      <c r="BE453">
        <v>0</v>
      </c>
      <c r="BF453">
        <v>0</v>
      </c>
      <c r="BG453">
        <f>1-BE453/BF453</f>
        <v>0</v>
      </c>
      <c r="BH453">
        <v>0.5</v>
      </c>
      <c r="BI453">
        <f>DH453</f>
        <v>0</v>
      </c>
      <c r="BJ453">
        <f>K453</f>
        <v>0</v>
      </c>
      <c r="BK453">
        <f>BG453*BH453*BI453</f>
        <v>0</v>
      </c>
      <c r="BL453">
        <f>(BJ453-BB453)/BI453</f>
        <v>0</v>
      </c>
      <c r="BM453">
        <f>(AZ453-BF453)/BF453</f>
        <v>0</v>
      </c>
      <c r="BN453">
        <f>AY453/(BA453+AY453/BF453)</f>
        <v>0</v>
      </c>
      <c r="BO453" t="s">
        <v>429</v>
      </c>
      <c r="BP453">
        <v>0</v>
      </c>
      <c r="BQ453">
        <f>IF(BP453&lt;&gt;0, BP453, BN453)</f>
        <v>0</v>
      </c>
      <c r="BR453">
        <f>1-BQ453/BF453</f>
        <v>0</v>
      </c>
      <c r="BS453">
        <f>(BF453-BE453)/(BF453-BQ453)</f>
        <v>0</v>
      </c>
      <c r="BT453">
        <f>(AZ453-BF453)/(AZ453-BQ453)</f>
        <v>0</v>
      </c>
      <c r="BU453">
        <f>(BF453-BE453)/(BF453-AY453)</f>
        <v>0</v>
      </c>
      <c r="BV453">
        <f>(AZ453-BF453)/(AZ453-AY453)</f>
        <v>0</v>
      </c>
      <c r="BW453">
        <f>(BS453*BQ453/BE453)</f>
        <v>0</v>
      </c>
      <c r="BX453">
        <f>(1-BW453)</f>
        <v>0</v>
      </c>
      <c r="DG453">
        <f>$B$13*EF453+$C$13*EG453+$F$13*ER453*(1-EU453)</f>
        <v>0</v>
      </c>
      <c r="DH453">
        <f>DG453*DI453</f>
        <v>0</v>
      </c>
      <c r="DI453">
        <f>($B$13*$D$11+$C$13*$D$11+$F$13*((FE453+EW453)/MAX(FE453+EW453+FF453, 0.1)*$I$11+FF453/MAX(FE453+EW453+FF453, 0.1)*$J$11))/($B$13+$C$13+$F$13)</f>
        <v>0</v>
      </c>
      <c r="DJ453">
        <f>($B$13*$K$11+$C$13*$K$11+$F$13*((FE453+EW453)/MAX(FE453+EW453+FF453, 0.1)*$P$11+FF453/MAX(FE453+EW453+FF453, 0.1)*$Q$11))/($B$13+$C$13+$F$13)</f>
        <v>0</v>
      </c>
      <c r="DK453">
        <v>4.16</v>
      </c>
      <c r="DL453">
        <v>0.5</v>
      </c>
      <c r="DM453" t="s">
        <v>430</v>
      </c>
      <c r="DN453">
        <v>2</v>
      </c>
      <c r="DO453" t="b">
        <v>1</v>
      </c>
      <c r="DP453">
        <v>1685038185.214286</v>
      </c>
      <c r="DQ453">
        <v>741.4835714285713</v>
      </c>
      <c r="DR453">
        <v>776.3647857142859</v>
      </c>
      <c r="DS453">
        <v>17.8238</v>
      </c>
      <c r="DT453">
        <v>14.476325</v>
      </c>
      <c r="DU453">
        <v>741.2620000000001</v>
      </c>
      <c r="DV453">
        <v>17.91128571428571</v>
      </c>
      <c r="DW453">
        <v>500.002</v>
      </c>
      <c r="DX453">
        <v>99.46348214285716</v>
      </c>
      <c r="DY453">
        <v>0.1000139892857143</v>
      </c>
      <c r="DZ453">
        <v>26.92383928571428</v>
      </c>
      <c r="EA453">
        <v>28.00160357142857</v>
      </c>
      <c r="EB453">
        <v>999.9000000000002</v>
      </c>
      <c r="EC453">
        <v>0</v>
      </c>
      <c r="ED453">
        <v>0</v>
      </c>
      <c r="EE453">
        <v>9990.9375</v>
      </c>
      <c r="EF453">
        <v>0</v>
      </c>
      <c r="EG453">
        <v>278.8500714285714</v>
      </c>
      <c r="EH453">
        <v>-34.88111428571429</v>
      </c>
      <c r="EI453">
        <v>754.9396071428572</v>
      </c>
      <c r="EJ453">
        <v>787.7687857142857</v>
      </c>
      <c r="EK453">
        <v>3.347471428571428</v>
      </c>
      <c r="EL453">
        <v>776.3647857142859</v>
      </c>
      <c r="EM453">
        <v>14.476325</v>
      </c>
      <c r="EN453">
        <v>1.772817142857143</v>
      </c>
      <c r="EO453">
        <v>1.439865714285715</v>
      </c>
      <c r="EP453">
        <v>15.54915</v>
      </c>
      <c r="EQ453">
        <v>12.34411071428571</v>
      </c>
      <c r="ER453">
        <v>1999.959285714286</v>
      </c>
      <c r="ES453">
        <v>0.9799987499999997</v>
      </c>
      <c r="ET453">
        <v>0.02000119285714285</v>
      </c>
      <c r="EU453">
        <v>0</v>
      </c>
      <c r="EV453">
        <v>97.48417500000002</v>
      </c>
      <c r="EW453">
        <v>5.00078</v>
      </c>
      <c r="EX453">
        <v>10668.61428571429</v>
      </c>
      <c r="EY453">
        <v>16379.28214285714</v>
      </c>
      <c r="EZ453">
        <v>44.59571428571427</v>
      </c>
      <c r="FA453">
        <v>46.07324999999998</v>
      </c>
      <c r="FB453">
        <v>45.10921428571429</v>
      </c>
      <c r="FC453">
        <v>45.32578571428571</v>
      </c>
      <c r="FD453">
        <v>45.07789285714285</v>
      </c>
      <c r="FE453">
        <v>1955.055357142857</v>
      </c>
      <c r="FF453">
        <v>39.90142857142857</v>
      </c>
      <c r="FG453">
        <v>0</v>
      </c>
      <c r="FH453">
        <v>1685038192.3</v>
      </c>
      <c r="FI453">
        <v>0</v>
      </c>
      <c r="FJ453">
        <v>97.47121923076922</v>
      </c>
      <c r="FK453">
        <v>0.3493435828779177</v>
      </c>
      <c r="FL453">
        <v>1104.834189360263</v>
      </c>
      <c r="FM453">
        <v>10675.93076923077</v>
      </c>
      <c r="FN453">
        <v>15</v>
      </c>
      <c r="FO453">
        <v>1685037180.6</v>
      </c>
      <c r="FP453" t="s">
        <v>1212</v>
      </c>
      <c r="FQ453">
        <v>1685037168.1</v>
      </c>
      <c r="FR453">
        <v>1685037180.6</v>
      </c>
      <c r="FS453">
        <v>6</v>
      </c>
      <c r="FT453">
        <v>0.393</v>
      </c>
      <c r="FU453">
        <v>0.027</v>
      </c>
      <c r="FV453">
        <v>0.222</v>
      </c>
      <c r="FW453">
        <v>-0.163</v>
      </c>
      <c r="FX453">
        <v>420</v>
      </c>
      <c r="FY453">
        <v>12</v>
      </c>
      <c r="FZ453">
        <v>0.38</v>
      </c>
      <c r="GA453">
        <v>0.02</v>
      </c>
      <c r="GB453">
        <v>-34.84538048780488</v>
      </c>
      <c r="GC453">
        <v>-0.6071498257840668</v>
      </c>
      <c r="GD453">
        <v>0.08293524426457943</v>
      </c>
      <c r="GE453">
        <v>0</v>
      </c>
      <c r="GF453">
        <v>3.348676341463415</v>
      </c>
      <c r="GG453">
        <v>-0.02195059233449419</v>
      </c>
      <c r="GH453">
        <v>0.002440528487446318</v>
      </c>
      <c r="GI453">
        <v>1</v>
      </c>
      <c r="GJ453">
        <v>1</v>
      </c>
      <c r="GK453">
        <v>2</v>
      </c>
      <c r="GL453" t="s">
        <v>432</v>
      </c>
      <c r="GM453">
        <v>3.09839</v>
      </c>
      <c r="GN453">
        <v>2.75818</v>
      </c>
      <c r="GO453">
        <v>0.145767</v>
      </c>
      <c r="GP453">
        <v>0.150274</v>
      </c>
      <c r="GQ453">
        <v>0.0953119</v>
      </c>
      <c r="GR453">
        <v>0.08213719999999999</v>
      </c>
      <c r="GS453">
        <v>21651.3</v>
      </c>
      <c r="GT453">
        <v>21295.7</v>
      </c>
      <c r="GU453">
        <v>25909.7</v>
      </c>
      <c r="GV453">
        <v>25427.4</v>
      </c>
      <c r="GW453">
        <v>37640.7</v>
      </c>
      <c r="GX453">
        <v>35567.3</v>
      </c>
      <c r="GY453">
        <v>45317</v>
      </c>
      <c r="GZ453">
        <v>41918.1</v>
      </c>
      <c r="HA453">
        <v>1.82068</v>
      </c>
      <c r="HB453">
        <v>1.74748</v>
      </c>
      <c r="HC453">
        <v>-0.242829</v>
      </c>
      <c r="HD453">
        <v>0</v>
      </c>
      <c r="HE453">
        <v>31.9606</v>
      </c>
      <c r="HF453">
        <v>999.9</v>
      </c>
      <c r="HG453">
        <v>39.1</v>
      </c>
      <c r="HH453">
        <v>48.2</v>
      </c>
      <c r="HI453">
        <v>44.6065</v>
      </c>
      <c r="HJ453">
        <v>63.0735</v>
      </c>
      <c r="HK453">
        <v>22.7604</v>
      </c>
      <c r="HL453">
        <v>1</v>
      </c>
      <c r="HM453">
        <v>0.7569</v>
      </c>
      <c r="HN453">
        <v>7.94714</v>
      </c>
      <c r="HO453">
        <v>20.117</v>
      </c>
      <c r="HP453">
        <v>5.21145</v>
      </c>
      <c r="HQ453">
        <v>11.986</v>
      </c>
      <c r="HR453">
        <v>4.96335</v>
      </c>
      <c r="HS453">
        <v>3.27438</v>
      </c>
      <c r="HT453">
        <v>9999</v>
      </c>
      <c r="HU453">
        <v>9999</v>
      </c>
      <c r="HV453">
        <v>9999</v>
      </c>
      <c r="HW453">
        <v>33.2</v>
      </c>
      <c r="HX453">
        <v>1.86401</v>
      </c>
      <c r="HY453">
        <v>1.86035</v>
      </c>
      <c r="HZ453">
        <v>1.8587</v>
      </c>
      <c r="IA453">
        <v>1.86004</v>
      </c>
      <c r="IB453">
        <v>1.85989</v>
      </c>
      <c r="IC453">
        <v>1.85857</v>
      </c>
      <c r="ID453">
        <v>1.85775</v>
      </c>
      <c r="IE453">
        <v>1.85243</v>
      </c>
      <c r="IF453">
        <v>0</v>
      </c>
      <c r="IG453">
        <v>0</v>
      </c>
      <c r="IH453">
        <v>0</v>
      </c>
      <c r="II453">
        <v>0</v>
      </c>
      <c r="IJ453" t="s">
        <v>433</v>
      </c>
      <c r="IK453" t="s">
        <v>434</v>
      </c>
      <c r="IL453" t="s">
        <v>435</v>
      </c>
      <c r="IM453" t="s">
        <v>435</v>
      </c>
      <c r="IN453" t="s">
        <v>435</v>
      </c>
      <c r="IO453" t="s">
        <v>435</v>
      </c>
      <c r="IP453">
        <v>0</v>
      </c>
      <c r="IQ453">
        <v>100</v>
      </c>
      <c r="IR453">
        <v>100</v>
      </c>
      <c r="IS453">
        <v>0.218</v>
      </c>
      <c r="IT453">
        <v>-0.08740000000000001</v>
      </c>
      <c r="IU453">
        <v>0.1423453740695309</v>
      </c>
      <c r="IV453">
        <v>0.0002756662941723101</v>
      </c>
      <c r="IW453">
        <v>-1.706736700235475E-07</v>
      </c>
      <c r="IX453">
        <v>-7.648352192670159E-11</v>
      </c>
      <c r="IY453">
        <v>-0.2459740599932363</v>
      </c>
      <c r="IZ453">
        <v>0.001712106514585134</v>
      </c>
      <c r="JA453">
        <v>0.0004201690128959496</v>
      </c>
      <c r="JB453">
        <v>-1.212774764375344E-06</v>
      </c>
      <c r="JC453">
        <v>3</v>
      </c>
      <c r="JD453">
        <v>1949</v>
      </c>
      <c r="JE453">
        <v>1</v>
      </c>
      <c r="JF453">
        <v>28</v>
      </c>
      <c r="JG453">
        <v>17.1</v>
      </c>
      <c r="JH453">
        <v>16.9</v>
      </c>
      <c r="JI453">
        <v>1.93726</v>
      </c>
      <c r="JJ453">
        <v>2.70508</v>
      </c>
      <c r="JK453">
        <v>1.49658</v>
      </c>
      <c r="JL453">
        <v>2.34009</v>
      </c>
      <c r="JM453">
        <v>1.54785</v>
      </c>
      <c r="JN453">
        <v>2.35962</v>
      </c>
      <c r="JO453">
        <v>51.4647</v>
      </c>
      <c r="JP453">
        <v>13.4316</v>
      </c>
      <c r="JQ453">
        <v>18</v>
      </c>
      <c r="JR453">
        <v>501.633</v>
      </c>
      <c r="JS453">
        <v>467.021</v>
      </c>
      <c r="JT453">
        <v>20.3377</v>
      </c>
      <c r="JU453">
        <v>36.1029</v>
      </c>
      <c r="JV453">
        <v>29.9994</v>
      </c>
      <c r="JW453">
        <v>35.8197</v>
      </c>
      <c r="JX453">
        <v>35.6675</v>
      </c>
      <c r="JY453">
        <v>38.903</v>
      </c>
      <c r="JZ453">
        <v>60.9932</v>
      </c>
      <c r="KA453">
        <v>0</v>
      </c>
      <c r="KB453">
        <v>20.3212</v>
      </c>
      <c r="KC453">
        <v>827.98</v>
      </c>
      <c r="KD453">
        <v>14.4905</v>
      </c>
      <c r="KE453">
        <v>99.02379999999999</v>
      </c>
      <c r="KF453">
        <v>99.5132</v>
      </c>
    </row>
    <row r="454" spans="1:292">
      <c r="A454">
        <v>434</v>
      </c>
      <c r="B454">
        <v>1685038198</v>
      </c>
      <c r="C454">
        <v>11598.90000009537</v>
      </c>
      <c r="D454" t="s">
        <v>1310</v>
      </c>
      <c r="E454" t="s">
        <v>1311</v>
      </c>
      <c r="F454">
        <v>5</v>
      </c>
      <c r="G454" t="s">
        <v>1235</v>
      </c>
      <c r="H454">
        <v>1685038190.5</v>
      </c>
      <c r="I454">
        <f>(J454)/1000</f>
        <v>0</v>
      </c>
      <c r="J454">
        <f>IF(DO454, AM454, AG454)</f>
        <v>0</v>
      </c>
      <c r="K454">
        <f>IF(DO454, AH454, AF454)</f>
        <v>0</v>
      </c>
      <c r="L454">
        <f>DQ454 - IF(AT454&gt;1, K454*DK454*100.0/(AV454*EE454), 0)</f>
        <v>0</v>
      </c>
      <c r="M454">
        <f>((S454-I454/2)*L454-K454)/(S454+I454/2)</f>
        <v>0</v>
      </c>
      <c r="N454">
        <f>M454*(DX454+DY454)/1000.0</f>
        <v>0</v>
      </c>
      <c r="O454">
        <f>(DQ454 - IF(AT454&gt;1, K454*DK454*100.0/(AV454*EE454), 0))*(DX454+DY454)/1000.0</f>
        <v>0</v>
      </c>
      <c r="P454">
        <f>2.0/((1/R454-1/Q454)+SIGN(R454)*SQRT((1/R454-1/Q454)*(1/R454-1/Q454) + 4*DL454/((DL454+1)*(DL454+1))*(2*1/R454*1/Q454-1/Q454*1/Q454)))</f>
        <v>0</v>
      </c>
      <c r="Q454">
        <f>IF(LEFT(DM454,1)&lt;&gt;"0",IF(LEFT(DM454,1)="1",3.0,DN454),$D$5+$E$5*(EE454*DX454/($K$5*1000))+$F$5*(EE454*DX454/($K$5*1000))*MAX(MIN(DK454,$J$5),$I$5)*MAX(MIN(DK454,$J$5),$I$5)+$G$5*MAX(MIN(DK454,$J$5),$I$5)*(EE454*DX454/($K$5*1000))+$H$5*(EE454*DX454/($K$5*1000))*(EE454*DX454/($K$5*1000)))</f>
        <v>0</v>
      </c>
      <c r="R454">
        <f>I454*(1000-(1000*0.61365*exp(17.502*V454/(240.97+V454))/(DX454+DY454)+DS454)/2)/(1000*0.61365*exp(17.502*V454/(240.97+V454))/(DX454+DY454)-DS454)</f>
        <v>0</v>
      </c>
      <c r="S454">
        <f>1/((DL454+1)/(P454/1.6)+1/(Q454/1.37)) + DL454/((DL454+1)/(P454/1.6) + DL454/(Q454/1.37))</f>
        <v>0</v>
      </c>
      <c r="T454">
        <f>(DG454*DJ454)</f>
        <v>0</v>
      </c>
      <c r="U454">
        <f>(DZ454+(T454+2*0.95*5.67E-8*(((DZ454+$B$9)+273)^4-(DZ454+273)^4)-44100*I454)/(1.84*29.3*Q454+8*0.95*5.67E-8*(DZ454+273)^3))</f>
        <v>0</v>
      </c>
      <c r="V454">
        <f>($C$9*EA454+$D$9*EB454+$E$9*U454)</f>
        <v>0</v>
      </c>
      <c r="W454">
        <f>0.61365*exp(17.502*V454/(240.97+V454))</f>
        <v>0</v>
      </c>
      <c r="X454">
        <f>(Y454/Z454*100)</f>
        <v>0</v>
      </c>
      <c r="Y454">
        <f>DS454*(DX454+DY454)/1000</f>
        <v>0</v>
      </c>
      <c r="Z454">
        <f>0.61365*exp(17.502*DZ454/(240.97+DZ454))</f>
        <v>0</v>
      </c>
      <c r="AA454">
        <f>(W454-DS454*(DX454+DY454)/1000)</f>
        <v>0</v>
      </c>
      <c r="AB454">
        <f>(-I454*44100)</f>
        <v>0</v>
      </c>
      <c r="AC454">
        <f>2*29.3*Q454*0.92*(DZ454-V454)</f>
        <v>0</v>
      </c>
      <c r="AD454">
        <f>2*0.95*5.67E-8*(((DZ454+$B$9)+273)^4-(V454+273)^4)</f>
        <v>0</v>
      </c>
      <c r="AE454">
        <f>T454+AD454+AB454+AC454</f>
        <v>0</v>
      </c>
      <c r="AF454">
        <f>DW454*AT454*(DR454-DQ454*(1000-AT454*DT454)/(1000-AT454*DS454))/(100*DK454)</f>
        <v>0</v>
      </c>
      <c r="AG454">
        <f>1000*DW454*AT454*(DS454-DT454)/(100*DK454*(1000-AT454*DS454))</f>
        <v>0</v>
      </c>
      <c r="AH454">
        <f>(AI454 - AJ454 - DX454*1E3/(8.314*(DZ454+273.15)) * AL454/DW454 * AK454) * DW454/(100*DK454) * (1000 - DT454)/1000</f>
        <v>0</v>
      </c>
      <c r="AI454">
        <v>819.8831523752012</v>
      </c>
      <c r="AJ454">
        <v>796.8335454545453</v>
      </c>
      <c r="AK454">
        <v>3.429889076383167</v>
      </c>
      <c r="AL454">
        <v>66.85377035828483</v>
      </c>
      <c r="AM454">
        <f>(AO454 - AN454 + DX454*1E3/(8.314*(DZ454+273.15)) * AQ454/DW454 * AP454) * DW454/(100*DK454) * 1000/(1000 - AO454)</f>
        <v>0</v>
      </c>
      <c r="AN454">
        <v>14.4859319868809</v>
      </c>
      <c r="AO454">
        <v>17.83529450549451</v>
      </c>
      <c r="AP454">
        <v>2.686935600058067E-05</v>
      </c>
      <c r="AQ454">
        <v>101.9108585769425</v>
      </c>
      <c r="AR454">
        <v>0</v>
      </c>
      <c r="AS454">
        <v>0</v>
      </c>
      <c r="AT454">
        <f>IF(AR454*$H$15&gt;=AV454,1.0,(AV454/(AV454-AR454*$H$15)))</f>
        <v>0</v>
      </c>
      <c r="AU454">
        <f>(AT454-1)*100</f>
        <v>0</v>
      </c>
      <c r="AV454">
        <f>MAX(0,($B$15+$C$15*EE454)/(1+$D$15*EE454)*DX454/(DZ454+273)*$E$15)</f>
        <v>0</v>
      </c>
      <c r="AW454" t="s">
        <v>429</v>
      </c>
      <c r="AX454" t="s">
        <v>429</v>
      </c>
      <c r="AY454">
        <v>0</v>
      </c>
      <c r="AZ454">
        <v>0</v>
      </c>
      <c r="BA454">
        <f>1-AY454/AZ454</f>
        <v>0</v>
      </c>
      <c r="BB454">
        <v>0</v>
      </c>
      <c r="BC454" t="s">
        <v>429</v>
      </c>
      <c r="BD454" t="s">
        <v>429</v>
      </c>
      <c r="BE454">
        <v>0</v>
      </c>
      <c r="BF454">
        <v>0</v>
      </c>
      <c r="BG454">
        <f>1-BE454/BF454</f>
        <v>0</v>
      </c>
      <c r="BH454">
        <v>0.5</v>
      </c>
      <c r="BI454">
        <f>DH454</f>
        <v>0</v>
      </c>
      <c r="BJ454">
        <f>K454</f>
        <v>0</v>
      </c>
      <c r="BK454">
        <f>BG454*BH454*BI454</f>
        <v>0</v>
      </c>
      <c r="BL454">
        <f>(BJ454-BB454)/BI454</f>
        <v>0</v>
      </c>
      <c r="BM454">
        <f>(AZ454-BF454)/BF454</f>
        <v>0</v>
      </c>
      <c r="BN454">
        <f>AY454/(BA454+AY454/BF454)</f>
        <v>0</v>
      </c>
      <c r="BO454" t="s">
        <v>429</v>
      </c>
      <c r="BP454">
        <v>0</v>
      </c>
      <c r="BQ454">
        <f>IF(BP454&lt;&gt;0, BP454, BN454)</f>
        <v>0</v>
      </c>
      <c r="BR454">
        <f>1-BQ454/BF454</f>
        <v>0</v>
      </c>
      <c r="BS454">
        <f>(BF454-BE454)/(BF454-BQ454)</f>
        <v>0</v>
      </c>
      <c r="BT454">
        <f>(AZ454-BF454)/(AZ454-BQ454)</f>
        <v>0</v>
      </c>
      <c r="BU454">
        <f>(BF454-BE454)/(BF454-AY454)</f>
        <v>0</v>
      </c>
      <c r="BV454">
        <f>(AZ454-BF454)/(AZ454-AY454)</f>
        <v>0</v>
      </c>
      <c r="BW454">
        <f>(BS454*BQ454/BE454)</f>
        <v>0</v>
      </c>
      <c r="BX454">
        <f>(1-BW454)</f>
        <v>0</v>
      </c>
      <c r="DG454">
        <f>$B$13*EF454+$C$13*EG454+$F$13*ER454*(1-EU454)</f>
        <v>0</v>
      </c>
      <c r="DH454">
        <f>DG454*DI454</f>
        <v>0</v>
      </c>
      <c r="DI454">
        <f>($B$13*$D$11+$C$13*$D$11+$F$13*((FE454+EW454)/MAX(FE454+EW454+FF454, 0.1)*$I$11+FF454/MAX(FE454+EW454+FF454, 0.1)*$J$11))/($B$13+$C$13+$F$13)</f>
        <v>0</v>
      </c>
      <c r="DJ454">
        <f>($B$13*$K$11+$C$13*$K$11+$F$13*((FE454+EW454)/MAX(FE454+EW454+FF454, 0.1)*$P$11+FF454/MAX(FE454+EW454+FF454, 0.1)*$Q$11))/($B$13+$C$13+$F$13)</f>
        <v>0</v>
      </c>
      <c r="DK454">
        <v>4.16</v>
      </c>
      <c r="DL454">
        <v>0.5</v>
      </c>
      <c r="DM454" t="s">
        <v>430</v>
      </c>
      <c r="DN454">
        <v>2</v>
      </c>
      <c r="DO454" t="b">
        <v>1</v>
      </c>
      <c r="DP454">
        <v>1685038190.5</v>
      </c>
      <c r="DQ454">
        <v>759.1575555555556</v>
      </c>
      <c r="DR454">
        <v>794.0807037037038</v>
      </c>
      <c r="DS454">
        <v>17.82847777777777</v>
      </c>
      <c r="DT454">
        <v>14.48142962962963</v>
      </c>
      <c r="DU454">
        <v>758.9379259259259</v>
      </c>
      <c r="DV454">
        <v>17.91588888888889</v>
      </c>
      <c r="DW454">
        <v>500.0102592592592</v>
      </c>
      <c r="DX454">
        <v>99.46391111111113</v>
      </c>
      <c r="DY454">
        <v>0.1000288259259259</v>
      </c>
      <c r="DZ454">
        <v>26.92024444444445</v>
      </c>
      <c r="EA454">
        <v>28.00763333333333</v>
      </c>
      <c r="EB454">
        <v>999.9000000000001</v>
      </c>
      <c r="EC454">
        <v>0</v>
      </c>
      <c r="ED454">
        <v>0</v>
      </c>
      <c r="EE454">
        <v>9997.427407407407</v>
      </c>
      <c r="EF454">
        <v>0</v>
      </c>
      <c r="EG454">
        <v>279.1301481481482</v>
      </c>
      <c r="EH454">
        <v>-34.92311481481482</v>
      </c>
      <c r="EI454">
        <v>772.938</v>
      </c>
      <c r="EJ454">
        <v>805.7491481481482</v>
      </c>
      <c r="EK454">
        <v>3.347048888888889</v>
      </c>
      <c r="EL454">
        <v>794.0807037037038</v>
      </c>
      <c r="EM454">
        <v>14.48142962962963</v>
      </c>
      <c r="EN454">
        <v>1.77329</v>
      </c>
      <c r="EO454">
        <v>1.440379259259259</v>
      </c>
      <c r="EP454">
        <v>15.55331111111111</v>
      </c>
      <c r="EQ454">
        <v>12.34953333333333</v>
      </c>
      <c r="ER454">
        <v>1999.970370370371</v>
      </c>
      <c r="ES454">
        <v>0.9799983333333331</v>
      </c>
      <c r="ET454">
        <v>0.0200016074074074</v>
      </c>
      <c r="EU454">
        <v>0</v>
      </c>
      <c r="EV454">
        <v>97.44082592592594</v>
      </c>
      <c r="EW454">
        <v>5.00078</v>
      </c>
      <c r="EX454">
        <v>10789.59259259259</v>
      </c>
      <c r="EY454">
        <v>16379.37407407407</v>
      </c>
      <c r="EZ454">
        <v>44.59914814814814</v>
      </c>
      <c r="FA454">
        <v>46.06666666666665</v>
      </c>
      <c r="FB454">
        <v>45.10392592592593</v>
      </c>
      <c r="FC454">
        <v>45.32625925925925</v>
      </c>
      <c r="FD454">
        <v>45.07385185185185</v>
      </c>
      <c r="FE454">
        <v>1955.063703703704</v>
      </c>
      <c r="FF454">
        <v>39.90222222222223</v>
      </c>
      <c r="FG454">
        <v>0</v>
      </c>
      <c r="FH454">
        <v>1685038197.1</v>
      </c>
      <c r="FI454">
        <v>0</v>
      </c>
      <c r="FJ454">
        <v>97.45890384615385</v>
      </c>
      <c r="FK454">
        <v>-1.464823947589812</v>
      </c>
      <c r="FL454">
        <v>1177.97606937094</v>
      </c>
      <c r="FM454">
        <v>10788.69230769231</v>
      </c>
      <c r="FN454">
        <v>15</v>
      </c>
      <c r="FO454">
        <v>1685037180.6</v>
      </c>
      <c r="FP454" t="s">
        <v>1212</v>
      </c>
      <c r="FQ454">
        <v>1685037168.1</v>
      </c>
      <c r="FR454">
        <v>1685037180.6</v>
      </c>
      <c r="FS454">
        <v>6</v>
      </c>
      <c r="FT454">
        <v>0.393</v>
      </c>
      <c r="FU454">
        <v>0.027</v>
      </c>
      <c r="FV454">
        <v>0.222</v>
      </c>
      <c r="FW454">
        <v>-0.163</v>
      </c>
      <c r="FX454">
        <v>420</v>
      </c>
      <c r="FY454">
        <v>12</v>
      </c>
      <c r="FZ454">
        <v>0.38</v>
      </c>
      <c r="GA454">
        <v>0.02</v>
      </c>
      <c r="GB454">
        <v>-34.91078780487805</v>
      </c>
      <c r="GC454">
        <v>-0.4599574912892661</v>
      </c>
      <c r="GD454">
        <v>0.06808346812381723</v>
      </c>
      <c r="GE454">
        <v>0</v>
      </c>
      <c r="GF454">
        <v>3.347559268292683</v>
      </c>
      <c r="GG454">
        <v>-0.004360348432056513</v>
      </c>
      <c r="GH454">
        <v>0.001129017250713825</v>
      </c>
      <c r="GI454">
        <v>1</v>
      </c>
      <c r="GJ454">
        <v>1</v>
      </c>
      <c r="GK454">
        <v>2</v>
      </c>
      <c r="GL454" t="s">
        <v>432</v>
      </c>
      <c r="GM454">
        <v>3.09859</v>
      </c>
      <c r="GN454">
        <v>2.75805</v>
      </c>
      <c r="GO454">
        <v>0.147907</v>
      </c>
      <c r="GP454">
        <v>0.152351</v>
      </c>
      <c r="GQ454">
        <v>0.09532450000000001</v>
      </c>
      <c r="GR454">
        <v>0.0821485</v>
      </c>
      <c r="GS454">
        <v>21597.4</v>
      </c>
      <c r="GT454">
        <v>21243.6</v>
      </c>
      <c r="GU454">
        <v>25910.1</v>
      </c>
      <c r="GV454">
        <v>25427.4</v>
      </c>
      <c r="GW454">
        <v>37640.8</v>
      </c>
      <c r="GX454">
        <v>35567.2</v>
      </c>
      <c r="GY454">
        <v>45317.5</v>
      </c>
      <c r="GZ454">
        <v>41918.2</v>
      </c>
      <c r="HA454">
        <v>1.82045</v>
      </c>
      <c r="HB454">
        <v>1.74745</v>
      </c>
      <c r="HC454">
        <v>-0.242982</v>
      </c>
      <c r="HD454">
        <v>0</v>
      </c>
      <c r="HE454">
        <v>31.9596</v>
      </c>
      <c r="HF454">
        <v>999.9</v>
      </c>
      <c r="HG454">
        <v>39.1</v>
      </c>
      <c r="HH454">
        <v>48.2</v>
      </c>
      <c r="HI454">
        <v>44.6077</v>
      </c>
      <c r="HJ454">
        <v>63.1735</v>
      </c>
      <c r="HK454">
        <v>22.52</v>
      </c>
      <c r="HL454">
        <v>1</v>
      </c>
      <c r="HM454">
        <v>0.757099</v>
      </c>
      <c r="HN454">
        <v>8.04594</v>
      </c>
      <c r="HO454">
        <v>20.1122</v>
      </c>
      <c r="HP454">
        <v>5.2119</v>
      </c>
      <c r="HQ454">
        <v>11.986</v>
      </c>
      <c r="HR454">
        <v>4.96345</v>
      </c>
      <c r="HS454">
        <v>3.27433</v>
      </c>
      <c r="HT454">
        <v>9999</v>
      </c>
      <c r="HU454">
        <v>9999</v>
      </c>
      <c r="HV454">
        <v>9999</v>
      </c>
      <c r="HW454">
        <v>33.2</v>
      </c>
      <c r="HX454">
        <v>1.86401</v>
      </c>
      <c r="HY454">
        <v>1.86035</v>
      </c>
      <c r="HZ454">
        <v>1.85871</v>
      </c>
      <c r="IA454">
        <v>1.86005</v>
      </c>
      <c r="IB454">
        <v>1.85989</v>
      </c>
      <c r="IC454">
        <v>1.85858</v>
      </c>
      <c r="ID454">
        <v>1.85774</v>
      </c>
      <c r="IE454">
        <v>1.85244</v>
      </c>
      <c r="IF454">
        <v>0</v>
      </c>
      <c r="IG454">
        <v>0</v>
      </c>
      <c r="IH454">
        <v>0</v>
      </c>
      <c r="II454">
        <v>0</v>
      </c>
      <c r="IJ454" t="s">
        <v>433</v>
      </c>
      <c r="IK454" t="s">
        <v>434</v>
      </c>
      <c r="IL454" t="s">
        <v>435</v>
      </c>
      <c r="IM454" t="s">
        <v>435</v>
      </c>
      <c r="IN454" t="s">
        <v>435</v>
      </c>
      <c r="IO454" t="s">
        <v>435</v>
      </c>
      <c r="IP454">
        <v>0</v>
      </c>
      <c r="IQ454">
        <v>100</v>
      </c>
      <c r="IR454">
        <v>100</v>
      </c>
      <c r="IS454">
        <v>0.217</v>
      </c>
      <c r="IT454">
        <v>-0.0873</v>
      </c>
      <c r="IU454">
        <v>0.1423453740695309</v>
      </c>
      <c r="IV454">
        <v>0.0002756662941723101</v>
      </c>
      <c r="IW454">
        <v>-1.706736700235475E-07</v>
      </c>
      <c r="IX454">
        <v>-7.648352192670159E-11</v>
      </c>
      <c r="IY454">
        <v>-0.2459740599932363</v>
      </c>
      <c r="IZ454">
        <v>0.001712106514585134</v>
      </c>
      <c r="JA454">
        <v>0.0004201690128959496</v>
      </c>
      <c r="JB454">
        <v>-1.212774764375344E-06</v>
      </c>
      <c r="JC454">
        <v>3</v>
      </c>
      <c r="JD454">
        <v>1949</v>
      </c>
      <c r="JE454">
        <v>1</v>
      </c>
      <c r="JF454">
        <v>28</v>
      </c>
      <c r="JG454">
        <v>17.2</v>
      </c>
      <c r="JH454">
        <v>17</v>
      </c>
      <c r="JI454">
        <v>1.97266</v>
      </c>
      <c r="JJ454">
        <v>2.7002</v>
      </c>
      <c r="JK454">
        <v>1.49658</v>
      </c>
      <c r="JL454">
        <v>2.34009</v>
      </c>
      <c r="JM454">
        <v>1.54785</v>
      </c>
      <c r="JN454">
        <v>2.37915</v>
      </c>
      <c r="JO454">
        <v>51.4647</v>
      </c>
      <c r="JP454">
        <v>13.4141</v>
      </c>
      <c r="JQ454">
        <v>18</v>
      </c>
      <c r="JR454">
        <v>501.492</v>
      </c>
      <c r="JS454">
        <v>467.028</v>
      </c>
      <c r="JT454">
        <v>20.3361</v>
      </c>
      <c r="JU454">
        <v>36.1029</v>
      </c>
      <c r="JV454">
        <v>30</v>
      </c>
      <c r="JW454">
        <v>35.8197</v>
      </c>
      <c r="JX454">
        <v>35.6708</v>
      </c>
      <c r="JY454">
        <v>39.6016</v>
      </c>
      <c r="JZ454">
        <v>60.9932</v>
      </c>
      <c r="KA454">
        <v>0</v>
      </c>
      <c r="KB454">
        <v>20.314</v>
      </c>
      <c r="KC454">
        <v>841.342</v>
      </c>
      <c r="KD454">
        <v>14.4905</v>
      </c>
      <c r="KE454">
        <v>99.02509999999999</v>
      </c>
      <c r="KF454">
        <v>99.5133</v>
      </c>
    </row>
    <row r="455" spans="1:292">
      <c r="A455">
        <v>435</v>
      </c>
      <c r="B455">
        <v>1685038203</v>
      </c>
      <c r="C455">
        <v>11603.90000009537</v>
      </c>
      <c r="D455" t="s">
        <v>1312</v>
      </c>
      <c r="E455" t="s">
        <v>1313</v>
      </c>
      <c r="F455">
        <v>5</v>
      </c>
      <c r="G455" t="s">
        <v>1235</v>
      </c>
      <c r="H455">
        <v>1685038195.214286</v>
      </c>
      <c r="I455">
        <f>(J455)/1000</f>
        <v>0</v>
      </c>
      <c r="J455">
        <f>IF(DO455, AM455, AG455)</f>
        <v>0</v>
      </c>
      <c r="K455">
        <f>IF(DO455, AH455, AF455)</f>
        <v>0</v>
      </c>
      <c r="L455">
        <f>DQ455 - IF(AT455&gt;1, K455*DK455*100.0/(AV455*EE455), 0)</f>
        <v>0</v>
      </c>
      <c r="M455">
        <f>((S455-I455/2)*L455-K455)/(S455+I455/2)</f>
        <v>0</v>
      </c>
      <c r="N455">
        <f>M455*(DX455+DY455)/1000.0</f>
        <v>0</v>
      </c>
      <c r="O455">
        <f>(DQ455 - IF(AT455&gt;1, K455*DK455*100.0/(AV455*EE455), 0))*(DX455+DY455)/1000.0</f>
        <v>0</v>
      </c>
      <c r="P455">
        <f>2.0/((1/R455-1/Q455)+SIGN(R455)*SQRT((1/R455-1/Q455)*(1/R455-1/Q455) + 4*DL455/((DL455+1)*(DL455+1))*(2*1/R455*1/Q455-1/Q455*1/Q455)))</f>
        <v>0</v>
      </c>
      <c r="Q455">
        <f>IF(LEFT(DM455,1)&lt;&gt;"0",IF(LEFT(DM455,1)="1",3.0,DN455),$D$5+$E$5*(EE455*DX455/($K$5*1000))+$F$5*(EE455*DX455/($K$5*1000))*MAX(MIN(DK455,$J$5),$I$5)*MAX(MIN(DK455,$J$5),$I$5)+$G$5*MAX(MIN(DK455,$J$5),$I$5)*(EE455*DX455/($K$5*1000))+$H$5*(EE455*DX455/($K$5*1000))*(EE455*DX455/($K$5*1000)))</f>
        <v>0</v>
      </c>
      <c r="R455">
        <f>I455*(1000-(1000*0.61365*exp(17.502*V455/(240.97+V455))/(DX455+DY455)+DS455)/2)/(1000*0.61365*exp(17.502*V455/(240.97+V455))/(DX455+DY455)-DS455)</f>
        <v>0</v>
      </c>
      <c r="S455">
        <f>1/((DL455+1)/(P455/1.6)+1/(Q455/1.37)) + DL455/((DL455+1)/(P455/1.6) + DL455/(Q455/1.37))</f>
        <v>0</v>
      </c>
      <c r="T455">
        <f>(DG455*DJ455)</f>
        <v>0</v>
      </c>
      <c r="U455">
        <f>(DZ455+(T455+2*0.95*5.67E-8*(((DZ455+$B$9)+273)^4-(DZ455+273)^4)-44100*I455)/(1.84*29.3*Q455+8*0.95*5.67E-8*(DZ455+273)^3))</f>
        <v>0</v>
      </c>
      <c r="V455">
        <f>($C$9*EA455+$D$9*EB455+$E$9*U455)</f>
        <v>0</v>
      </c>
      <c r="W455">
        <f>0.61365*exp(17.502*V455/(240.97+V455))</f>
        <v>0</v>
      </c>
      <c r="X455">
        <f>(Y455/Z455*100)</f>
        <v>0</v>
      </c>
      <c r="Y455">
        <f>DS455*(DX455+DY455)/1000</f>
        <v>0</v>
      </c>
      <c r="Z455">
        <f>0.61365*exp(17.502*DZ455/(240.97+DZ455))</f>
        <v>0</v>
      </c>
      <c r="AA455">
        <f>(W455-DS455*(DX455+DY455)/1000)</f>
        <v>0</v>
      </c>
      <c r="AB455">
        <f>(-I455*44100)</f>
        <v>0</v>
      </c>
      <c r="AC455">
        <f>2*29.3*Q455*0.92*(DZ455-V455)</f>
        <v>0</v>
      </c>
      <c r="AD455">
        <f>2*0.95*5.67E-8*(((DZ455+$B$9)+273)^4-(V455+273)^4)</f>
        <v>0</v>
      </c>
      <c r="AE455">
        <f>T455+AD455+AB455+AC455</f>
        <v>0</v>
      </c>
      <c r="AF455">
        <f>DW455*AT455*(DR455-DQ455*(1000-AT455*DT455)/(1000-AT455*DS455))/(100*DK455)</f>
        <v>0</v>
      </c>
      <c r="AG455">
        <f>1000*DW455*AT455*(DS455-DT455)/(100*DK455*(1000-AT455*DS455))</f>
        <v>0</v>
      </c>
      <c r="AH455">
        <f>(AI455 - AJ455 - DX455*1E3/(8.314*(DZ455+273.15)) * AL455/DW455 * AK455) * DW455/(100*DK455) * (1000 - DT455)/1000</f>
        <v>0</v>
      </c>
      <c r="AI455">
        <v>836.8929550376104</v>
      </c>
      <c r="AJ455">
        <v>813.8572545454543</v>
      </c>
      <c r="AK455">
        <v>3.401385280877026</v>
      </c>
      <c r="AL455">
        <v>66.85377035828483</v>
      </c>
      <c r="AM455">
        <f>(AO455 - AN455 + DX455*1E3/(8.314*(DZ455+273.15)) * AQ455/DW455 * AP455) * DW455/(100*DK455) * 1000/(1000 - AO455)</f>
        <v>0</v>
      </c>
      <c r="AN455">
        <v>14.48924066224635</v>
      </c>
      <c r="AO455">
        <v>17.83846593406594</v>
      </c>
      <c r="AP455">
        <v>1.293942751716322E-05</v>
      </c>
      <c r="AQ455">
        <v>101.9108585769425</v>
      </c>
      <c r="AR455">
        <v>0</v>
      </c>
      <c r="AS455">
        <v>0</v>
      </c>
      <c r="AT455">
        <f>IF(AR455*$H$15&gt;=AV455,1.0,(AV455/(AV455-AR455*$H$15)))</f>
        <v>0</v>
      </c>
      <c r="AU455">
        <f>(AT455-1)*100</f>
        <v>0</v>
      </c>
      <c r="AV455">
        <f>MAX(0,($B$15+$C$15*EE455)/(1+$D$15*EE455)*DX455/(DZ455+273)*$E$15)</f>
        <v>0</v>
      </c>
      <c r="AW455" t="s">
        <v>429</v>
      </c>
      <c r="AX455" t="s">
        <v>429</v>
      </c>
      <c r="AY455">
        <v>0</v>
      </c>
      <c r="AZ455">
        <v>0</v>
      </c>
      <c r="BA455">
        <f>1-AY455/AZ455</f>
        <v>0</v>
      </c>
      <c r="BB455">
        <v>0</v>
      </c>
      <c r="BC455" t="s">
        <v>429</v>
      </c>
      <c r="BD455" t="s">
        <v>429</v>
      </c>
      <c r="BE455">
        <v>0</v>
      </c>
      <c r="BF455">
        <v>0</v>
      </c>
      <c r="BG455">
        <f>1-BE455/BF455</f>
        <v>0</v>
      </c>
      <c r="BH455">
        <v>0.5</v>
      </c>
      <c r="BI455">
        <f>DH455</f>
        <v>0</v>
      </c>
      <c r="BJ455">
        <f>K455</f>
        <v>0</v>
      </c>
      <c r="BK455">
        <f>BG455*BH455*BI455</f>
        <v>0</v>
      </c>
      <c r="BL455">
        <f>(BJ455-BB455)/BI455</f>
        <v>0</v>
      </c>
      <c r="BM455">
        <f>(AZ455-BF455)/BF455</f>
        <v>0</v>
      </c>
      <c r="BN455">
        <f>AY455/(BA455+AY455/BF455)</f>
        <v>0</v>
      </c>
      <c r="BO455" t="s">
        <v>429</v>
      </c>
      <c r="BP455">
        <v>0</v>
      </c>
      <c r="BQ455">
        <f>IF(BP455&lt;&gt;0, BP455, BN455)</f>
        <v>0</v>
      </c>
      <c r="BR455">
        <f>1-BQ455/BF455</f>
        <v>0</v>
      </c>
      <c r="BS455">
        <f>(BF455-BE455)/(BF455-BQ455)</f>
        <v>0</v>
      </c>
      <c r="BT455">
        <f>(AZ455-BF455)/(AZ455-BQ455)</f>
        <v>0</v>
      </c>
      <c r="BU455">
        <f>(BF455-BE455)/(BF455-AY455)</f>
        <v>0</v>
      </c>
      <c r="BV455">
        <f>(AZ455-BF455)/(AZ455-AY455)</f>
        <v>0</v>
      </c>
      <c r="BW455">
        <f>(BS455*BQ455/BE455)</f>
        <v>0</v>
      </c>
      <c r="BX455">
        <f>(1-BW455)</f>
        <v>0</v>
      </c>
      <c r="DG455">
        <f>$B$13*EF455+$C$13*EG455+$F$13*ER455*(1-EU455)</f>
        <v>0</v>
      </c>
      <c r="DH455">
        <f>DG455*DI455</f>
        <v>0</v>
      </c>
      <c r="DI455">
        <f>($B$13*$D$11+$C$13*$D$11+$F$13*((FE455+EW455)/MAX(FE455+EW455+FF455, 0.1)*$I$11+FF455/MAX(FE455+EW455+FF455, 0.1)*$J$11))/($B$13+$C$13+$F$13)</f>
        <v>0</v>
      </c>
      <c r="DJ455">
        <f>($B$13*$K$11+$C$13*$K$11+$F$13*((FE455+EW455)/MAX(FE455+EW455+FF455, 0.1)*$P$11+FF455/MAX(FE455+EW455+FF455, 0.1)*$Q$11))/($B$13+$C$13+$F$13)</f>
        <v>0</v>
      </c>
      <c r="DK455">
        <v>4.16</v>
      </c>
      <c r="DL455">
        <v>0.5</v>
      </c>
      <c r="DM455" t="s">
        <v>430</v>
      </c>
      <c r="DN455">
        <v>2</v>
      </c>
      <c r="DO455" t="b">
        <v>1</v>
      </c>
      <c r="DP455">
        <v>1685038195.214286</v>
      </c>
      <c r="DQ455">
        <v>774.9461428571429</v>
      </c>
      <c r="DR455">
        <v>809.8919642857144</v>
      </c>
      <c r="DS455">
        <v>17.83307142857143</v>
      </c>
      <c r="DT455">
        <v>14.48613928571428</v>
      </c>
      <c r="DU455">
        <v>774.7283928571429</v>
      </c>
      <c r="DV455">
        <v>17.92041785714286</v>
      </c>
      <c r="DW455">
        <v>499.9773214285714</v>
      </c>
      <c r="DX455">
        <v>99.46416428571426</v>
      </c>
      <c r="DY455">
        <v>0.09990044642857143</v>
      </c>
      <c r="DZ455">
        <v>26.92025714285714</v>
      </c>
      <c r="EA455">
        <v>28.01142857142858</v>
      </c>
      <c r="EB455">
        <v>999.9000000000002</v>
      </c>
      <c r="EC455">
        <v>0</v>
      </c>
      <c r="ED455">
        <v>0</v>
      </c>
      <c r="EE455">
        <v>10004.91071428572</v>
      </c>
      <c r="EF455">
        <v>0</v>
      </c>
      <c r="EG455">
        <v>279.0185</v>
      </c>
      <c r="EH455">
        <v>-34.94583928571429</v>
      </c>
      <c r="EI455">
        <v>789.0168214285713</v>
      </c>
      <c r="EJ455">
        <v>821.7967500000001</v>
      </c>
      <c r="EK455">
        <v>3.346927142857143</v>
      </c>
      <c r="EL455">
        <v>809.8919642857144</v>
      </c>
      <c r="EM455">
        <v>14.48613928571428</v>
      </c>
      <c r="EN455">
        <v>1.773751785714286</v>
      </c>
      <c r="EO455">
        <v>1.440851428571428</v>
      </c>
      <c r="EP455">
        <v>15.55737142857143</v>
      </c>
      <c r="EQ455">
        <v>12.354525</v>
      </c>
      <c r="ER455">
        <v>1999.962142857143</v>
      </c>
      <c r="ES455">
        <v>0.9799991071428568</v>
      </c>
      <c r="ET455">
        <v>0.0200008</v>
      </c>
      <c r="EU455">
        <v>0</v>
      </c>
      <c r="EV455">
        <v>97.34883214285712</v>
      </c>
      <c r="EW455">
        <v>5.00078</v>
      </c>
      <c r="EX455">
        <v>10866.20714285714</v>
      </c>
      <c r="EY455">
        <v>16379.31428571429</v>
      </c>
      <c r="EZ455">
        <v>44.61346428571427</v>
      </c>
      <c r="FA455">
        <v>46.06199999999998</v>
      </c>
      <c r="FB455">
        <v>45.10471428571429</v>
      </c>
      <c r="FC455">
        <v>45.33907142857142</v>
      </c>
      <c r="FD455">
        <v>45.0800357142857</v>
      </c>
      <c r="FE455">
        <v>1955.057142857143</v>
      </c>
      <c r="FF455">
        <v>39.90000000000001</v>
      </c>
      <c r="FG455">
        <v>0</v>
      </c>
      <c r="FH455">
        <v>1685038202.5</v>
      </c>
      <c r="FI455">
        <v>0</v>
      </c>
      <c r="FJ455">
        <v>97.33077999999999</v>
      </c>
      <c r="FK455">
        <v>-1.060261558229825</v>
      </c>
      <c r="FL455">
        <v>1182.930768733343</v>
      </c>
      <c r="FM455">
        <v>10883.928</v>
      </c>
      <c r="FN455">
        <v>15</v>
      </c>
      <c r="FO455">
        <v>1685037180.6</v>
      </c>
      <c r="FP455" t="s">
        <v>1212</v>
      </c>
      <c r="FQ455">
        <v>1685037168.1</v>
      </c>
      <c r="FR455">
        <v>1685037180.6</v>
      </c>
      <c r="FS455">
        <v>6</v>
      </c>
      <c r="FT455">
        <v>0.393</v>
      </c>
      <c r="FU455">
        <v>0.027</v>
      </c>
      <c r="FV455">
        <v>0.222</v>
      </c>
      <c r="FW455">
        <v>-0.163</v>
      </c>
      <c r="FX455">
        <v>420</v>
      </c>
      <c r="FY455">
        <v>12</v>
      </c>
      <c r="FZ455">
        <v>0.38</v>
      </c>
      <c r="GA455">
        <v>0.02</v>
      </c>
      <c r="GB455">
        <v>-34.92823500000001</v>
      </c>
      <c r="GC455">
        <v>-0.2818131332081934</v>
      </c>
      <c r="GD455">
        <v>0.06294331000988142</v>
      </c>
      <c r="GE455">
        <v>0</v>
      </c>
      <c r="GF455">
        <v>3.34698925</v>
      </c>
      <c r="GG455">
        <v>-0.0001151594746833374</v>
      </c>
      <c r="GH455">
        <v>0.0008099857637638317</v>
      </c>
      <c r="GI455">
        <v>1</v>
      </c>
      <c r="GJ455">
        <v>1</v>
      </c>
      <c r="GK455">
        <v>2</v>
      </c>
      <c r="GL455" t="s">
        <v>432</v>
      </c>
      <c r="GM455">
        <v>3.09854</v>
      </c>
      <c r="GN455">
        <v>2.75791</v>
      </c>
      <c r="GO455">
        <v>0.150005</v>
      </c>
      <c r="GP455">
        <v>0.154411</v>
      </c>
      <c r="GQ455">
        <v>0.0953349</v>
      </c>
      <c r="GR455">
        <v>0.0821696</v>
      </c>
      <c r="GS455">
        <v>21544.3</v>
      </c>
      <c r="GT455">
        <v>21192.3</v>
      </c>
      <c r="GU455">
        <v>25910.2</v>
      </c>
      <c r="GV455">
        <v>25428</v>
      </c>
      <c r="GW455">
        <v>37640.9</v>
      </c>
      <c r="GX455">
        <v>35566.9</v>
      </c>
      <c r="GY455">
        <v>45317.9</v>
      </c>
      <c r="GZ455">
        <v>41918.5</v>
      </c>
      <c r="HA455">
        <v>1.82062</v>
      </c>
      <c r="HB455">
        <v>1.7473</v>
      </c>
      <c r="HC455">
        <v>-0.242632</v>
      </c>
      <c r="HD455">
        <v>0</v>
      </c>
      <c r="HE455">
        <v>31.9608</v>
      </c>
      <c r="HF455">
        <v>999.9</v>
      </c>
      <c r="HG455">
        <v>39.1</v>
      </c>
      <c r="HH455">
        <v>48.2</v>
      </c>
      <c r="HI455">
        <v>44.6055</v>
      </c>
      <c r="HJ455">
        <v>63.0935</v>
      </c>
      <c r="HK455">
        <v>22.7684</v>
      </c>
      <c r="HL455">
        <v>1</v>
      </c>
      <c r="HM455">
        <v>0.757736</v>
      </c>
      <c r="HN455">
        <v>8.113580000000001</v>
      </c>
      <c r="HO455">
        <v>20.1087</v>
      </c>
      <c r="HP455">
        <v>5.2104</v>
      </c>
      <c r="HQ455">
        <v>11.986</v>
      </c>
      <c r="HR455">
        <v>4.96185</v>
      </c>
      <c r="HS455">
        <v>3.27428</v>
      </c>
      <c r="HT455">
        <v>9999</v>
      </c>
      <c r="HU455">
        <v>9999</v>
      </c>
      <c r="HV455">
        <v>9999</v>
      </c>
      <c r="HW455">
        <v>33.2</v>
      </c>
      <c r="HX455">
        <v>1.86401</v>
      </c>
      <c r="HY455">
        <v>1.86035</v>
      </c>
      <c r="HZ455">
        <v>1.85872</v>
      </c>
      <c r="IA455">
        <v>1.86005</v>
      </c>
      <c r="IB455">
        <v>1.85989</v>
      </c>
      <c r="IC455">
        <v>1.85854</v>
      </c>
      <c r="ID455">
        <v>1.85773</v>
      </c>
      <c r="IE455">
        <v>1.85243</v>
      </c>
      <c r="IF455">
        <v>0</v>
      </c>
      <c r="IG455">
        <v>0</v>
      </c>
      <c r="IH455">
        <v>0</v>
      </c>
      <c r="II455">
        <v>0</v>
      </c>
      <c r="IJ455" t="s">
        <v>433</v>
      </c>
      <c r="IK455" t="s">
        <v>434</v>
      </c>
      <c r="IL455" t="s">
        <v>435</v>
      </c>
      <c r="IM455" t="s">
        <v>435</v>
      </c>
      <c r="IN455" t="s">
        <v>435</v>
      </c>
      <c r="IO455" t="s">
        <v>435</v>
      </c>
      <c r="IP455">
        <v>0</v>
      </c>
      <c r="IQ455">
        <v>100</v>
      </c>
      <c r="IR455">
        <v>100</v>
      </c>
      <c r="IS455">
        <v>0.215</v>
      </c>
      <c r="IT455">
        <v>-0.0873</v>
      </c>
      <c r="IU455">
        <v>0.1423453740695309</v>
      </c>
      <c r="IV455">
        <v>0.0002756662941723101</v>
      </c>
      <c r="IW455">
        <v>-1.706736700235475E-07</v>
      </c>
      <c r="IX455">
        <v>-7.648352192670159E-11</v>
      </c>
      <c r="IY455">
        <v>-0.2459740599932363</v>
      </c>
      <c r="IZ455">
        <v>0.001712106514585134</v>
      </c>
      <c r="JA455">
        <v>0.0004201690128959496</v>
      </c>
      <c r="JB455">
        <v>-1.212774764375344E-06</v>
      </c>
      <c r="JC455">
        <v>3</v>
      </c>
      <c r="JD455">
        <v>1949</v>
      </c>
      <c r="JE455">
        <v>1</v>
      </c>
      <c r="JF455">
        <v>28</v>
      </c>
      <c r="JG455">
        <v>17.2</v>
      </c>
      <c r="JH455">
        <v>17</v>
      </c>
      <c r="JI455">
        <v>2.00317</v>
      </c>
      <c r="JJ455">
        <v>2.69775</v>
      </c>
      <c r="JK455">
        <v>1.49658</v>
      </c>
      <c r="JL455">
        <v>2.34009</v>
      </c>
      <c r="JM455">
        <v>1.54785</v>
      </c>
      <c r="JN455">
        <v>2.38647</v>
      </c>
      <c r="JO455">
        <v>51.4647</v>
      </c>
      <c r="JP455">
        <v>13.4141</v>
      </c>
      <c r="JQ455">
        <v>18</v>
      </c>
      <c r="JR455">
        <v>501.623</v>
      </c>
      <c r="JS455">
        <v>466.944</v>
      </c>
      <c r="JT455">
        <v>20.3277</v>
      </c>
      <c r="JU455">
        <v>36.1029</v>
      </c>
      <c r="JV455">
        <v>30.0004</v>
      </c>
      <c r="JW455">
        <v>35.8229</v>
      </c>
      <c r="JX455">
        <v>35.673</v>
      </c>
      <c r="JY455">
        <v>40.2152</v>
      </c>
      <c r="JZ455">
        <v>60.9932</v>
      </c>
      <c r="KA455">
        <v>0</v>
      </c>
      <c r="KB455">
        <v>20.2975</v>
      </c>
      <c r="KC455">
        <v>861.414</v>
      </c>
      <c r="KD455">
        <v>14.4905</v>
      </c>
      <c r="KE455">
        <v>99.0258</v>
      </c>
      <c r="KF455">
        <v>99.5146</v>
      </c>
    </row>
    <row r="456" spans="1:292">
      <c r="A456">
        <v>436</v>
      </c>
      <c r="B456">
        <v>1685038208</v>
      </c>
      <c r="C456">
        <v>11608.90000009537</v>
      </c>
      <c r="D456" t="s">
        <v>1314</v>
      </c>
      <c r="E456" t="s">
        <v>1315</v>
      </c>
      <c r="F456">
        <v>5</v>
      </c>
      <c r="G456" t="s">
        <v>1235</v>
      </c>
      <c r="H456">
        <v>1685038200.5</v>
      </c>
      <c r="I456">
        <f>(J456)/1000</f>
        <v>0</v>
      </c>
      <c r="J456">
        <f>IF(DO456, AM456, AG456)</f>
        <v>0</v>
      </c>
      <c r="K456">
        <f>IF(DO456, AH456, AF456)</f>
        <v>0</v>
      </c>
      <c r="L456">
        <f>DQ456 - IF(AT456&gt;1, K456*DK456*100.0/(AV456*EE456), 0)</f>
        <v>0</v>
      </c>
      <c r="M456">
        <f>((S456-I456/2)*L456-K456)/(S456+I456/2)</f>
        <v>0</v>
      </c>
      <c r="N456">
        <f>M456*(DX456+DY456)/1000.0</f>
        <v>0</v>
      </c>
      <c r="O456">
        <f>(DQ456 - IF(AT456&gt;1, K456*DK456*100.0/(AV456*EE456), 0))*(DX456+DY456)/1000.0</f>
        <v>0</v>
      </c>
      <c r="P456">
        <f>2.0/((1/R456-1/Q456)+SIGN(R456)*SQRT((1/R456-1/Q456)*(1/R456-1/Q456) + 4*DL456/((DL456+1)*(DL456+1))*(2*1/R456*1/Q456-1/Q456*1/Q456)))</f>
        <v>0</v>
      </c>
      <c r="Q456">
        <f>IF(LEFT(DM456,1)&lt;&gt;"0",IF(LEFT(DM456,1)="1",3.0,DN456),$D$5+$E$5*(EE456*DX456/($K$5*1000))+$F$5*(EE456*DX456/($K$5*1000))*MAX(MIN(DK456,$J$5),$I$5)*MAX(MIN(DK456,$J$5),$I$5)+$G$5*MAX(MIN(DK456,$J$5),$I$5)*(EE456*DX456/($K$5*1000))+$H$5*(EE456*DX456/($K$5*1000))*(EE456*DX456/($K$5*1000)))</f>
        <v>0</v>
      </c>
      <c r="R456">
        <f>I456*(1000-(1000*0.61365*exp(17.502*V456/(240.97+V456))/(DX456+DY456)+DS456)/2)/(1000*0.61365*exp(17.502*V456/(240.97+V456))/(DX456+DY456)-DS456)</f>
        <v>0</v>
      </c>
      <c r="S456">
        <f>1/((DL456+1)/(P456/1.6)+1/(Q456/1.37)) + DL456/((DL456+1)/(P456/1.6) + DL456/(Q456/1.37))</f>
        <v>0</v>
      </c>
      <c r="T456">
        <f>(DG456*DJ456)</f>
        <v>0</v>
      </c>
      <c r="U456">
        <f>(DZ456+(T456+2*0.95*5.67E-8*(((DZ456+$B$9)+273)^4-(DZ456+273)^4)-44100*I456)/(1.84*29.3*Q456+8*0.95*5.67E-8*(DZ456+273)^3))</f>
        <v>0</v>
      </c>
      <c r="V456">
        <f>($C$9*EA456+$D$9*EB456+$E$9*U456)</f>
        <v>0</v>
      </c>
      <c r="W456">
        <f>0.61365*exp(17.502*V456/(240.97+V456))</f>
        <v>0</v>
      </c>
      <c r="X456">
        <f>(Y456/Z456*100)</f>
        <v>0</v>
      </c>
      <c r="Y456">
        <f>DS456*(DX456+DY456)/1000</f>
        <v>0</v>
      </c>
      <c r="Z456">
        <f>0.61365*exp(17.502*DZ456/(240.97+DZ456))</f>
        <v>0</v>
      </c>
      <c r="AA456">
        <f>(W456-DS456*(DX456+DY456)/1000)</f>
        <v>0</v>
      </c>
      <c r="AB456">
        <f>(-I456*44100)</f>
        <v>0</v>
      </c>
      <c r="AC456">
        <f>2*29.3*Q456*0.92*(DZ456-V456)</f>
        <v>0</v>
      </c>
      <c r="AD456">
        <f>2*0.95*5.67E-8*(((DZ456+$B$9)+273)^4-(V456+273)^4)</f>
        <v>0</v>
      </c>
      <c r="AE456">
        <f>T456+AD456+AB456+AC456</f>
        <v>0</v>
      </c>
      <c r="AF456">
        <f>DW456*AT456*(DR456-DQ456*(1000-AT456*DT456)/(1000-AT456*DS456))/(100*DK456)</f>
        <v>0</v>
      </c>
      <c r="AG456">
        <f>1000*DW456*AT456*(DS456-DT456)/(100*DK456*(1000-AT456*DS456))</f>
        <v>0</v>
      </c>
      <c r="AH456">
        <f>(AI456 - AJ456 - DX456*1E3/(8.314*(DZ456+273.15)) * AL456/DW456 * AK456) * DW456/(100*DK456) * (1000 - DT456)/1000</f>
        <v>0</v>
      </c>
      <c r="AI456">
        <v>853.8894764358722</v>
      </c>
      <c r="AJ456">
        <v>830.8525030303032</v>
      </c>
      <c r="AK456">
        <v>3.401224118471386</v>
      </c>
      <c r="AL456">
        <v>66.85377035828483</v>
      </c>
      <c r="AM456">
        <f>(AO456 - AN456 + DX456*1E3/(8.314*(DZ456+273.15)) * AQ456/DW456 * AP456) * DW456/(100*DK456) * 1000/(1000 - AO456)</f>
        <v>0</v>
      </c>
      <c r="AN456">
        <v>14.49483069348694</v>
      </c>
      <c r="AO456">
        <v>17.83907802197804</v>
      </c>
      <c r="AP456">
        <v>2.018930454237395E-05</v>
      </c>
      <c r="AQ456">
        <v>101.9108585769425</v>
      </c>
      <c r="AR456">
        <v>0</v>
      </c>
      <c r="AS456">
        <v>0</v>
      </c>
      <c r="AT456">
        <f>IF(AR456*$H$15&gt;=AV456,1.0,(AV456/(AV456-AR456*$H$15)))</f>
        <v>0</v>
      </c>
      <c r="AU456">
        <f>(AT456-1)*100</f>
        <v>0</v>
      </c>
      <c r="AV456">
        <f>MAX(0,($B$15+$C$15*EE456)/(1+$D$15*EE456)*DX456/(DZ456+273)*$E$15)</f>
        <v>0</v>
      </c>
      <c r="AW456" t="s">
        <v>429</v>
      </c>
      <c r="AX456" t="s">
        <v>429</v>
      </c>
      <c r="AY456">
        <v>0</v>
      </c>
      <c r="AZ456">
        <v>0</v>
      </c>
      <c r="BA456">
        <f>1-AY456/AZ456</f>
        <v>0</v>
      </c>
      <c r="BB456">
        <v>0</v>
      </c>
      <c r="BC456" t="s">
        <v>429</v>
      </c>
      <c r="BD456" t="s">
        <v>429</v>
      </c>
      <c r="BE456">
        <v>0</v>
      </c>
      <c r="BF456">
        <v>0</v>
      </c>
      <c r="BG456">
        <f>1-BE456/BF456</f>
        <v>0</v>
      </c>
      <c r="BH456">
        <v>0.5</v>
      </c>
      <c r="BI456">
        <f>DH456</f>
        <v>0</v>
      </c>
      <c r="BJ456">
        <f>K456</f>
        <v>0</v>
      </c>
      <c r="BK456">
        <f>BG456*BH456*BI456</f>
        <v>0</v>
      </c>
      <c r="BL456">
        <f>(BJ456-BB456)/BI456</f>
        <v>0</v>
      </c>
      <c r="BM456">
        <f>(AZ456-BF456)/BF456</f>
        <v>0</v>
      </c>
      <c r="BN456">
        <f>AY456/(BA456+AY456/BF456)</f>
        <v>0</v>
      </c>
      <c r="BO456" t="s">
        <v>429</v>
      </c>
      <c r="BP456">
        <v>0</v>
      </c>
      <c r="BQ456">
        <f>IF(BP456&lt;&gt;0, BP456, BN456)</f>
        <v>0</v>
      </c>
      <c r="BR456">
        <f>1-BQ456/BF456</f>
        <v>0</v>
      </c>
      <c r="BS456">
        <f>(BF456-BE456)/(BF456-BQ456)</f>
        <v>0</v>
      </c>
      <c r="BT456">
        <f>(AZ456-BF456)/(AZ456-BQ456)</f>
        <v>0</v>
      </c>
      <c r="BU456">
        <f>(BF456-BE456)/(BF456-AY456)</f>
        <v>0</v>
      </c>
      <c r="BV456">
        <f>(AZ456-BF456)/(AZ456-AY456)</f>
        <v>0</v>
      </c>
      <c r="BW456">
        <f>(BS456*BQ456/BE456)</f>
        <v>0</v>
      </c>
      <c r="BX456">
        <f>(1-BW456)</f>
        <v>0</v>
      </c>
      <c r="DG456">
        <f>$B$13*EF456+$C$13*EG456+$F$13*ER456*(1-EU456)</f>
        <v>0</v>
      </c>
      <c r="DH456">
        <f>DG456*DI456</f>
        <v>0</v>
      </c>
      <c r="DI456">
        <f>($B$13*$D$11+$C$13*$D$11+$F$13*((FE456+EW456)/MAX(FE456+EW456+FF456, 0.1)*$I$11+FF456/MAX(FE456+EW456+FF456, 0.1)*$J$11))/($B$13+$C$13+$F$13)</f>
        <v>0</v>
      </c>
      <c r="DJ456">
        <f>($B$13*$K$11+$C$13*$K$11+$F$13*((FE456+EW456)/MAX(FE456+EW456+FF456, 0.1)*$P$11+FF456/MAX(FE456+EW456+FF456, 0.1)*$Q$11))/($B$13+$C$13+$F$13)</f>
        <v>0</v>
      </c>
      <c r="DK456">
        <v>4.16</v>
      </c>
      <c r="DL456">
        <v>0.5</v>
      </c>
      <c r="DM456" t="s">
        <v>430</v>
      </c>
      <c r="DN456">
        <v>2</v>
      </c>
      <c r="DO456" t="b">
        <v>1</v>
      </c>
      <c r="DP456">
        <v>1685038200.5</v>
      </c>
      <c r="DQ456">
        <v>792.6270740740741</v>
      </c>
      <c r="DR456">
        <v>827.611111111111</v>
      </c>
      <c r="DS456">
        <v>17.83718888888889</v>
      </c>
      <c r="DT456">
        <v>14.4911962962963</v>
      </c>
      <c r="DU456">
        <v>792.4116666666667</v>
      </c>
      <c r="DV456">
        <v>17.92445185185185</v>
      </c>
      <c r="DW456">
        <v>499.9915925925926</v>
      </c>
      <c r="DX456">
        <v>99.46465555555557</v>
      </c>
      <c r="DY456">
        <v>0.09995022962962963</v>
      </c>
      <c r="DZ456">
        <v>26.91894814814815</v>
      </c>
      <c r="EA456">
        <v>28.00644814814815</v>
      </c>
      <c r="EB456">
        <v>999.9000000000001</v>
      </c>
      <c r="EC456">
        <v>0</v>
      </c>
      <c r="ED456">
        <v>0</v>
      </c>
      <c r="EE456">
        <v>10009.33037037037</v>
      </c>
      <c r="EF456">
        <v>0</v>
      </c>
      <c r="EG456">
        <v>279.2568888888889</v>
      </c>
      <c r="EH456">
        <v>-34.98414074074074</v>
      </c>
      <c r="EI456">
        <v>807.022111111111</v>
      </c>
      <c r="EJ456">
        <v>839.7807037037038</v>
      </c>
      <c r="EK456">
        <v>3.34598037037037</v>
      </c>
      <c r="EL456">
        <v>827.611111111111</v>
      </c>
      <c r="EM456">
        <v>14.4911962962963</v>
      </c>
      <c r="EN456">
        <v>1.774169259259259</v>
      </c>
      <c r="EO456">
        <v>1.441361481481481</v>
      </c>
      <c r="EP456">
        <v>15.56104444444445</v>
      </c>
      <c r="EQ456">
        <v>12.35990740740741</v>
      </c>
      <c r="ER456">
        <v>1999.975925925926</v>
      </c>
      <c r="ES456">
        <v>0.9799989259259257</v>
      </c>
      <c r="ET456">
        <v>0.02000099259259259</v>
      </c>
      <c r="EU456">
        <v>0</v>
      </c>
      <c r="EV456">
        <v>97.21214074074072</v>
      </c>
      <c r="EW456">
        <v>5.00078</v>
      </c>
      <c r="EX456">
        <v>10956.23703703703</v>
      </c>
      <c r="EY456">
        <v>16379.43333333333</v>
      </c>
      <c r="EZ456">
        <v>44.62466666666666</v>
      </c>
      <c r="FA456">
        <v>46.06199999999998</v>
      </c>
      <c r="FB456">
        <v>45.09933333333333</v>
      </c>
      <c r="FC456">
        <v>45.33774074074075</v>
      </c>
      <c r="FD456">
        <v>45.08762962962962</v>
      </c>
      <c r="FE456">
        <v>1955.07037037037</v>
      </c>
      <c r="FF456">
        <v>39.90074074074074</v>
      </c>
      <c r="FG456">
        <v>0</v>
      </c>
      <c r="FH456">
        <v>1685038207.3</v>
      </c>
      <c r="FI456">
        <v>0</v>
      </c>
      <c r="FJ456">
        <v>97.22578799999999</v>
      </c>
      <c r="FK456">
        <v>-1.523030782546321</v>
      </c>
      <c r="FL456">
        <v>335.2384618821485</v>
      </c>
      <c r="FM456">
        <v>10956.244</v>
      </c>
      <c r="FN456">
        <v>15</v>
      </c>
      <c r="FO456">
        <v>1685037180.6</v>
      </c>
      <c r="FP456" t="s">
        <v>1212</v>
      </c>
      <c r="FQ456">
        <v>1685037168.1</v>
      </c>
      <c r="FR456">
        <v>1685037180.6</v>
      </c>
      <c r="FS456">
        <v>6</v>
      </c>
      <c r="FT456">
        <v>0.393</v>
      </c>
      <c r="FU456">
        <v>0.027</v>
      </c>
      <c r="FV456">
        <v>0.222</v>
      </c>
      <c r="FW456">
        <v>-0.163</v>
      </c>
      <c r="FX456">
        <v>420</v>
      </c>
      <c r="FY456">
        <v>12</v>
      </c>
      <c r="FZ456">
        <v>0.38</v>
      </c>
      <c r="GA456">
        <v>0.02</v>
      </c>
      <c r="GB456">
        <v>-34.9589225</v>
      </c>
      <c r="GC456">
        <v>-0.3700063789867984</v>
      </c>
      <c r="GD456">
        <v>0.0602880356600711</v>
      </c>
      <c r="GE456">
        <v>0</v>
      </c>
      <c r="GF456">
        <v>3.346296</v>
      </c>
      <c r="GG456">
        <v>-0.01097808630395266</v>
      </c>
      <c r="GH456">
        <v>0.001527558182198</v>
      </c>
      <c r="GI456">
        <v>1</v>
      </c>
      <c r="GJ456">
        <v>1</v>
      </c>
      <c r="GK456">
        <v>2</v>
      </c>
      <c r="GL456" t="s">
        <v>432</v>
      </c>
      <c r="GM456">
        <v>3.09866</v>
      </c>
      <c r="GN456">
        <v>2.75823</v>
      </c>
      <c r="GO456">
        <v>0.152086</v>
      </c>
      <c r="GP456">
        <v>0.156449</v>
      </c>
      <c r="GQ456">
        <v>0.0953345</v>
      </c>
      <c r="GR456">
        <v>0.08218549999999999</v>
      </c>
      <c r="GS456">
        <v>21491.3</v>
      </c>
      <c r="GT456">
        <v>21141.1</v>
      </c>
      <c r="GU456">
        <v>25910</v>
      </c>
      <c r="GV456">
        <v>25427.8</v>
      </c>
      <c r="GW456">
        <v>37640.8</v>
      </c>
      <c r="GX456">
        <v>35566.4</v>
      </c>
      <c r="GY456">
        <v>45317.4</v>
      </c>
      <c r="GZ456">
        <v>41918.5</v>
      </c>
      <c r="HA456">
        <v>1.82062</v>
      </c>
      <c r="HB456">
        <v>1.74717</v>
      </c>
      <c r="HC456">
        <v>-0.243932</v>
      </c>
      <c r="HD456">
        <v>0</v>
      </c>
      <c r="HE456">
        <v>31.9655</v>
      </c>
      <c r="HF456">
        <v>999.9</v>
      </c>
      <c r="HG456">
        <v>39.1</v>
      </c>
      <c r="HH456">
        <v>48.2</v>
      </c>
      <c r="HI456">
        <v>44.6039</v>
      </c>
      <c r="HJ456">
        <v>63.0135</v>
      </c>
      <c r="HK456">
        <v>22.4479</v>
      </c>
      <c r="HL456">
        <v>1</v>
      </c>
      <c r="HM456">
        <v>0.75845</v>
      </c>
      <c r="HN456">
        <v>8.20819</v>
      </c>
      <c r="HO456">
        <v>20.1044</v>
      </c>
      <c r="HP456">
        <v>5.20935</v>
      </c>
      <c r="HQ456">
        <v>11.986</v>
      </c>
      <c r="HR456">
        <v>4.963</v>
      </c>
      <c r="HS456">
        <v>3.2743</v>
      </c>
      <c r="HT456">
        <v>9999</v>
      </c>
      <c r="HU456">
        <v>9999</v>
      </c>
      <c r="HV456">
        <v>9999</v>
      </c>
      <c r="HW456">
        <v>33.2</v>
      </c>
      <c r="HX456">
        <v>1.86401</v>
      </c>
      <c r="HY456">
        <v>1.86035</v>
      </c>
      <c r="HZ456">
        <v>1.8587</v>
      </c>
      <c r="IA456">
        <v>1.86003</v>
      </c>
      <c r="IB456">
        <v>1.85989</v>
      </c>
      <c r="IC456">
        <v>1.85854</v>
      </c>
      <c r="ID456">
        <v>1.8577</v>
      </c>
      <c r="IE456">
        <v>1.85242</v>
      </c>
      <c r="IF456">
        <v>0</v>
      </c>
      <c r="IG456">
        <v>0</v>
      </c>
      <c r="IH456">
        <v>0</v>
      </c>
      <c r="II456">
        <v>0</v>
      </c>
      <c r="IJ456" t="s">
        <v>433</v>
      </c>
      <c r="IK456" t="s">
        <v>434</v>
      </c>
      <c r="IL456" t="s">
        <v>435</v>
      </c>
      <c r="IM456" t="s">
        <v>435</v>
      </c>
      <c r="IN456" t="s">
        <v>435</v>
      </c>
      <c r="IO456" t="s">
        <v>435</v>
      </c>
      <c r="IP456">
        <v>0</v>
      </c>
      <c r="IQ456">
        <v>100</v>
      </c>
      <c r="IR456">
        <v>100</v>
      </c>
      <c r="IS456">
        <v>0.212</v>
      </c>
      <c r="IT456">
        <v>-0.0872</v>
      </c>
      <c r="IU456">
        <v>0.1423453740695309</v>
      </c>
      <c r="IV456">
        <v>0.0002756662941723101</v>
      </c>
      <c r="IW456">
        <v>-1.706736700235475E-07</v>
      </c>
      <c r="IX456">
        <v>-7.648352192670159E-11</v>
      </c>
      <c r="IY456">
        <v>-0.2459740599932363</v>
      </c>
      <c r="IZ456">
        <v>0.001712106514585134</v>
      </c>
      <c r="JA456">
        <v>0.0004201690128959496</v>
      </c>
      <c r="JB456">
        <v>-1.212774764375344E-06</v>
      </c>
      <c r="JC456">
        <v>3</v>
      </c>
      <c r="JD456">
        <v>1949</v>
      </c>
      <c r="JE456">
        <v>1</v>
      </c>
      <c r="JF456">
        <v>28</v>
      </c>
      <c r="JG456">
        <v>17.3</v>
      </c>
      <c r="JH456">
        <v>17.1</v>
      </c>
      <c r="JI456">
        <v>2.03735</v>
      </c>
      <c r="JJ456">
        <v>2.69775</v>
      </c>
      <c r="JK456">
        <v>1.49658</v>
      </c>
      <c r="JL456">
        <v>2.33887</v>
      </c>
      <c r="JM456">
        <v>1.54785</v>
      </c>
      <c r="JN456">
        <v>2.39502</v>
      </c>
      <c r="JO456">
        <v>51.4314</v>
      </c>
      <c r="JP456">
        <v>13.4141</v>
      </c>
      <c r="JQ456">
        <v>18</v>
      </c>
      <c r="JR456">
        <v>501.629</v>
      </c>
      <c r="JS456">
        <v>466.884</v>
      </c>
      <c r="JT456">
        <v>20.3139</v>
      </c>
      <c r="JU456">
        <v>36.1029</v>
      </c>
      <c r="JV456">
        <v>30.0006</v>
      </c>
      <c r="JW456">
        <v>35.8237</v>
      </c>
      <c r="JX456">
        <v>35.6762</v>
      </c>
      <c r="JY456">
        <v>40.9089</v>
      </c>
      <c r="JZ456">
        <v>60.9932</v>
      </c>
      <c r="KA456">
        <v>0</v>
      </c>
      <c r="KB456">
        <v>20.3225</v>
      </c>
      <c r="KC456">
        <v>874.773</v>
      </c>
      <c r="KD456">
        <v>14.4905</v>
      </c>
      <c r="KE456">
        <v>99.0249</v>
      </c>
      <c r="KF456">
        <v>99.51430000000001</v>
      </c>
    </row>
    <row r="457" spans="1:292">
      <c r="A457">
        <v>437</v>
      </c>
      <c r="B457">
        <v>1685038213</v>
      </c>
      <c r="C457">
        <v>11613.90000009537</v>
      </c>
      <c r="D457" t="s">
        <v>1316</v>
      </c>
      <c r="E457" t="s">
        <v>1317</v>
      </c>
      <c r="F457">
        <v>5</v>
      </c>
      <c r="G457" t="s">
        <v>1235</v>
      </c>
      <c r="H457">
        <v>1685038205.214286</v>
      </c>
      <c r="I457">
        <f>(J457)/1000</f>
        <v>0</v>
      </c>
      <c r="J457">
        <f>IF(DO457, AM457, AG457)</f>
        <v>0</v>
      </c>
      <c r="K457">
        <f>IF(DO457, AH457, AF457)</f>
        <v>0</v>
      </c>
      <c r="L457">
        <f>DQ457 - IF(AT457&gt;1, K457*DK457*100.0/(AV457*EE457), 0)</f>
        <v>0</v>
      </c>
      <c r="M457">
        <f>((S457-I457/2)*L457-K457)/(S457+I457/2)</f>
        <v>0</v>
      </c>
      <c r="N457">
        <f>M457*(DX457+DY457)/1000.0</f>
        <v>0</v>
      </c>
      <c r="O457">
        <f>(DQ457 - IF(AT457&gt;1, K457*DK457*100.0/(AV457*EE457), 0))*(DX457+DY457)/1000.0</f>
        <v>0</v>
      </c>
      <c r="P457">
        <f>2.0/((1/R457-1/Q457)+SIGN(R457)*SQRT((1/R457-1/Q457)*(1/R457-1/Q457) + 4*DL457/((DL457+1)*(DL457+1))*(2*1/R457*1/Q457-1/Q457*1/Q457)))</f>
        <v>0</v>
      </c>
      <c r="Q457">
        <f>IF(LEFT(DM457,1)&lt;&gt;"0",IF(LEFT(DM457,1)="1",3.0,DN457),$D$5+$E$5*(EE457*DX457/($K$5*1000))+$F$5*(EE457*DX457/($K$5*1000))*MAX(MIN(DK457,$J$5),$I$5)*MAX(MIN(DK457,$J$5),$I$5)+$G$5*MAX(MIN(DK457,$J$5),$I$5)*(EE457*DX457/($K$5*1000))+$H$5*(EE457*DX457/($K$5*1000))*(EE457*DX457/($K$5*1000)))</f>
        <v>0</v>
      </c>
      <c r="R457">
        <f>I457*(1000-(1000*0.61365*exp(17.502*V457/(240.97+V457))/(DX457+DY457)+DS457)/2)/(1000*0.61365*exp(17.502*V457/(240.97+V457))/(DX457+DY457)-DS457)</f>
        <v>0</v>
      </c>
      <c r="S457">
        <f>1/((DL457+1)/(P457/1.6)+1/(Q457/1.37)) + DL457/((DL457+1)/(P457/1.6) + DL457/(Q457/1.37))</f>
        <v>0</v>
      </c>
      <c r="T457">
        <f>(DG457*DJ457)</f>
        <v>0</v>
      </c>
      <c r="U457">
        <f>(DZ457+(T457+2*0.95*5.67E-8*(((DZ457+$B$9)+273)^4-(DZ457+273)^4)-44100*I457)/(1.84*29.3*Q457+8*0.95*5.67E-8*(DZ457+273)^3))</f>
        <v>0</v>
      </c>
      <c r="V457">
        <f>($C$9*EA457+$D$9*EB457+$E$9*U457)</f>
        <v>0</v>
      </c>
      <c r="W457">
        <f>0.61365*exp(17.502*V457/(240.97+V457))</f>
        <v>0</v>
      </c>
      <c r="X457">
        <f>(Y457/Z457*100)</f>
        <v>0</v>
      </c>
      <c r="Y457">
        <f>DS457*(DX457+DY457)/1000</f>
        <v>0</v>
      </c>
      <c r="Z457">
        <f>0.61365*exp(17.502*DZ457/(240.97+DZ457))</f>
        <v>0</v>
      </c>
      <c r="AA457">
        <f>(W457-DS457*(DX457+DY457)/1000)</f>
        <v>0</v>
      </c>
      <c r="AB457">
        <f>(-I457*44100)</f>
        <v>0</v>
      </c>
      <c r="AC457">
        <f>2*29.3*Q457*0.92*(DZ457-V457)</f>
        <v>0</v>
      </c>
      <c r="AD457">
        <f>2*0.95*5.67E-8*(((DZ457+$B$9)+273)^4-(V457+273)^4)</f>
        <v>0</v>
      </c>
      <c r="AE457">
        <f>T457+AD457+AB457+AC457</f>
        <v>0</v>
      </c>
      <c r="AF457">
        <f>DW457*AT457*(DR457-DQ457*(1000-AT457*DT457)/(1000-AT457*DS457))/(100*DK457)</f>
        <v>0</v>
      </c>
      <c r="AG457">
        <f>1000*DW457*AT457*(DS457-DT457)/(100*DK457*(1000-AT457*DS457))</f>
        <v>0</v>
      </c>
      <c r="AH457">
        <f>(AI457 - AJ457 - DX457*1E3/(8.314*(DZ457+273.15)) * AL457/DW457 * AK457) * DW457/(100*DK457) * (1000 - DT457)/1000</f>
        <v>0</v>
      </c>
      <c r="AI457">
        <v>870.9337993084958</v>
      </c>
      <c r="AJ457">
        <v>847.9536848484846</v>
      </c>
      <c r="AK457">
        <v>3.423419405751652</v>
      </c>
      <c r="AL457">
        <v>66.85377035828483</v>
      </c>
      <c r="AM457">
        <f>(AO457 - AN457 + DX457*1E3/(8.314*(DZ457+273.15)) * AQ457/DW457 * AP457) * DW457/(100*DK457) * 1000/(1000 - AO457)</f>
        <v>0</v>
      </c>
      <c r="AN457">
        <v>14.49748527958599</v>
      </c>
      <c r="AO457">
        <v>17.84048131868132</v>
      </c>
      <c r="AP457">
        <v>-1.517764951948538E-05</v>
      </c>
      <c r="AQ457">
        <v>101.9108585769425</v>
      </c>
      <c r="AR457">
        <v>0</v>
      </c>
      <c r="AS457">
        <v>0</v>
      </c>
      <c r="AT457">
        <f>IF(AR457*$H$15&gt;=AV457,1.0,(AV457/(AV457-AR457*$H$15)))</f>
        <v>0</v>
      </c>
      <c r="AU457">
        <f>(AT457-1)*100</f>
        <v>0</v>
      </c>
      <c r="AV457">
        <f>MAX(0,($B$15+$C$15*EE457)/(1+$D$15*EE457)*DX457/(DZ457+273)*$E$15)</f>
        <v>0</v>
      </c>
      <c r="AW457" t="s">
        <v>429</v>
      </c>
      <c r="AX457" t="s">
        <v>429</v>
      </c>
      <c r="AY457">
        <v>0</v>
      </c>
      <c r="AZ457">
        <v>0</v>
      </c>
      <c r="BA457">
        <f>1-AY457/AZ457</f>
        <v>0</v>
      </c>
      <c r="BB457">
        <v>0</v>
      </c>
      <c r="BC457" t="s">
        <v>429</v>
      </c>
      <c r="BD457" t="s">
        <v>429</v>
      </c>
      <c r="BE457">
        <v>0</v>
      </c>
      <c r="BF457">
        <v>0</v>
      </c>
      <c r="BG457">
        <f>1-BE457/BF457</f>
        <v>0</v>
      </c>
      <c r="BH457">
        <v>0.5</v>
      </c>
      <c r="BI457">
        <f>DH457</f>
        <v>0</v>
      </c>
      <c r="BJ457">
        <f>K457</f>
        <v>0</v>
      </c>
      <c r="BK457">
        <f>BG457*BH457*BI457</f>
        <v>0</v>
      </c>
      <c r="BL457">
        <f>(BJ457-BB457)/BI457</f>
        <v>0</v>
      </c>
      <c r="BM457">
        <f>(AZ457-BF457)/BF457</f>
        <v>0</v>
      </c>
      <c r="BN457">
        <f>AY457/(BA457+AY457/BF457)</f>
        <v>0</v>
      </c>
      <c r="BO457" t="s">
        <v>429</v>
      </c>
      <c r="BP457">
        <v>0</v>
      </c>
      <c r="BQ457">
        <f>IF(BP457&lt;&gt;0, BP457, BN457)</f>
        <v>0</v>
      </c>
      <c r="BR457">
        <f>1-BQ457/BF457</f>
        <v>0</v>
      </c>
      <c r="BS457">
        <f>(BF457-BE457)/(BF457-BQ457)</f>
        <v>0</v>
      </c>
      <c r="BT457">
        <f>(AZ457-BF457)/(AZ457-BQ457)</f>
        <v>0</v>
      </c>
      <c r="BU457">
        <f>(BF457-BE457)/(BF457-AY457)</f>
        <v>0</v>
      </c>
      <c r="BV457">
        <f>(AZ457-BF457)/(AZ457-AY457)</f>
        <v>0</v>
      </c>
      <c r="BW457">
        <f>(BS457*BQ457/BE457)</f>
        <v>0</v>
      </c>
      <c r="BX457">
        <f>(1-BW457)</f>
        <v>0</v>
      </c>
      <c r="DG457">
        <f>$B$13*EF457+$C$13*EG457+$F$13*ER457*(1-EU457)</f>
        <v>0</v>
      </c>
      <c r="DH457">
        <f>DG457*DI457</f>
        <v>0</v>
      </c>
      <c r="DI457">
        <f>($B$13*$D$11+$C$13*$D$11+$F$13*((FE457+EW457)/MAX(FE457+EW457+FF457, 0.1)*$I$11+FF457/MAX(FE457+EW457+FF457, 0.1)*$J$11))/($B$13+$C$13+$F$13)</f>
        <v>0</v>
      </c>
      <c r="DJ457">
        <f>($B$13*$K$11+$C$13*$K$11+$F$13*((FE457+EW457)/MAX(FE457+EW457+FF457, 0.1)*$P$11+FF457/MAX(FE457+EW457+FF457, 0.1)*$Q$11))/($B$13+$C$13+$F$13)</f>
        <v>0</v>
      </c>
      <c r="DK457">
        <v>4.16</v>
      </c>
      <c r="DL457">
        <v>0.5</v>
      </c>
      <c r="DM457" t="s">
        <v>430</v>
      </c>
      <c r="DN457">
        <v>2</v>
      </c>
      <c r="DO457" t="b">
        <v>1</v>
      </c>
      <c r="DP457">
        <v>1685038205.214286</v>
      </c>
      <c r="DQ457">
        <v>808.4218928571429</v>
      </c>
      <c r="DR457">
        <v>843.4328214285714</v>
      </c>
      <c r="DS457">
        <v>17.83858214285714</v>
      </c>
      <c r="DT457">
        <v>14.49559642857143</v>
      </c>
      <c r="DU457">
        <v>808.2086785714284</v>
      </c>
      <c r="DV457">
        <v>17.92582857142857</v>
      </c>
      <c r="DW457">
        <v>500.0025714285715</v>
      </c>
      <c r="DX457">
        <v>99.46480357142856</v>
      </c>
      <c r="DY457">
        <v>0.09996403571428571</v>
      </c>
      <c r="DZ457">
        <v>26.91895</v>
      </c>
      <c r="EA457">
        <v>28.00603928571428</v>
      </c>
      <c r="EB457">
        <v>999.9000000000002</v>
      </c>
      <c r="EC457">
        <v>0</v>
      </c>
      <c r="ED457">
        <v>0</v>
      </c>
      <c r="EE457">
        <v>10005.22678571429</v>
      </c>
      <c r="EF457">
        <v>0</v>
      </c>
      <c r="EG457">
        <v>279.1201428571429</v>
      </c>
      <c r="EH457">
        <v>-35.01100714285715</v>
      </c>
      <c r="EI457">
        <v>823.1049642857143</v>
      </c>
      <c r="EJ457">
        <v>855.838857142857</v>
      </c>
      <c r="EK457">
        <v>3.342976785714286</v>
      </c>
      <c r="EL457">
        <v>843.4328214285714</v>
      </c>
      <c r="EM457">
        <v>14.49559642857143</v>
      </c>
      <c r="EN457">
        <v>1.774311071428571</v>
      </c>
      <c r="EO457">
        <v>1.441801785714286</v>
      </c>
      <c r="EP457">
        <v>15.56229642857143</v>
      </c>
      <c r="EQ457">
        <v>12.36455714285714</v>
      </c>
      <c r="ER457">
        <v>1999.9875</v>
      </c>
      <c r="ES457">
        <v>0.9799977142857141</v>
      </c>
      <c r="ET457">
        <v>0.02000225</v>
      </c>
      <c r="EU457">
        <v>0</v>
      </c>
      <c r="EV457">
        <v>97.25304642857144</v>
      </c>
      <c r="EW457">
        <v>5.00078</v>
      </c>
      <c r="EX457">
        <v>10976.08571428571</v>
      </c>
      <c r="EY457">
        <v>16379.51071428571</v>
      </c>
      <c r="EZ457">
        <v>44.63582142857142</v>
      </c>
      <c r="FA457">
        <v>46.06199999999998</v>
      </c>
      <c r="FB457">
        <v>45.09135714285714</v>
      </c>
      <c r="FC457">
        <v>45.33678571428571</v>
      </c>
      <c r="FD457">
        <v>45.08221428571427</v>
      </c>
      <c r="FE457">
        <v>1955.079642857143</v>
      </c>
      <c r="FF457">
        <v>39.90428571428572</v>
      </c>
      <c r="FG457">
        <v>0</v>
      </c>
      <c r="FH457">
        <v>1685038212.7</v>
      </c>
      <c r="FI457">
        <v>0</v>
      </c>
      <c r="FJ457">
        <v>97.24968461538461</v>
      </c>
      <c r="FK457">
        <v>0.3729025687564307</v>
      </c>
      <c r="FL457">
        <v>126.4170937928431</v>
      </c>
      <c r="FM457">
        <v>10975.07307692308</v>
      </c>
      <c r="FN457">
        <v>15</v>
      </c>
      <c r="FO457">
        <v>1685037180.6</v>
      </c>
      <c r="FP457" t="s">
        <v>1212</v>
      </c>
      <c r="FQ457">
        <v>1685037168.1</v>
      </c>
      <c r="FR457">
        <v>1685037180.6</v>
      </c>
      <c r="FS457">
        <v>6</v>
      </c>
      <c r="FT457">
        <v>0.393</v>
      </c>
      <c r="FU457">
        <v>0.027</v>
      </c>
      <c r="FV457">
        <v>0.222</v>
      </c>
      <c r="FW457">
        <v>-0.163</v>
      </c>
      <c r="FX457">
        <v>420</v>
      </c>
      <c r="FY457">
        <v>12</v>
      </c>
      <c r="FZ457">
        <v>0.38</v>
      </c>
      <c r="GA457">
        <v>0.02</v>
      </c>
      <c r="GB457">
        <v>-35.00589512195121</v>
      </c>
      <c r="GC457">
        <v>-0.3837303135889301</v>
      </c>
      <c r="GD457">
        <v>0.06225249118815645</v>
      </c>
      <c r="GE457">
        <v>0</v>
      </c>
      <c r="GF457">
        <v>3.344257073170731</v>
      </c>
      <c r="GG457">
        <v>-0.03416759581882006</v>
      </c>
      <c r="GH457">
        <v>0.003618726527049684</v>
      </c>
      <c r="GI457">
        <v>1</v>
      </c>
      <c r="GJ457">
        <v>1</v>
      </c>
      <c r="GK457">
        <v>2</v>
      </c>
      <c r="GL457" t="s">
        <v>432</v>
      </c>
      <c r="GM457">
        <v>3.09864</v>
      </c>
      <c r="GN457">
        <v>2.75809</v>
      </c>
      <c r="GO457">
        <v>0.154151</v>
      </c>
      <c r="GP457">
        <v>0.158483</v>
      </c>
      <c r="GQ457">
        <v>0.0953393</v>
      </c>
      <c r="GR457">
        <v>0.08222019999999999</v>
      </c>
      <c r="GS457">
        <v>21438.8</v>
      </c>
      <c r="GT457">
        <v>21090.2</v>
      </c>
      <c r="GU457">
        <v>25909.8</v>
      </c>
      <c r="GV457">
        <v>25428.1</v>
      </c>
      <c r="GW457">
        <v>37640.6</v>
      </c>
      <c r="GX457">
        <v>35565.7</v>
      </c>
      <c r="GY457">
        <v>45317.1</v>
      </c>
      <c r="GZ457">
        <v>41918.9</v>
      </c>
      <c r="HA457">
        <v>1.8203</v>
      </c>
      <c r="HB457">
        <v>1.74735</v>
      </c>
      <c r="HC457">
        <v>-0.243966</v>
      </c>
      <c r="HD457">
        <v>0</v>
      </c>
      <c r="HE457">
        <v>31.9719</v>
      </c>
      <c r="HF457">
        <v>999.9</v>
      </c>
      <c r="HG457">
        <v>39.1</v>
      </c>
      <c r="HH457">
        <v>48.2</v>
      </c>
      <c r="HI457">
        <v>44.6069</v>
      </c>
      <c r="HJ457">
        <v>63.0835</v>
      </c>
      <c r="HK457">
        <v>22.3918</v>
      </c>
      <c r="HL457">
        <v>1</v>
      </c>
      <c r="HM457">
        <v>0.758232</v>
      </c>
      <c r="HN457">
        <v>8.086410000000001</v>
      </c>
      <c r="HO457">
        <v>20.1101</v>
      </c>
      <c r="HP457">
        <v>5.2095</v>
      </c>
      <c r="HQ457">
        <v>11.986</v>
      </c>
      <c r="HR457">
        <v>4.9629</v>
      </c>
      <c r="HS457">
        <v>3.27423</v>
      </c>
      <c r="HT457">
        <v>9999</v>
      </c>
      <c r="HU457">
        <v>9999</v>
      </c>
      <c r="HV457">
        <v>9999</v>
      </c>
      <c r="HW457">
        <v>33.2</v>
      </c>
      <c r="HX457">
        <v>1.86401</v>
      </c>
      <c r="HY457">
        <v>1.86035</v>
      </c>
      <c r="HZ457">
        <v>1.85871</v>
      </c>
      <c r="IA457">
        <v>1.86005</v>
      </c>
      <c r="IB457">
        <v>1.85989</v>
      </c>
      <c r="IC457">
        <v>1.85855</v>
      </c>
      <c r="ID457">
        <v>1.85774</v>
      </c>
      <c r="IE457">
        <v>1.85244</v>
      </c>
      <c r="IF457">
        <v>0</v>
      </c>
      <c r="IG457">
        <v>0</v>
      </c>
      <c r="IH457">
        <v>0</v>
      </c>
      <c r="II457">
        <v>0</v>
      </c>
      <c r="IJ457" t="s">
        <v>433</v>
      </c>
      <c r="IK457" t="s">
        <v>434</v>
      </c>
      <c r="IL457" t="s">
        <v>435</v>
      </c>
      <c r="IM457" t="s">
        <v>435</v>
      </c>
      <c r="IN457" t="s">
        <v>435</v>
      </c>
      <c r="IO457" t="s">
        <v>435</v>
      </c>
      <c r="IP457">
        <v>0</v>
      </c>
      <c r="IQ457">
        <v>100</v>
      </c>
      <c r="IR457">
        <v>100</v>
      </c>
      <c r="IS457">
        <v>0.209</v>
      </c>
      <c r="IT457">
        <v>-0.0873</v>
      </c>
      <c r="IU457">
        <v>0.1423453740695309</v>
      </c>
      <c r="IV457">
        <v>0.0002756662941723101</v>
      </c>
      <c r="IW457">
        <v>-1.706736700235475E-07</v>
      </c>
      <c r="IX457">
        <v>-7.648352192670159E-11</v>
      </c>
      <c r="IY457">
        <v>-0.2459740599932363</v>
      </c>
      <c r="IZ457">
        <v>0.001712106514585134</v>
      </c>
      <c r="JA457">
        <v>0.0004201690128959496</v>
      </c>
      <c r="JB457">
        <v>-1.212774764375344E-06</v>
      </c>
      <c r="JC457">
        <v>3</v>
      </c>
      <c r="JD457">
        <v>1949</v>
      </c>
      <c r="JE457">
        <v>1</v>
      </c>
      <c r="JF457">
        <v>28</v>
      </c>
      <c r="JG457">
        <v>17.4</v>
      </c>
      <c r="JH457">
        <v>17.2</v>
      </c>
      <c r="JI457">
        <v>2.06787</v>
      </c>
      <c r="JJ457">
        <v>2.69409</v>
      </c>
      <c r="JK457">
        <v>1.49658</v>
      </c>
      <c r="JL457">
        <v>2.34009</v>
      </c>
      <c r="JM457">
        <v>1.54785</v>
      </c>
      <c r="JN457">
        <v>2.41333</v>
      </c>
      <c r="JO457">
        <v>51.4647</v>
      </c>
      <c r="JP457">
        <v>13.4316</v>
      </c>
      <c r="JQ457">
        <v>18</v>
      </c>
      <c r="JR457">
        <v>501.455</v>
      </c>
      <c r="JS457">
        <v>467.031</v>
      </c>
      <c r="JT457">
        <v>20.3151</v>
      </c>
      <c r="JU457">
        <v>36.1061</v>
      </c>
      <c r="JV457">
        <v>30.0001</v>
      </c>
      <c r="JW457">
        <v>35.8278</v>
      </c>
      <c r="JX457">
        <v>35.6809</v>
      </c>
      <c r="JY457">
        <v>41.5165</v>
      </c>
      <c r="JZ457">
        <v>60.9932</v>
      </c>
      <c r="KA457">
        <v>0</v>
      </c>
      <c r="KB457">
        <v>20.3188</v>
      </c>
      <c r="KC457">
        <v>894.809</v>
      </c>
      <c r="KD457">
        <v>14.4905</v>
      </c>
      <c r="KE457">
        <v>99.02419999999999</v>
      </c>
      <c r="KF457">
        <v>99.5153</v>
      </c>
    </row>
    <row r="458" spans="1:292">
      <c r="A458">
        <v>438</v>
      </c>
      <c r="B458">
        <v>1685038218</v>
      </c>
      <c r="C458">
        <v>11618.90000009537</v>
      </c>
      <c r="D458" t="s">
        <v>1318</v>
      </c>
      <c r="E458" t="s">
        <v>1319</v>
      </c>
      <c r="F458">
        <v>5</v>
      </c>
      <c r="G458" t="s">
        <v>1235</v>
      </c>
      <c r="H458">
        <v>1685038210.5</v>
      </c>
      <c r="I458">
        <f>(J458)/1000</f>
        <v>0</v>
      </c>
      <c r="J458">
        <f>IF(DO458, AM458, AG458)</f>
        <v>0</v>
      </c>
      <c r="K458">
        <f>IF(DO458, AH458, AF458)</f>
        <v>0</v>
      </c>
      <c r="L458">
        <f>DQ458 - IF(AT458&gt;1, K458*DK458*100.0/(AV458*EE458), 0)</f>
        <v>0</v>
      </c>
      <c r="M458">
        <f>((S458-I458/2)*L458-K458)/(S458+I458/2)</f>
        <v>0</v>
      </c>
      <c r="N458">
        <f>M458*(DX458+DY458)/1000.0</f>
        <v>0</v>
      </c>
      <c r="O458">
        <f>(DQ458 - IF(AT458&gt;1, K458*DK458*100.0/(AV458*EE458), 0))*(DX458+DY458)/1000.0</f>
        <v>0</v>
      </c>
      <c r="P458">
        <f>2.0/((1/R458-1/Q458)+SIGN(R458)*SQRT((1/R458-1/Q458)*(1/R458-1/Q458) + 4*DL458/((DL458+1)*(DL458+1))*(2*1/R458*1/Q458-1/Q458*1/Q458)))</f>
        <v>0</v>
      </c>
      <c r="Q458">
        <f>IF(LEFT(DM458,1)&lt;&gt;"0",IF(LEFT(DM458,1)="1",3.0,DN458),$D$5+$E$5*(EE458*DX458/($K$5*1000))+$F$5*(EE458*DX458/($K$5*1000))*MAX(MIN(DK458,$J$5),$I$5)*MAX(MIN(DK458,$J$5),$I$5)+$G$5*MAX(MIN(DK458,$J$5),$I$5)*(EE458*DX458/($K$5*1000))+$H$5*(EE458*DX458/($K$5*1000))*(EE458*DX458/($K$5*1000)))</f>
        <v>0</v>
      </c>
      <c r="R458">
        <f>I458*(1000-(1000*0.61365*exp(17.502*V458/(240.97+V458))/(DX458+DY458)+DS458)/2)/(1000*0.61365*exp(17.502*V458/(240.97+V458))/(DX458+DY458)-DS458)</f>
        <v>0</v>
      </c>
      <c r="S458">
        <f>1/((DL458+1)/(P458/1.6)+1/(Q458/1.37)) + DL458/((DL458+1)/(P458/1.6) + DL458/(Q458/1.37))</f>
        <v>0</v>
      </c>
      <c r="T458">
        <f>(DG458*DJ458)</f>
        <v>0</v>
      </c>
      <c r="U458">
        <f>(DZ458+(T458+2*0.95*5.67E-8*(((DZ458+$B$9)+273)^4-(DZ458+273)^4)-44100*I458)/(1.84*29.3*Q458+8*0.95*5.67E-8*(DZ458+273)^3))</f>
        <v>0</v>
      </c>
      <c r="V458">
        <f>($C$9*EA458+$D$9*EB458+$E$9*U458)</f>
        <v>0</v>
      </c>
      <c r="W458">
        <f>0.61365*exp(17.502*V458/(240.97+V458))</f>
        <v>0</v>
      </c>
      <c r="X458">
        <f>(Y458/Z458*100)</f>
        <v>0</v>
      </c>
      <c r="Y458">
        <f>DS458*(DX458+DY458)/1000</f>
        <v>0</v>
      </c>
      <c r="Z458">
        <f>0.61365*exp(17.502*DZ458/(240.97+DZ458))</f>
        <v>0</v>
      </c>
      <c r="AA458">
        <f>(W458-DS458*(DX458+DY458)/1000)</f>
        <v>0</v>
      </c>
      <c r="AB458">
        <f>(-I458*44100)</f>
        <v>0</v>
      </c>
      <c r="AC458">
        <f>2*29.3*Q458*0.92*(DZ458-V458)</f>
        <v>0</v>
      </c>
      <c r="AD458">
        <f>2*0.95*5.67E-8*(((DZ458+$B$9)+273)^4-(V458+273)^4)</f>
        <v>0</v>
      </c>
      <c r="AE458">
        <f>T458+AD458+AB458+AC458</f>
        <v>0</v>
      </c>
      <c r="AF458">
        <f>DW458*AT458*(DR458-DQ458*(1000-AT458*DT458)/(1000-AT458*DS458))/(100*DK458)</f>
        <v>0</v>
      </c>
      <c r="AG458">
        <f>1000*DW458*AT458*(DS458-DT458)/(100*DK458*(1000-AT458*DS458))</f>
        <v>0</v>
      </c>
      <c r="AH458">
        <f>(AI458 - AJ458 - DX458*1E3/(8.314*(DZ458+273.15)) * AL458/DW458 * AK458) * DW458/(100*DK458) * (1000 - DT458)/1000</f>
        <v>0</v>
      </c>
      <c r="AI458">
        <v>887.8804193806558</v>
      </c>
      <c r="AJ458">
        <v>864.884654545455</v>
      </c>
      <c r="AK458">
        <v>3.372747662610695</v>
      </c>
      <c r="AL458">
        <v>66.85377035828483</v>
      </c>
      <c r="AM458">
        <f>(AO458 - AN458 + DX458*1E3/(8.314*(DZ458+273.15)) * AQ458/DW458 * AP458) * DW458/(100*DK458) * 1000/(1000 - AO458)</f>
        <v>0</v>
      </c>
      <c r="AN458">
        <v>14.50703014652193</v>
      </c>
      <c r="AO458">
        <v>17.84223736263737</v>
      </c>
      <c r="AP458">
        <v>-1.982159080130108E-06</v>
      </c>
      <c r="AQ458">
        <v>101.9108585769425</v>
      </c>
      <c r="AR458">
        <v>0</v>
      </c>
      <c r="AS458">
        <v>0</v>
      </c>
      <c r="AT458">
        <f>IF(AR458*$H$15&gt;=AV458,1.0,(AV458/(AV458-AR458*$H$15)))</f>
        <v>0</v>
      </c>
      <c r="AU458">
        <f>(AT458-1)*100</f>
        <v>0</v>
      </c>
      <c r="AV458">
        <f>MAX(0,($B$15+$C$15*EE458)/(1+$D$15*EE458)*DX458/(DZ458+273)*$E$15)</f>
        <v>0</v>
      </c>
      <c r="AW458" t="s">
        <v>429</v>
      </c>
      <c r="AX458" t="s">
        <v>429</v>
      </c>
      <c r="AY458">
        <v>0</v>
      </c>
      <c r="AZ458">
        <v>0</v>
      </c>
      <c r="BA458">
        <f>1-AY458/AZ458</f>
        <v>0</v>
      </c>
      <c r="BB458">
        <v>0</v>
      </c>
      <c r="BC458" t="s">
        <v>429</v>
      </c>
      <c r="BD458" t="s">
        <v>429</v>
      </c>
      <c r="BE458">
        <v>0</v>
      </c>
      <c r="BF458">
        <v>0</v>
      </c>
      <c r="BG458">
        <f>1-BE458/BF458</f>
        <v>0</v>
      </c>
      <c r="BH458">
        <v>0.5</v>
      </c>
      <c r="BI458">
        <f>DH458</f>
        <v>0</v>
      </c>
      <c r="BJ458">
        <f>K458</f>
        <v>0</v>
      </c>
      <c r="BK458">
        <f>BG458*BH458*BI458</f>
        <v>0</v>
      </c>
      <c r="BL458">
        <f>(BJ458-BB458)/BI458</f>
        <v>0</v>
      </c>
      <c r="BM458">
        <f>(AZ458-BF458)/BF458</f>
        <v>0</v>
      </c>
      <c r="BN458">
        <f>AY458/(BA458+AY458/BF458)</f>
        <v>0</v>
      </c>
      <c r="BO458" t="s">
        <v>429</v>
      </c>
      <c r="BP458">
        <v>0</v>
      </c>
      <c r="BQ458">
        <f>IF(BP458&lt;&gt;0, BP458, BN458)</f>
        <v>0</v>
      </c>
      <c r="BR458">
        <f>1-BQ458/BF458</f>
        <v>0</v>
      </c>
      <c r="BS458">
        <f>(BF458-BE458)/(BF458-BQ458)</f>
        <v>0</v>
      </c>
      <c r="BT458">
        <f>(AZ458-BF458)/(AZ458-BQ458)</f>
        <v>0</v>
      </c>
      <c r="BU458">
        <f>(BF458-BE458)/(BF458-AY458)</f>
        <v>0</v>
      </c>
      <c r="BV458">
        <f>(AZ458-BF458)/(AZ458-AY458)</f>
        <v>0</v>
      </c>
      <c r="BW458">
        <f>(BS458*BQ458/BE458)</f>
        <v>0</v>
      </c>
      <c r="BX458">
        <f>(1-BW458)</f>
        <v>0</v>
      </c>
      <c r="DG458">
        <f>$B$13*EF458+$C$13*EG458+$F$13*ER458*(1-EU458)</f>
        <v>0</v>
      </c>
      <c r="DH458">
        <f>DG458*DI458</f>
        <v>0</v>
      </c>
      <c r="DI458">
        <f>($B$13*$D$11+$C$13*$D$11+$F$13*((FE458+EW458)/MAX(FE458+EW458+FF458, 0.1)*$I$11+FF458/MAX(FE458+EW458+FF458, 0.1)*$J$11))/($B$13+$C$13+$F$13)</f>
        <v>0</v>
      </c>
      <c r="DJ458">
        <f>($B$13*$K$11+$C$13*$K$11+$F$13*((FE458+EW458)/MAX(FE458+EW458+FF458, 0.1)*$P$11+FF458/MAX(FE458+EW458+FF458, 0.1)*$Q$11))/($B$13+$C$13+$F$13)</f>
        <v>0</v>
      </c>
      <c r="DK458">
        <v>4.16</v>
      </c>
      <c r="DL458">
        <v>0.5</v>
      </c>
      <c r="DM458" t="s">
        <v>430</v>
      </c>
      <c r="DN458">
        <v>2</v>
      </c>
      <c r="DO458" t="b">
        <v>1</v>
      </c>
      <c r="DP458">
        <v>1685038210.5</v>
      </c>
      <c r="DQ458">
        <v>826.096074074074</v>
      </c>
      <c r="DR458">
        <v>861.1232592592592</v>
      </c>
      <c r="DS458">
        <v>17.83985185185185</v>
      </c>
      <c r="DT458">
        <v>14.50165925925926</v>
      </c>
      <c r="DU458">
        <v>825.8856296296296</v>
      </c>
      <c r="DV458">
        <v>17.92708148148148</v>
      </c>
      <c r="DW458">
        <v>500.0147777777777</v>
      </c>
      <c r="DX458">
        <v>99.46553703703702</v>
      </c>
      <c r="DY458">
        <v>0.1000178555555556</v>
      </c>
      <c r="DZ458">
        <v>26.91784074074074</v>
      </c>
      <c r="EA458">
        <v>27.99871481481481</v>
      </c>
      <c r="EB458">
        <v>999.9000000000001</v>
      </c>
      <c r="EC458">
        <v>0</v>
      </c>
      <c r="ED458">
        <v>0</v>
      </c>
      <c r="EE458">
        <v>9998.844814814815</v>
      </c>
      <c r="EF458">
        <v>0</v>
      </c>
      <c r="EG458">
        <v>278.5186666666667</v>
      </c>
      <c r="EH458">
        <v>-35.02726296296296</v>
      </c>
      <c r="EI458">
        <v>841.1012222222224</v>
      </c>
      <c r="EJ458">
        <v>873.794814814815</v>
      </c>
      <c r="EK458">
        <v>3.338195925925926</v>
      </c>
      <c r="EL458">
        <v>861.1232592592592</v>
      </c>
      <c r="EM458">
        <v>14.50165925925926</v>
      </c>
      <c r="EN458">
        <v>1.77445037037037</v>
      </c>
      <c r="EO458">
        <v>1.442415555555556</v>
      </c>
      <c r="EP458">
        <v>15.56351481481481</v>
      </c>
      <c r="EQ458">
        <v>12.37102222222222</v>
      </c>
      <c r="ER458">
        <v>1999.978148148148</v>
      </c>
      <c r="ES458">
        <v>0.9799987777777779</v>
      </c>
      <c r="ET458">
        <v>0.02000114814814815</v>
      </c>
      <c r="EU458">
        <v>0</v>
      </c>
      <c r="EV458">
        <v>97.19725555555554</v>
      </c>
      <c r="EW458">
        <v>5.00078</v>
      </c>
      <c r="EX458">
        <v>10909.61111111111</v>
      </c>
      <c r="EY458">
        <v>16379.44074074074</v>
      </c>
      <c r="EZ458">
        <v>44.63159259259259</v>
      </c>
      <c r="FA458">
        <v>46.06199999999998</v>
      </c>
      <c r="FB458">
        <v>45.10622222222221</v>
      </c>
      <c r="FC458">
        <v>45.3238888888889</v>
      </c>
      <c r="FD458">
        <v>45.07381481481481</v>
      </c>
      <c r="FE458">
        <v>1955.073703703703</v>
      </c>
      <c r="FF458">
        <v>39.90222222222223</v>
      </c>
      <c r="FG458">
        <v>0</v>
      </c>
      <c r="FH458">
        <v>1685038217.5</v>
      </c>
      <c r="FI458">
        <v>0</v>
      </c>
      <c r="FJ458">
        <v>97.17645384615386</v>
      </c>
      <c r="FK458">
        <v>-0.2157811915845355</v>
      </c>
      <c r="FL458">
        <v>-1515.12136603045</v>
      </c>
      <c r="FM458">
        <v>10897.85769230769</v>
      </c>
      <c r="FN458">
        <v>15</v>
      </c>
      <c r="FO458">
        <v>1685037180.6</v>
      </c>
      <c r="FP458" t="s">
        <v>1212</v>
      </c>
      <c r="FQ458">
        <v>1685037168.1</v>
      </c>
      <c r="FR458">
        <v>1685037180.6</v>
      </c>
      <c r="FS458">
        <v>6</v>
      </c>
      <c r="FT458">
        <v>0.393</v>
      </c>
      <c r="FU458">
        <v>0.027</v>
      </c>
      <c r="FV458">
        <v>0.222</v>
      </c>
      <c r="FW458">
        <v>-0.163</v>
      </c>
      <c r="FX458">
        <v>420</v>
      </c>
      <c r="FY458">
        <v>12</v>
      </c>
      <c r="FZ458">
        <v>0.38</v>
      </c>
      <c r="GA458">
        <v>0.02</v>
      </c>
      <c r="GB458">
        <v>-35.0052243902439</v>
      </c>
      <c r="GC458">
        <v>-0.3463818815331391</v>
      </c>
      <c r="GD458">
        <v>0.06901138393361692</v>
      </c>
      <c r="GE458">
        <v>0</v>
      </c>
      <c r="GF458">
        <v>3.34126512195122</v>
      </c>
      <c r="GG458">
        <v>-0.05245923344947826</v>
      </c>
      <c r="GH458">
        <v>0.005352244171191611</v>
      </c>
      <c r="GI458">
        <v>1</v>
      </c>
      <c r="GJ458">
        <v>1</v>
      </c>
      <c r="GK458">
        <v>2</v>
      </c>
      <c r="GL458" t="s">
        <v>432</v>
      </c>
      <c r="GM458">
        <v>3.09867</v>
      </c>
      <c r="GN458">
        <v>2.75797</v>
      </c>
      <c r="GO458">
        <v>0.156175</v>
      </c>
      <c r="GP458">
        <v>0.160455</v>
      </c>
      <c r="GQ458">
        <v>0.0953529</v>
      </c>
      <c r="GR458">
        <v>0.0822321</v>
      </c>
      <c r="GS458">
        <v>21387.3</v>
      </c>
      <c r="GT458">
        <v>21040.4</v>
      </c>
      <c r="GU458">
        <v>25909.7</v>
      </c>
      <c r="GV458">
        <v>25427.6</v>
      </c>
      <c r="GW458">
        <v>37640</v>
      </c>
      <c r="GX458">
        <v>35565.1</v>
      </c>
      <c r="GY458">
        <v>45316.7</v>
      </c>
      <c r="GZ458">
        <v>41918.5</v>
      </c>
      <c r="HA458">
        <v>1.82035</v>
      </c>
      <c r="HB458">
        <v>1.74723</v>
      </c>
      <c r="HC458">
        <v>-0.245415</v>
      </c>
      <c r="HD458">
        <v>0</v>
      </c>
      <c r="HE458">
        <v>31.9827</v>
      </c>
      <c r="HF458">
        <v>999.9</v>
      </c>
      <c r="HG458">
        <v>39.1</v>
      </c>
      <c r="HH458">
        <v>48.2</v>
      </c>
      <c r="HI458">
        <v>44.6053</v>
      </c>
      <c r="HJ458">
        <v>63.0635</v>
      </c>
      <c r="HK458">
        <v>22.4119</v>
      </c>
      <c r="HL458">
        <v>1</v>
      </c>
      <c r="HM458">
        <v>0.758692</v>
      </c>
      <c r="HN458">
        <v>8.134550000000001</v>
      </c>
      <c r="HO458">
        <v>20.108</v>
      </c>
      <c r="HP458">
        <v>5.20995</v>
      </c>
      <c r="HQ458">
        <v>11.986</v>
      </c>
      <c r="HR458">
        <v>4.9631</v>
      </c>
      <c r="HS458">
        <v>3.27428</v>
      </c>
      <c r="HT458">
        <v>9999</v>
      </c>
      <c r="HU458">
        <v>9999</v>
      </c>
      <c r="HV458">
        <v>9999</v>
      </c>
      <c r="HW458">
        <v>33.2</v>
      </c>
      <c r="HX458">
        <v>1.86401</v>
      </c>
      <c r="HY458">
        <v>1.86035</v>
      </c>
      <c r="HZ458">
        <v>1.85868</v>
      </c>
      <c r="IA458">
        <v>1.86005</v>
      </c>
      <c r="IB458">
        <v>1.85989</v>
      </c>
      <c r="IC458">
        <v>1.85858</v>
      </c>
      <c r="ID458">
        <v>1.85773</v>
      </c>
      <c r="IE458">
        <v>1.85242</v>
      </c>
      <c r="IF458">
        <v>0</v>
      </c>
      <c r="IG458">
        <v>0</v>
      </c>
      <c r="IH458">
        <v>0</v>
      </c>
      <c r="II458">
        <v>0</v>
      </c>
      <c r="IJ458" t="s">
        <v>433</v>
      </c>
      <c r="IK458" t="s">
        <v>434</v>
      </c>
      <c r="IL458" t="s">
        <v>435</v>
      </c>
      <c r="IM458" t="s">
        <v>435</v>
      </c>
      <c r="IN458" t="s">
        <v>435</v>
      </c>
      <c r="IO458" t="s">
        <v>435</v>
      </c>
      <c r="IP458">
        <v>0</v>
      </c>
      <c r="IQ458">
        <v>100</v>
      </c>
      <c r="IR458">
        <v>100</v>
      </c>
      <c r="IS458">
        <v>0.206</v>
      </c>
      <c r="IT458">
        <v>-0.0872</v>
      </c>
      <c r="IU458">
        <v>0.1423453740695309</v>
      </c>
      <c r="IV458">
        <v>0.0002756662941723101</v>
      </c>
      <c r="IW458">
        <v>-1.706736700235475E-07</v>
      </c>
      <c r="IX458">
        <v>-7.648352192670159E-11</v>
      </c>
      <c r="IY458">
        <v>-0.2459740599932363</v>
      </c>
      <c r="IZ458">
        <v>0.001712106514585134</v>
      </c>
      <c r="JA458">
        <v>0.0004201690128959496</v>
      </c>
      <c r="JB458">
        <v>-1.212774764375344E-06</v>
      </c>
      <c r="JC458">
        <v>3</v>
      </c>
      <c r="JD458">
        <v>1949</v>
      </c>
      <c r="JE458">
        <v>1</v>
      </c>
      <c r="JF458">
        <v>28</v>
      </c>
      <c r="JG458">
        <v>17.5</v>
      </c>
      <c r="JH458">
        <v>17.3</v>
      </c>
      <c r="JI458">
        <v>2.10083</v>
      </c>
      <c r="JJ458">
        <v>2.68799</v>
      </c>
      <c r="JK458">
        <v>1.49658</v>
      </c>
      <c r="JL458">
        <v>2.33887</v>
      </c>
      <c r="JM458">
        <v>1.54785</v>
      </c>
      <c r="JN458">
        <v>2.46338</v>
      </c>
      <c r="JO458">
        <v>51.4314</v>
      </c>
      <c r="JP458">
        <v>13.4316</v>
      </c>
      <c r="JQ458">
        <v>18</v>
      </c>
      <c r="JR458">
        <v>501.515</v>
      </c>
      <c r="JS458">
        <v>466.985</v>
      </c>
      <c r="JT458">
        <v>20.322</v>
      </c>
      <c r="JU458">
        <v>36.1078</v>
      </c>
      <c r="JV458">
        <v>30.0004</v>
      </c>
      <c r="JW458">
        <v>35.832</v>
      </c>
      <c r="JX458">
        <v>35.686</v>
      </c>
      <c r="JY458">
        <v>42.2138</v>
      </c>
      <c r="JZ458">
        <v>60.9932</v>
      </c>
      <c r="KA458">
        <v>0</v>
      </c>
      <c r="KB458">
        <v>20.3204</v>
      </c>
      <c r="KC458">
        <v>908.235</v>
      </c>
      <c r="KD458">
        <v>14.4905</v>
      </c>
      <c r="KE458">
        <v>99.0235</v>
      </c>
      <c r="KF458">
        <v>99.514</v>
      </c>
    </row>
    <row r="459" spans="1:292">
      <c r="A459">
        <v>439</v>
      </c>
      <c r="B459">
        <v>1685038222.5</v>
      </c>
      <c r="C459">
        <v>11623.40000009537</v>
      </c>
      <c r="D459" t="s">
        <v>1320</v>
      </c>
      <c r="E459" t="s">
        <v>1321</v>
      </c>
      <c r="F459">
        <v>5</v>
      </c>
      <c r="G459" t="s">
        <v>1235</v>
      </c>
      <c r="H459">
        <v>1685038214.944444</v>
      </c>
      <c r="I459">
        <f>(J459)/1000</f>
        <v>0</v>
      </c>
      <c r="J459">
        <f>IF(DO459, AM459, AG459)</f>
        <v>0</v>
      </c>
      <c r="K459">
        <f>IF(DO459, AH459, AF459)</f>
        <v>0</v>
      </c>
      <c r="L459">
        <f>DQ459 - IF(AT459&gt;1, K459*DK459*100.0/(AV459*EE459), 0)</f>
        <v>0</v>
      </c>
      <c r="M459">
        <f>((S459-I459/2)*L459-K459)/(S459+I459/2)</f>
        <v>0</v>
      </c>
      <c r="N459">
        <f>M459*(DX459+DY459)/1000.0</f>
        <v>0</v>
      </c>
      <c r="O459">
        <f>(DQ459 - IF(AT459&gt;1, K459*DK459*100.0/(AV459*EE459), 0))*(DX459+DY459)/1000.0</f>
        <v>0</v>
      </c>
      <c r="P459">
        <f>2.0/((1/R459-1/Q459)+SIGN(R459)*SQRT((1/R459-1/Q459)*(1/R459-1/Q459) + 4*DL459/((DL459+1)*(DL459+1))*(2*1/R459*1/Q459-1/Q459*1/Q459)))</f>
        <v>0</v>
      </c>
      <c r="Q459">
        <f>IF(LEFT(DM459,1)&lt;&gt;"0",IF(LEFT(DM459,1)="1",3.0,DN459),$D$5+$E$5*(EE459*DX459/($K$5*1000))+$F$5*(EE459*DX459/($K$5*1000))*MAX(MIN(DK459,$J$5),$I$5)*MAX(MIN(DK459,$J$5),$I$5)+$G$5*MAX(MIN(DK459,$J$5),$I$5)*(EE459*DX459/($K$5*1000))+$H$5*(EE459*DX459/($K$5*1000))*(EE459*DX459/($K$5*1000)))</f>
        <v>0</v>
      </c>
      <c r="R459">
        <f>I459*(1000-(1000*0.61365*exp(17.502*V459/(240.97+V459))/(DX459+DY459)+DS459)/2)/(1000*0.61365*exp(17.502*V459/(240.97+V459))/(DX459+DY459)-DS459)</f>
        <v>0</v>
      </c>
      <c r="S459">
        <f>1/((DL459+1)/(P459/1.6)+1/(Q459/1.37)) + DL459/((DL459+1)/(P459/1.6) + DL459/(Q459/1.37))</f>
        <v>0</v>
      </c>
      <c r="T459">
        <f>(DG459*DJ459)</f>
        <v>0</v>
      </c>
      <c r="U459">
        <f>(DZ459+(T459+2*0.95*5.67E-8*(((DZ459+$B$9)+273)^4-(DZ459+273)^4)-44100*I459)/(1.84*29.3*Q459+8*0.95*5.67E-8*(DZ459+273)^3))</f>
        <v>0</v>
      </c>
      <c r="V459">
        <f>($C$9*EA459+$D$9*EB459+$E$9*U459)</f>
        <v>0</v>
      </c>
      <c r="W459">
        <f>0.61365*exp(17.502*V459/(240.97+V459))</f>
        <v>0</v>
      </c>
      <c r="X459">
        <f>(Y459/Z459*100)</f>
        <v>0</v>
      </c>
      <c r="Y459">
        <f>DS459*(DX459+DY459)/1000</f>
        <v>0</v>
      </c>
      <c r="Z459">
        <f>0.61365*exp(17.502*DZ459/(240.97+DZ459))</f>
        <v>0</v>
      </c>
      <c r="AA459">
        <f>(W459-DS459*(DX459+DY459)/1000)</f>
        <v>0</v>
      </c>
      <c r="AB459">
        <f>(-I459*44100)</f>
        <v>0</v>
      </c>
      <c r="AC459">
        <f>2*29.3*Q459*0.92*(DZ459-V459)</f>
        <v>0</v>
      </c>
      <c r="AD459">
        <f>2*0.95*5.67E-8*(((DZ459+$B$9)+273)^4-(V459+273)^4)</f>
        <v>0</v>
      </c>
      <c r="AE459">
        <f>T459+AD459+AB459+AC459</f>
        <v>0</v>
      </c>
      <c r="AF459">
        <f>DW459*AT459*(DR459-DQ459*(1000-AT459*DT459)/(1000-AT459*DS459))/(100*DK459)</f>
        <v>0</v>
      </c>
      <c r="AG459">
        <f>1000*DW459*AT459*(DS459-DT459)/(100*DK459*(1000-AT459*DS459))</f>
        <v>0</v>
      </c>
      <c r="AH459">
        <f>(AI459 - AJ459 - DX459*1E3/(8.314*(DZ459+273.15)) * AL459/DW459 * AK459) * DW459/(100*DK459) * (1000 - DT459)/1000</f>
        <v>0</v>
      </c>
      <c r="AI459">
        <v>903.1665382727435</v>
      </c>
      <c r="AJ459">
        <v>880.2101636363637</v>
      </c>
      <c r="AK459">
        <v>3.413981858148811</v>
      </c>
      <c r="AL459">
        <v>66.85377035828483</v>
      </c>
      <c r="AM459">
        <f>(AO459 - AN459 + DX459*1E3/(8.314*(DZ459+273.15)) * AQ459/DW459 * AP459) * DW459/(100*DK459) * 1000/(1000 - AO459)</f>
        <v>0</v>
      </c>
      <c r="AN459">
        <v>14.50874078644967</v>
      </c>
      <c r="AO459">
        <v>17.84307142857145</v>
      </c>
      <c r="AP459">
        <v>2.729910488660757E-05</v>
      </c>
      <c r="AQ459">
        <v>101.9108585769425</v>
      </c>
      <c r="AR459">
        <v>0</v>
      </c>
      <c r="AS459">
        <v>0</v>
      </c>
      <c r="AT459">
        <f>IF(AR459*$H$15&gt;=AV459,1.0,(AV459/(AV459-AR459*$H$15)))</f>
        <v>0</v>
      </c>
      <c r="AU459">
        <f>(AT459-1)*100</f>
        <v>0</v>
      </c>
      <c r="AV459">
        <f>MAX(0,($B$15+$C$15*EE459)/(1+$D$15*EE459)*DX459/(DZ459+273)*$E$15)</f>
        <v>0</v>
      </c>
      <c r="AW459" t="s">
        <v>429</v>
      </c>
      <c r="AX459" t="s">
        <v>429</v>
      </c>
      <c r="AY459">
        <v>0</v>
      </c>
      <c r="AZ459">
        <v>0</v>
      </c>
      <c r="BA459">
        <f>1-AY459/AZ459</f>
        <v>0</v>
      </c>
      <c r="BB459">
        <v>0</v>
      </c>
      <c r="BC459" t="s">
        <v>429</v>
      </c>
      <c r="BD459" t="s">
        <v>429</v>
      </c>
      <c r="BE459">
        <v>0</v>
      </c>
      <c r="BF459">
        <v>0</v>
      </c>
      <c r="BG459">
        <f>1-BE459/BF459</f>
        <v>0</v>
      </c>
      <c r="BH459">
        <v>0.5</v>
      </c>
      <c r="BI459">
        <f>DH459</f>
        <v>0</v>
      </c>
      <c r="BJ459">
        <f>K459</f>
        <v>0</v>
      </c>
      <c r="BK459">
        <f>BG459*BH459*BI459</f>
        <v>0</v>
      </c>
      <c r="BL459">
        <f>(BJ459-BB459)/BI459</f>
        <v>0</v>
      </c>
      <c r="BM459">
        <f>(AZ459-BF459)/BF459</f>
        <v>0</v>
      </c>
      <c r="BN459">
        <f>AY459/(BA459+AY459/BF459)</f>
        <v>0</v>
      </c>
      <c r="BO459" t="s">
        <v>429</v>
      </c>
      <c r="BP459">
        <v>0</v>
      </c>
      <c r="BQ459">
        <f>IF(BP459&lt;&gt;0, BP459, BN459)</f>
        <v>0</v>
      </c>
      <c r="BR459">
        <f>1-BQ459/BF459</f>
        <v>0</v>
      </c>
      <c r="BS459">
        <f>(BF459-BE459)/(BF459-BQ459)</f>
        <v>0</v>
      </c>
      <c r="BT459">
        <f>(AZ459-BF459)/(AZ459-BQ459)</f>
        <v>0</v>
      </c>
      <c r="BU459">
        <f>(BF459-BE459)/(BF459-AY459)</f>
        <v>0</v>
      </c>
      <c r="BV459">
        <f>(AZ459-BF459)/(AZ459-AY459)</f>
        <v>0</v>
      </c>
      <c r="BW459">
        <f>(BS459*BQ459/BE459)</f>
        <v>0</v>
      </c>
      <c r="BX459">
        <f>(1-BW459)</f>
        <v>0</v>
      </c>
      <c r="DG459">
        <f>$B$13*EF459+$C$13*EG459+$F$13*ER459*(1-EU459)</f>
        <v>0</v>
      </c>
      <c r="DH459">
        <f>DG459*DI459</f>
        <v>0</v>
      </c>
      <c r="DI459">
        <f>($B$13*$D$11+$C$13*$D$11+$F$13*((FE459+EW459)/MAX(FE459+EW459+FF459, 0.1)*$I$11+FF459/MAX(FE459+EW459+FF459, 0.1)*$J$11))/($B$13+$C$13+$F$13)</f>
        <v>0</v>
      </c>
      <c r="DJ459">
        <f>($B$13*$K$11+$C$13*$K$11+$F$13*((FE459+EW459)/MAX(FE459+EW459+FF459, 0.1)*$P$11+FF459/MAX(FE459+EW459+FF459, 0.1)*$Q$11))/($B$13+$C$13+$F$13)</f>
        <v>0</v>
      </c>
      <c r="DK459">
        <v>4.16</v>
      </c>
      <c r="DL459">
        <v>0.5</v>
      </c>
      <c r="DM459" t="s">
        <v>430</v>
      </c>
      <c r="DN459">
        <v>2</v>
      </c>
      <c r="DO459" t="b">
        <v>1</v>
      </c>
      <c r="DP459">
        <v>1685038214.944444</v>
      </c>
      <c r="DQ459">
        <v>840.9500370370371</v>
      </c>
      <c r="DR459">
        <v>876.018111111111</v>
      </c>
      <c r="DS459">
        <v>17.84105185185185</v>
      </c>
      <c r="DT459">
        <v>14.50584814814815</v>
      </c>
      <c r="DU459">
        <v>840.742037037037</v>
      </c>
      <c r="DV459">
        <v>17.92827407407407</v>
      </c>
      <c r="DW459">
        <v>499.9951111111111</v>
      </c>
      <c r="DX459">
        <v>99.46558518518516</v>
      </c>
      <c r="DY459">
        <v>0.09998912962962964</v>
      </c>
      <c r="DZ459">
        <v>26.91962592592593</v>
      </c>
      <c r="EA459">
        <v>28.00161851851852</v>
      </c>
      <c r="EB459">
        <v>999.9000000000001</v>
      </c>
      <c r="EC459">
        <v>0</v>
      </c>
      <c r="ED459">
        <v>0</v>
      </c>
      <c r="EE459">
        <v>9996.137407407406</v>
      </c>
      <c r="EF459">
        <v>0</v>
      </c>
      <c r="EG459">
        <v>277.1324074074074</v>
      </c>
      <c r="EH459">
        <v>-35.06819259259259</v>
      </c>
      <c r="EI459">
        <v>856.2260000000001</v>
      </c>
      <c r="EJ459">
        <v>888.9126666666666</v>
      </c>
      <c r="EK459">
        <v>3.335216296296296</v>
      </c>
      <c r="EL459">
        <v>876.018111111111</v>
      </c>
      <c r="EM459">
        <v>14.50584814814815</v>
      </c>
      <c r="EN459">
        <v>1.774571111111111</v>
      </c>
      <c r="EO459">
        <v>1.442832592592593</v>
      </c>
      <c r="EP459">
        <v>15.56457777777778</v>
      </c>
      <c r="EQ459">
        <v>12.37542222222222</v>
      </c>
      <c r="ER459">
        <v>1999.951851851852</v>
      </c>
      <c r="ES459">
        <v>0.9800000740740742</v>
      </c>
      <c r="ET459">
        <v>0.01999981481481481</v>
      </c>
      <c r="EU459">
        <v>0</v>
      </c>
      <c r="EV459">
        <v>97.20527777777778</v>
      </c>
      <c r="EW459">
        <v>5.00078</v>
      </c>
      <c r="EX459">
        <v>10754.28518518519</v>
      </c>
      <c r="EY459">
        <v>16379.22962962963</v>
      </c>
      <c r="EZ459">
        <v>44.64318518518517</v>
      </c>
      <c r="FA459">
        <v>46.06666666666666</v>
      </c>
      <c r="FB459">
        <v>45.12933333333332</v>
      </c>
      <c r="FC459">
        <v>45.32388888888889</v>
      </c>
      <c r="FD459">
        <v>45.07614814814815</v>
      </c>
      <c r="FE459">
        <v>1955.051851851852</v>
      </c>
      <c r="FF459">
        <v>39.89925925925927</v>
      </c>
      <c r="FG459">
        <v>0</v>
      </c>
      <c r="FH459">
        <v>1685038221.7</v>
      </c>
      <c r="FI459">
        <v>0</v>
      </c>
      <c r="FJ459">
        <v>97.196752</v>
      </c>
      <c r="FK459">
        <v>-1.229161526126731</v>
      </c>
      <c r="FL459">
        <v>-3133.076923226669</v>
      </c>
      <c r="FM459">
        <v>10743.964</v>
      </c>
      <c r="FN459">
        <v>15</v>
      </c>
      <c r="FO459">
        <v>1685037180.6</v>
      </c>
      <c r="FP459" t="s">
        <v>1212</v>
      </c>
      <c r="FQ459">
        <v>1685037168.1</v>
      </c>
      <c r="FR459">
        <v>1685037180.6</v>
      </c>
      <c r="FS459">
        <v>6</v>
      </c>
      <c r="FT459">
        <v>0.393</v>
      </c>
      <c r="FU459">
        <v>0.027</v>
      </c>
      <c r="FV459">
        <v>0.222</v>
      </c>
      <c r="FW459">
        <v>-0.163</v>
      </c>
      <c r="FX459">
        <v>420</v>
      </c>
      <c r="FY459">
        <v>12</v>
      </c>
      <c r="FZ459">
        <v>0.38</v>
      </c>
      <c r="GA459">
        <v>0.02</v>
      </c>
      <c r="GB459">
        <v>-35.0422275</v>
      </c>
      <c r="GC459">
        <v>-0.2780454033770424</v>
      </c>
      <c r="GD459">
        <v>0.06786855673837527</v>
      </c>
      <c r="GE459">
        <v>0</v>
      </c>
      <c r="GF459">
        <v>3.3382335</v>
      </c>
      <c r="GG459">
        <v>-0.04641050656660699</v>
      </c>
      <c r="GH459">
        <v>0.004851277434861855</v>
      </c>
      <c r="GI459">
        <v>1</v>
      </c>
      <c r="GJ459">
        <v>1</v>
      </c>
      <c r="GK459">
        <v>2</v>
      </c>
      <c r="GL459" t="s">
        <v>432</v>
      </c>
      <c r="GM459">
        <v>3.09852</v>
      </c>
      <c r="GN459">
        <v>2.7582</v>
      </c>
      <c r="GO459">
        <v>0.157985</v>
      </c>
      <c r="GP459">
        <v>0.162255</v>
      </c>
      <c r="GQ459">
        <v>0.0953489</v>
      </c>
      <c r="GR459">
        <v>0.082246</v>
      </c>
      <c r="GS459">
        <v>21341.1</v>
      </c>
      <c r="GT459">
        <v>20995.3</v>
      </c>
      <c r="GU459">
        <v>25909.3</v>
      </c>
      <c r="GV459">
        <v>25427.7</v>
      </c>
      <c r="GW459">
        <v>37640</v>
      </c>
      <c r="GX459">
        <v>35564.5</v>
      </c>
      <c r="GY459">
        <v>45316.2</v>
      </c>
      <c r="GZ459">
        <v>41918.2</v>
      </c>
      <c r="HA459">
        <v>1.82017</v>
      </c>
      <c r="HB459">
        <v>1.74713</v>
      </c>
      <c r="HC459">
        <v>-0.245377</v>
      </c>
      <c r="HD459">
        <v>0</v>
      </c>
      <c r="HE459">
        <v>31.9939</v>
      </c>
      <c r="HF459">
        <v>999.9</v>
      </c>
      <c r="HG459">
        <v>39.1</v>
      </c>
      <c r="HH459">
        <v>48.2</v>
      </c>
      <c r="HI459">
        <v>44.603</v>
      </c>
      <c r="HJ459">
        <v>63.2335</v>
      </c>
      <c r="HK459">
        <v>22.52</v>
      </c>
      <c r="HL459">
        <v>1</v>
      </c>
      <c r="HM459">
        <v>0.7589939999999999</v>
      </c>
      <c r="HN459">
        <v>8.14227</v>
      </c>
      <c r="HO459">
        <v>20.1075</v>
      </c>
      <c r="HP459">
        <v>5.2104</v>
      </c>
      <c r="HQ459">
        <v>11.986</v>
      </c>
      <c r="HR459">
        <v>4.9632</v>
      </c>
      <c r="HS459">
        <v>3.27458</v>
      </c>
      <c r="HT459">
        <v>9999</v>
      </c>
      <c r="HU459">
        <v>9999</v>
      </c>
      <c r="HV459">
        <v>9999</v>
      </c>
      <c r="HW459">
        <v>33.2</v>
      </c>
      <c r="HX459">
        <v>1.86401</v>
      </c>
      <c r="HY459">
        <v>1.86035</v>
      </c>
      <c r="HZ459">
        <v>1.85868</v>
      </c>
      <c r="IA459">
        <v>1.86005</v>
      </c>
      <c r="IB459">
        <v>1.85989</v>
      </c>
      <c r="IC459">
        <v>1.85856</v>
      </c>
      <c r="ID459">
        <v>1.85774</v>
      </c>
      <c r="IE459">
        <v>1.85242</v>
      </c>
      <c r="IF459">
        <v>0</v>
      </c>
      <c r="IG459">
        <v>0</v>
      </c>
      <c r="IH459">
        <v>0</v>
      </c>
      <c r="II459">
        <v>0</v>
      </c>
      <c r="IJ459" t="s">
        <v>433</v>
      </c>
      <c r="IK459" t="s">
        <v>434</v>
      </c>
      <c r="IL459" t="s">
        <v>435</v>
      </c>
      <c r="IM459" t="s">
        <v>435</v>
      </c>
      <c r="IN459" t="s">
        <v>435</v>
      </c>
      <c r="IO459" t="s">
        <v>435</v>
      </c>
      <c r="IP459">
        <v>0</v>
      </c>
      <c r="IQ459">
        <v>100</v>
      </c>
      <c r="IR459">
        <v>100</v>
      </c>
      <c r="IS459">
        <v>0.203</v>
      </c>
      <c r="IT459">
        <v>-0.0872</v>
      </c>
      <c r="IU459">
        <v>0.1423453740695309</v>
      </c>
      <c r="IV459">
        <v>0.0002756662941723101</v>
      </c>
      <c r="IW459">
        <v>-1.706736700235475E-07</v>
      </c>
      <c r="IX459">
        <v>-7.648352192670159E-11</v>
      </c>
      <c r="IY459">
        <v>-0.2459740599932363</v>
      </c>
      <c r="IZ459">
        <v>0.001712106514585134</v>
      </c>
      <c r="JA459">
        <v>0.0004201690128959496</v>
      </c>
      <c r="JB459">
        <v>-1.212774764375344E-06</v>
      </c>
      <c r="JC459">
        <v>3</v>
      </c>
      <c r="JD459">
        <v>1949</v>
      </c>
      <c r="JE459">
        <v>1</v>
      </c>
      <c r="JF459">
        <v>28</v>
      </c>
      <c r="JG459">
        <v>17.6</v>
      </c>
      <c r="JH459">
        <v>17.4</v>
      </c>
      <c r="JI459">
        <v>2.13135</v>
      </c>
      <c r="JJ459">
        <v>2.68677</v>
      </c>
      <c r="JK459">
        <v>1.49658</v>
      </c>
      <c r="JL459">
        <v>2.34009</v>
      </c>
      <c r="JM459">
        <v>1.54785</v>
      </c>
      <c r="JN459">
        <v>2.49146</v>
      </c>
      <c r="JO459">
        <v>51.4647</v>
      </c>
      <c r="JP459">
        <v>13.4316</v>
      </c>
      <c r="JQ459">
        <v>18</v>
      </c>
      <c r="JR459">
        <v>501.425</v>
      </c>
      <c r="JS459">
        <v>466.95</v>
      </c>
      <c r="JT459">
        <v>20.3227</v>
      </c>
      <c r="JU459">
        <v>36.1108</v>
      </c>
      <c r="JV459">
        <v>30.0003</v>
      </c>
      <c r="JW459">
        <v>35.8349</v>
      </c>
      <c r="JX459">
        <v>35.6903</v>
      </c>
      <c r="JY459">
        <v>42.7746</v>
      </c>
      <c r="JZ459">
        <v>60.9932</v>
      </c>
      <c r="KA459">
        <v>0</v>
      </c>
      <c r="KB459">
        <v>20.3204</v>
      </c>
      <c r="KC459">
        <v>921.599</v>
      </c>
      <c r="KD459">
        <v>14.4905</v>
      </c>
      <c r="KE459">
        <v>99.0223</v>
      </c>
      <c r="KF459">
        <v>99.5138</v>
      </c>
    </row>
    <row r="460" spans="1:292">
      <c r="A460">
        <v>440</v>
      </c>
      <c r="B460">
        <v>1685038228</v>
      </c>
      <c r="C460">
        <v>11628.90000009537</v>
      </c>
      <c r="D460" t="s">
        <v>1322</v>
      </c>
      <c r="E460" t="s">
        <v>1323</v>
      </c>
      <c r="F460">
        <v>5</v>
      </c>
      <c r="G460" t="s">
        <v>1235</v>
      </c>
      <c r="H460">
        <v>1685038220.232143</v>
      </c>
      <c r="I460">
        <f>(J460)/1000</f>
        <v>0</v>
      </c>
      <c r="J460">
        <f>IF(DO460, AM460, AG460)</f>
        <v>0</v>
      </c>
      <c r="K460">
        <f>IF(DO460, AH460, AF460)</f>
        <v>0</v>
      </c>
      <c r="L460">
        <f>DQ460 - IF(AT460&gt;1, K460*DK460*100.0/(AV460*EE460), 0)</f>
        <v>0</v>
      </c>
      <c r="M460">
        <f>((S460-I460/2)*L460-K460)/(S460+I460/2)</f>
        <v>0</v>
      </c>
      <c r="N460">
        <f>M460*(DX460+DY460)/1000.0</f>
        <v>0</v>
      </c>
      <c r="O460">
        <f>(DQ460 - IF(AT460&gt;1, K460*DK460*100.0/(AV460*EE460), 0))*(DX460+DY460)/1000.0</f>
        <v>0</v>
      </c>
      <c r="P460">
        <f>2.0/((1/R460-1/Q460)+SIGN(R460)*SQRT((1/R460-1/Q460)*(1/R460-1/Q460) + 4*DL460/((DL460+1)*(DL460+1))*(2*1/R460*1/Q460-1/Q460*1/Q460)))</f>
        <v>0</v>
      </c>
      <c r="Q460">
        <f>IF(LEFT(DM460,1)&lt;&gt;"0",IF(LEFT(DM460,1)="1",3.0,DN460),$D$5+$E$5*(EE460*DX460/($K$5*1000))+$F$5*(EE460*DX460/($K$5*1000))*MAX(MIN(DK460,$J$5),$I$5)*MAX(MIN(DK460,$J$5),$I$5)+$G$5*MAX(MIN(DK460,$J$5),$I$5)*(EE460*DX460/($K$5*1000))+$H$5*(EE460*DX460/($K$5*1000))*(EE460*DX460/($K$5*1000)))</f>
        <v>0</v>
      </c>
      <c r="R460">
        <f>I460*(1000-(1000*0.61365*exp(17.502*V460/(240.97+V460))/(DX460+DY460)+DS460)/2)/(1000*0.61365*exp(17.502*V460/(240.97+V460))/(DX460+DY460)-DS460)</f>
        <v>0</v>
      </c>
      <c r="S460">
        <f>1/((DL460+1)/(P460/1.6)+1/(Q460/1.37)) + DL460/((DL460+1)/(P460/1.6) + DL460/(Q460/1.37))</f>
        <v>0</v>
      </c>
      <c r="T460">
        <f>(DG460*DJ460)</f>
        <v>0</v>
      </c>
      <c r="U460">
        <f>(DZ460+(T460+2*0.95*5.67E-8*(((DZ460+$B$9)+273)^4-(DZ460+273)^4)-44100*I460)/(1.84*29.3*Q460+8*0.95*5.67E-8*(DZ460+273)^3))</f>
        <v>0</v>
      </c>
      <c r="V460">
        <f>($C$9*EA460+$D$9*EB460+$E$9*U460)</f>
        <v>0</v>
      </c>
      <c r="W460">
        <f>0.61365*exp(17.502*V460/(240.97+V460))</f>
        <v>0</v>
      </c>
      <c r="X460">
        <f>(Y460/Z460*100)</f>
        <v>0</v>
      </c>
      <c r="Y460">
        <f>DS460*(DX460+DY460)/1000</f>
        <v>0</v>
      </c>
      <c r="Z460">
        <f>0.61365*exp(17.502*DZ460/(240.97+DZ460))</f>
        <v>0</v>
      </c>
      <c r="AA460">
        <f>(W460-DS460*(DX460+DY460)/1000)</f>
        <v>0</v>
      </c>
      <c r="AB460">
        <f>(-I460*44100)</f>
        <v>0</v>
      </c>
      <c r="AC460">
        <f>2*29.3*Q460*0.92*(DZ460-V460)</f>
        <v>0</v>
      </c>
      <c r="AD460">
        <f>2*0.95*5.67E-8*(((DZ460+$B$9)+273)^4-(V460+273)^4)</f>
        <v>0</v>
      </c>
      <c r="AE460">
        <f>T460+AD460+AB460+AC460</f>
        <v>0</v>
      </c>
      <c r="AF460">
        <f>DW460*AT460*(DR460-DQ460*(1000-AT460*DT460)/(1000-AT460*DS460))/(100*DK460)</f>
        <v>0</v>
      </c>
      <c r="AG460">
        <f>1000*DW460*AT460*(DS460-DT460)/(100*DK460*(1000-AT460*DS460))</f>
        <v>0</v>
      </c>
      <c r="AH460">
        <f>(AI460 - AJ460 - DX460*1E3/(8.314*(DZ460+273.15)) * AL460/DW460 * AK460) * DW460/(100*DK460) * (1000 - DT460)/1000</f>
        <v>0</v>
      </c>
      <c r="AI460">
        <v>922.1239600268801</v>
      </c>
      <c r="AJ460">
        <v>898.9555272727267</v>
      </c>
      <c r="AK460">
        <v>3.407275691823752</v>
      </c>
      <c r="AL460">
        <v>66.85377035828483</v>
      </c>
      <c r="AM460">
        <f>(AO460 - AN460 + DX460*1E3/(8.314*(DZ460+273.15)) * AQ460/DW460 * AP460) * DW460/(100*DK460) * 1000/(1000 - AO460)</f>
        <v>0</v>
      </c>
      <c r="AN460">
        <v>14.51480761503907</v>
      </c>
      <c r="AO460">
        <v>17.84451758241759</v>
      </c>
      <c r="AP460">
        <v>5.75384962372431E-06</v>
      </c>
      <c r="AQ460">
        <v>101.9108585769425</v>
      </c>
      <c r="AR460">
        <v>0</v>
      </c>
      <c r="AS460">
        <v>0</v>
      </c>
      <c r="AT460">
        <f>IF(AR460*$H$15&gt;=AV460,1.0,(AV460/(AV460-AR460*$H$15)))</f>
        <v>0</v>
      </c>
      <c r="AU460">
        <f>(AT460-1)*100</f>
        <v>0</v>
      </c>
      <c r="AV460">
        <f>MAX(0,($B$15+$C$15*EE460)/(1+$D$15*EE460)*DX460/(DZ460+273)*$E$15)</f>
        <v>0</v>
      </c>
      <c r="AW460" t="s">
        <v>429</v>
      </c>
      <c r="AX460" t="s">
        <v>429</v>
      </c>
      <c r="AY460">
        <v>0</v>
      </c>
      <c r="AZ460">
        <v>0</v>
      </c>
      <c r="BA460">
        <f>1-AY460/AZ460</f>
        <v>0</v>
      </c>
      <c r="BB460">
        <v>0</v>
      </c>
      <c r="BC460" t="s">
        <v>429</v>
      </c>
      <c r="BD460" t="s">
        <v>429</v>
      </c>
      <c r="BE460">
        <v>0</v>
      </c>
      <c r="BF460">
        <v>0</v>
      </c>
      <c r="BG460">
        <f>1-BE460/BF460</f>
        <v>0</v>
      </c>
      <c r="BH460">
        <v>0.5</v>
      </c>
      <c r="BI460">
        <f>DH460</f>
        <v>0</v>
      </c>
      <c r="BJ460">
        <f>K460</f>
        <v>0</v>
      </c>
      <c r="BK460">
        <f>BG460*BH460*BI460</f>
        <v>0</v>
      </c>
      <c r="BL460">
        <f>(BJ460-BB460)/BI460</f>
        <v>0</v>
      </c>
      <c r="BM460">
        <f>(AZ460-BF460)/BF460</f>
        <v>0</v>
      </c>
      <c r="BN460">
        <f>AY460/(BA460+AY460/BF460)</f>
        <v>0</v>
      </c>
      <c r="BO460" t="s">
        <v>429</v>
      </c>
      <c r="BP460">
        <v>0</v>
      </c>
      <c r="BQ460">
        <f>IF(BP460&lt;&gt;0, BP460, BN460)</f>
        <v>0</v>
      </c>
      <c r="BR460">
        <f>1-BQ460/BF460</f>
        <v>0</v>
      </c>
      <c r="BS460">
        <f>(BF460-BE460)/(BF460-BQ460)</f>
        <v>0</v>
      </c>
      <c r="BT460">
        <f>(AZ460-BF460)/(AZ460-BQ460)</f>
        <v>0</v>
      </c>
      <c r="BU460">
        <f>(BF460-BE460)/(BF460-AY460)</f>
        <v>0</v>
      </c>
      <c r="BV460">
        <f>(AZ460-BF460)/(AZ460-AY460)</f>
        <v>0</v>
      </c>
      <c r="BW460">
        <f>(BS460*BQ460/BE460)</f>
        <v>0</v>
      </c>
      <c r="BX460">
        <f>(1-BW460)</f>
        <v>0</v>
      </c>
      <c r="DG460">
        <f>$B$13*EF460+$C$13*EG460+$F$13*ER460*(1-EU460)</f>
        <v>0</v>
      </c>
      <c r="DH460">
        <f>DG460*DI460</f>
        <v>0</v>
      </c>
      <c r="DI460">
        <f>($B$13*$D$11+$C$13*$D$11+$F$13*((FE460+EW460)/MAX(FE460+EW460+FF460, 0.1)*$I$11+FF460/MAX(FE460+EW460+FF460, 0.1)*$J$11))/($B$13+$C$13+$F$13)</f>
        <v>0</v>
      </c>
      <c r="DJ460">
        <f>($B$13*$K$11+$C$13*$K$11+$F$13*((FE460+EW460)/MAX(FE460+EW460+FF460, 0.1)*$P$11+FF460/MAX(FE460+EW460+FF460, 0.1)*$Q$11))/($B$13+$C$13+$F$13)</f>
        <v>0</v>
      </c>
      <c r="DK460">
        <v>4.16</v>
      </c>
      <c r="DL460">
        <v>0.5</v>
      </c>
      <c r="DM460" t="s">
        <v>430</v>
      </c>
      <c r="DN460">
        <v>2</v>
      </c>
      <c r="DO460" t="b">
        <v>1</v>
      </c>
      <c r="DP460">
        <v>1685038220.232143</v>
      </c>
      <c r="DQ460">
        <v>858.6223571428571</v>
      </c>
      <c r="DR460">
        <v>893.7745357142858</v>
      </c>
      <c r="DS460">
        <v>17.84286428571429</v>
      </c>
      <c r="DT460">
        <v>14.51130357142857</v>
      </c>
      <c r="DU460">
        <v>858.4175714285714</v>
      </c>
      <c r="DV460">
        <v>17.93006428571428</v>
      </c>
      <c r="DW460">
        <v>499.9863928571429</v>
      </c>
      <c r="DX460">
        <v>99.46587857142855</v>
      </c>
      <c r="DY460">
        <v>0.09994078214285715</v>
      </c>
      <c r="DZ460">
        <v>26.91745357142857</v>
      </c>
      <c r="EA460">
        <v>27.99516428571429</v>
      </c>
      <c r="EB460">
        <v>999.9000000000002</v>
      </c>
      <c r="EC460">
        <v>0</v>
      </c>
      <c r="ED460">
        <v>0</v>
      </c>
      <c r="EE460">
        <v>9997.313571428573</v>
      </c>
      <c r="EF460">
        <v>0</v>
      </c>
      <c r="EG460">
        <v>274.4999285714285</v>
      </c>
      <c r="EH460">
        <v>-35.15231428571428</v>
      </c>
      <c r="EI460">
        <v>874.2209999999999</v>
      </c>
      <c r="EJ460">
        <v>906.9354642857143</v>
      </c>
      <c r="EK460">
        <v>3.331576785714286</v>
      </c>
      <c r="EL460">
        <v>893.7745357142858</v>
      </c>
      <c r="EM460">
        <v>14.51130357142857</v>
      </c>
      <c r="EN460">
        <v>1.774756785714286</v>
      </c>
      <c r="EO460">
        <v>1.443378571428571</v>
      </c>
      <c r="EP460">
        <v>15.56620714285714</v>
      </c>
      <c r="EQ460">
        <v>12.38118928571429</v>
      </c>
      <c r="ER460">
        <v>1999.95</v>
      </c>
      <c r="ES460">
        <v>0.9799990357142859</v>
      </c>
      <c r="ET460">
        <v>0.02000092142857143</v>
      </c>
      <c r="EU460">
        <v>0</v>
      </c>
      <c r="EV460">
        <v>97.081025</v>
      </c>
      <c r="EW460">
        <v>5.00078</v>
      </c>
      <c r="EX460">
        <v>10356.135</v>
      </c>
      <c r="EY460">
        <v>16379.20714285715</v>
      </c>
      <c r="EZ460">
        <v>44.64696428571428</v>
      </c>
      <c r="FA460">
        <v>46.07099999999998</v>
      </c>
      <c r="FB460">
        <v>45.14482142857143</v>
      </c>
      <c r="FC460">
        <v>45.33460714285713</v>
      </c>
      <c r="FD460">
        <v>45.12028571428571</v>
      </c>
      <c r="FE460">
        <v>1955.049642857143</v>
      </c>
      <c r="FF460">
        <v>39.89964285714286</v>
      </c>
      <c r="FG460">
        <v>0</v>
      </c>
      <c r="FH460">
        <v>1685038227.1</v>
      </c>
      <c r="FI460">
        <v>0</v>
      </c>
      <c r="FJ460">
        <v>97.09405384615386</v>
      </c>
      <c r="FK460">
        <v>-0.8286427281330209</v>
      </c>
      <c r="FL460">
        <v>-5564.22495597409</v>
      </c>
      <c r="FM460">
        <v>10356.40461538462</v>
      </c>
      <c r="FN460">
        <v>15</v>
      </c>
      <c r="FO460">
        <v>1685037180.6</v>
      </c>
      <c r="FP460" t="s">
        <v>1212</v>
      </c>
      <c r="FQ460">
        <v>1685037168.1</v>
      </c>
      <c r="FR460">
        <v>1685037180.6</v>
      </c>
      <c r="FS460">
        <v>6</v>
      </c>
      <c r="FT460">
        <v>0.393</v>
      </c>
      <c r="FU460">
        <v>0.027</v>
      </c>
      <c r="FV460">
        <v>0.222</v>
      </c>
      <c r="FW460">
        <v>-0.163</v>
      </c>
      <c r="FX460">
        <v>420</v>
      </c>
      <c r="FY460">
        <v>12</v>
      </c>
      <c r="FZ460">
        <v>0.38</v>
      </c>
      <c r="GA460">
        <v>0.02</v>
      </c>
      <c r="GB460">
        <v>-35.12864</v>
      </c>
      <c r="GC460">
        <v>-0.9750258911819136</v>
      </c>
      <c r="GD460">
        <v>0.128599818817913</v>
      </c>
      <c r="GE460">
        <v>0</v>
      </c>
      <c r="GF460">
        <v>3.3337085</v>
      </c>
      <c r="GG460">
        <v>-0.03736075046905188</v>
      </c>
      <c r="GH460">
        <v>0.004003691765108799</v>
      </c>
      <c r="GI460">
        <v>1</v>
      </c>
      <c r="GJ460">
        <v>1</v>
      </c>
      <c r="GK460">
        <v>2</v>
      </c>
      <c r="GL460" t="s">
        <v>432</v>
      </c>
      <c r="GM460">
        <v>3.09861</v>
      </c>
      <c r="GN460">
        <v>2.75816</v>
      </c>
      <c r="GO460">
        <v>0.160182</v>
      </c>
      <c r="GP460">
        <v>0.164399</v>
      </c>
      <c r="GQ460">
        <v>0.0953532</v>
      </c>
      <c r="GR460">
        <v>0.0822542</v>
      </c>
      <c r="GS460">
        <v>21285.1</v>
      </c>
      <c r="GT460">
        <v>20941.5</v>
      </c>
      <c r="GU460">
        <v>25909</v>
      </c>
      <c r="GV460">
        <v>25427.8</v>
      </c>
      <c r="GW460">
        <v>37639.4</v>
      </c>
      <c r="GX460">
        <v>35564.2</v>
      </c>
      <c r="GY460">
        <v>45315.4</v>
      </c>
      <c r="GZ460">
        <v>41917.9</v>
      </c>
      <c r="HA460">
        <v>1.82017</v>
      </c>
      <c r="HB460">
        <v>1.74725</v>
      </c>
      <c r="HC460">
        <v>-0.2474</v>
      </c>
      <c r="HD460">
        <v>0</v>
      </c>
      <c r="HE460">
        <v>32.0076</v>
      </c>
      <c r="HF460">
        <v>999.9</v>
      </c>
      <c r="HG460">
        <v>39.1</v>
      </c>
      <c r="HH460">
        <v>48.2</v>
      </c>
      <c r="HI460">
        <v>44.6028</v>
      </c>
      <c r="HJ460">
        <v>63.0835</v>
      </c>
      <c r="HK460">
        <v>22.488</v>
      </c>
      <c r="HL460">
        <v>1</v>
      </c>
      <c r="HM460">
        <v>0.7593800000000001</v>
      </c>
      <c r="HN460">
        <v>8.143459999999999</v>
      </c>
      <c r="HO460">
        <v>20.1074</v>
      </c>
      <c r="HP460">
        <v>5.20935</v>
      </c>
      <c r="HQ460">
        <v>11.986</v>
      </c>
      <c r="HR460">
        <v>4.96315</v>
      </c>
      <c r="HS460">
        <v>3.2743</v>
      </c>
      <c r="HT460">
        <v>9999</v>
      </c>
      <c r="HU460">
        <v>9999</v>
      </c>
      <c r="HV460">
        <v>9999</v>
      </c>
      <c r="HW460">
        <v>33.2</v>
      </c>
      <c r="HX460">
        <v>1.86401</v>
      </c>
      <c r="HY460">
        <v>1.86035</v>
      </c>
      <c r="HZ460">
        <v>1.85868</v>
      </c>
      <c r="IA460">
        <v>1.86005</v>
      </c>
      <c r="IB460">
        <v>1.85989</v>
      </c>
      <c r="IC460">
        <v>1.85855</v>
      </c>
      <c r="ID460">
        <v>1.85773</v>
      </c>
      <c r="IE460">
        <v>1.85243</v>
      </c>
      <c r="IF460">
        <v>0</v>
      </c>
      <c r="IG460">
        <v>0</v>
      </c>
      <c r="IH460">
        <v>0</v>
      </c>
      <c r="II460">
        <v>0</v>
      </c>
      <c r="IJ460" t="s">
        <v>433</v>
      </c>
      <c r="IK460" t="s">
        <v>434</v>
      </c>
      <c r="IL460" t="s">
        <v>435</v>
      </c>
      <c r="IM460" t="s">
        <v>435</v>
      </c>
      <c r="IN460" t="s">
        <v>435</v>
      </c>
      <c r="IO460" t="s">
        <v>435</v>
      </c>
      <c r="IP460">
        <v>0</v>
      </c>
      <c r="IQ460">
        <v>100</v>
      </c>
      <c r="IR460">
        <v>100</v>
      </c>
      <c r="IS460">
        <v>0.2</v>
      </c>
      <c r="IT460">
        <v>-0.0872</v>
      </c>
      <c r="IU460">
        <v>0.1423453740695309</v>
      </c>
      <c r="IV460">
        <v>0.0002756662941723101</v>
      </c>
      <c r="IW460">
        <v>-1.706736700235475E-07</v>
      </c>
      <c r="IX460">
        <v>-7.648352192670159E-11</v>
      </c>
      <c r="IY460">
        <v>-0.2459740599932363</v>
      </c>
      <c r="IZ460">
        <v>0.001712106514585134</v>
      </c>
      <c r="JA460">
        <v>0.0004201690128959496</v>
      </c>
      <c r="JB460">
        <v>-1.212774764375344E-06</v>
      </c>
      <c r="JC460">
        <v>3</v>
      </c>
      <c r="JD460">
        <v>1949</v>
      </c>
      <c r="JE460">
        <v>1</v>
      </c>
      <c r="JF460">
        <v>28</v>
      </c>
      <c r="JG460">
        <v>17.7</v>
      </c>
      <c r="JH460">
        <v>17.5</v>
      </c>
      <c r="JI460">
        <v>2.16797</v>
      </c>
      <c r="JJ460">
        <v>2.68555</v>
      </c>
      <c r="JK460">
        <v>1.49658</v>
      </c>
      <c r="JL460">
        <v>2.34009</v>
      </c>
      <c r="JM460">
        <v>1.54785</v>
      </c>
      <c r="JN460">
        <v>2.50488</v>
      </c>
      <c r="JO460">
        <v>51.4314</v>
      </c>
      <c r="JP460">
        <v>13.4228</v>
      </c>
      <c r="JQ460">
        <v>18</v>
      </c>
      <c r="JR460">
        <v>501.451</v>
      </c>
      <c r="JS460">
        <v>467.055</v>
      </c>
      <c r="JT460">
        <v>20.3223</v>
      </c>
      <c r="JU460">
        <v>36.1145</v>
      </c>
      <c r="JV460">
        <v>30.0003</v>
      </c>
      <c r="JW460">
        <v>35.8385</v>
      </c>
      <c r="JX460">
        <v>35.6936</v>
      </c>
      <c r="JY460">
        <v>43.5041</v>
      </c>
      <c r="JZ460">
        <v>60.9932</v>
      </c>
      <c r="KA460">
        <v>0</v>
      </c>
      <c r="KB460">
        <v>20.322</v>
      </c>
      <c r="KC460">
        <v>941.742</v>
      </c>
      <c r="KD460">
        <v>14.4905</v>
      </c>
      <c r="KE460">
        <v>99.02079999999999</v>
      </c>
      <c r="KF460">
        <v>99.51349999999999</v>
      </c>
    </row>
    <row r="461" spans="1:292">
      <c r="A461">
        <v>441</v>
      </c>
      <c r="B461">
        <v>1685038233</v>
      </c>
      <c r="C461">
        <v>11633.90000009537</v>
      </c>
      <c r="D461" t="s">
        <v>1324</v>
      </c>
      <c r="E461" t="s">
        <v>1325</v>
      </c>
      <c r="F461">
        <v>5</v>
      </c>
      <c r="G461" t="s">
        <v>1235</v>
      </c>
      <c r="H461">
        <v>1685038225.518518</v>
      </c>
      <c r="I461">
        <f>(J461)/1000</f>
        <v>0</v>
      </c>
      <c r="J461">
        <f>IF(DO461, AM461, AG461)</f>
        <v>0</v>
      </c>
      <c r="K461">
        <f>IF(DO461, AH461, AF461)</f>
        <v>0</v>
      </c>
      <c r="L461">
        <f>DQ461 - IF(AT461&gt;1, K461*DK461*100.0/(AV461*EE461), 0)</f>
        <v>0</v>
      </c>
      <c r="M461">
        <f>((S461-I461/2)*L461-K461)/(S461+I461/2)</f>
        <v>0</v>
      </c>
      <c r="N461">
        <f>M461*(DX461+DY461)/1000.0</f>
        <v>0</v>
      </c>
      <c r="O461">
        <f>(DQ461 - IF(AT461&gt;1, K461*DK461*100.0/(AV461*EE461), 0))*(DX461+DY461)/1000.0</f>
        <v>0</v>
      </c>
      <c r="P461">
        <f>2.0/((1/R461-1/Q461)+SIGN(R461)*SQRT((1/R461-1/Q461)*(1/R461-1/Q461) + 4*DL461/((DL461+1)*(DL461+1))*(2*1/R461*1/Q461-1/Q461*1/Q461)))</f>
        <v>0</v>
      </c>
      <c r="Q461">
        <f>IF(LEFT(DM461,1)&lt;&gt;"0",IF(LEFT(DM461,1)="1",3.0,DN461),$D$5+$E$5*(EE461*DX461/($K$5*1000))+$F$5*(EE461*DX461/($K$5*1000))*MAX(MIN(DK461,$J$5),$I$5)*MAX(MIN(DK461,$J$5),$I$5)+$G$5*MAX(MIN(DK461,$J$5),$I$5)*(EE461*DX461/($K$5*1000))+$H$5*(EE461*DX461/($K$5*1000))*(EE461*DX461/($K$5*1000)))</f>
        <v>0</v>
      </c>
      <c r="R461">
        <f>I461*(1000-(1000*0.61365*exp(17.502*V461/(240.97+V461))/(DX461+DY461)+DS461)/2)/(1000*0.61365*exp(17.502*V461/(240.97+V461))/(DX461+DY461)-DS461)</f>
        <v>0</v>
      </c>
      <c r="S461">
        <f>1/((DL461+1)/(P461/1.6)+1/(Q461/1.37)) + DL461/((DL461+1)/(P461/1.6) + DL461/(Q461/1.37))</f>
        <v>0</v>
      </c>
      <c r="T461">
        <f>(DG461*DJ461)</f>
        <v>0</v>
      </c>
      <c r="U461">
        <f>(DZ461+(T461+2*0.95*5.67E-8*(((DZ461+$B$9)+273)^4-(DZ461+273)^4)-44100*I461)/(1.84*29.3*Q461+8*0.95*5.67E-8*(DZ461+273)^3))</f>
        <v>0</v>
      </c>
      <c r="V461">
        <f>($C$9*EA461+$D$9*EB461+$E$9*U461)</f>
        <v>0</v>
      </c>
      <c r="W461">
        <f>0.61365*exp(17.502*V461/(240.97+V461))</f>
        <v>0</v>
      </c>
      <c r="X461">
        <f>(Y461/Z461*100)</f>
        <v>0</v>
      </c>
      <c r="Y461">
        <f>DS461*(DX461+DY461)/1000</f>
        <v>0</v>
      </c>
      <c r="Z461">
        <f>0.61365*exp(17.502*DZ461/(240.97+DZ461))</f>
        <v>0</v>
      </c>
      <c r="AA461">
        <f>(W461-DS461*(DX461+DY461)/1000)</f>
        <v>0</v>
      </c>
      <c r="AB461">
        <f>(-I461*44100)</f>
        <v>0</v>
      </c>
      <c r="AC461">
        <f>2*29.3*Q461*0.92*(DZ461-V461)</f>
        <v>0</v>
      </c>
      <c r="AD461">
        <f>2*0.95*5.67E-8*(((DZ461+$B$9)+273)^4-(V461+273)^4)</f>
        <v>0</v>
      </c>
      <c r="AE461">
        <f>T461+AD461+AB461+AC461</f>
        <v>0</v>
      </c>
      <c r="AF461">
        <f>DW461*AT461*(DR461-DQ461*(1000-AT461*DT461)/(1000-AT461*DS461))/(100*DK461)</f>
        <v>0</v>
      </c>
      <c r="AG461">
        <f>1000*DW461*AT461*(DS461-DT461)/(100*DK461*(1000-AT461*DS461))</f>
        <v>0</v>
      </c>
      <c r="AH461">
        <f>(AI461 - AJ461 - DX461*1E3/(8.314*(DZ461+273.15)) * AL461/DW461 * AK461) * DW461/(100*DK461) * (1000 - DT461)/1000</f>
        <v>0</v>
      </c>
      <c r="AI461">
        <v>938.9153949707294</v>
      </c>
      <c r="AJ461">
        <v>915.9613757575759</v>
      </c>
      <c r="AK461">
        <v>3.411615239859609</v>
      </c>
      <c r="AL461">
        <v>66.85377035828483</v>
      </c>
      <c r="AM461">
        <f>(AO461 - AN461 + DX461*1E3/(8.314*(DZ461+273.15)) * AQ461/DW461 * AP461) * DW461/(100*DK461) * 1000/(1000 - AO461)</f>
        <v>0</v>
      </c>
      <c r="AN461">
        <v>14.51434529667154</v>
      </c>
      <c r="AO461">
        <v>17.84363076923078</v>
      </c>
      <c r="AP461">
        <v>4.687459742625241E-06</v>
      </c>
      <c r="AQ461">
        <v>101.9108585769425</v>
      </c>
      <c r="AR461">
        <v>0</v>
      </c>
      <c r="AS461">
        <v>0</v>
      </c>
      <c r="AT461">
        <f>IF(AR461*$H$15&gt;=AV461,1.0,(AV461/(AV461-AR461*$H$15)))</f>
        <v>0</v>
      </c>
      <c r="AU461">
        <f>(AT461-1)*100</f>
        <v>0</v>
      </c>
      <c r="AV461">
        <f>MAX(0,($B$15+$C$15*EE461)/(1+$D$15*EE461)*DX461/(DZ461+273)*$E$15)</f>
        <v>0</v>
      </c>
      <c r="AW461" t="s">
        <v>429</v>
      </c>
      <c r="AX461" t="s">
        <v>429</v>
      </c>
      <c r="AY461">
        <v>0</v>
      </c>
      <c r="AZ461">
        <v>0</v>
      </c>
      <c r="BA461">
        <f>1-AY461/AZ461</f>
        <v>0</v>
      </c>
      <c r="BB461">
        <v>0</v>
      </c>
      <c r="BC461" t="s">
        <v>429</v>
      </c>
      <c r="BD461" t="s">
        <v>429</v>
      </c>
      <c r="BE461">
        <v>0</v>
      </c>
      <c r="BF461">
        <v>0</v>
      </c>
      <c r="BG461">
        <f>1-BE461/BF461</f>
        <v>0</v>
      </c>
      <c r="BH461">
        <v>0.5</v>
      </c>
      <c r="BI461">
        <f>DH461</f>
        <v>0</v>
      </c>
      <c r="BJ461">
        <f>K461</f>
        <v>0</v>
      </c>
      <c r="BK461">
        <f>BG461*BH461*BI461</f>
        <v>0</v>
      </c>
      <c r="BL461">
        <f>(BJ461-BB461)/BI461</f>
        <v>0</v>
      </c>
      <c r="BM461">
        <f>(AZ461-BF461)/BF461</f>
        <v>0</v>
      </c>
      <c r="BN461">
        <f>AY461/(BA461+AY461/BF461)</f>
        <v>0</v>
      </c>
      <c r="BO461" t="s">
        <v>429</v>
      </c>
      <c r="BP461">
        <v>0</v>
      </c>
      <c r="BQ461">
        <f>IF(BP461&lt;&gt;0, BP461, BN461)</f>
        <v>0</v>
      </c>
      <c r="BR461">
        <f>1-BQ461/BF461</f>
        <v>0</v>
      </c>
      <c r="BS461">
        <f>(BF461-BE461)/(BF461-BQ461)</f>
        <v>0</v>
      </c>
      <c r="BT461">
        <f>(AZ461-BF461)/(AZ461-BQ461)</f>
        <v>0</v>
      </c>
      <c r="BU461">
        <f>(BF461-BE461)/(BF461-AY461)</f>
        <v>0</v>
      </c>
      <c r="BV461">
        <f>(AZ461-BF461)/(AZ461-AY461)</f>
        <v>0</v>
      </c>
      <c r="BW461">
        <f>(BS461*BQ461/BE461)</f>
        <v>0</v>
      </c>
      <c r="BX461">
        <f>(1-BW461)</f>
        <v>0</v>
      </c>
      <c r="DG461">
        <f>$B$13*EF461+$C$13*EG461+$F$13*ER461*(1-EU461)</f>
        <v>0</v>
      </c>
      <c r="DH461">
        <f>DG461*DI461</f>
        <v>0</v>
      </c>
      <c r="DI461">
        <f>($B$13*$D$11+$C$13*$D$11+$F$13*((FE461+EW461)/MAX(FE461+EW461+FF461, 0.1)*$I$11+FF461/MAX(FE461+EW461+FF461, 0.1)*$J$11))/($B$13+$C$13+$F$13)</f>
        <v>0</v>
      </c>
      <c r="DJ461">
        <f>($B$13*$K$11+$C$13*$K$11+$F$13*((FE461+EW461)/MAX(FE461+EW461+FF461, 0.1)*$P$11+FF461/MAX(FE461+EW461+FF461, 0.1)*$Q$11))/($B$13+$C$13+$F$13)</f>
        <v>0</v>
      </c>
      <c r="DK461">
        <v>4.16</v>
      </c>
      <c r="DL461">
        <v>0.5</v>
      </c>
      <c r="DM461" t="s">
        <v>430</v>
      </c>
      <c r="DN461">
        <v>2</v>
      </c>
      <c r="DO461" t="b">
        <v>1</v>
      </c>
      <c r="DP461">
        <v>1685038225.518518</v>
      </c>
      <c r="DQ461">
        <v>876.2635555555556</v>
      </c>
      <c r="DR461">
        <v>911.5034444444444</v>
      </c>
      <c r="DS461">
        <v>17.84414074074074</v>
      </c>
      <c r="DT461">
        <v>14.51408888888889</v>
      </c>
      <c r="DU461">
        <v>876.0621851851852</v>
      </c>
      <c r="DV461">
        <v>17.93131111111111</v>
      </c>
      <c r="DW461">
        <v>499.9972592592592</v>
      </c>
      <c r="DX461">
        <v>99.46578148148147</v>
      </c>
      <c r="DY461">
        <v>0.09996339999999998</v>
      </c>
      <c r="DZ461">
        <v>26.91384814814815</v>
      </c>
      <c r="EA461">
        <v>27.98982592592592</v>
      </c>
      <c r="EB461">
        <v>999.9000000000001</v>
      </c>
      <c r="EC461">
        <v>0</v>
      </c>
      <c r="ED461">
        <v>0</v>
      </c>
      <c r="EE461">
        <v>10001.22111111111</v>
      </c>
      <c r="EF461">
        <v>0</v>
      </c>
      <c r="EG461">
        <v>270.2207407407408</v>
      </c>
      <c r="EH461">
        <v>-35.24000740740741</v>
      </c>
      <c r="EI461">
        <v>892.1838148148148</v>
      </c>
      <c r="EJ461">
        <v>924.9280740740741</v>
      </c>
      <c r="EK461">
        <v>3.330055185185185</v>
      </c>
      <c r="EL461">
        <v>911.5034444444444</v>
      </c>
      <c r="EM461">
        <v>14.51408888888889</v>
      </c>
      <c r="EN461">
        <v>1.774881481481481</v>
      </c>
      <c r="EO461">
        <v>1.443654814814815</v>
      </c>
      <c r="EP461">
        <v>15.56731111111111</v>
      </c>
      <c r="EQ461">
        <v>12.38411111111111</v>
      </c>
      <c r="ER461">
        <v>1999.963703703704</v>
      </c>
      <c r="ES461">
        <v>0.9799962222222223</v>
      </c>
      <c r="ET461">
        <v>0.02000385185185185</v>
      </c>
      <c r="EU461">
        <v>0</v>
      </c>
      <c r="EV461">
        <v>97.01181851851854</v>
      </c>
      <c r="EW461">
        <v>5.00078</v>
      </c>
      <c r="EX461">
        <v>9855.625555555556</v>
      </c>
      <c r="EY461">
        <v>16379.31111111111</v>
      </c>
      <c r="EZ461">
        <v>44.65937037037036</v>
      </c>
      <c r="FA461">
        <v>46.07599999999999</v>
      </c>
      <c r="FB461">
        <v>45.15725925925926</v>
      </c>
      <c r="FC461">
        <v>45.34462962962962</v>
      </c>
      <c r="FD461">
        <v>45.13162962962961</v>
      </c>
      <c r="FE461">
        <v>1955.058518518519</v>
      </c>
      <c r="FF461">
        <v>39.90444444444444</v>
      </c>
      <c r="FG461">
        <v>0</v>
      </c>
      <c r="FH461">
        <v>1685038232.5</v>
      </c>
      <c r="FI461">
        <v>0</v>
      </c>
      <c r="FJ461">
        <v>97.02751999999998</v>
      </c>
      <c r="FK461">
        <v>-1.522592289901961</v>
      </c>
      <c r="FL461">
        <v>-6497.331526751263</v>
      </c>
      <c r="FM461">
        <v>9819.973600000001</v>
      </c>
      <c r="FN461">
        <v>15</v>
      </c>
      <c r="FO461">
        <v>1685037180.6</v>
      </c>
      <c r="FP461" t="s">
        <v>1212</v>
      </c>
      <c r="FQ461">
        <v>1685037168.1</v>
      </c>
      <c r="FR461">
        <v>1685037180.6</v>
      </c>
      <c r="FS461">
        <v>6</v>
      </c>
      <c r="FT461">
        <v>0.393</v>
      </c>
      <c r="FU461">
        <v>0.027</v>
      </c>
      <c r="FV461">
        <v>0.222</v>
      </c>
      <c r="FW461">
        <v>-0.163</v>
      </c>
      <c r="FX461">
        <v>420</v>
      </c>
      <c r="FY461">
        <v>12</v>
      </c>
      <c r="FZ461">
        <v>0.38</v>
      </c>
      <c r="GA461">
        <v>0.02</v>
      </c>
      <c r="GB461">
        <v>-35.17526097560975</v>
      </c>
      <c r="GC461">
        <v>-0.9358013937281865</v>
      </c>
      <c r="GD461">
        <v>0.1260831275883608</v>
      </c>
      <c r="GE461">
        <v>0</v>
      </c>
      <c r="GF461">
        <v>3.33091243902439</v>
      </c>
      <c r="GG461">
        <v>-0.02246926829268252</v>
      </c>
      <c r="GH461">
        <v>0.002776352916070802</v>
      </c>
      <c r="GI461">
        <v>1</v>
      </c>
      <c r="GJ461">
        <v>1</v>
      </c>
      <c r="GK461">
        <v>2</v>
      </c>
      <c r="GL461" t="s">
        <v>432</v>
      </c>
      <c r="GM461">
        <v>3.09855</v>
      </c>
      <c r="GN461">
        <v>2.75801</v>
      </c>
      <c r="GO461">
        <v>0.162158</v>
      </c>
      <c r="GP461">
        <v>0.166343</v>
      </c>
      <c r="GQ461">
        <v>0.0953471</v>
      </c>
      <c r="GR461">
        <v>0.082278</v>
      </c>
      <c r="GS461">
        <v>21234.9</v>
      </c>
      <c r="GT461">
        <v>20892.4</v>
      </c>
      <c r="GU461">
        <v>25909</v>
      </c>
      <c r="GV461">
        <v>25427.4</v>
      </c>
      <c r="GW461">
        <v>37639.8</v>
      </c>
      <c r="GX461">
        <v>35563.3</v>
      </c>
      <c r="GY461">
        <v>45315.3</v>
      </c>
      <c r="GZ461">
        <v>41917.7</v>
      </c>
      <c r="HA461">
        <v>1.82033</v>
      </c>
      <c r="HB461">
        <v>1.74713</v>
      </c>
      <c r="HC461">
        <v>-0.247855</v>
      </c>
      <c r="HD461">
        <v>0</v>
      </c>
      <c r="HE461">
        <v>32.0151</v>
      </c>
      <c r="HF461">
        <v>999.9</v>
      </c>
      <c r="HG461">
        <v>39.1</v>
      </c>
      <c r="HH461">
        <v>48.2</v>
      </c>
      <c r="HI461">
        <v>44.6034</v>
      </c>
      <c r="HJ461">
        <v>62.9735</v>
      </c>
      <c r="HK461">
        <v>22.6923</v>
      </c>
      <c r="HL461">
        <v>1</v>
      </c>
      <c r="HM461">
        <v>0.759563</v>
      </c>
      <c r="HN461">
        <v>8.135439999999999</v>
      </c>
      <c r="HO461">
        <v>20.1077</v>
      </c>
      <c r="HP461">
        <v>5.2098</v>
      </c>
      <c r="HQ461">
        <v>11.986</v>
      </c>
      <c r="HR461">
        <v>4.96245</v>
      </c>
      <c r="HS461">
        <v>3.2744</v>
      </c>
      <c r="HT461">
        <v>9999</v>
      </c>
      <c r="HU461">
        <v>9999</v>
      </c>
      <c r="HV461">
        <v>9999</v>
      </c>
      <c r="HW461">
        <v>33.2</v>
      </c>
      <c r="HX461">
        <v>1.86401</v>
      </c>
      <c r="HY461">
        <v>1.86035</v>
      </c>
      <c r="HZ461">
        <v>1.85867</v>
      </c>
      <c r="IA461">
        <v>1.86005</v>
      </c>
      <c r="IB461">
        <v>1.85989</v>
      </c>
      <c r="IC461">
        <v>1.85853</v>
      </c>
      <c r="ID461">
        <v>1.85773</v>
      </c>
      <c r="IE461">
        <v>1.85243</v>
      </c>
      <c r="IF461">
        <v>0</v>
      </c>
      <c r="IG461">
        <v>0</v>
      </c>
      <c r="IH461">
        <v>0</v>
      </c>
      <c r="II461">
        <v>0</v>
      </c>
      <c r="IJ461" t="s">
        <v>433</v>
      </c>
      <c r="IK461" t="s">
        <v>434</v>
      </c>
      <c r="IL461" t="s">
        <v>435</v>
      </c>
      <c r="IM461" t="s">
        <v>435</v>
      </c>
      <c r="IN461" t="s">
        <v>435</v>
      </c>
      <c r="IO461" t="s">
        <v>435</v>
      </c>
      <c r="IP461">
        <v>0</v>
      </c>
      <c r="IQ461">
        <v>100</v>
      </c>
      <c r="IR461">
        <v>100</v>
      </c>
      <c r="IS461">
        <v>0.196</v>
      </c>
      <c r="IT461">
        <v>-0.0872</v>
      </c>
      <c r="IU461">
        <v>0.1423453740695309</v>
      </c>
      <c r="IV461">
        <v>0.0002756662941723101</v>
      </c>
      <c r="IW461">
        <v>-1.706736700235475E-07</v>
      </c>
      <c r="IX461">
        <v>-7.648352192670159E-11</v>
      </c>
      <c r="IY461">
        <v>-0.2459740599932363</v>
      </c>
      <c r="IZ461">
        <v>0.001712106514585134</v>
      </c>
      <c r="JA461">
        <v>0.0004201690128959496</v>
      </c>
      <c r="JB461">
        <v>-1.212774764375344E-06</v>
      </c>
      <c r="JC461">
        <v>3</v>
      </c>
      <c r="JD461">
        <v>1949</v>
      </c>
      <c r="JE461">
        <v>1</v>
      </c>
      <c r="JF461">
        <v>28</v>
      </c>
      <c r="JG461">
        <v>17.7</v>
      </c>
      <c r="JH461">
        <v>17.5</v>
      </c>
      <c r="JI461">
        <v>2.19604</v>
      </c>
      <c r="JJ461">
        <v>2.69165</v>
      </c>
      <c r="JK461">
        <v>1.49658</v>
      </c>
      <c r="JL461">
        <v>2.34009</v>
      </c>
      <c r="JM461">
        <v>1.54785</v>
      </c>
      <c r="JN461">
        <v>2.49268</v>
      </c>
      <c r="JO461">
        <v>51.4314</v>
      </c>
      <c r="JP461">
        <v>13.4228</v>
      </c>
      <c r="JQ461">
        <v>18</v>
      </c>
      <c r="JR461">
        <v>501.552</v>
      </c>
      <c r="JS461">
        <v>466.973</v>
      </c>
      <c r="JT461">
        <v>20.321</v>
      </c>
      <c r="JU461">
        <v>36.1163</v>
      </c>
      <c r="JV461">
        <v>30.0003</v>
      </c>
      <c r="JW461">
        <v>35.8394</v>
      </c>
      <c r="JX461">
        <v>35.6936</v>
      </c>
      <c r="JY461">
        <v>44.1208</v>
      </c>
      <c r="JZ461">
        <v>60.9932</v>
      </c>
      <c r="KA461">
        <v>0</v>
      </c>
      <c r="KB461">
        <v>20.3359</v>
      </c>
      <c r="KC461">
        <v>955.395</v>
      </c>
      <c r="KD461">
        <v>14.4905</v>
      </c>
      <c r="KE461">
        <v>99.0205</v>
      </c>
      <c r="KF461">
        <v>99.5125</v>
      </c>
    </row>
    <row r="462" spans="1:292">
      <c r="A462">
        <v>442</v>
      </c>
      <c r="B462">
        <v>1685038238</v>
      </c>
      <c r="C462">
        <v>11638.90000009537</v>
      </c>
      <c r="D462" t="s">
        <v>1326</v>
      </c>
      <c r="E462" t="s">
        <v>1327</v>
      </c>
      <c r="F462">
        <v>5</v>
      </c>
      <c r="G462" t="s">
        <v>1235</v>
      </c>
      <c r="H462">
        <v>1685038230.232143</v>
      </c>
      <c r="I462">
        <f>(J462)/1000</f>
        <v>0</v>
      </c>
      <c r="J462">
        <f>IF(DO462, AM462, AG462)</f>
        <v>0</v>
      </c>
      <c r="K462">
        <f>IF(DO462, AH462, AF462)</f>
        <v>0</v>
      </c>
      <c r="L462">
        <f>DQ462 - IF(AT462&gt;1, K462*DK462*100.0/(AV462*EE462), 0)</f>
        <v>0</v>
      </c>
      <c r="M462">
        <f>((S462-I462/2)*L462-K462)/(S462+I462/2)</f>
        <v>0</v>
      </c>
      <c r="N462">
        <f>M462*(DX462+DY462)/1000.0</f>
        <v>0</v>
      </c>
      <c r="O462">
        <f>(DQ462 - IF(AT462&gt;1, K462*DK462*100.0/(AV462*EE462), 0))*(DX462+DY462)/1000.0</f>
        <v>0</v>
      </c>
      <c r="P462">
        <f>2.0/((1/R462-1/Q462)+SIGN(R462)*SQRT((1/R462-1/Q462)*(1/R462-1/Q462) + 4*DL462/((DL462+1)*(DL462+1))*(2*1/R462*1/Q462-1/Q462*1/Q462)))</f>
        <v>0</v>
      </c>
      <c r="Q462">
        <f>IF(LEFT(DM462,1)&lt;&gt;"0",IF(LEFT(DM462,1)="1",3.0,DN462),$D$5+$E$5*(EE462*DX462/($K$5*1000))+$F$5*(EE462*DX462/($K$5*1000))*MAX(MIN(DK462,$J$5),$I$5)*MAX(MIN(DK462,$J$5),$I$5)+$G$5*MAX(MIN(DK462,$J$5),$I$5)*(EE462*DX462/($K$5*1000))+$H$5*(EE462*DX462/($K$5*1000))*(EE462*DX462/($K$5*1000)))</f>
        <v>0</v>
      </c>
      <c r="R462">
        <f>I462*(1000-(1000*0.61365*exp(17.502*V462/(240.97+V462))/(DX462+DY462)+DS462)/2)/(1000*0.61365*exp(17.502*V462/(240.97+V462))/(DX462+DY462)-DS462)</f>
        <v>0</v>
      </c>
      <c r="S462">
        <f>1/((DL462+1)/(P462/1.6)+1/(Q462/1.37)) + DL462/((DL462+1)/(P462/1.6) + DL462/(Q462/1.37))</f>
        <v>0</v>
      </c>
      <c r="T462">
        <f>(DG462*DJ462)</f>
        <v>0</v>
      </c>
      <c r="U462">
        <f>(DZ462+(T462+2*0.95*5.67E-8*(((DZ462+$B$9)+273)^4-(DZ462+273)^4)-44100*I462)/(1.84*29.3*Q462+8*0.95*5.67E-8*(DZ462+273)^3))</f>
        <v>0</v>
      </c>
      <c r="V462">
        <f>($C$9*EA462+$D$9*EB462+$E$9*U462)</f>
        <v>0</v>
      </c>
      <c r="W462">
        <f>0.61365*exp(17.502*V462/(240.97+V462))</f>
        <v>0</v>
      </c>
      <c r="X462">
        <f>(Y462/Z462*100)</f>
        <v>0</v>
      </c>
      <c r="Y462">
        <f>DS462*(DX462+DY462)/1000</f>
        <v>0</v>
      </c>
      <c r="Z462">
        <f>0.61365*exp(17.502*DZ462/(240.97+DZ462))</f>
        <v>0</v>
      </c>
      <c r="AA462">
        <f>(W462-DS462*(DX462+DY462)/1000)</f>
        <v>0</v>
      </c>
      <c r="AB462">
        <f>(-I462*44100)</f>
        <v>0</v>
      </c>
      <c r="AC462">
        <f>2*29.3*Q462*0.92*(DZ462-V462)</f>
        <v>0</v>
      </c>
      <c r="AD462">
        <f>2*0.95*5.67E-8*(((DZ462+$B$9)+273)^4-(V462+273)^4)</f>
        <v>0</v>
      </c>
      <c r="AE462">
        <f>T462+AD462+AB462+AC462</f>
        <v>0</v>
      </c>
      <c r="AF462">
        <f>DW462*AT462*(DR462-DQ462*(1000-AT462*DT462)/(1000-AT462*DS462))/(100*DK462)</f>
        <v>0</v>
      </c>
      <c r="AG462">
        <f>1000*DW462*AT462*(DS462-DT462)/(100*DK462*(1000-AT462*DS462))</f>
        <v>0</v>
      </c>
      <c r="AH462">
        <f>(AI462 - AJ462 - DX462*1E3/(8.314*(DZ462+273.15)) * AL462/DW462 * AK462) * DW462/(100*DK462) * (1000 - DT462)/1000</f>
        <v>0</v>
      </c>
      <c r="AI462">
        <v>956.0772494386352</v>
      </c>
      <c r="AJ462">
        <v>932.966987878788</v>
      </c>
      <c r="AK462">
        <v>3.411476293660481</v>
      </c>
      <c r="AL462">
        <v>66.85377035828483</v>
      </c>
      <c r="AM462">
        <f>(AO462 - AN462 + DX462*1E3/(8.314*(DZ462+273.15)) * AQ462/DW462 * AP462) * DW462/(100*DK462) * 1000/(1000 - AO462)</f>
        <v>0</v>
      </c>
      <c r="AN462">
        <v>14.52201203342883</v>
      </c>
      <c r="AO462">
        <v>17.83991648351649</v>
      </c>
      <c r="AP462">
        <v>-1.735657668849696E-05</v>
      </c>
      <c r="AQ462">
        <v>101.9108585769425</v>
      </c>
      <c r="AR462">
        <v>0</v>
      </c>
      <c r="AS462">
        <v>0</v>
      </c>
      <c r="AT462">
        <f>IF(AR462*$H$15&gt;=AV462,1.0,(AV462/(AV462-AR462*$H$15)))</f>
        <v>0</v>
      </c>
      <c r="AU462">
        <f>(AT462-1)*100</f>
        <v>0</v>
      </c>
      <c r="AV462">
        <f>MAX(0,($B$15+$C$15*EE462)/(1+$D$15*EE462)*DX462/(DZ462+273)*$E$15)</f>
        <v>0</v>
      </c>
      <c r="AW462" t="s">
        <v>429</v>
      </c>
      <c r="AX462" t="s">
        <v>429</v>
      </c>
      <c r="AY462">
        <v>0</v>
      </c>
      <c r="AZ462">
        <v>0</v>
      </c>
      <c r="BA462">
        <f>1-AY462/AZ462</f>
        <v>0</v>
      </c>
      <c r="BB462">
        <v>0</v>
      </c>
      <c r="BC462" t="s">
        <v>429</v>
      </c>
      <c r="BD462" t="s">
        <v>429</v>
      </c>
      <c r="BE462">
        <v>0</v>
      </c>
      <c r="BF462">
        <v>0</v>
      </c>
      <c r="BG462">
        <f>1-BE462/BF462</f>
        <v>0</v>
      </c>
      <c r="BH462">
        <v>0.5</v>
      </c>
      <c r="BI462">
        <f>DH462</f>
        <v>0</v>
      </c>
      <c r="BJ462">
        <f>K462</f>
        <v>0</v>
      </c>
      <c r="BK462">
        <f>BG462*BH462*BI462</f>
        <v>0</v>
      </c>
      <c r="BL462">
        <f>(BJ462-BB462)/BI462</f>
        <v>0</v>
      </c>
      <c r="BM462">
        <f>(AZ462-BF462)/BF462</f>
        <v>0</v>
      </c>
      <c r="BN462">
        <f>AY462/(BA462+AY462/BF462)</f>
        <v>0</v>
      </c>
      <c r="BO462" t="s">
        <v>429</v>
      </c>
      <c r="BP462">
        <v>0</v>
      </c>
      <c r="BQ462">
        <f>IF(BP462&lt;&gt;0, BP462, BN462)</f>
        <v>0</v>
      </c>
      <c r="BR462">
        <f>1-BQ462/BF462</f>
        <v>0</v>
      </c>
      <c r="BS462">
        <f>(BF462-BE462)/(BF462-BQ462)</f>
        <v>0</v>
      </c>
      <c r="BT462">
        <f>(AZ462-BF462)/(AZ462-BQ462)</f>
        <v>0</v>
      </c>
      <c r="BU462">
        <f>(BF462-BE462)/(BF462-AY462)</f>
        <v>0</v>
      </c>
      <c r="BV462">
        <f>(AZ462-BF462)/(AZ462-AY462)</f>
        <v>0</v>
      </c>
      <c r="BW462">
        <f>(BS462*BQ462/BE462)</f>
        <v>0</v>
      </c>
      <c r="BX462">
        <f>(1-BW462)</f>
        <v>0</v>
      </c>
      <c r="DG462">
        <f>$B$13*EF462+$C$13*EG462+$F$13*ER462*(1-EU462)</f>
        <v>0</v>
      </c>
      <c r="DH462">
        <f>DG462*DI462</f>
        <v>0</v>
      </c>
      <c r="DI462">
        <f>($B$13*$D$11+$C$13*$D$11+$F$13*((FE462+EW462)/MAX(FE462+EW462+FF462, 0.1)*$I$11+FF462/MAX(FE462+EW462+FF462, 0.1)*$J$11))/($B$13+$C$13+$F$13)</f>
        <v>0</v>
      </c>
      <c r="DJ462">
        <f>($B$13*$K$11+$C$13*$K$11+$F$13*((FE462+EW462)/MAX(FE462+EW462+FF462, 0.1)*$P$11+FF462/MAX(FE462+EW462+FF462, 0.1)*$Q$11))/($B$13+$C$13+$F$13)</f>
        <v>0</v>
      </c>
      <c r="DK462">
        <v>4.16</v>
      </c>
      <c r="DL462">
        <v>0.5</v>
      </c>
      <c r="DM462" t="s">
        <v>430</v>
      </c>
      <c r="DN462">
        <v>2</v>
      </c>
      <c r="DO462" t="b">
        <v>1</v>
      </c>
      <c r="DP462">
        <v>1685038230.232143</v>
      </c>
      <c r="DQ462">
        <v>892.0241071428572</v>
      </c>
      <c r="DR462">
        <v>927.312</v>
      </c>
      <c r="DS462">
        <v>17.84323571428571</v>
      </c>
      <c r="DT462">
        <v>14.51875714285715</v>
      </c>
      <c r="DU462">
        <v>891.8260357142856</v>
      </c>
      <c r="DV462">
        <v>17.93041071428571</v>
      </c>
      <c r="DW462">
        <v>500.0308928571429</v>
      </c>
      <c r="DX462">
        <v>99.46636785714284</v>
      </c>
      <c r="DY462">
        <v>0.1000106285714286</v>
      </c>
      <c r="DZ462">
        <v>26.90471428571429</v>
      </c>
      <c r="EA462">
        <v>27.98177857142857</v>
      </c>
      <c r="EB462">
        <v>999.9000000000002</v>
      </c>
      <c r="EC462">
        <v>0</v>
      </c>
      <c r="ED462">
        <v>0</v>
      </c>
      <c r="EE462">
        <v>9995.507499999998</v>
      </c>
      <c r="EF462">
        <v>0</v>
      </c>
      <c r="EG462">
        <v>266.6595357142857</v>
      </c>
      <c r="EH462">
        <v>-35.28790714285714</v>
      </c>
      <c r="EI462">
        <v>908.2299285714287</v>
      </c>
      <c r="EJ462">
        <v>940.9738571428571</v>
      </c>
      <c r="EK462">
        <v>3.324467857142857</v>
      </c>
      <c r="EL462">
        <v>927.312</v>
      </c>
      <c r="EM462">
        <v>14.51875714285715</v>
      </c>
      <c r="EN462">
        <v>1.774801428571429</v>
      </c>
      <c r="EO462">
        <v>1.444127857142857</v>
      </c>
      <c r="EP462">
        <v>15.56661071428572</v>
      </c>
      <c r="EQ462">
        <v>12.3891</v>
      </c>
      <c r="ER462">
        <v>1999.994642857143</v>
      </c>
      <c r="ES462">
        <v>0.9799933571428573</v>
      </c>
      <c r="ET462">
        <v>0.02000684285714285</v>
      </c>
      <c r="EU462">
        <v>0</v>
      </c>
      <c r="EV462">
        <v>96.94421071428572</v>
      </c>
      <c r="EW462">
        <v>5.00078</v>
      </c>
      <c r="EX462">
        <v>9468.591785714287</v>
      </c>
      <c r="EY462">
        <v>16379.55357142857</v>
      </c>
      <c r="EZ462">
        <v>44.66264285714284</v>
      </c>
      <c r="FA462">
        <v>46.0845</v>
      </c>
      <c r="FB462">
        <v>45.15160714285714</v>
      </c>
      <c r="FC462">
        <v>45.34567857142856</v>
      </c>
      <c r="FD462">
        <v>45.12246428571427</v>
      </c>
      <c r="FE462">
        <v>1955.083571428571</v>
      </c>
      <c r="FF462">
        <v>39.91035714285714</v>
      </c>
      <c r="FG462">
        <v>0</v>
      </c>
      <c r="FH462">
        <v>1685038237.3</v>
      </c>
      <c r="FI462">
        <v>0</v>
      </c>
      <c r="FJ462">
        <v>96.914292</v>
      </c>
      <c r="FK462">
        <v>-1.159930770238565</v>
      </c>
      <c r="FL462">
        <v>-3437.842312791361</v>
      </c>
      <c r="FM462">
        <v>9432.070400000001</v>
      </c>
      <c r="FN462">
        <v>15</v>
      </c>
      <c r="FO462">
        <v>1685037180.6</v>
      </c>
      <c r="FP462" t="s">
        <v>1212</v>
      </c>
      <c r="FQ462">
        <v>1685037168.1</v>
      </c>
      <c r="FR462">
        <v>1685037180.6</v>
      </c>
      <c r="FS462">
        <v>6</v>
      </c>
      <c r="FT462">
        <v>0.393</v>
      </c>
      <c r="FU462">
        <v>0.027</v>
      </c>
      <c r="FV462">
        <v>0.222</v>
      </c>
      <c r="FW462">
        <v>-0.163</v>
      </c>
      <c r="FX462">
        <v>420</v>
      </c>
      <c r="FY462">
        <v>12</v>
      </c>
      <c r="FZ462">
        <v>0.38</v>
      </c>
      <c r="GA462">
        <v>0.02</v>
      </c>
      <c r="GB462">
        <v>-35.24059512195122</v>
      </c>
      <c r="GC462">
        <v>-0.8205324041811515</v>
      </c>
      <c r="GD462">
        <v>0.1102388138260095</v>
      </c>
      <c r="GE462">
        <v>0</v>
      </c>
      <c r="GF462">
        <v>3.327933658536585</v>
      </c>
      <c r="GG462">
        <v>-0.05170076655051787</v>
      </c>
      <c r="GH462">
        <v>0.00581588478938526</v>
      </c>
      <c r="GI462">
        <v>1</v>
      </c>
      <c r="GJ462">
        <v>1</v>
      </c>
      <c r="GK462">
        <v>2</v>
      </c>
      <c r="GL462" t="s">
        <v>432</v>
      </c>
      <c r="GM462">
        <v>3.09851</v>
      </c>
      <c r="GN462">
        <v>2.75817</v>
      </c>
      <c r="GO462">
        <v>0.164115</v>
      </c>
      <c r="GP462">
        <v>0.168238</v>
      </c>
      <c r="GQ462">
        <v>0.0953403</v>
      </c>
      <c r="GR462">
        <v>0.0823135</v>
      </c>
      <c r="GS462">
        <v>21185.3</v>
      </c>
      <c r="GT462">
        <v>20844.9</v>
      </c>
      <c r="GU462">
        <v>25909.1</v>
      </c>
      <c r="GV462">
        <v>25427.5</v>
      </c>
      <c r="GW462">
        <v>37640.6</v>
      </c>
      <c r="GX462">
        <v>35562.4</v>
      </c>
      <c r="GY462">
        <v>45315.6</v>
      </c>
      <c r="GZ462">
        <v>41917.9</v>
      </c>
      <c r="HA462">
        <v>1.82012</v>
      </c>
      <c r="HB462">
        <v>1.74735</v>
      </c>
      <c r="HC462">
        <v>-0.248794</v>
      </c>
      <c r="HD462">
        <v>0</v>
      </c>
      <c r="HE462">
        <v>32.0141</v>
      </c>
      <c r="HF462">
        <v>999.9</v>
      </c>
      <c r="HG462">
        <v>39.1</v>
      </c>
      <c r="HH462">
        <v>48.2</v>
      </c>
      <c r="HI462">
        <v>44.6043</v>
      </c>
      <c r="HJ462">
        <v>63.0135</v>
      </c>
      <c r="HK462">
        <v>22.7965</v>
      </c>
      <c r="HL462">
        <v>1</v>
      </c>
      <c r="HM462">
        <v>0.759291</v>
      </c>
      <c r="HN462">
        <v>8.05484</v>
      </c>
      <c r="HO462">
        <v>20.1118</v>
      </c>
      <c r="HP462">
        <v>5.20875</v>
      </c>
      <c r="HQ462">
        <v>11.986</v>
      </c>
      <c r="HR462">
        <v>4.96265</v>
      </c>
      <c r="HS462">
        <v>3.27425</v>
      </c>
      <c r="HT462">
        <v>9999</v>
      </c>
      <c r="HU462">
        <v>9999</v>
      </c>
      <c r="HV462">
        <v>9999</v>
      </c>
      <c r="HW462">
        <v>33.2</v>
      </c>
      <c r="HX462">
        <v>1.86401</v>
      </c>
      <c r="HY462">
        <v>1.86035</v>
      </c>
      <c r="HZ462">
        <v>1.85867</v>
      </c>
      <c r="IA462">
        <v>1.86005</v>
      </c>
      <c r="IB462">
        <v>1.85989</v>
      </c>
      <c r="IC462">
        <v>1.85854</v>
      </c>
      <c r="ID462">
        <v>1.85771</v>
      </c>
      <c r="IE462">
        <v>1.85243</v>
      </c>
      <c r="IF462">
        <v>0</v>
      </c>
      <c r="IG462">
        <v>0</v>
      </c>
      <c r="IH462">
        <v>0</v>
      </c>
      <c r="II462">
        <v>0</v>
      </c>
      <c r="IJ462" t="s">
        <v>433</v>
      </c>
      <c r="IK462" t="s">
        <v>434</v>
      </c>
      <c r="IL462" t="s">
        <v>435</v>
      </c>
      <c r="IM462" t="s">
        <v>435</v>
      </c>
      <c r="IN462" t="s">
        <v>435</v>
      </c>
      <c r="IO462" t="s">
        <v>435</v>
      </c>
      <c r="IP462">
        <v>0</v>
      </c>
      <c r="IQ462">
        <v>100</v>
      </c>
      <c r="IR462">
        <v>100</v>
      </c>
      <c r="IS462">
        <v>0.192</v>
      </c>
      <c r="IT462">
        <v>-0.0872</v>
      </c>
      <c r="IU462">
        <v>0.1423453740695309</v>
      </c>
      <c r="IV462">
        <v>0.0002756662941723101</v>
      </c>
      <c r="IW462">
        <v>-1.706736700235475E-07</v>
      </c>
      <c r="IX462">
        <v>-7.648352192670159E-11</v>
      </c>
      <c r="IY462">
        <v>-0.2459740599932363</v>
      </c>
      <c r="IZ462">
        <v>0.001712106514585134</v>
      </c>
      <c r="JA462">
        <v>0.0004201690128959496</v>
      </c>
      <c r="JB462">
        <v>-1.212774764375344E-06</v>
      </c>
      <c r="JC462">
        <v>3</v>
      </c>
      <c r="JD462">
        <v>1949</v>
      </c>
      <c r="JE462">
        <v>1</v>
      </c>
      <c r="JF462">
        <v>28</v>
      </c>
      <c r="JG462">
        <v>17.8</v>
      </c>
      <c r="JH462">
        <v>17.6</v>
      </c>
      <c r="JI462">
        <v>2.23267</v>
      </c>
      <c r="JJ462">
        <v>2.69165</v>
      </c>
      <c r="JK462">
        <v>1.49658</v>
      </c>
      <c r="JL462">
        <v>2.34009</v>
      </c>
      <c r="JM462">
        <v>1.54785</v>
      </c>
      <c r="JN462">
        <v>2.47559</v>
      </c>
      <c r="JO462">
        <v>51.4314</v>
      </c>
      <c r="JP462">
        <v>13.4228</v>
      </c>
      <c r="JQ462">
        <v>18</v>
      </c>
      <c r="JR462">
        <v>501.438</v>
      </c>
      <c r="JS462">
        <v>467.13</v>
      </c>
      <c r="JT462">
        <v>20.3262</v>
      </c>
      <c r="JU462">
        <v>36.1197</v>
      </c>
      <c r="JV462">
        <v>30</v>
      </c>
      <c r="JW462">
        <v>35.841</v>
      </c>
      <c r="JX462">
        <v>35.695</v>
      </c>
      <c r="JY462">
        <v>44.8079</v>
      </c>
      <c r="JZ462">
        <v>60.9932</v>
      </c>
      <c r="KA462">
        <v>0</v>
      </c>
      <c r="KB462">
        <v>20.352</v>
      </c>
      <c r="KC462">
        <v>975.474</v>
      </c>
      <c r="KD462">
        <v>14.4905</v>
      </c>
      <c r="KE462">
        <v>99.02119999999999</v>
      </c>
      <c r="KF462">
        <v>99.51300000000001</v>
      </c>
    </row>
    <row r="463" spans="1:292">
      <c r="A463">
        <v>443</v>
      </c>
      <c r="B463">
        <v>1685038243</v>
      </c>
      <c r="C463">
        <v>11643.90000009537</v>
      </c>
      <c r="D463" t="s">
        <v>1328</v>
      </c>
      <c r="E463" t="s">
        <v>1329</v>
      </c>
      <c r="F463">
        <v>5</v>
      </c>
      <c r="G463" t="s">
        <v>1235</v>
      </c>
      <c r="H463">
        <v>1685038235.5</v>
      </c>
      <c r="I463">
        <f>(J463)/1000</f>
        <v>0</v>
      </c>
      <c r="J463">
        <f>IF(DO463, AM463, AG463)</f>
        <v>0</v>
      </c>
      <c r="K463">
        <f>IF(DO463, AH463, AF463)</f>
        <v>0</v>
      </c>
      <c r="L463">
        <f>DQ463 - IF(AT463&gt;1, K463*DK463*100.0/(AV463*EE463), 0)</f>
        <v>0</v>
      </c>
      <c r="M463">
        <f>((S463-I463/2)*L463-K463)/(S463+I463/2)</f>
        <v>0</v>
      </c>
      <c r="N463">
        <f>M463*(DX463+DY463)/1000.0</f>
        <v>0</v>
      </c>
      <c r="O463">
        <f>(DQ463 - IF(AT463&gt;1, K463*DK463*100.0/(AV463*EE463), 0))*(DX463+DY463)/1000.0</f>
        <v>0</v>
      </c>
      <c r="P463">
        <f>2.0/((1/R463-1/Q463)+SIGN(R463)*SQRT((1/R463-1/Q463)*(1/R463-1/Q463) + 4*DL463/((DL463+1)*(DL463+1))*(2*1/R463*1/Q463-1/Q463*1/Q463)))</f>
        <v>0</v>
      </c>
      <c r="Q463">
        <f>IF(LEFT(DM463,1)&lt;&gt;"0",IF(LEFT(DM463,1)="1",3.0,DN463),$D$5+$E$5*(EE463*DX463/($K$5*1000))+$F$5*(EE463*DX463/($K$5*1000))*MAX(MIN(DK463,$J$5),$I$5)*MAX(MIN(DK463,$J$5),$I$5)+$G$5*MAX(MIN(DK463,$J$5),$I$5)*(EE463*DX463/($K$5*1000))+$H$5*(EE463*DX463/($K$5*1000))*(EE463*DX463/($K$5*1000)))</f>
        <v>0</v>
      </c>
      <c r="R463">
        <f>I463*(1000-(1000*0.61365*exp(17.502*V463/(240.97+V463))/(DX463+DY463)+DS463)/2)/(1000*0.61365*exp(17.502*V463/(240.97+V463))/(DX463+DY463)-DS463)</f>
        <v>0</v>
      </c>
      <c r="S463">
        <f>1/((DL463+1)/(P463/1.6)+1/(Q463/1.37)) + DL463/((DL463+1)/(P463/1.6) + DL463/(Q463/1.37))</f>
        <v>0</v>
      </c>
      <c r="T463">
        <f>(DG463*DJ463)</f>
        <v>0</v>
      </c>
      <c r="U463">
        <f>(DZ463+(T463+2*0.95*5.67E-8*(((DZ463+$B$9)+273)^4-(DZ463+273)^4)-44100*I463)/(1.84*29.3*Q463+8*0.95*5.67E-8*(DZ463+273)^3))</f>
        <v>0</v>
      </c>
      <c r="V463">
        <f>($C$9*EA463+$D$9*EB463+$E$9*U463)</f>
        <v>0</v>
      </c>
      <c r="W463">
        <f>0.61365*exp(17.502*V463/(240.97+V463))</f>
        <v>0</v>
      </c>
      <c r="X463">
        <f>(Y463/Z463*100)</f>
        <v>0</v>
      </c>
      <c r="Y463">
        <f>DS463*(DX463+DY463)/1000</f>
        <v>0</v>
      </c>
      <c r="Z463">
        <f>0.61365*exp(17.502*DZ463/(240.97+DZ463))</f>
        <v>0</v>
      </c>
      <c r="AA463">
        <f>(W463-DS463*(DX463+DY463)/1000)</f>
        <v>0</v>
      </c>
      <c r="AB463">
        <f>(-I463*44100)</f>
        <v>0</v>
      </c>
      <c r="AC463">
        <f>2*29.3*Q463*0.92*(DZ463-V463)</f>
        <v>0</v>
      </c>
      <c r="AD463">
        <f>2*0.95*5.67E-8*(((DZ463+$B$9)+273)^4-(V463+273)^4)</f>
        <v>0</v>
      </c>
      <c r="AE463">
        <f>T463+AD463+AB463+AC463</f>
        <v>0</v>
      </c>
      <c r="AF463">
        <f>DW463*AT463*(DR463-DQ463*(1000-AT463*DT463)/(1000-AT463*DS463))/(100*DK463)</f>
        <v>0</v>
      </c>
      <c r="AG463">
        <f>1000*DW463*AT463*(DS463-DT463)/(100*DK463*(1000-AT463*DS463))</f>
        <v>0</v>
      </c>
      <c r="AH463">
        <f>(AI463 - AJ463 - DX463*1E3/(8.314*(DZ463+273.15)) * AL463/DW463 * AK463) * DW463/(100*DK463) * (1000 - DT463)/1000</f>
        <v>0</v>
      </c>
      <c r="AI463">
        <v>972.7566979472595</v>
      </c>
      <c r="AJ463">
        <v>949.9159878787874</v>
      </c>
      <c r="AK463">
        <v>3.389593366534201</v>
      </c>
      <c r="AL463">
        <v>66.85377035828483</v>
      </c>
      <c r="AM463">
        <f>(AO463 - AN463 + DX463*1E3/(8.314*(DZ463+273.15)) * AQ463/DW463 * AP463) * DW463/(100*DK463) * 1000/(1000 - AO463)</f>
        <v>0</v>
      </c>
      <c r="AN463">
        <v>14.52942725149127</v>
      </c>
      <c r="AO463">
        <v>17.84065054945055</v>
      </c>
      <c r="AP463">
        <v>7.963848918681549E-06</v>
      </c>
      <c r="AQ463">
        <v>101.9108585769425</v>
      </c>
      <c r="AR463">
        <v>0</v>
      </c>
      <c r="AS463">
        <v>0</v>
      </c>
      <c r="AT463">
        <f>IF(AR463*$H$15&gt;=AV463,1.0,(AV463/(AV463-AR463*$H$15)))</f>
        <v>0</v>
      </c>
      <c r="AU463">
        <f>(AT463-1)*100</f>
        <v>0</v>
      </c>
      <c r="AV463">
        <f>MAX(0,($B$15+$C$15*EE463)/(1+$D$15*EE463)*DX463/(DZ463+273)*$E$15)</f>
        <v>0</v>
      </c>
      <c r="AW463" t="s">
        <v>429</v>
      </c>
      <c r="AX463" t="s">
        <v>429</v>
      </c>
      <c r="AY463">
        <v>0</v>
      </c>
      <c r="AZ463">
        <v>0</v>
      </c>
      <c r="BA463">
        <f>1-AY463/AZ463</f>
        <v>0</v>
      </c>
      <c r="BB463">
        <v>0</v>
      </c>
      <c r="BC463" t="s">
        <v>429</v>
      </c>
      <c r="BD463" t="s">
        <v>429</v>
      </c>
      <c r="BE463">
        <v>0</v>
      </c>
      <c r="BF463">
        <v>0</v>
      </c>
      <c r="BG463">
        <f>1-BE463/BF463</f>
        <v>0</v>
      </c>
      <c r="BH463">
        <v>0.5</v>
      </c>
      <c r="BI463">
        <f>DH463</f>
        <v>0</v>
      </c>
      <c r="BJ463">
        <f>K463</f>
        <v>0</v>
      </c>
      <c r="BK463">
        <f>BG463*BH463*BI463</f>
        <v>0</v>
      </c>
      <c r="BL463">
        <f>(BJ463-BB463)/BI463</f>
        <v>0</v>
      </c>
      <c r="BM463">
        <f>(AZ463-BF463)/BF463</f>
        <v>0</v>
      </c>
      <c r="BN463">
        <f>AY463/(BA463+AY463/BF463)</f>
        <v>0</v>
      </c>
      <c r="BO463" t="s">
        <v>429</v>
      </c>
      <c r="BP463">
        <v>0</v>
      </c>
      <c r="BQ463">
        <f>IF(BP463&lt;&gt;0, BP463, BN463)</f>
        <v>0</v>
      </c>
      <c r="BR463">
        <f>1-BQ463/BF463</f>
        <v>0</v>
      </c>
      <c r="BS463">
        <f>(BF463-BE463)/(BF463-BQ463)</f>
        <v>0</v>
      </c>
      <c r="BT463">
        <f>(AZ463-BF463)/(AZ463-BQ463)</f>
        <v>0</v>
      </c>
      <c r="BU463">
        <f>(BF463-BE463)/(BF463-AY463)</f>
        <v>0</v>
      </c>
      <c r="BV463">
        <f>(AZ463-BF463)/(AZ463-AY463)</f>
        <v>0</v>
      </c>
      <c r="BW463">
        <f>(BS463*BQ463/BE463)</f>
        <v>0</v>
      </c>
      <c r="BX463">
        <f>(1-BW463)</f>
        <v>0</v>
      </c>
      <c r="DG463">
        <f>$B$13*EF463+$C$13*EG463+$F$13*ER463*(1-EU463)</f>
        <v>0</v>
      </c>
      <c r="DH463">
        <f>DG463*DI463</f>
        <v>0</v>
      </c>
      <c r="DI463">
        <f>($B$13*$D$11+$C$13*$D$11+$F$13*((FE463+EW463)/MAX(FE463+EW463+FF463, 0.1)*$I$11+FF463/MAX(FE463+EW463+FF463, 0.1)*$J$11))/($B$13+$C$13+$F$13)</f>
        <v>0</v>
      </c>
      <c r="DJ463">
        <f>($B$13*$K$11+$C$13*$K$11+$F$13*((FE463+EW463)/MAX(FE463+EW463+FF463, 0.1)*$P$11+FF463/MAX(FE463+EW463+FF463, 0.1)*$Q$11))/($B$13+$C$13+$F$13)</f>
        <v>0</v>
      </c>
      <c r="DK463">
        <v>4.16</v>
      </c>
      <c r="DL463">
        <v>0.5</v>
      </c>
      <c r="DM463" t="s">
        <v>430</v>
      </c>
      <c r="DN463">
        <v>2</v>
      </c>
      <c r="DO463" t="b">
        <v>1</v>
      </c>
      <c r="DP463">
        <v>1685038235.5</v>
      </c>
      <c r="DQ463">
        <v>909.604111111111</v>
      </c>
      <c r="DR463">
        <v>944.8869259259259</v>
      </c>
      <c r="DS463">
        <v>17.84211851851852</v>
      </c>
      <c r="DT463">
        <v>14.52421111111111</v>
      </c>
      <c r="DU463">
        <v>909.4099629629629</v>
      </c>
      <c r="DV463">
        <v>17.92930740740741</v>
      </c>
      <c r="DW463">
        <v>500.059111111111</v>
      </c>
      <c r="DX463">
        <v>99.467</v>
      </c>
      <c r="DY463">
        <v>0.1000417592592592</v>
      </c>
      <c r="DZ463">
        <v>26.8959</v>
      </c>
      <c r="EA463">
        <v>27.97323333333334</v>
      </c>
      <c r="EB463">
        <v>999.9000000000001</v>
      </c>
      <c r="EC463">
        <v>0</v>
      </c>
      <c r="ED463">
        <v>0</v>
      </c>
      <c r="EE463">
        <v>9994.169999999998</v>
      </c>
      <c r="EF463">
        <v>0</v>
      </c>
      <c r="EG463">
        <v>264.4308148148148</v>
      </c>
      <c r="EH463">
        <v>-35.28271481481482</v>
      </c>
      <c r="EI463">
        <v>926.1282222222221</v>
      </c>
      <c r="EJ463">
        <v>958.8130740740742</v>
      </c>
      <c r="EK463">
        <v>3.317894074074074</v>
      </c>
      <c r="EL463">
        <v>944.8869259259259</v>
      </c>
      <c r="EM463">
        <v>14.52421111111111</v>
      </c>
      <c r="EN463">
        <v>1.774701481481482</v>
      </c>
      <c r="EO463">
        <v>1.444680740740741</v>
      </c>
      <c r="EP463">
        <v>15.56574074074074</v>
      </c>
      <c r="EQ463">
        <v>12.39491111111111</v>
      </c>
      <c r="ER463">
        <v>2000.011111111111</v>
      </c>
      <c r="ES463">
        <v>0.9799936666666668</v>
      </c>
      <c r="ET463">
        <v>0.02000653333333333</v>
      </c>
      <c r="EU463">
        <v>0</v>
      </c>
      <c r="EV463">
        <v>96.88640370370369</v>
      </c>
      <c r="EW463">
        <v>5.00078</v>
      </c>
      <c r="EX463">
        <v>9404.451481481481</v>
      </c>
      <c r="EY463">
        <v>16379.7</v>
      </c>
      <c r="EZ463">
        <v>44.6641111111111</v>
      </c>
      <c r="FA463">
        <v>46.09</v>
      </c>
      <c r="FB463">
        <v>45.15018518518518</v>
      </c>
      <c r="FC463">
        <v>45.34933333333333</v>
      </c>
      <c r="FD463">
        <v>45.10388888888888</v>
      </c>
      <c r="FE463">
        <v>1955.101111111111</v>
      </c>
      <c r="FF463">
        <v>39.91</v>
      </c>
      <c r="FG463">
        <v>0</v>
      </c>
      <c r="FH463">
        <v>1685038242.1</v>
      </c>
      <c r="FI463">
        <v>0</v>
      </c>
      <c r="FJ463">
        <v>96.87814399999999</v>
      </c>
      <c r="FK463">
        <v>-0.3959076901505633</v>
      </c>
      <c r="FL463">
        <v>2344.023079558105</v>
      </c>
      <c r="FM463">
        <v>9407.5844</v>
      </c>
      <c r="FN463">
        <v>15</v>
      </c>
      <c r="FO463">
        <v>1685037180.6</v>
      </c>
      <c r="FP463" t="s">
        <v>1212</v>
      </c>
      <c r="FQ463">
        <v>1685037168.1</v>
      </c>
      <c r="FR463">
        <v>1685037180.6</v>
      </c>
      <c r="FS463">
        <v>6</v>
      </c>
      <c r="FT463">
        <v>0.393</v>
      </c>
      <c r="FU463">
        <v>0.027</v>
      </c>
      <c r="FV463">
        <v>0.222</v>
      </c>
      <c r="FW463">
        <v>-0.163</v>
      </c>
      <c r="FX463">
        <v>420</v>
      </c>
      <c r="FY463">
        <v>12</v>
      </c>
      <c r="FZ463">
        <v>0.38</v>
      </c>
      <c r="GA463">
        <v>0.02</v>
      </c>
      <c r="GB463">
        <v>-35.2770775</v>
      </c>
      <c r="GC463">
        <v>0.09696472795505935</v>
      </c>
      <c r="GD463">
        <v>0.1134478789742233</v>
      </c>
      <c r="GE463">
        <v>1</v>
      </c>
      <c r="GF463">
        <v>3.321399</v>
      </c>
      <c r="GG463">
        <v>-0.08003864915573175</v>
      </c>
      <c r="GH463">
        <v>0.008219811068388372</v>
      </c>
      <c r="GI463">
        <v>1</v>
      </c>
      <c r="GJ463">
        <v>2</v>
      </c>
      <c r="GK463">
        <v>2</v>
      </c>
      <c r="GL463" t="s">
        <v>1125</v>
      </c>
      <c r="GM463">
        <v>3.09857</v>
      </c>
      <c r="GN463">
        <v>2.75806</v>
      </c>
      <c r="GO463">
        <v>0.166044</v>
      </c>
      <c r="GP463">
        <v>0.170175</v>
      </c>
      <c r="GQ463">
        <v>0.09533659999999999</v>
      </c>
      <c r="GR463">
        <v>0.0823287</v>
      </c>
      <c r="GS463">
        <v>21136.3</v>
      </c>
      <c r="GT463">
        <v>20796.3</v>
      </c>
      <c r="GU463">
        <v>25909.1</v>
      </c>
      <c r="GV463">
        <v>25427.5</v>
      </c>
      <c r="GW463">
        <v>37640.9</v>
      </c>
      <c r="GX463">
        <v>35562</v>
      </c>
      <c r="GY463">
        <v>45315.5</v>
      </c>
      <c r="GZ463">
        <v>41917.9</v>
      </c>
      <c r="HA463">
        <v>1.82038</v>
      </c>
      <c r="HB463">
        <v>1.74743</v>
      </c>
      <c r="HC463">
        <v>-0.248801</v>
      </c>
      <c r="HD463">
        <v>0</v>
      </c>
      <c r="HE463">
        <v>32.008</v>
      </c>
      <c r="HF463">
        <v>999.9</v>
      </c>
      <c r="HG463">
        <v>39.1</v>
      </c>
      <c r="HH463">
        <v>48.2</v>
      </c>
      <c r="HI463">
        <v>44.604</v>
      </c>
      <c r="HJ463">
        <v>63.1135</v>
      </c>
      <c r="HK463">
        <v>22.7163</v>
      </c>
      <c r="HL463">
        <v>1</v>
      </c>
      <c r="HM463">
        <v>0.759177</v>
      </c>
      <c r="HN463">
        <v>8.00433</v>
      </c>
      <c r="HO463">
        <v>20.1141</v>
      </c>
      <c r="HP463">
        <v>5.20935</v>
      </c>
      <c r="HQ463">
        <v>11.986</v>
      </c>
      <c r="HR463">
        <v>4.96275</v>
      </c>
      <c r="HS463">
        <v>3.27425</v>
      </c>
      <c r="HT463">
        <v>9999</v>
      </c>
      <c r="HU463">
        <v>9999</v>
      </c>
      <c r="HV463">
        <v>9999</v>
      </c>
      <c r="HW463">
        <v>33.2</v>
      </c>
      <c r="HX463">
        <v>1.86401</v>
      </c>
      <c r="HY463">
        <v>1.86035</v>
      </c>
      <c r="HZ463">
        <v>1.85869</v>
      </c>
      <c r="IA463">
        <v>1.86005</v>
      </c>
      <c r="IB463">
        <v>1.85989</v>
      </c>
      <c r="IC463">
        <v>1.85854</v>
      </c>
      <c r="ID463">
        <v>1.8577</v>
      </c>
      <c r="IE463">
        <v>1.85242</v>
      </c>
      <c r="IF463">
        <v>0</v>
      </c>
      <c r="IG463">
        <v>0</v>
      </c>
      <c r="IH463">
        <v>0</v>
      </c>
      <c r="II463">
        <v>0</v>
      </c>
      <c r="IJ463" t="s">
        <v>433</v>
      </c>
      <c r="IK463" t="s">
        <v>434</v>
      </c>
      <c r="IL463" t="s">
        <v>435</v>
      </c>
      <c r="IM463" t="s">
        <v>435</v>
      </c>
      <c r="IN463" t="s">
        <v>435</v>
      </c>
      <c r="IO463" t="s">
        <v>435</v>
      </c>
      <c r="IP463">
        <v>0</v>
      </c>
      <c r="IQ463">
        <v>100</v>
      </c>
      <c r="IR463">
        <v>100</v>
      </c>
      <c r="IS463">
        <v>0.189</v>
      </c>
      <c r="IT463">
        <v>-0.0873</v>
      </c>
      <c r="IU463">
        <v>0.1423453740695309</v>
      </c>
      <c r="IV463">
        <v>0.0002756662941723101</v>
      </c>
      <c r="IW463">
        <v>-1.706736700235475E-07</v>
      </c>
      <c r="IX463">
        <v>-7.648352192670159E-11</v>
      </c>
      <c r="IY463">
        <v>-0.2459740599932363</v>
      </c>
      <c r="IZ463">
        <v>0.001712106514585134</v>
      </c>
      <c r="JA463">
        <v>0.0004201690128959496</v>
      </c>
      <c r="JB463">
        <v>-1.212774764375344E-06</v>
      </c>
      <c r="JC463">
        <v>3</v>
      </c>
      <c r="JD463">
        <v>1949</v>
      </c>
      <c r="JE463">
        <v>1</v>
      </c>
      <c r="JF463">
        <v>28</v>
      </c>
      <c r="JG463">
        <v>17.9</v>
      </c>
      <c r="JH463">
        <v>17.7</v>
      </c>
      <c r="JI463">
        <v>2.26074</v>
      </c>
      <c r="JJ463">
        <v>2.69409</v>
      </c>
      <c r="JK463">
        <v>1.49658</v>
      </c>
      <c r="JL463">
        <v>2.34009</v>
      </c>
      <c r="JM463">
        <v>1.54785</v>
      </c>
      <c r="JN463">
        <v>2.44263</v>
      </c>
      <c r="JO463">
        <v>51.4314</v>
      </c>
      <c r="JP463">
        <v>13.4141</v>
      </c>
      <c r="JQ463">
        <v>18</v>
      </c>
      <c r="JR463">
        <v>501.617</v>
      </c>
      <c r="JS463">
        <v>467.208</v>
      </c>
      <c r="JT463">
        <v>20.3433</v>
      </c>
      <c r="JU463">
        <v>36.122</v>
      </c>
      <c r="JV463">
        <v>29.9999</v>
      </c>
      <c r="JW463">
        <v>35.8443</v>
      </c>
      <c r="JX463">
        <v>35.6991</v>
      </c>
      <c r="JY463">
        <v>45.3641</v>
      </c>
      <c r="JZ463">
        <v>60.9932</v>
      </c>
      <c r="KA463">
        <v>0</v>
      </c>
      <c r="KB463">
        <v>20.3791</v>
      </c>
      <c r="KC463">
        <v>988.846</v>
      </c>
      <c r="KD463">
        <v>14.4905</v>
      </c>
      <c r="KE463">
        <v>99.021</v>
      </c>
      <c r="KF463">
        <v>99.51300000000001</v>
      </c>
    </row>
    <row r="464" spans="1:292">
      <c r="A464">
        <v>444</v>
      </c>
      <c r="B464">
        <v>1685038248</v>
      </c>
      <c r="C464">
        <v>11648.90000009537</v>
      </c>
      <c r="D464" t="s">
        <v>1330</v>
      </c>
      <c r="E464" t="s">
        <v>1331</v>
      </c>
      <c r="F464">
        <v>5</v>
      </c>
      <c r="G464" t="s">
        <v>1235</v>
      </c>
      <c r="H464">
        <v>1685038240.214286</v>
      </c>
      <c r="I464">
        <f>(J464)/1000</f>
        <v>0</v>
      </c>
      <c r="J464">
        <f>IF(DO464, AM464, AG464)</f>
        <v>0</v>
      </c>
      <c r="K464">
        <f>IF(DO464, AH464, AF464)</f>
        <v>0</v>
      </c>
      <c r="L464">
        <f>DQ464 - IF(AT464&gt;1, K464*DK464*100.0/(AV464*EE464), 0)</f>
        <v>0</v>
      </c>
      <c r="M464">
        <f>((S464-I464/2)*L464-K464)/(S464+I464/2)</f>
        <v>0</v>
      </c>
      <c r="N464">
        <f>M464*(DX464+DY464)/1000.0</f>
        <v>0</v>
      </c>
      <c r="O464">
        <f>(DQ464 - IF(AT464&gt;1, K464*DK464*100.0/(AV464*EE464), 0))*(DX464+DY464)/1000.0</f>
        <v>0</v>
      </c>
      <c r="P464">
        <f>2.0/((1/R464-1/Q464)+SIGN(R464)*SQRT((1/R464-1/Q464)*(1/R464-1/Q464) + 4*DL464/((DL464+1)*(DL464+1))*(2*1/R464*1/Q464-1/Q464*1/Q464)))</f>
        <v>0</v>
      </c>
      <c r="Q464">
        <f>IF(LEFT(DM464,1)&lt;&gt;"0",IF(LEFT(DM464,1)="1",3.0,DN464),$D$5+$E$5*(EE464*DX464/($K$5*1000))+$F$5*(EE464*DX464/($K$5*1000))*MAX(MIN(DK464,$J$5),$I$5)*MAX(MIN(DK464,$J$5),$I$5)+$G$5*MAX(MIN(DK464,$J$5),$I$5)*(EE464*DX464/($K$5*1000))+$H$5*(EE464*DX464/($K$5*1000))*(EE464*DX464/($K$5*1000)))</f>
        <v>0</v>
      </c>
      <c r="R464">
        <f>I464*(1000-(1000*0.61365*exp(17.502*V464/(240.97+V464))/(DX464+DY464)+DS464)/2)/(1000*0.61365*exp(17.502*V464/(240.97+V464))/(DX464+DY464)-DS464)</f>
        <v>0</v>
      </c>
      <c r="S464">
        <f>1/((DL464+1)/(P464/1.6)+1/(Q464/1.37)) + DL464/((DL464+1)/(P464/1.6) + DL464/(Q464/1.37))</f>
        <v>0</v>
      </c>
      <c r="T464">
        <f>(DG464*DJ464)</f>
        <v>0</v>
      </c>
      <c r="U464">
        <f>(DZ464+(T464+2*0.95*5.67E-8*(((DZ464+$B$9)+273)^4-(DZ464+273)^4)-44100*I464)/(1.84*29.3*Q464+8*0.95*5.67E-8*(DZ464+273)^3))</f>
        <v>0</v>
      </c>
      <c r="V464">
        <f>($C$9*EA464+$D$9*EB464+$E$9*U464)</f>
        <v>0</v>
      </c>
      <c r="W464">
        <f>0.61365*exp(17.502*V464/(240.97+V464))</f>
        <v>0</v>
      </c>
      <c r="X464">
        <f>(Y464/Z464*100)</f>
        <v>0</v>
      </c>
      <c r="Y464">
        <f>DS464*(DX464+DY464)/1000</f>
        <v>0</v>
      </c>
      <c r="Z464">
        <f>0.61365*exp(17.502*DZ464/(240.97+DZ464))</f>
        <v>0</v>
      </c>
      <c r="AA464">
        <f>(W464-DS464*(DX464+DY464)/1000)</f>
        <v>0</v>
      </c>
      <c r="AB464">
        <f>(-I464*44100)</f>
        <v>0</v>
      </c>
      <c r="AC464">
        <f>2*29.3*Q464*0.92*(DZ464-V464)</f>
        <v>0</v>
      </c>
      <c r="AD464">
        <f>2*0.95*5.67E-8*(((DZ464+$B$9)+273)^4-(V464+273)^4)</f>
        <v>0</v>
      </c>
      <c r="AE464">
        <f>T464+AD464+AB464+AC464</f>
        <v>0</v>
      </c>
      <c r="AF464">
        <f>DW464*AT464*(DR464-DQ464*(1000-AT464*DT464)/(1000-AT464*DS464))/(100*DK464)</f>
        <v>0</v>
      </c>
      <c r="AG464">
        <f>1000*DW464*AT464*(DS464-DT464)/(100*DK464*(1000-AT464*DS464))</f>
        <v>0</v>
      </c>
      <c r="AH464">
        <f>(AI464 - AJ464 - DX464*1E3/(8.314*(DZ464+273.15)) * AL464/DW464 * AK464) * DW464/(100*DK464) * (1000 - DT464)/1000</f>
        <v>0</v>
      </c>
      <c r="AI464">
        <v>989.6328332686952</v>
      </c>
      <c r="AJ464">
        <v>966.8252545454543</v>
      </c>
      <c r="AK464">
        <v>3.374789148459888</v>
      </c>
      <c r="AL464">
        <v>66.85377035828483</v>
      </c>
      <c r="AM464">
        <f>(AO464 - AN464 + DX464*1E3/(8.314*(DZ464+273.15)) * AQ464/DW464 * AP464) * DW464/(100*DK464) * 1000/(1000 - AO464)</f>
        <v>0</v>
      </c>
      <c r="AN464">
        <v>14.53304464372503</v>
      </c>
      <c r="AO464">
        <v>17.83825714285715</v>
      </c>
      <c r="AP464">
        <v>-8.226797936350949E-06</v>
      </c>
      <c r="AQ464">
        <v>101.9108585769425</v>
      </c>
      <c r="AR464">
        <v>0</v>
      </c>
      <c r="AS464">
        <v>0</v>
      </c>
      <c r="AT464">
        <f>IF(AR464*$H$15&gt;=AV464,1.0,(AV464/(AV464-AR464*$H$15)))</f>
        <v>0</v>
      </c>
      <c r="AU464">
        <f>(AT464-1)*100</f>
        <v>0</v>
      </c>
      <c r="AV464">
        <f>MAX(0,($B$15+$C$15*EE464)/(1+$D$15*EE464)*DX464/(DZ464+273)*$E$15)</f>
        <v>0</v>
      </c>
      <c r="AW464" t="s">
        <v>429</v>
      </c>
      <c r="AX464" t="s">
        <v>429</v>
      </c>
      <c r="AY464">
        <v>0</v>
      </c>
      <c r="AZ464">
        <v>0</v>
      </c>
      <c r="BA464">
        <f>1-AY464/AZ464</f>
        <v>0</v>
      </c>
      <c r="BB464">
        <v>0</v>
      </c>
      <c r="BC464" t="s">
        <v>429</v>
      </c>
      <c r="BD464" t="s">
        <v>429</v>
      </c>
      <c r="BE464">
        <v>0</v>
      </c>
      <c r="BF464">
        <v>0</v>
      </c>
      <c r="BG464">
        <f>1-BE464/BF464</f>
        <v>0</v>
      </c>
      <c r="BH464">
        <v>0.5</v>
      </c>
      <c r="BI464">
        <f>DH464</f>
        <v>0</v>
      </c>
      <c r="BJ464">
        <f>K464</f>
        <v>0</v>
      </c>
      <c r="BK464">
        <f>BG464*BH464*BI464</f>
        <v>0</v>
      </c>
      <c r="BL464">
        <f>(BJ464-BB464)/BI464</f>
        <v>0</v>
      </c>
      <c r="BM464">
        <f>(AZ464-BF464)/BF464</f>
        <v>0</v>
      </c>
      <c r="BN464">
        <f>AY464/(BA464+AY464/BF464)</f>
        <v>0</v>
      </c>
      <c r="BO464" t="s">
        <v>429</v>
      </c>
      <c r="BP464">
        <v>0</v>
      </c>
      <c r="BQ464">
        <f>IF(BP464&lt;&gt;0, BP464, BN464)</f>
        <v>0</v>
      </c>
      <c r="BR464">
        <f>1-BQ464/BF464</f>
        <v>0</v>
      </c>
      <c r="BS464">
        <f>(BF464-BE464)/(BF464-BQ464)</f>
        <v>0</v>
      </c>
      <c r="BT464">
        <f>(AZ464-BF464)/(AZ464-BQ464)</f>
        <v>0</v>
      </c>
      <c r="BU464">
        <f>(BF464-BE464)/(BF464-AY464)</f>
        <v>0</v>
      </c>
      <c r="BV464">
        <f>(AZ464-BF464)/(AZ464-AY464)</f>
        <v>0</v>
      </c>
      <c r="BW464">
        <f>(BS464*BQ464/BE464)</f>
        <v>0</v>
      </c>
      <c r="BX464">
        <f>(1-BW464)</f>
        <v>0</v>
      </c>
      <c r="DG464">
        <f>$B$13*EF464+$C$13*EG464+$F$13*ER464*(1-EU464)</f>
        <v>0</v>
      </c>
      <c r="DH464">
        <f>DG464*DI464</f>
        <v>0</v>
      </c>
      <c r="DI464">
        <f>($B$13*$D$11+$C$13*$D$11+$F$13*((FE464+EW464)/MAX(FE464+EW464+FF464, 0.1)*$I$11+FF464/MAX(FE464+EW464+FF464, 0.1)*$J$11))/($B$13+$C$13+$F$13)</f>
        <v>0</v>
      </c>
      <c r="DJ464">
        <f>($B$13*$K$11+$C$13*$K$11+$F$13*((FE464+EW464)/MAX(FE464+EW464+FF464, 0.1)*$P$11+FF464/MAX(FE464+EW464+FF464, 0.1)*$Q$11))/($B$13+$C$13+$F$13)</f>
        <v>0</v>
      </c>
      <c r="DK464">
        <v>4.16</v>
      </c>
      <c r="DL464">
        <v>0.5</v>
      </c>
      <c r="DM464" t="s">
        <v>430</v>
      </c>
      <c r="DN464">
        <v>2</v>
      </c>
      <c r="DO464" t="b">
        <v>1</v>
      </c>
      <c r="DP464">
        <v>1685038240.214286</v>
      </c>
      <c r="DQ464">
        <v>925.35275</v>
      </c>
      <c r="DR464">
        <v>960.5289285714288</v>
      </c>
      <c r="DS464">
        <v>17.84041071428571</v>
      </c>
      <c r="DT464">
        <v>14.53037142857143</v>
      </c>
      <c r="DU464">
        <v>925.1621428571428</v>
      </c>
      <c r="DV464">
        <v>17.92763214285715</v>
      </c>
      <c r="DW464">
        <v>500.03675</v>
      </c>
      <c r="DX464">
        <v>99.46773928571427</v>
      </c>
      <c r="DY464">
        <v>0.1000984214285714</v>
      </c>
      <c r="DZ464">
        <v>26.88543214285714</v>
      </c>
      <c r="EA464">
        <v>27.96840714285714</v>
      </c>
      <c r="EB464">
        <v>999.9000000000002</v>
      </c>
      <c r="EC464">
        <v>0</v>
      </c>
      <c r="ED464">
        <v>0</v>
      </c>
      <c r="EE464">
        <v>9992.835000000001</v>
      </c>
      <c r="EF464">
        <v>0</v>
      </c>
      <c r="EG464">
        <v>266.7628214285714</v>
      </c>
      <c r="EH464">
        <v>-35.17618928571429</v>
      </c>
      <c r="EI464">
        <v>942.1611785714285</v>
      </c>
      <c r="EJ464">
        <v>974.6917142857144</v>
      </c>
      <c r="EK464">
        <v>3.310029642857143</v>
      </c>
      <c r="EL464">
        <v>960.5289285714288</v>
      </c>
      <c r="EM464">
        <v>14.53037142857143</v>
      </c>
      <c r="EN464">
        <v>1.774545</v>
      </c>
      <c r="EO464">
        <v>1.445304285714286</v>
      </c>
      <c r="EP464">
        <v>15.56436785714285</v>
      </c>
      <c r="EQ464">
        <v>12.40147857142857</v>
      </c>
      <c r="ER464">
        <v>2000.017857142857</v>
      </c>
      <c r="ES464">
        <v>0.9799951785714287</v>
      </c>
      <c r="ET464">
        <v>0.02000494285714285</v>
      </c>
      <c r="EU464">
        <v>0</v>
      </c>
      <c r="EV464">
        <v>96.90947142857144</v>
      </c>
      <c r="EW464">
        <v>5.00078</v>
      </c>
      <c r="EX464">
        <v>9804.355714285715</v>
      </c>
      <c r="EY464">
        <v>16379.76428571428</v>
      </c>
      <c r="EZ464">
        <v>44.66714285714284</v>
      </c>
      <c r="FA464">
        <v>46.09125</v>
      </c>
      <c r="FB464">
        <v>45.14474999999999</v>
      </c>
      <c r="FC464">
        <v>45.35692857142858</v>
      </c>
      <c r="FD464">
        <v>45.09796428571428</v>
      </c>
      <c r="FE464">
        <v>1955.109285714286</v>
      </c>
      <c r="FF464">
        <v>39.90821428571429</v>
      </c>
      <c r="FG464">
        <v>0</v>
      </c>
      <c r="FH464">
        <v>1685038247.5</v>
      </c>
      <c r="FI464">
        <v>0</v>
      </c>
      <c r="FJ464">
        <v>96.89599230769232</v>
      </c>
      <c r="FK464">
        <v>1.04471110906462</v>
      </c>
      <c r="FL464">
        <v>8389.077597383186</v>
      </c>
      <c r="FM464">
        <v>9861.213846153845</v>
      </c>
      <c r="FN464">
        <v>15</v>
      </c>
      <c r="FO464">
        <v>1685037180.6</v>
      </c>
      <c r="FP464" t="s">
        <v>1212</v>
      </c>
      <c r="FQ464">
        <v>1685037168.1</v>
      </c>
      <c r="FR464">
        <v>1685037180.6</v>
      </c>
      <c r="FS464">
        <v>6</v>
      </c>
      <c r="FT464">
        <v>0.393</v>
      </c>
      <c r="FU464">
        <v>0.027</v>
      </c>
      <c r="FV464">
        <v>0.222</v>
      </c>
      <c r="FW464">
        <v>-0.163</v>
      </c>
      <c r="FX464">
        <v>420</v>
      </c>
      <c r="FY464">
        <v>12</v>
      </c>
      <c r="FZ464">
        <v>0.38</v>
      </c>
      <c r="GA464">
        <v>0.02</v>
      </c>
      <c r="GB464">
        <v>-35.214715</v>
      </c>
      <c r="GC464">
        <v>0.8245395872421619</v>
      </c>
      <c r="GD464">
        <v>0.2162044756127871</v>
      </c>
      <c r="GE464">
        <v>0</v>
      </c>
      <c r="GF464">
        <v>3.315323499999999</v>
      </c>
      <c r="GG464">
        <v>-0.09689741088180356</v>
      </c>
      <c r="GH464">
        <v>0.009493844992941489</v>
      </c>
      <c r="GI464">
        <v>1</v>
      </c>
      <c r="GJ464">
        <v>1</v>
      </c>
      <c r="GK464">
        <v>2</v>
      </c>
      <c r="GL464" t="s">
        <v>432</v>
      </c>
      <c r="GM464">
        <v>3.09869</v>
      </c>
      <c r="GN464">
        <v>2.7583</v>
      </c>
      <c r="GO464">
        <v>0.167945</v>
      </c>
      <c r="GP464">
        <v>0.17195</v>
      </c>
      <c r="GQ464">
        <v>0.0953329</v>
      </c>
      <c r="GR464">
        <v>0.0823552</v>
      </c>
      <c r="GS464">
        <v>21088</v>
      </c>
      <c r="GT464">
        <v>20751.6</v>
      </c>
      <c r="GU464">
        <v>25909.1</v>
      </c>
      <c r="GV464">
        <v>25427.3</v>
      </c>
      <c r="GW464">
        <v>37641.2</v>
      </c>
      <c r="GX464">
        <v>35561</v>
      </c>
      <c r="GY464">
        <v>45315.5</v>
      </c>
      <c r="GZ464">
        <v>41917.7</v>
      </c>
      <c r="HA464">
        <v>1.8207</v>
      </c>
      <c r="HB464">
        <v>1.74727</v>
      </c>
      <c r="HC464">
        <v>-0.248041</v>
      </c>
      <c r="HD464">
        <v>0</v>
      </c>
      <c r="HE464">
        <v>31.9976</v>
      </c>
      <c r="HF464">
        <v>999.9</v>
      </c>
      <c r="HG464">
        <v>39.1</v>
      </c>
      <c r="HH464">
        <v>48.2</v>
      </c>
      <c r="HI464">
        <v>44.6111</v>
      </c>
      <c r="HJ464">
        <v>63.0335</v>
      </c>
      <c r="HK464">
        <v>22.5401</v>
      </c>
      <c r="HL464">
        <v>1</v>
      </c>
      <c r="HM464">
        <v>0.75889</v>
      </c>
      <c r="HN464">
        <v>7.92207</v>
      </c>
      <c r="HO464">
        <v>20.1182</v>
      </c>
      <c r="HP464">
        <v>5.20995</v>
      </c>
      <c r="HQ464">
        <v>11.986</v>
      </c>
      <c r="HR464">
        <v>4.963</v>
      </c>
      <c r="HS464">
        <v>3.27433</v>
      </c>
      <c r="HT464">
        <v>9999</v>
      </c>
      <c r="HU464">
        <v>9999</v>
      </c>
      <c r="HV464">
        <v>9999</v>
      </c>
      <c r="HW464">
        <v>33.2</v>
      </c>
      <c r="HX464">
        <v>1.86401</v>
      </c>
      <c r="HY464">
        <v>1.86035</v>
      </c>
      <c r="HZ464">
        <v>1.85869</v>
      </c>
      <c r="IA464">
        <v>1.86005</v>
      </c>
      <c r="IB464">
        <v>1.85989</v>
      </c>
      <c r="IC464">
        <v>1.85856</v>
      </c>
      <c r="ID464">
        <v>1.85771</v>
      </c>
      <c r="IE464">
        <v>1.85242</v>
      </c>
      <c r="IF464">
        <v>0</v>
      </c>
      <c r="IG464">
        <v>0</v>
      </c>
      <c r="IH464">
        <v>0</v>
      </c>
      <c r="II464">
        <v>0</v>
      </c>
      <c r="IJ464" t="s">
        <v>433</v>
      </c>
      <c r="IK464" t="s">
        <v>434</v>
      </c>
      <c r="IL464" t="s">
        <v>435</v>
      </c>
      <c r="IM464" t="s">
        <v>435</v>
      </c>
      <c r="IN464" t="s">
        <v>435</v>
      </c>
      <c r="IO464" t="s">
        <v>435</v>
      </c>
      <c r="IP464">
        <v>0</v>
      </c>
      <c r="IQ464">
        <v>100</v>
      </c>
      <c r="IR464">
        <v>100</v>
      </c>
      <c r="IS464">
        <v>0.184</v>
      </c>
      <c r="IT464">
        <v>-0.0872</v>
      </c>
      <c r="IU464">
        <v>0.1423453740695309</v>
      </c>
      <c r="IV464">
        <v>0.0002756662941723101</v>
      </c>
      <c r="IW464">
        <v>-1.706736700235475E-07</v>
      </c>
      <c r="IX464">
        <v>-7.648352192670159E-11</v>
      </c>
      <c r="IY464">
        <v>-0.2459740599932363</v>
      </c>
      <c r="IZ464">
        <v>0.001712106514585134</v>
      </c>
      <c r="JA464">
        <v>0.0004201690128959496</v>
      </c>
      <c r="JB464">
        <v>-1.212774764375344E-06</v>
      </c>
      <c r="JC464">
        <v>3</v>
      </c>
      <c r="JD464">
        <v>1949</v>
      </c>
      <c r="JE464">
        <v>1</v>
      </c>
      <c r="JF464">
        <v>28</v>
      </c>
      <c r="JG464">
        <v>18</v>
      </c>
      <c r="JH464">
        <v>17.8</v>
      </c>
      <c r="JI464">
        <v>2.2876</v>
      </c>
      <c r="JJ464">
        <v>2.69409</v>
      </c>
      <c r="JK464">
        <v>1.49658</v>
      </c>
      <c r="JL464">
        <v>2.34009</v>
      </c>
      <c r="JM464">
        <v>1.54785</v>
      </c>
      <c r="JN464">
        <v>2.37305</v>
      </c>
      <c r="JO464">
        <v>51.4314</v>
      </c>
      <c r="JP464">
        <v>13.4053</v>
      </c>
      <c r="JQ464">
        <v>18</v>
      </c>
      <c r="JR464">
        <v>501.843</v>
      </c>
      <c r="JS464">
        <v>467.141</v>
      </c>
      <c r="JT464">
        <v>20.3674</v>
      </c>
      <c r="JU464">
        <v>36.1246</v>
      </c>
      <c r="JV464">
        <v>29.9998</v>
      </c>
      <c r="JW464">
        <v>35.8476</v>
      </c>
      <c r="JX464">
        <v>35.7037</v>
      </c>
      <c r="JY464">
        <v>46.025</v>
      </c>
      <c r="JZ464">
        <v>60.9932</v>
      </c>
      <c r="KA464">
        <v>0</v>
      </c>
      <c r="KB464">
        <v>20.4045</v>
      </c>
      <c r="KC464">
        <v>1008.97</v>
      </c>
      <c r="KD464">
        <v>14.4905</v>
      </c>
      <c r="KE464">
        <v>99.0209</v>
      </c>
      <c r="KF464">
        <v>99.5123</v>
      </c>
    </row>
    <row r="465" spans="1:292">
      <c r="A465">
        <v>445</v>
      </c>
      <c r="B465">
        <v>1685038253</v>
      </c>
      <c r="C465">
        <v>11653.90000009537</v>
      </c>
      <c r="D465" t="s">
        <v>1332</v>
      </c>
      <c r="E465" t="s">
        <v>1333</v>
      </c>
      <c r="F465">
        <v>5</v>
      </c>
      <c r="G465" t="s">
        <v>1235</v>
      </c>
      <c r="H465">
        <v>1685038245.5</v>
      </c>
      <c r="I465">
        <f>(J465)/1000</f>
        <v>0</v>
      </c>
      <c r="J465">
        <f>IF(DO465, AM465, AG465)</f>
        <v>0</v>
      </c>
      <c r="K465">
        <f>IF(DO465, AH465, AF465)</f>
        <v>0</v>
      </c>
      <c r="L465">
        <f>DQ465 - IF(AT465&gt;1, K465*DK465*100.0/(AV465*EE465), 0)</f>
        <v>0</v>
      </c>
      <c r="M465">
        <f>((S465-I465/2)*L465-K465)/(S465+I465/2)</f>
        <v>0</v>
      </c>
      <c r="N465">
        <f>M465*(DX465+DY465)/1000.0</f>
        <v>0</v>
      </c>
      <c r="O465">
        <f>(DQ465 - IF(AT465&gt;1, K465*DK465*100.0/(AV465*EE465), 0))*(DX465+DY465)/1000.0</f>
        <v>0</v>
      </c>
      <c r="P465">
        <f>2.0/((1/R465-1/Q465)+SIGN(R465)*SQRT((1/R465-1/Q465)*(1/R465-1/Q465) + 4*DL465/((DL465+1)*(DL465+1))*(2*1/R465*1/Q465-1/Q465*1/Q465)))</f>
        <v>0</v>
      </c>
      <c r="Q465">
        <f>IF(LEFT(DM465,1)&lt;&gt;"0",IF(LEFT(DM465,1)="1",3.0,DN465),$D$5+$E$5*(EE465*DX465/($K$5*1000))+$F$5*(EE465*DX465/($K$5*1000))*MAX(MIN(DK465,$J$5),$I$5)*MAX(MIN(DK465,$J$5),$I$5)+$G$5*MAX(MIN(DK465,$J$5),$I$5)*(EE465*DX465/($K$5*1000))+$H$5*(EE465*DX465/($K$5*1000))*(EE465*DX465/($K$5*1000)))</f>
        <v>0</v>
      </c>
      <c r="R465">
        <f>I465*(1000-(1000*0.61365*exp(17.502*V465/(240.97+V465))/(DX465+DY465)+DS465)/2)/(1000*0.61365*exp(17.502*V465/(240.97+V465))/(DX465+DY465)-DS465)</f>
        <v>0</v>
      </c>
      <c r="S465">
        <f>1/((DL465+1)/(P465/1.6)+1/(Q465/1.37)) + DL465/((DL465+1)/(P465/1.6) + DL465/(Q465/1.37))</f>
        <v>0</v>
      </c>
      <c r="T465">
        <f>(DG465*DJ465)</f>
        <v>0</v>
      </c>
      <c r="U465">
        <f>(DZ465+(T465+2*0.95*5.67E-8*(((DZ465+$B$9)+273)^4-(DZ465+273)^4)-44100*I465)/(1.84*29.3*Q465+8*0.95*5.67E-8*(DZ465+273)^3))</f>
        <v>0</v>
      </c>
      <c r="V465">
        <f>($C$9*EA465+$D$9*EB465+$E$9*U465)</f>
        <v>0</v>
      </c>
      <c r="W465">
        <f>0.61365*exp(17.502*V465/(240.97+V465))</f>
        <v>0</v>
      </c>
      <c r="X465">
        <f>(Y465/Z465*100)</f>
        <v>0</v>
      </c>
      <c r="Y465">
        <f>DS465*(DX465+DY465)/1000</f>
        <v>0</v>
      </c>
      <c r="Z465">
        <f>0.61365*exp(17.502*DZ465/(240.97+DZ465))</f>
        <v>0</v>
      </c>
      <c r="AA465">
        <f>(W465-DS465*(DX465+DY465)/1000)</f>
        <v>0</v>
      </c>
      <c r="AB465">
        <f>(-I465*44100)</f>
        <v>0</v>
      </c>
      <c r="AC465">
        <f>2*29.3*Q465*0.92*(DZ465-V465)</f>
        <v>0</v>
      </c>
      <c r="AD465">
        <f>2*0.95*5.67E-8*(((DZ465+$B$9)+273)^4-(V465+273)^4)</f>
        <v>0</v>
      </c>
      <c r="AE465">
        <f>T465+AD465+AB465+AC465</f>
        <v>0</v>
      </c>
      <c r="AF465">
        <f>DW465*AT465*(DR465-DQ465*(1000-AT465*DT465)/(1000-AT465*DS465))/(100*DK465)</f>
        <v>0</v>
      </c>
      <c r="AG465">
        <f>1000*DW465*AT465*(DS465-DT465)/(100*DK465*(1000-AT465*DS465))</f>
        <v>0</v>
      </c>
      <c r="AH465">
        <f>(AI465 - AJ465 - DX465*1E3/(8.314*(DZ465+273.15)) * AL465/DW465 * AK465) * DW465/(100*DK465) * (1000 - DT465)/1000</f>
        <v>0</v>
      </c>
      <c r="AI465">
        <v>1006.02333086453</v>
      </c>
      <c r="AJ465">
        <v>983.5104363636364</v>
      </c>
      <c r="AK465">
        <v>3.34296044011466</v>
      </c>
      <c r="AL465">
        <v>66.85377035828483</v>
      </c>
      <c r="AM465">
        <f>(AO465 - AN465 + DX465*1E3/(8.314*(DZ465+273.15)) * AQ465/DW465 * AP465) * DW465/(100*DK465) * 1000/(1000 - AO465)</f>
        <v>0</v>
      </c>
      <c r="AN465">
        <v>14.53890111245892</v>
      </c>
      <c r="AO465">
        <v>17.84136703296705</v>
      </c>
      <c r="AP465">
        <v>4.11639125227341E-06</v>
      </c>
      <c r="AQ465">
        <v>101.9108585769425</v>
      </c>
      <c r="AR465">
        <v>0</v>
      </c>
      <c r="AS465">
        <v>0</v>
      </c>
      <c r="AT465">
        <f>IF(AR465*$H$15&gt;=AV465,1.0,(AV465/(AV465-AR465*$H$15)))</f>
        <v>0</v>
      </c>
      <c r="AU465">
        <f>(AT465-1)*100</f>
        <v>0</v>
      </c>
      <c r="AV465">
        <f>MAX(0,($B$15+$C$15*EE465)/(1+$D$15*EE465)*DX465/(DZ465+273)*$E$15)</f>
        <v>0</v>
      </c>
      <c r="AW465" t="s">
        <v>429</v>
      </c>
      <c r="AX465" t="s">
        <v>429</v>
      </c>
      <c r="AY465">
        <v>0</v>
      </c>
      <c r="AZ465">
        <v>0</v>
      </c>
      <c r="BA465">
        <f>1-AY465/AZ465</f>
        <v>0</v>
      </c>
      <c r="BB465">
        <v>0</v>
      </c>
      <c r="BC465" t="s">
        <v>429</v>
      </c>
      <c r="BD465" t="s">
        <v>429</v>
      </c>
      <c r="BE465">
        <v>0</v>
      </c>
      <c r="BF465">
        <v>0</v>
      </c>
      <c r="BG465">
        <f>1-BE465/BF465</f>
        <v>0</v>
      </c>
      <c r="BH465">
        <v>0.5</v>
      </c>
      <c r="BI465">
        <f>DH465</f>
        <v>0</v>
      </c>
      <c r="BJ465">
        <f>K465</f>
        <v>0</v>
      </c>
      <c r="BK465">
        <f>BG465*BH465*BI465</f>
        <v>0</v>
      </c>
      <c r="BL465">
        <f>(BJ465-BB465)/BI465</f>
        <v>0</v>
      </c>
      <c r="BM465">
        <f>(AZ465-BF465)/BF465</f>
        <v>0</v>
      </c>
      <c r="BN465">
        <f>AY465/(BA465+AY465/BF465)</f>
        <v>0</v>
      </c>
      <c r="BO465" t="s">
        <v>429</v>
      </c>
      <c r="BP465">
        <v>0</v>
      </c>
      <c r="BQ465">
        <f>IF(BP465&lt;&gt;0, BP465, BN465)</f>
        <v>0</v>
      </c>
      <c r="BR465">
        <f>1-BQ465/BF465</f>
        <v>0</v>
      </c>
      <c r="BS465">
        <f>(BF465-BE465)/(BF465-BQ465)</f>
        <v>0</v>
      </c>
      <c r="BT465">
        <f>(AZ465-BF465)/(AZ465-BQ465)</f>
        <v>0</v>
      </c>
      <c r="BU465">
        <f>(BF465-BE465)/(BF465-AY465)</f>
        <v>0</v>
      </c>
      <c r="BV465">
        <f>(AZ465-BF465)/(AZ465-AY465)</f>
        <v>0</v>
      </c>
      <c r="BW465">
        <f>(BS465*BQ465/BE465)</f>
        <v>0</v>
      </c>
      <c r="BX465">
        <f>(1-BW465)</f>
        <v>0</v>
      </c>
      <c r="DG465">
        <f>$B$13*EF465+$C$13*EG465+$F$13*ER465*(1-EU465)</f>
        <v>0</v>
      </c>
      <c r="DH465">
        <f>DG465*DI465</f>
        <v>0</v>
      </c>
      <c r="DI465">
        <f>($B$13*$D$11+$C$13*$D$11+$F$13*((FE465+EW465)/MAX(FE465+EW465+FF465, 0.1)*$I$11+FF465/MAX(FE465+EW465+FF465, 0.1)*$J$11))/($B$13+$C$13+$F$13)</f>
        <v>0</v>
      </c>
      <c r="DJ465">
        <f>($B$13*$K$11+$C$13*$K$11+$F$13*((FE465+EW465)/MAX(FE465+EW465+FF465, 0.1)*$P$11+FF465/MAX(FE465+EW465+FF465, 0.1)*$Q$11))/($B$13+$C$13+$F$13)</f>
        <v>0</v>
      </c>
      <c r="DK465">
        <v>4.16</v>
      </c>
      <c r="DL465">
        <v>0.5</v>
      </c>
      <c r="DM465" t="s">
        <v>430</v>
      </c>
      <c r="DN465">
        <v>2</v>
      </c>
      <c r="DO465" t="b">
        <v>1</v>
      </c>
      <c r="DP465">
        <v>1685038245.5</v>
      </c>
      <c r="DQ465">
        <v>942.8913703703703</v>
      </c>
      <c r="DR465">
        <v>977.8974444444445</v>
      </c>
      <c r="DS465">
        <v>17.8400037037037</v>
      </c>
      <c r="DT465">
        <v>14.53593703703704</v>
      </c>
      <c r="DU465">
        <v>942.7050370370371</v>
      </c>
      <c r="DV465">
        <v>17.92724444444444</v>
      </c>
      <c r="DW465">
        <v>500.0324074074074</v>
      </c>
      <c r="DX465">
        <v>99.4678111111111</v>
      </c>
      <c r="DY465">
        <v>0.1000691333333333</v>
      </c>
      <c r="DZ465">
        <v>26.87824814814815</v>
      </c>
      <c r="EA465">
        <v>27.96104444444444</v>
      </c>
      <c r="EB465">
        <v>999.9000000000001</v>
      </c>
      <c r="EC465">
        <v>0</v>
      </c>
      <c r="ED465">
        <v>0</v>
      </c>
      <c r="EE465">
        <v>9999.48962962963</v>
      </c>
      <c r="EF465">
        <v>0</v>
      </c>
      <c r="EG465">
        <v>272.5731481481482</v>
      </c>
      <c r="EH465">
        <v>-35.00598518518518</v>
      </c>
      <c r="EI465">
        <v>960.017962962963</v>
      </c>
      <c r="EJ465">
        <v>992.3212592592594</v>
      </c>
      <c r="EK465">
        <v>3.304072592592592</v>
      </c>
      <c r="EL465">
        <v>977.8974444444445</v>
      </c>
      <c r="EM465">
        <v>14.53593703703704</v>
      </c>
      <c r="EN465">
        <v>1.774506296296296</v>
      </c>
      <c r="EO465">
        <v>1.445858518518518</v>
      </c>
      <c r="EP465">
        <v>15.56402962962963</v>
      </c>
      <c r="EQ465">
        <v>12.40731481481481</v>
      </c>
      <c r="ER465">
        <v>2000.021111111111</v>
      </c>
      <c r="ES465">
        <v>0.9799969259259261</v>
      </c>
      <c r="ET465">
        <v>0.02000311851851852</v>
      </c>
      <c r="EU465">
        <v>0</v>
      </c>
      <c r="EV465">
        <v>96.86277407407408</v>
      </c>
      <c r="EW465">
        <v>5.00078</v>
      </c>
      <c r="EX465">
        <v>10451.44814814815</v>
      </c>
      <c r="EY465">
        <v>16379.8037037037</v>
      </c>
      <c r="EZ465">
        <v>44.67329629629629</v>
      </c>
      <c r="FA465">
        <v>46.08533333333333</v>
      </c>
      <c r="FB465">
        <v>45.13622222222222</v>
      </c>
      <c r="FC465">
        <v>45.36318518518519</v>
      </c>
      <c r="FD465">
        <v>45.12933333333332</v>
      </c>
      <c r="FE465">
        <v>1955.114444444444</v>
      </c>
      <c r="FF465">
        <v>39.90555555555556</v>
      </c>
      <c r="FG465">
        <v>0</v>
      </c>
      <c r="FH465">
        <v>1685038252.3</v>
      </c>
      <c r="FI465">
        <v>0</v>
      </c>
      <c r="FJ465">
        <v>96.86348076923079</v>
      </c>
      <c r="FK465">
        <v>-0.4363111077559899</v>
      </c>
      <c r="FL465">
        <v>8068.211972353614</v>
      </c>
      <c r="FM465">
        <v>10438.17692307692</v>
      </c>
      <c r="FN465">
        <v>15</v>
      </c>
      <c r="FO465">
        <v>1685037180.6</v>
      </c>
      <c r="FP465" t="s">
        <v>1212</v>
      </c>
      <c r="FQ465">
        <v>1685037168.1</v>
      </c>
      <c r="FR465">
        <v>1685037180.6</v>
      </c>
      <c r="FS465">
        <v>6</v>
      </c>
      <c r="FT465">
        <v>0.393</v>
      </c>
      <c r="FU465">
        <v>0.027</v>
      </c>
      <c r="FV465">
        <v>0.222</v>
      </c>
      <c r="FW465">
        <v>-0.163</v>
      </c>
      <c r="FX465">
        <v>420</v>
      </c>
      <c r="FY465">
        <v>12</v>
      </c>
      <c r="FZ465">
        <v>0.38</v>
      </c>
      <c r="GA465">
        <v>0.02</v>
      </c>
      <c r="GB465">
        <v>-35.09294146341463</v>
      </c>
      <c r="GC465">
        <v>2.061376306620116</v>
      </c>
      <c r="GD465">
        <v>0.2855443342414117</v>
      </c>
      <c r="GE465">
        <v>0</v>
      </c>
      <c r="GF465">
        <v>3.307781463414634</v>
      </c>
      <c r="GG465">
        <v>-0.07057526132404038</v>
      </c>
      <c r="GH465">
        <v>0.007117143014418474</v>
      </c>
      <c r="GI465">
        <v>1</v>
      </c>
      <c r="GJ465">
        <v>1</v>
      </c>
      <c r="GK465">
        <v>2</v>
      </c>
      <c r="GL465" t="s">
        <v>432</v>
      </c>
      <c r="GM465">
        <v>3.09867</v>
      </c>
      <c r="GN465">
        <v>2.75793</v>
      </c>
      <c r="GO465">
        <v>0.169805</v>
      </c>
      <c r="GP465">
        <v>0.173793</v>
      </c>
      <c r="GQ465">
        <v>0.0953415</v>
      </c>
      <c r="GR465">
        <v>0.0823701</v>
      </c>
      <c r="GS465">
        <v>21040.8</v>
      </c>
      <c r="GT465">
        <v>20705.4</v>
      </c>
      <c r="GU465">
        <v>25909</v>
      </c>
      <c r="GV465">
        <v>25427.4</v>
      </c>
      <c r="GW465">
        <v>37640.9</v>
      </c>
      <c r="GX465">
        <v>35560.6</v>
      </c>
      <c r="GY465">
        <v>45315.2</v>
      </c>
      <c r="GZ465">
        <v>41917.6</v>
      </c>
      <c r="HA465">
        <v>1.82062</v>
      </c>
      <c r="HB465">
        <v>1.74713</v>
      </c>
      <c r="HC465">
        <v>-0.247635</v>
      </c>
      <c r="HD465">
        <v>0</v>
      </c>
      <c r="HE465">
        <v>31.9849</v>
      </c>
      <c r="HF465">
        <v>999.9</v>
      </c>
      <c r="HG465">
        <v>39.1</v>
      </c>
      <c r="HH465">
        <v>48.2</v>
      </c>
      <c r="HI465">
        <v>44.6039</v>
      </c>
      <c r="HJ465">
        <v>63.0735</v>
      </c>
      <c r="HK465">
        <v>22.4159</v>
      </c>
      <c r="HL465">
        <v>1</v>
      </c>
      <c r="HM465">
        <v>0.758572</v>
      </c>
      <c r="HN465">
        <v>7.8668</v>
      </c>
      <c r="HO465">
        <v>20.1209</v>
      </c>
      <c r="HP465">
        <v>5.21025</v>
      </c>
      <c r="HQ465">
        <v>11.986</v>
      </c>
      <c r="HR465">
        <v>4.96285</v>
      </c>
      <c r="HS465">
        <v>3.27425</v>
      </c>
      <c r="HT465">
        <v>9999</v>
      </c>
      <c r="HU465">
        <v>9999</v>
      </c>
      <c r="HV465">
        <v>9999</v>
      </c>
      <c r="HW465">
        <v>33.2</v>
      </c>
      <c r="HX465">
        <v>1.86401</v>
      </c>
      <c r="HY465">
        <v>1.86035</v>
      </c>
      <c r="HZ465">
        <v>1.85869</v>
      </c>
      <c r="IA465">
        <v>1.86005</v>
      </c>
      <c r="IB465">
        <v>1.85989</v>
      </c>
      <c r="IC465">
        <v>1.8586</v>
      </c>
      <c r="ID465">
        <v>1.8577</v>
      </c>
      <c r="IE465">
        <v>1.85243</v>
      </c>
      <c r="IF465">
        <v>0</v>
      </c>
      <c r="IG465">
        <v>0</v>
      </c>
      <c r="IH465">
        <v>0</v>
      </c>
      <c r="II465">
        <v>0</v>
      </c>
      <c r="IJ465" t="s">
        <v>433</v>
      </c>
      <c r="IK465" t="s">
        <v>434</v>
      </c>
      <c r="IL465" t="s">
        <v>435</v>
      </c>
      <c r="IM465" t="s">
        <v>435</v>
      </c>
      <c r="IN465" t="s">
        <v>435</v>
      </c>
      <c r="IO465" t="s">
        <v>435</v>
      </c>
      <c r="IP465">
        <v>0</v>
      </c>
      <c r="IQ465">
        <v>100</v>
      </c>
      <c r="IR465">
        <v>100</v>
      </c>
      <c r="IS465">
        <v>0.18</v>
      </c>
      <c r="IT465">
        <v>-0.0872</v>
      </c>
      <c r="IU465">
        <v>0.1423453740695309</v>
      </c>
      <c r="IV465">
        <v>0.0002756662941723101</v>
      </c>
      <c r="IW465">
        <v>-1.706736700235475E-07</v>
      </c>
      <c r="IX465">
        <v>-7.648352192670159E-11</v>
      </c>
      <c r="IY465">
        <v>-0.2459740599932363</v>
      </c>
      <c r="IZ465">
        <v>0.001712106514585134</v>
      </c>
      <c r="JA465">
        <v>0.0004201690128959496</v>
      </c>
      <c r="JB465">
        <v>-1.212774764375344E-06</v>
      </c>
      <c r="JC465">
        <v>3</v>
      </c>
      <c r="JD465">
        <v>1949</v>
      </c>
      <c r="JE465">
        <v>1</v>
      </c>
      <c r="JF465">
        <v>28</v>
      </c>
      <c r="JG465">
        <v>18.1</v>
      </c>
      <c r="JH465">
        <v>17.9</v>
      </c>
      <c r="JI465">
        <v>2.323</v>
      </c>
      <c r="JJ465">
        <v>2.69165</v>
      </c>
      <c r="JK465">
        <v>1.49658</v>
      </c>
      <c r="JL465">
        <v>2.34009</v>
      </c>
      <c r="JM465">
        <v>1.54785</v>
      </c>
      <c r="JN465">
        <v>2.37915</v>
      </c>
      <c r="JO465">
        <v>51.4314</v>
      </c>
      <c r="JP465">
        <v>13.4141</v>
      </c>
      <c r="JQ465">
        <v>18</v>
      </c>
      <c r="JR465">
        <v>501.825</v>
      </c>
      <c r="JS465">
        <v>467.073</v>
      </c>
      <c r="JT465">
        <v>20.3951</v>
      </c>
      <c r="JU465">
        <v>36.1271</v>
      </c>
      <c r="JV465">
        <v>29.9999</v>
      </c>
      <c r="JW465">
        <v>35.8517</v>
      </c>
      <c r="JX465">
        <v>35.708</v>
      </c>
      <c r="JY465">
        <v>46.6347</v>
      </c>
      <c r="JZ465">
        <v>60.9932</v>
      </c>
      <c r="KA465">
        <v>0</v>
      </c>
      <c r="KB465">
        <v>20.4343</v>
      </c>
      <c r="KC465">
        <v>1022.36</v>
      </c>
      <c r="KD465">
        <v>14.4905</v>
      </c>
      <c r="KE465">
        <v>99.0204</v>
      </c>
      <c r="KF465">
        <v>99.5124</v>
      </c>
    </row>
    <row r="466" spans="1:292">
      <c r="A466">
        <v>446</v>
      </c>
      <c r="B466">
        <v>1685038257.5</v>
      </c>
      <c r="C466">
        <v>11658.40000009537</v>
      </c>
      <c r="D466" t="s">
        <v>1334</v>
      </c>
      <c r="E466" t="s">
        <v>1335</v>
      </c>
      <c r="F466">
        <v>5</v>
      </c>
      <c r="G466" t="s">
        <v>1235</v>
      </c>
      <c r="H466">
        <v>1685038249.944444</v>
      </c>
      <c r="I466">
        <f>(J466)/1000</f>
        <v>0</v>
      </c>
      <c r="J466">
        <f>IF(DO466, AM466, AG466)</f>
        <v>0</v>
      </c>
      <c r="K466">
        <f>IF(DO466, AH466, AF466)</f>
        <v>0</v>
      </c>
      <c r="L466">
        <f>DQ466 - IF(AT466&gt;1, K466*DK466*100.0/(AV466*EE466), 0)</f>
        <v>0</v>
      </c>
      <c r="M466">
        <f>((S466-I466/2)*L466-K466)/(S466+I466/2)</f>
        <v>0</v>
      </c>
      <c r="N466">
        <f>M466*(DX466+DY466)/1000.0</f>
        <v>0</v>
      </c>
      <c r="O466">
        <f>(DQ466 - IF(AT466&gt;1, K466*DK466*100.0/(AV466*EE466), 0))*(DX466+DY466)/1000.0</f>
        <v>0</v>
      </c>
      <c r="P466">
        <f>2.0/((1/R466-1/Q466)+SIGN(R466)*SQRT((1/R466-1/Q466)*(1/R466-1/Q466) + 4*DL466/((DL466+1)*(DL466+1))*(2*1/R466*1/Q466-1/Q466*1/Q466)))</f>
        <v>0</v>
      </c>
      <c r="Q466">
        <f>IF(LEFT(DM466,1)&lt;&gt;"0",IF(LEFT(DM466,1)="1",3.0,DN466),$D$5+$E$5*(EE466*DX466/($K$5*1000))+$F$5*(EE466*DX466/($K$5*1000))*MAX(MIN(DK466,$J$5),$I$5)*MAX(MIN(DK466,$J$5),$I$5)+$G$5*MAX(MIN(DK466,$J$5),$I$5)*(EE466*DX466/($K$5*1000))+$H$5*(EE466*DX466/($K$5*1000))*(EE466*DX466/($K$5*1000)))</f>
        <v>0</v>
      </c>
      <c r="R466">
        <f>I466*(1000-(1000*0.61365*exp(17.502*V466/(240.97+V466))/(DX466+DY466)+DS466)/2)/(1000*0.61365*exp(17.502*V466/(240.97+V466))/(DX466+DY466)-DS466)</f>
        <v>0</v>
      </c>
      <c r="S466">
        <f>1/((DL466+1)/(P466/1.6)+1/(Q466/1.37)) + DL466/((DL466+1)/(P466/1.6) + DL466/(Q466/1.37))</f>
        <v>0</v>
      </c>
      <c r="T466">
        <f>(DG466*DJ466)</f>
        <v>0</v>
      </c>
      <c r="U466">
        <f>(DZ466+(T466+2*0.95*5.67E-8*(((DZ466+$B$9)+273)^4-(DZ466+273)^4)-44100*I466)/(1.84*29.3*Q466+8*0.95*5.67E-8*(DZ466+273)^3))</f>
        <v>0</v>
      </c>
      <c r="V466">
        <f>($C$9*EA466+$D$9*EB466+$E$9*U466)</f>
        <v>0</v>
      </c>
      <c r="W466">
        <f>0.61365*exp(17.502*V466/(240.97+V466))</f>
        <v>0</v>
      </c>
      <c r="X466">
        <f>(Y466/Z466*100)</f>
        <v>0</v>
      </c>
      <c r="Y466">
        <f>DS466*(DX466+DY466)/1000</f>
        <v>0</v>
      </c>
      <c r="Z466">
        <f>0.61365*exp(17.502*DZ466/(240.97+DZ466))</f>
        <v>0</v>
      </c>
      <c r="AA466">
        <f>(W466-DS466*(DX466+DY466)/1000)</f>
        <v>0</v>
      </c>
      <c r="AB466">
        <f>(-I466*44100)</f>
        <v>0</v>
      </c>
      <c r="AC466">
        <f>2*29.3*Q466*0.92*(DZ466-V466)</f>
        <v>0</v>
      </c>
      <c r="AD466">
        <f>2*0.95*5.67E-8*(((DZ466+$B$9)+273)^4-(V466+273)^4)</f>
        <v>0</v>
      </c>
      <c r="AE466">
        <f>T466+AD466+AB466+AC466</f>
        <v>0</v>
      </c>
      <c r="AF466">
        <f>DW466*AT466*(DR466-DQ466*(1000-AT466*DT466)/(1000-AT466*DS466))/(100*DK466)</f>
        <v>0</v>
      </c>
      <c r="AG466">
        <f>1000*DW466*AT466*(DS466-DT466)/(100*DK466*(1000-AT466*DS466))</f>
        <v>0</v>
      </c>
      <c r="AH466">
        <f>(AI466 - AJ466 - DX466*1E3/(8.314*(DZ466+273.15)) * AL466/DW466 * AK466) * DW466/(100*DK466) * (1000 - DT466)/1000</f>
        <v>0</v>
      </c>
      <c r="AI466">
        <v>1021.068768499876</v>
      </c>
      <c r="AJ466">
        <v>998.5531818181817</v>
      </c>
      <c r="AK466">
        <v>3.349374324537259</v>
      </c>
      <c r="AL466">
        <v>66.85377035828483</v>
      </c>
      <c r="AM466">
        <f>(AO466 - AN466 + DX466*1E3/(8.314*(DZ466+273.15)) * AQ466/DW466 * AP466) * DW466/(100*DK466) * 1000/(1000 - AO466)</f>
        <v>0</v>
      </c>
      <c r="AN466">
        <v>14.54311407930496</v>
      </c>
      <c r="AO466">
        <v>17.84631978021979</v>
      </c>
      <c r="AP466">
        <v>9.336610864310202E-06</v>
      </c>
      <c r="AQ466">
        <v>101.9108585769425</v>
      </c>
      <c r="AR466">
        <v>0</v>
      </c>
      <c r="AS466">
        <v>0</v>
      </c>
      <c r="AT466">
        <f>IF(AR466*$H$15&gt;=AV466,1.0,(AV466/(AV466-AR466*$H$15)))</f>
        <v>0</v>
      </c>
      <c r="AU466">
        <f>(AT466-1)*100</f>
        <v>0</v>
      </c>
      <c r="AV466">
        <f>MAX(0,($B$15+$C$15*EE466)/(1+$D$15*EE466)*DX466/(DZ466+273)*$E$15)</f>
        <v>0</v>
      </c>
      <c r="AW466" t="s">
        <v>429</v>
      </c>
      <c r="AX466" t="s">
        <v>429</v>
      </c>
      <c r="AY466">
        <v>0</v>
      </c>
      <c r="AZ466">
        <v>0</v>
      </c>
      <c r="BA466">
        <f>1-AY466/AZ466</f>
        <v>0</v>
      </c>
      <c r="BB466">
        <v>0</v>
      </c>
      <c r="BC466" t="s">
        <v>429</v>
      </c>
      <c r="BD466" t="s">
        <v>429</v>
      </c>
      <c r="BE466">
        <v>0</v>
      </c>
      <c r="BF466">
        <v>0</v>
      </c>
      <c r="BG466">
        <f>1-BE466/BF466</f>
        <v>0</v>
      </c>
      <c r="BH466">
        <v>0.5</v>
      </c>
      <c r="BI466">
        <f>DH466</f>
        <v>0</v>
      </c>
      <c r="BJ466">
        <f>K466</f>
        <v>0</v>
      </c>
      <c r="BK466">
        <f>BG466*BH466*BI466</f>
        <v>0</v>
      </c>
      <c r="BL466">
        <f>(BJ466-BB466)/BI466</f>
        <v>0</v>
      </c>
      <c r="BM466">
        <f>(AZ466-BF466)/BF466</f>
        <v>0</v>
      </c>
      <c r="BN466">
        <f>AY466/(BA466+AY466/BF466)</f>
        <v>0</v>
      </c>
      <c r="BO466" t="s">
        <v>429</v>
      </c>
      <c r="BP466">
        <v>0</v>
      </c>
      <c r="BQ466">
        <f>IF(BP466&lt;&gt;0, BP466, BN466)</f>
        <v>0</v>
      </c>
      <c r="BR466">
        <f>1-BQ466/BF466</f>
        <v>0</v>
      </c>
      <c r="BS466">
        <f>(BF466-BE466)/(BF466-BQ466)</f>
        <v>0</v>
      </c>
      <c r="BT466">
        <f>(AZ466-BF466)/(AZ466-BQ466)</f>
        <v>0</v>
      </c>
      <c r="BU466">
        <f>(BF466-BE466)/(BF466-AY466)</f>
        <v>0</v>
      </c>
      <c r="BV466">
        <f>(AZ466-BF466)/(AZ466-AY466)</f>
        <v>0</v>
      </c>
      <c r="BW466">
        <f>(BS466*BQ466/BE466)</f>
        <v>0</v>
      </c>
      <c r="BX466">
        <f>(1-BW466)</f>
        <v>0</v>
      </c>
      <c r="DG466">
        <f>$B$13*EF466+$C$13*EG466+$F$13*ER466*(1-EU466)</f>
        <v>0</v>
      </c>
      <c r="DH466">
        <f>DG466*DI466</f>
        <v>0</v>
      </c>
      <c r="DI466">
        <f>($B$13*$D$11+$C$13*$D$11+$F$13*((FE466+EW466)/MAX(FE466+EW466+FF466, 0.1)*$I$11+FF466/MAX(FE466+EW466+FF466, 0.1)*$J$11))/($B$13+$C$13+$F$13)</f>
        <v>0</v>
      </c>
      <c r="DJ466">
        <f>($B$13*$K$11+$C$13*$K$11+$F$13*((FE466+EW466)/MAX(FE466+EW466+FF466, 0.1)*$P$11+FF466/MAX(FE466+EW466+FF466, 0.1)*$Q$11))/($B$13+$C$13+$F$13)</f>
        <v>0</v>
      </c>
      <c r="DK466">
        <v>4.16</v>
      </c>
      <c r="DL466">
        <v>0.5</v>
      </c>
      <c r="DM466" t="s">
        <v>430</v>
      </c>
      <c r="DN466">
        <v>2</v>
      </c>
      <c r="DO466" t="b">
        <v>1</v>
      </c>
      <c r="DP466">
        <v>1685038249.944444</v>
      </c>
      <c r="DQ466">
        <v>957.5617037037038</v>
      </c>
      <c r="DR466">
        <v>992.4755185185185</v>
      </c>
      <c r="DS466">
        <v>17.84095185185185</v>
      </c>
      <c r="DT466">
        <v>14.53958518518518</v>
      </c>
      <c r="DU466">
        <v>957.3790740740741</v>
      </c>
      <c r="DV466">
        <v>17.92817407407408</v>
      </c>
      <c r="DW466">
        <v>499.9911481481482</v>
      </c>
      <c r="DX466">
        <v>99.4681074074074</v>
      </c>
      <c r="DY466">
        <v>0.1000174074074074</v>
      </c>
      <c r="DZ466">
        <v>26.87554814814815</v>
      </c>
      <c r="EA466">
        <v>27.96111851851852</v>
      </c>
      <c r="EB466">
        <v>999.9000000000001</v>
      </c>
      <c r="EC466">
        <v>0</v>
      </c>
      <c r="ED466">
        <v>0</v>
      </c>
      <c r="EE466">
        <v>10000.64333333333</v>
      </c>
      <c r="EF466">
        <v>0</v>
      </c>
      <c r="EG466">
        <v>277.2328888888889</v>
      </c>
      <c r="EH466">
        <v>-34.91428148148148</v>
      </c>
      <c r="EI466">
        <v>974.9557037037038</v>
      </c>
      <c r="EJ466">
        <v>1007.118851851852</v>
      </c>
      <c r="EK466">
        <v>3.30136925925926</v>
      </c>
      <c r="EL466">
        <v>992.4755185185185</v>
      </c>
      <c r="EM466">
        <v>14.53958518518518</v>
      </c>
      <c r="EN466">
        <v>1.774605555555556</v>
      </c>
      <c r="EO466">
        <v>1.446224444444445</v>
      </c>
      <c r="EP466">
        <v>15.56488888888889</v>
      </c>
      <c r="EQ466">
        <v>12.41118148148148</v>
      </c>
      <c r="ER466">
        <v>2000.015925925926</v>
      </c>
      <c r="ES466">
        <v>0.9799981481481481</v>
      </c>
      <c r="ET466">
        <v>0.02000182962962963</v>
      </c>
      <c r="EU466">
        <v>0</v>
      </c>
      <c r="EV466">
        <v>96.89781851851851</v>
      </c>
      <c r="EW466">
        <v>5.00078</v>
      </c>
      <c r="EX466">
        <v>10895.21851851852</v>
      </c>
      <c r="EY466">
        <v>16379.75925925926</v>
      </c>
      <c r="EZ466">
        <v>44.68714814814815</v>
      </c>
      <c r="FA466">
        <v>46.08533333333333</v>
      </c>
      <c r="FB466">
        <v>45.14788888888889</v>
      </c>
      <c r="FC466">
        <v>45.36781481481481</v>
      </c>
      <c r="FD466">
        <v>45.14325925925926</v>
      </c>
      <c r="FE466">
        <v>1955.11037037037</v>
      </c>
      <c r="FF466">
        <v>39.90407407407407</v>
      </c>
      <c r="FG466">
        <v>0</v>
      </c>
      <c r="FH466">
        <v>1685038257.1</v>
      </c>
      <c r="FI466">
        <v>0</v>
      </c>
      <c r="FJ466">
        <v>96.89466923076924</v>
      </c>
      <c r="FK466">
        <v>-0.01909061012637431</v>
      </c>
      <c r="FL466">
        <v>3842.991456448292</v>
      </c>
      <c r="FM466">
        <v>10908.22692307692</v>
      </c>
      <c r="FN466">
        <v>15</v>
      </c>
      <c r="FO466">
        <v>1685037180.6</v>
      </c>
      <c r="FP466" t="s">
        <v>1212</v>
      </c>
      <c r="FQ466">
        <v>1685037168.1</v>
      </c>
      <c r="FR466">
        <v>1685037180.6</v>
      </c>
      <c r="FS466">
        <v>6</v>
      </c>
      <c r="FT466">
        <v>0.393</v>
      </c>
      <c r="FU466">
        <v>0.027</v>
      </c>
      <c r="FV466">
        <v>0.222</v>
      </c>
      <c r="FW466">
        <v>-0.163</v>
      </c>
      <c r="FX466">
        <v>420</v>
      </c>
      <c r="FY466">
        <v>12</v>
      </c>
      <c r="FZ466">
        <v>0.38</v>
      </c>
      <c r="GA466">
        <v>0.02</v>
      </c>
      <c r="GB466">
        <v>-35.00871463414634</v>
      </c>
      <c r="GC466">
        <v>1.446485017421529</v>
      </c>
      <c r="GD466">
        <v>0.2590029358162796</v>
      </c>
      <c r="GE466">
        <v>0</v>
      </c>
      <c r="GF466">
        <v>3.304146097560976</v>
      </c>
      <c r="GG466">
        <v>-0.04495714285713953</v>
      </c>
      <c r="GH466">
        <v>0.004876533093794392</v>
      </c>
      <c r="GI466">
        <v>1</v>
      </c>
      <c r="GJ466">
        <v>1</v>
      </c>
      <c r="GK466">
        <v>2</v>
      </c>
      <c r="GL466" t="s">
        <v>432</v>
      </c>
      <c r="GM466">
        <v>3.09862</v>
      </c>
      <c r="GN466">
        <v>2.75805</v>
      </c>
      <c r="GO466">
        <v>0.171468</v>
      </c>
      <c r="GP466">
        <v>0.17546</v>
      </c>
      <c r="GQ466">
        <v>0.09535929999999999</v>
      </c>
      <c r="GR466">
        <v>0.0823755</v>
      </c>
      <c r="GS466">
        <v>20998.7</v>
      </c>
      <c r="GT466">
        <v>20663.5</v>
      </c>
      <c r="GU466">
        <v>25909.1</v>
      </c>
      <c r="GV466">
        <v>25427.3</v>
      </c>
      <c r="GW466">
        <v>37640.5</v>
      </c>
      <c r="GX466">
        <v>35560</v>
      </c>
      <c r="GY466">
        <v>45315.4</v>
      </c>
      <c r="GZ466">
        <v>41917</v>
      </c>
      <c r="HA466">
        <v>1.82043</v>
      </c>
      <c r="HB466">
        <v>1.74715</v>
      </c>
      <c r="HC466">
        <v>-0.24651</v>
      </c>
      <c r="HD466">
        <v>0</v>
      </c>
      <c r="HE466">
        <v>31.9786</v>
      </c>
      <c r="HF466">
        <v>999.9</v>
      </c>
      <c r="HG466">
        <v>39.1</v>
      </c>
      <c r="HH466">
        <v>48.2</v>
      </c>
      <c r="HI466">
        <v>44.6085</v>
      </c>
      <c r="HJ466">
        <v>63.0335</v>
      </c>
      <c r="HK466">
        <v>22.3718</v>
      </c>
      <c r="HL466">
        <v>1</v>
      </c>
      <c r="HM466">
        <v>0.758595</v>
      </c>
      <c r="HN466">
        <v>7.79496</v>
      </c>
      <c r="HO466">
        <v>20.1245</v>
      </c>
      <c r="HP466">
        <v>5.2104</v>
      </c>
      <c r="HQ466">
        <v>11.986</v>
      </c>
      <c r="HR466">
        <v>4.9631</v>
      </c>
      <c r="HS466">
        <v>3.27433</v>
      </c>
      <c r="HT466">
        <v>9999</v>
      </c>
      <c r="HU466">
        <v>9999</v>
      </c>
      <c r="HV466">
        <v>9999</v>
      </c>
      <c r="HW466">
        <v>33.2</v>
      </c>
      <c r="HX466">
        <v>1.86401</v>
      </c>
      <c r="HY466">
        <v>1.86035</v>
      </c>
      <c r="HZ466">
        <v>1.85869</v>
      </c>
      <c r="IA466">
        <v>1.86005</v>
      </c>
      <c r="IB466">
        <v>1.85989</v>
      </c>
      <c r="IC466">
        <v>1.85858</v>
      </c>
      <c r="ID466">
        <v>1.8577</v>
      </c>
      <c r="IE466">
        <v>1.85244</v>
      </c>
      <c r="IF466">
        <v>0</v>
      </c>
      <c r="IG466">
        <v>0</v>
      </c>
      <c r="IH466">
        <v>0</v>
      </c>
      <c r="II466">
        <v>0</v>
      </c>
      <c r="IJ466" t="s">
        <v>433</v>
      </c>
      <c r="IK466" t="s">
        <v>434</v>
      </c>
      <c r="IL466" t="s">
        <v>435</v>
      </c>
      <c r="IM466" t="s">
        <v>435</v>
      </c>
      <c r="IN466" t="s">
        <v>435</v>
      </c>
      <c r="IO466" t="s">
        <v>435</v>
      </c>
      <c r="IP466">
        <v>0</v>
      </c>
      <c r="IQ466">
        <v>100</v>
      </c>
      <c r="IR466">
        <v>100</v>
      </c>
      <c r="IS466">
        <v>0.176</v>
      </c>
      <c r="IT466">
        <v>-0.0871</v>
      </c>
      <c r="IU466">
        <v>0.1423453740695309</v>
      </c>
      <c r="IV466">
        <v>0.0002756662941723101</v>
      </c>
      <c r="IW466">
        <v>-1.706736700235475E-07</v>
      </c>
      <c r="IX466">
        <v>-7.648352192670159E-11</v>
      </c>
      <c r="IY466">
        <v>-0.2459740599932363</v>
      </c>
      <c r="IZ466">
        <v>0.001712106514585134</v>
      </c>
      <c r="JA466">
        <v>0.0004201690128959496</v>
      </c>
      <c r="JB466">
        <v>-1.212774764375344E-06</v>
      </c>
      <c r="JC466">
        <v>3</v>
      </c>
      <c r="JD466">
        <v>1949</v>
      </c>
      <c r="JE466">
        <v>1</v>
      </c>
      <c r="JF466">
        <v>28</v>
      </c>
      <c r="JG466">
        <v>18.2</v>
      </c>
      <c r="JH466">
        <v>17.9</v>
      </c>
      <c r="JI466">
        <v>2.35107</v>
      </c>
      <c r="JJ466">
        <v>2.68555</v>
      </c>
      <c r="JK466">
        <v>1.49658</v>
      </c>
      <c r="JL466">
        <v>2.34009</v>
      </c>
      <c r="JM466">
        <v>1.54785</v>
      </c>
      <c r="JN466">
        <v>2.45605</v>
      </c>
      <c r="JO466">
        <v>51.4314</v>
      </c>
      <c r="JP466">
        <v>13.4228</v>
      </c>
      <c r="JQ466">
        <v>18</v>
      </c>
      <c r="JR466">
        <v>501.725</v>
      </c>
      <c r="JS466">
        <v>467.12</v>
      </c>
      <c r="JT466">
        <v>20.4212</v>
      </c>
      <c r="JU466">
        <v>36.1307</v>
      </c>
      <c r="JV466">
        <v>30</v>
      </c>
      <c r="JW466">
        <v>35.8553</v>
      </c>
      <c r="JX466">
        <v>35.7124</v>
      </c>
      <c r="JY466">
        <v>47.1828</v>
      </c>
      <c r="JZ466">
        <v>60.9932</v>
      </c>
      <c r="KA466">
        <v>0</v>
      </c>
      <c r="KB466">
        <v>20.4343</v>
      </c>
      <c r="KC466">
        <v>1042.42</v>
      </c>
      <c r="KD466">
        <v>14.4905</v>
      </c>
      <c r="KE466">
        <v>99.0209</v>
      </c>
      <c r="KF466">
        <v>99.51139999999999</v>
      </c>
    </row>
    <row r="467" spans="1:292">
      <c r="A467">
        <v>447</v>
      </c>
      <c r="B467">
        <v>1685038262.5</v>
      </c>
      <c r="C467">
        <v>11663.40000009537</v>
      </c>
      <c r="D467" t="s">
        <v>1336</v>
      </c>
      <c r="E467" t="s">
        <v>1337</v>
      </c>
      <c r="F467">
        <v>5</v>
      </c>
      <c r="G467" t="s">
        <v>1235</v>
      </c>
      <c r="H467">
        <v>1685038254.962963</v>
      </c>
      <c r="I467">
        <f>(J467)/1000</f>
        <v>0</v>
      </c>
      <c r="J467">
        <f>IF(DO467, AM467, AG467)</f>
        <v>0</v>
      </c>
      <c r="K467">
        <f>IF(DO467, AH467, AF467)</f>
        <v>0</v>
      </c>
      <c r="L467">
        <f>DQ467 - IF(AT467&gt;1, K467*DK467*100.0/(AV467*EE467), 0)</f>
        <v>0</v>
      </c>
      <c r="M467">
        <f>((S467-I467/2)*L467-K467)/(S467+I467/2)</f>
        <v>0</v>
      </c>
      <c r="N467">
        <f>M467*(DX467+DY467)/1000.0</f>
        <v>0</v>
      </c>
      <c r="O467">
        <f>(DQ467 - IF(AT467&gt;1, K467*DK467*100.0/(AV467*EE467), 0))*(DX467+DY467)/1000.0</f>
        <v>0</v>
      </c>
      <c r="P467">
        <f>2.0/((1/R467-1/Q467)+SIGN(R467)*SQRT((1/R467-1/Q467)*(1/R467-1/Q467) + 4*DL467/((DL467+1)*(DL467+1))*(2*1/R467*1/Q467-1/Q467*1/Q467)))</f>
        <v>0</v>
      </c>
      <c r="Q467">
        <f>IF(LEFT(DM467,1)&lt;&gt;"0",IF(LEFT(DM467,1)="1",3.0,DN467),$D$5+$E$5*(EE467*DX467/($K$5*1000))+$F$5*(EE467*DX467/($K$5*1000))*MAX(MIN(DK467,$J$5),$I$5)*MAX(MIN(DK467,$J$5),$I$5)+$G$5*MAX(MIN(DK467,$J$5),$I$5)*(EE467*DX467/($K$5*1000))+$H$5*(EE467*DX467/($K$5*1000))*(EE467*DX467/($K$5*1000)))</f>
        <v>0</v>
      </c>
      <c r="R467">
        <f>I467*(1000-(1000*0.61365*exp(17.502*V467/(240.97+V467))/(DX467+DY467)+DS467)/2)/(1000*0.61365*exp(17.502*V467/(240.97+V467))/(DX467+DY467)-DS467)</f>
        <v>0</v>
      </c>
      <c r="S467">
        <f>1/((DL467+1)/(P467/1.6)+1/(Q467/1.37)) + DL467/((DL467+1)/(P467/1.6) + DL467/(Q467/1.37))</f>
        <v>0</v>
      </c>
      <c r="T467">
        <f>(DG467*DJ467)</f>
        <v>0</v>
      </c>
      <c r="U467">
        <f>(DZ467+(T467+2*0.95*5.67E-8*(((DZ467+$B$9)+273)^4-(DZ467+273)^4)-44100*I467)/(1.84*29.3*Q467+8*0.95*5.67E-8*(DZ467+273)^3))</f>
        <v>0</v>
      </c>
      <c r="V467">
        <f>($C$9*EA467+$D$9*EB467+$E$9*U467)</f>
        <v>0</v>
      </c>
      <c r="W467">
        <f>0.61365*exp(17.502*V467/(240.97+V467))</f>
        <v>0</v>
      </c>
      <c r="X467">
        <f>(Y467/Z467*100)</f>
        <v>0</v>
      </c>
      <c r="Y467">
        <f>DS467*(DX467+DY467)/1000</f>
        <v>0</v>
      </c>
      <c r="Z467">
        <f>0.61365*exp(17.502*DZ467/(240.97+DZ467))</f>
        <v>0</v>
      </c>
      <c r="AA467">
        <f>(W467-DS467*(DX467+DY467)/1000)</f>
        <v>0</v>
      </c>
      <c r="AB467">
        <f>(-I467*44100)</f>
        <v>0</v>
      </c>
      <c r="AC467">
        <f>2*29.3*Q467*0.92*(DZ467-V467)</f>
        <v>0</v>
      </c>
      <c r="AD467">
        <f>2*0.95*5.67E-8*(((DZ467+$B$9)+273)^4-(V467+273)^4)</f>
        <v>0</v>
      </c>
      <c r="AE467">
        <f>T467+AD467+AB467+AC467</f>
        <v>0</v>
      </c>
      <c r="AF467">
        <f>DW467*AT467*(DR467-DQ467*(1000-AT467*DT467)/(1000-AT467*DS467))/(100*DK467)</f>
        <v>0</v>
      </c>
      <c r="AG467">
        <f>1000*DW467*AT467*(DS467-DT467)/(100*DK467*(1000-AT467*DS467))</f>
        <v>0</v>
      </c>
      <c r="AH467">
        <f>(AI467 - AJ467 - DX467*1E3/(8.314*(DZ467+273.15)) * AL467/DW467 * AK467) * DW467/(100*DK467) * (1000 - DT467)/1000</f>
        <v>0</v>
      </c>
      <c r="AI467">
        <v>1038.208027298988</v>
      </c>
      <c r="AJ467">
        <v>1015.459212121212</v>
      </c>
      <c r="AK467">
        <v>3.392667425485207</v>
      </c>
      <c r="AL467">
        <v>66.85377035828483</v>
      </c>
      <c r="AM467">
        <f>(AO467 - AN467 + DX467*1E3/(8.314*(DZ467+273.15)) * AQ467/DW467 * AP467) * DW467/(100*DK467) * 1000/(1000 - AO467)</f>
        <v>0</v>
      </c>
      <c r="AN467">
        <v>14.54518103165643</v>
      </c>
      <c r="AO467">
        <v>17.84891318681318</v>
      </c>
      <c r="AP467">
        <v>5.370764122853297E-06</v>
      </c>
      <c r="AQ467">
        <v>101.9108585769425</v>
      </c>
      <c r="AR467">
        <v>0</v>
      </c>
      <c r="AS467">
        <v>0</v>
      </c>
      <c r="AT467">
        <f>IF(AR467*$H$15&gt;=AV467,1.0,(AV467/(AV467-AR467*$H$15)))</f>
        <v>0</v>
      </c>
      <c r="AU467">
        <f>(AT467-1)*100</f>
        <v>0</v>
      </c>
      <c r="AV467">
        <f>MAX(0,($B$15+$C$15*EE467)/(1+$D$15*EE467)*DX467/(DZ467+273)*$E$15)</f>
        <v>0</v>
      </c>
      <c r="AW467" t="s">
        <v>429</v>
      </c>
      <c r="AX467" t="s">
        <v>429</v>
      </c>
      <c r="AY467">
        <v>0</v>
      </c>
      <c r="AZ467">
        <v>0</v>
      </c>
      <c r="BA467">
        <f>1-AY467/AZ467</f>
        <v>0</v>
      </c>
      <c r="BB467">
        <v>0</v>
      </c>
      <c r="BC467" t="s">
        <v>429</v>
      </c>
      <c r="BD467" t="s">
        <v>429</v>
      </c>
      <c r="BE467">
        <v>0</v>
      </c>
      <c r="BF467">
        <v>0</v>
      </c>
      <c r="BG467">
        <f>1-BE467/BF467</f>
        <v>0</v>
      </c>
      <c r="BH467">
        <v>0.5</v>
      </c>
      <c r="BI467">
        <f>DH467</f>
        <v>0</v>
      </c>
      <c r="BJ467">
        <f>K467</f>
        <v>0</v>
      </c>
      <c r="BK467">
        <f>BG467*BH467*BI467</f>
        <v>0</v>
      </c>
      <c r="BL467">
        <f>(BJ467-BB467)/BI467</f>
        <v>0</v>
      </c>
      <c r="BM467">
        <f>(AZ467-BF467)/BF467</f>
        <v>0</v>
      </c>
      <c r="BN467">
        <f>AY467/(BA467+AY467/BF467)</f>
        <v>0</v>
      </c>
      <c r="BO467" t="s">
        <v>429</v>
      </c>
      <c r="BP467">
        <v>0</v>
      </c>
      <c r="BQ467">
        <f>IF(BP467&lt;&gt;0, BP467, BN467)</f>
        <v>0</v>
      </c>
      <c r="BR467">
        <f>1-BQ467/BF467</f>
        <v>0</v>
      </c>
      <c r="BS467">
        <f>(BF467-BE467)/(BF467-BQ467)</f>
        <v>0</v>
      </c>
      <c r="BT467">
        <f>(AZ467-BF467)/(AZ467-BQ467)</f>
        <v>0</v>
      </c>
      <c r="BU467">
        <f>(BF467-BE467)/(BF467-AY467)</f>
        <v>0</v>
      </c>
      <c r="BV467">
        <f>(AZ467-BF467)/(AZ467-AY467)</f>
        <v>0</v>
      </c>
      <c r="BW467">
        <f>(BS467*BQ467/BE467)</f>
        <v>0</v>
      </c>
      <c r="BX467">
        <f>(1-BW467)</f>
        <v>0</v>
      </c>
      <c r="DG467">
        <f>$B$13*EF467+$C$13*EG467+$F$13*ER467*(1-EU467)</f>
        <v>0</v>
      </c>
      <c r="DH467">
        <f>DG467*DI467</f>
        <v>0</v>
      </c>
      <c r="DI467">
        <f>($B$13*$D$11+$C$13*$D$11+$F$13*((FE467+EW467)/MAX(FE467+EW467+FF467, 0.1)*$I$11+FF467/MAX(FE467+EW467+FF467, 0.1)*$J$11))/($B$13+$C$13+$F$13)</f>
        <v>0</v>
      </c>
      <c r="DJ467">
        <f>($B$13*$K$11+$C$13*$K$11+$F$13*((FE467+EW467)/MAX(FE467+EW467+FF467, 0.1)*$P$11+FF467/MAX(FE467+EW467+FF467, 0.1)*$Q$11))/($B$13+$C$13+$F$13)</f>
        <v>0</v>
      </c>
      <c r="DK467">
        <v>4.16</v>
      </c>
      <c r="DL467">
        <v>0.5</v>
      </c>
      <c r="DM467" t="s">
        <v>430</v>
      </c>
      <c r="DN467">
        <v>2</v>
      </c>
      <c r="DO467" t="b">
        <v>1</v>
      </c>
      <c r="DP467">
        <v>1685038254.962963</v>
      </c>
      <c r="DQ467">
        <v>974.0594074074074</v>
      </c>
      <c r="DR467">
        <v>1009.067703703704</v>
      </c>
      <c r="DS467">
        <v>17.8437037037037</v>
      </c>
      <c r="DT467">
        <v>14.54347777777778</v>
      </c>
      <c r="DU467">
        <v>973.8811111111112</v>
      </c>
      <c r="DV467">
        <v>17.9308925925926</v>
      </c>
      <c r="DW467">
        <v>499.9986296296297</v>
      </c>
      <c r="DX467">
        <v>99.46817037037036</v>
      </c>
      <c r="DY467">
        <v>0.09994952222222221</v>
      </c>
      <c r="DZ467">
        <v>26.87861111111111</v>
      </c>
      <c r="EA467">
        <v>27.96394074074074</v>
      </c>
      <c r="EB467">
        <v>999.9000000000001</v>
      </c>
      <c r="EC467">
        <v>0</v>
      </c>
      <c r="ED467">
        <v>0</v>
      </c>
      <c r="EE467">
        <v>10006.11185185185</v>
      </c>
      <c r="EF467">
        <v>0</v>
      </c>
      <c r="EG467">
        <v>280.3405185185185</v>
      </c>
      <c r="EH467">
        <v>-35.00905925925926</v>
      </c>
      <c r="EI467">
        <v>991.7558148148147</v>
      </c>
      <c r="EJ467">
        <v>1023.960185185185</v>
      </c>
      <c r="EK467">
        <v>3.300234814814815</v>
      </c>
      <c r="EL467">
        <v>1009.067703703704</v>
      </c>
      <c r="EM467">
        <v>14.54347777777778</v>
      </c>
      <c r="EN467">
        <v>1.774881111111111</v>
      </c>
      <c r="EO467">
        <v>1.446612222222222</v>
      </c>
      <c r="EP467">
        <v>15.56731111111111</v>
      </c>
      <c r="EQ467">
        <v>12.41526296296296</v>
      </c>
      <c r="ER467">
        <v>1999.98962962963</v>
      </c>
      <c r="ES467">
        <v>0.9799994814814815</v>
      </c>
      <c r="ET467">
        <v>0.02000047407407407</v>
      </c>
      <c r="EU467">
        <v>0</v>
      </c>
      <c r="EV467">
        <v>96.85944444444442</v>
      </c>
      <c r="EW467">
        <v>5.00078</v>
      </c>
      <c r="EX467">
        <v>11124.76666666667</v>
      </c>
      <c r="EY467">
        <v>16379.54444444445</v>
      </c>
      <c r="EZ467">
        <v>44.69185185185184</v>
      </c>
      <c r="FA467">
        <v>46.09</v>
      </c>
      <c r="FB467">
        <v>45.1364074074074</v>
      </c>
      <c r="FC467">
        <v>45.36777777777776</v>
      </c>
      <c r="FD467">
        <v>45.13174074074074</v>
      </c>
      <c r="FE467">
        <v>1955.087777777778</v>
      </c>
      <c r="FF467">
        <v>39.90074074074074</v>
      </c>
      <c r="FG467">
        <v>0</v>
      </c>
      <c r="FH467">
        <v>1685038261.9</v>
      </c>
      <c r="FI467">
        <v>0</v>
      </c>
      <c r="FJ467">
        <v>96.84364615384615</v>
      </c>
      <c r="FK467">
        <v>0.2297777592276484</v>
      </c>
      <c r="FL467">
        <v>671.7675178244886</v>
      </c>
      <c r="FM467">
        <v>11125.55384615385</v>
      </c>
      <c r="FN467">
        <v>15</v>
      </c>
      <c r="FO467">
        <v>1685037180.6</v>
      </c>
      <c r="FP467" t="s">
        <v>1212</v>
      </c>
      <c r="FQ467">
        <v>1685037168.1</v>
      </c>
      <c r="FR467">
        <v>1685037180.6</v>
      </c>
      <c r="FS467">
        <v>6</v>
      </c>
      <c r="FT467">
        <v>0.393</v>
      </c>
      <c r="FU467">
        <v>0.027</v>
      </c>
      <c r="FV467">
        <v>0.222</v>
      </c>
      <c r="FW467">
        <v>-0.163</v>
      </c>
      <c r="FX467">
        <v>420</v>
      </c>
      <c r="FY467">
        <v>12</v>
      </c>
      <c r="FZ467">
        <v>0.38</v>
      </c>
      <c r="GA467">
        <v>0.02</v>
      </c>
      <c r="GB467">
        <v>-35.03366341463415</v>
      </c>
      <c r="GC467">
        <v>-0.2425777003484643</v>
      </c>
      <c r="GD467">
        <v>0.2729536668947086</v>
      </c>
      <c r="GE467">
        <v>0</v>
      </c>
      <c r="GF467">
        <v>3.301668048780488</v>
      </c>
      <c r="GG467">
        <v>-0.01704229965155782</v>
      </c>
      <c r="GH467">
        <v>0.002760724736512344</v>
      </c>
      <c r="GI467">
        <v>1</v>
      </c>
      <c r="GJ467">
        <v>1</v>
      </c>
      <c r="GK467">
        <v>2</v>
      </c>
      <c r="GL467" t="s">
        <v>432</v>
      </c>
      <c r="GM467">
        <v>3.09864</v>
      </c>
      <c r="GN467">
        <v>2.75814</v>
      </c>
      <c r="GO467">
        <v>0.173333</v>
      </c>
      <c r="GP467">
        <v>0.177302</v>
      </c>
      <c r="GQ467">
        <v>0.09537080000000001</v>
      </c>
      <c r="GR467">
        <v>0.08239349999999999</v>
      </c>
      <c r="GS467">
        <v>20951.2</v>
      </c>
      <c r="GT467">
        <v>20617.3</v>
      </c>
      <c r="GU467">
        <v>25909.1</v>
      </c>
      <c r="GV467">
        <v>25427.4</v>
      </c>
      <c r="GW467">
        <v>37640</v>
      </c>
      <c r="GX467">
        <v>35559.8</v>
      </c>
      <c r="GY467">
        <v>45315.1</v>
      </c>
      <c r="GZ467">
        <v>41917.3</v>
      </c>
      <c r="HA467">
        <v>1.82045</v>
      </c>
      <c r="HB467">
        <v>1.74702</v>
      </c>
      <c r="HC467">
        <v>-0.246093</v>
      </c>
      <c r="HD467">
        <v>0</v>
      </c>
      <c r="HE467">
        <v>31.9766</v>
      </c>
      <c r="HF467">
        <v>999.9</v>
      </c>
      <c r="HG467">
        <v>39.1</v>
      </c>
      <c r="HH467">
        <v>48.2</v>
      </c>
      <c r="HI467">
        <v>44.6093</v>
      </c>
      <c r="HJ467">
        <v>62.8035</v>
      </c>
      <c r="HK467">
        <v>22.472</v>
      </c>
      <c r="HL467">
        <v>1</v>
      </c>
      <c r="HM467">
        <v>0.758646</v>
      </c>
      <c r="HN467">
        <v>7.77555</v>
      </c>
      <c r="HO467">
        <v>20.1253</v>
      </c>
      <c r="HP467">
        <v>5.2098</v>
      </c>
      <c r="HQ467">
        <v>11.986</v>
      </c>
      <c r="HR467">
        <v>4.96275</v>
      </c>
      <c r="HS467">
        <v>3.2742</v>
      </c>
      <c r="HT467">
        <v>9999</v>
      </c>
      <c r="HU467">
        <v>9999</v>
      </c>
      <c r="HV467">
        <v>9999</v>
      </c>
      <c r="HW467">
        <v>33.2</v>
      </c>
      <c r="HX467">
        <v>1.86401</v>
      </c>
      <c r="HY467">
        <v>1.86035</v>
      </c>
      <c r="HZ467">
        <v>1.85869</v>
      </c>
      <c r="IA467">
        <v>1.86005</v>
      </c>
      <c r="IB467">
        <v>1.85989</v>
      </c>
      <c r="IC467">
        <v>1.85862</v>
      </c>
      <c r="ID467">
        <v>1.85774</v>
      </c>
      <c r="IE467">
        <v>1.85242</v>
      </c>
      <c r="IF467">
        <v>0</v>
      </c>
      <c r="IG467">
        <v>0</v>
      </c>
      <c r="IH467">
        <v>0</v>
      </c>
      <c r="II467">
        <v>0</v>
      </c>
      <c r="IJ467" t="s">
        <v>433</v>
      </c>
      <c r="IK467" t="s">
        <v>434</v>
      </c>
      <c r="IL467" t="s">
        <v>435</v>
      </c>
      <c r="IM467" t="s">
        <v>435</v>
      </c>
      <c r="IN467" t="s">
        <v>435</v>
      </c>
      <c r="IO467" t="s">
        <v>435</v>
      </c>
      <c r="IP467">
        <v>0</v>
      </c>
      <c r="IQ467">
        <v>100</v>
      </c>
      <c r="IR467">
        <v>100</v>
      </c>
      <c r="IS467">
        <v>0.172</v>
      </c>
      <c r="IT467">
        <v>-0.0871</v>
      </c>
      <c r="IU467">
        <v>0.1423453740695309</v>
      </c>
      <c r="IV467">
        <v>0.0002756662941723101</v>
      </c>
      <c r="IW467">
        <v>-1.706736700235475E-07</v>
      </c>
      <c r="IX467">
        <v>-7.648352192670159E-11</v>
      </c>
      <c r="IY467">
        <v>-0.2459740599932363</v>
      </c>
      <c r="IZ467">
        <v>0.001712106514585134</v>
      </c>
      <c r="JA467">
        <v>0.0004201690128959496</v>
      </c>
      <c r="JB467">
        <v>-1.212774764375344E-06</v>
      </c>
      <c r="JC467">
        <v>3</v>
      </c>
      <c r="JD467">
        <v>1949</v>
      </c>
      <c r="JE467">
        <v>1</v>
      </c>
      <c r="JF467">
        <v>28</v>
      </c>
      <c r="JG467">
        <v>18.2</v>
      </c>
      <c r="JH467">
        <v>18</v>
      </c>
      <c r="JI467">
        <v>2.38403</v>
      </c>
      <c r="JJ467">
        <v>2.68433</v>
      </c>
      <c r="JK467">
        <v>1.49658</v>
      </c>
      <c r="JL467">
        <v>2.34009</v>
      </c>
      <c r="JM467">
        <v>1.54785</v>
      </c>
      <c r="JN467">
        <v>2.48779</v>
      </c>
      <c r="JO467">
        <v>51.4314</v>
      </c>
      <c r="JP467">
        <v>13.4403</v>
      </c>
      <c r="JQ467">
        <v>18</v>
      </c>
      <c r="JR467">
        <v>501.77</v>
      </c>
      <c r="JS467">
        <v>467.073</v>
      </c>
      <c r="JT467">
        <v>20.4526</v>
      </c>
      <c r="JU467">
        <v>36.1334</v>
      </c>
      <c r="JV467">
        <v>30</v>
      </c>
      <c r="JW467">
        <v>35.8596</v>
      </c>
      <c r="JX467">
        <v>35.7174</v>
      </c>
      <c r="JY467">
        <v>47.8555</v>
      </c>
      <c r="JZ467">
        <v>60.9932</v>
      </c>
      <c r="KA467">
        <v>0</v>
      </c>
      <c r="KB467">
        <v>20.4601</v>
      </c>
      <c r="KC467">
        <v>1055.78</v>
      </c>
      <c r="KD467">
        <v>14.4905</v>
      </c>
      <c r="KE467">
        <v>99.0204</v>
      </c>
      <c r="KF467">
        <v>99.512</v>
      </c>
    </row>
    <row r="468" spans="1:292">
      <c r="A468">
        <v>448</v>
      </c>
      <c r="B468">
        <v>1685038267.5</v>
      </c>
      <c r="C468">
        <v>11668.40000009537</v>
      </c>
      <c r="D468" t="s">
        <v>1338</v>
      </c>
      <c r="E468" t="s">
        <v>1339</v>
      </c>
      <c r="F468">
        <v>5</v>
      </c>
      <c r="G468" t="s">
        <v>1235</v>
      </c>
      <c r="H468">
        <v>1685038259.981482</v>
      </c>
      <c r="I468">
        <f>(J468)/1000</f>
        <v>0</v>
      </c>
      <c r="J468">
        <f>IF(DO468, AM468, AG468)</f>
        <v>0</v>
      </c>
      <c r="K468">
        <f>IF(DO468, AH468, AF468)</f>
        <v>0</v>
      </c>
      <c r="L468">
        <f>DQ468 - IF(AT468&gt;1, K468*DK468*100.0/(AV468*EE468), 0)</f>
        <v>0</v>
      </c>
      <c r="M468">
        <f>((S468-I468/2)*L468-K468)/(S468+I468/2)</f>
        <v>0</v>
      </c>
      <c r="N468">
        <f>M468*(DX468+DY468)/1000.0</f>
        <v>0</v>
      </c>
      <c r="O468">
        <f>(DQ468 - IF(AT468&gt;1, K468*DK468*100.0/(AV468*EE468), 0))*(DX468+DY468)/1000.0</f>
        <v>0</v>
      </c>
      <c r="P468">
        <f>2.0/((1/R468-1/Q468)+SIGN(R468)*SQRT((1/R468-1/Q468)*(1/R468-1/Q468) + 4*DL468/((DL468+1)*(DL468+1))*(2*1/R468*1/Q468-1/Q468*1/Q468)))</f>
        <v>0</v>
      </c>
      <c r="Q468">
        <f>IF(LEFT(DM468,1)&lt;&gt;"0",IF(LEFT(DM468,1)="1",3.0,DN468),$D$5+$E$5*(EE468*DX468/($K$5*1000))+$F$5*(EE468*DX468/($K$5*1000))*MAX(MIN(DK468,$J$5),$I$5)*MAX(MIN(DK468,$J$5),$I$5)+$G$5*MAX(MIN(DK468,$J$5),$I$5)*(EE468*DX468/($K$5*1000))+$H$5*(EE468*DX468/($K$5*1000))*(EE468*DX468/($K$5*1000)))</f>
        <v>0</v>
      </c>
      <c r="R468">
        <f>I468*(1000-(1000*0.61365*exp(17.502*V468/(240.97+V468))/(DX468+DY468)+DS468)/2)/(1000*0.61365*exp(17.502*V468/(240.97+V468))/(DX468+DY468)-DS468)</f>
        <v>0</v>
      </c>
      <c r="S468">
        <f>1/((DL468+1)/(P468/1.6)+1/(Q468/1.37)) + DL468/((DL468+1)/(P468/1.6) + DL468/(Q468/1.37))</f>
        <v>0</v>
      </c>
      <c r="T468">
        <f>(DG468*DJ468)</f>
        <v>0</v>
      </c>
      <c r="U468">
        <f>(DZ468+(T468+2*0.95*5.67E-8*(((DZ468+$B$9)+273)^4-(DZ468+273)^4)-44100*I468)/(1.84*29.3*Q468+8*0.95*5.67E-8*(DZ468+273)^3))</f>
        <v>0</v>
      </c>
      <c r="V468">
        <f>($C$9*EA468+$D$9*EB468+$E$9*U468)</f>
        <v>0</v>
      </c>
      <c r="W468">
        <f>0.61365*exp(17.502*V468/(240.97+V468))</f>
        <v>0</v>
      </c>
      <c r="X468">
        <f>(Y468/Z468*100)</f>
        <v>0</v>
      </c>
      <c r="Y468">
        <f>DS468*(DX468+DY468)/1000</f>
        <v>0</v>
      </c>
      <c r="Z468">
        <f>0.61365*exp(17.502*DZ468/(240.97+DZ468))</f>
        <v>0</v>
      </c>
      <c r="AA468">
        <f>(W468-DS468*(DX468+DY468)/1000)</f>
        <v>0</v>
      </c>
      <c r="AB468">
        <f>(-I468*44100)</f>
        <v>0</v>
      </c>
      <c r="AC468">
        <f>2*29.3*Q468*0.92*(DZ468-V468)</f>
        <v>0</v>
      </c>
      <c r="AD468">
        <f>2*0.95*5.67E-8*(((DZ468+$B$9)+273)^4-(V468+273)^4)</f>
        <v>0</v>
      </c>
      <c r="AE468">
        <f>T468+AD468+AB468+AC468</f>
        <v>0</v>
      </c>
      <c r="AF468">
        <f>DW468*AT468*(DR468-DQ468*(1000-AT468*DT468)/(1000-AT468*DS468))/(100*DK468)</f>
        <v>0</v>
      </c>
      <c r="AG468">
        <f>1000*DW468*AT468*(DS468-DT468)/(100*DK468*(1000-AT468*DS468))</f>
        <v>0</v>
      </c>
      <c r="AH468">
        <f>(AI468 - AJ468 - DX468*1E3/(8.314*(DZ468+273.15)) * AL468/DW468 * AK468) * DW468/(100*DK468) * (1000 - DT468)/1000</f>
        <v>0</v>
      </c>
      <c r="AI468">
        <v>1055.111952912758</v>
      </c>
      <c r="AJ468">
        <v>1032.393696969697</v>
      </c>
      <c r="AK468">
        <v>3.385282568590031</v>
      </c>
      <c r="AL468">
        <v>66.85377035828483</v>
      </c>
      <c r="AM468">
        <f>(AO468 - AN468 + DX468*1E3/(8.314*(DZ468+273.15)) * AQ468/DW468 * AP468) * DW468/(100*DK468) * 1000/(1000 - AO468)</f>
        <v>0</v>
      </c>
      <c r="AN468">
        <v>14.54904885459739</v>
      </c>
      <c r="AO468">
        <v>17.85240000000001</v>
      </c>
      <c r="AP468">
        <v>1.234676716820264E-05</v>
      </c>
      <c r="AQ468">
        <v>101.9108585769425</v>
      </c>
      <c r="AR468">
        <v>0</v>
      </c>
      <c r="AS468">
        <v>0</v>
      </c>
      <c r="AT468">
        <f>IF(AR468*$H$15&gt;=AV468,1.0,(AV468/(AV468-AR468*$H$15)))</f>
        <v>0</v>
      </c>
      <c r="AU468">
        <f>(AT468-1)*100</f>
        <v>0</v>
      </c>
      <c r="AV468">
        <f>MAX(0,($B$15+$C$15*EE468)/(1+$D$15*EE468)*DX468/(DZ468+273)*$E$15)</f>
        <v>0</v>
      </c>
      <c r="AW468" t="s">
        <v>429</v>
      </c>
      <c r="AX468" t="s">
        <v>429</v>
      </c>
      <c r="AY468">
        <v>0</v>
      </c>
      <c r="AZ468">
        <v>0</v>
      </c>
      <c r="BA468">
        <f>1-AY468/AZ468</f>
        <v>0</v>
      </c>
      <c r="BB468">
        <v>0</v>
      </c>
      <c r="BC468" t="s">
        <v>429</v>
      </c>
      <c r="BD468" t="s">
        <v>429</v>
      </c>
      <c r="BE468">
        <v>0</v>
      </c>
      <c r="BF468">
        <v>0</v>
      </c>
      <c r="BG468">
        <f>1-BE468/BF468</f>
        <v>0</v>
      </c>
      <c r="BH468">
        <v>0.5</v>
      </c>
      <c r="BI468">
        <f>DH468</f>
        <v>0</v>
      </c>
      <c r="BJ468">
        <f>K468</f>
        <v>0</v>
      </c>
      <c r="BK468">
        <f>BG468*BH468*BI468</f>
        <v>0</v>
      </c>
      <c r="BL468">
        <f>(BJ468-BB468)/BI468</f>
        <v>0</v>
      </c>
      <c r="BM468">
        <f>(AZ468-BF468)/BF468</f>
        <v>0</v>
      </c>
      <c r="BN468">
        <f>AY468/(BA468+AY468/BF468)</f>
        <v>0</v>
      </c>
      <c r="BO468" t="s">
        <v>429</v>
      </c>
      <c r="BP468">
        <v>0</v>
      </c>
      <c r="BQ468">
        <f>IF(BP468&lt;&gt;0, BP468, BN468)</f>
        <v>0</v>
      </c>
      <c r="BR468">
        <f>1-BQ468/BF468</f>
        <v>0</v>
      </c>
      <c r="BS468">
        <f>(BF468-BE468)/(BF468-BQ468)</f>
        <v>0</v>
      </c>
      <c r="BT468">
        <f>(AZ468-BF468)/(AZ468-BQ468)</f>
        <v>0</v>
      </c>
      <c r="BU468">
        <f>(BF468-BE468)/(BF468-AY468)</f>
        <v>0</v>
      </c>
      <c r="BV468">
        <f>(AZ468-BF468)/(AZ468-AY468)</f>
        <v>0</v>
      </c>
      <c r="BW468">
        <f>(BS468*BQ468/BE468)</f>
        <v>0</v>
      </c>
      <c r="BX468">
        <f>(1-BW468)</f>
        <v>0</v>
      </c>
      <c r="DG468">
        <f>$B$13*EF468+$C$13*EG468+$F$13*ER468*(1-EU468)</f>
        <v>0</v>
      </c>
      <c r="DH468">
        <f>DG468*DI468</f>
        <v>0</v>
      </c>
      <c r="DI468">
        <f>($B$13*$D$11+$C$13*$D$11+$F$13*((FE468+EW468)/MAX(FE468+EW468+FF468, 0.1)*$I$11+FF468/MAX(FE468+EW468+FF468, 0.1)*$J$11))/($B$13+$C$13+$F$13)</f>
        <v>0</v>
      </c>
      <c r="DJ468">
        <f>($B$13*$K$11+$C$13*$K$11+$F$13*((FE468+EW468)/MAX(FE468+EW468+FF468, 0.1)*$P$11+FF468/MAX(FE468+EW468+FF468, 0.1)*$Q$11))/($B$13+$C$13+$F$13)</f>
        <v>0</v>
      </c>
      <c r="DK468">
        <v>4.16</v>
      </c>
      <c r="DL468">
        <v>0.5</v>
      </c>
      <c r="DM468" t="s">
        <v>430</v>
      </c>
      <c r="DN468">
        <v>2</v>
      </c>
      <c r="DO468" t="b">
        <v>1</v>
      </c>
      <c r="DP468">
        <v>1685038259.981482</v>
      </c>
      <c r="DQ468">
        <v>990.642074074074</v>
      </c>
      <c r="DR468">
        <v>1025.824814814815</v>
      </c>
      <c r="DS468">
        <v>17.84759259259259</v>
      </c>
      <c r="DT468">
        <v>14.5471</v>
      </c>
      <c r="DU468">
        <v>990.4687407407408</v>
      </c>
      <c r="DV468">
        <v>17.93470740740741</v>
      </c>
      <c r="DW468">
        <v>499.999888888889</v>
      </c>
      <c r="DX468">
        <v>99.46852222222223</v>
      </c>
      <c r="DY468">
        <v>0.09996855925925928</v>
      </c>
      <c r="DZ468">
        <v>26.88234814814815</v>
      </c>
      <c r="EA468">
        <v>27.96722592592593</v>
      </c>
      <c r="EB468">
        <v>999.9000000000001</v>
      </c>
      <c r="EC468">
        <v>0</v>
      </c>
      <c r="ED468">
        <v>0</v>
      </c>
      <c r="EE468">
        <v>10002.36222222222</v>
      </c>
      <c r="EF468">
        <v>0</v>
      </c>
      <c r="EG468">
        <v>281.1765925925926</v>
      </c>
      <c r="EH468">
        <v>-35.18352962962963</v>
      </c>
      <c r="EI468">
        <v>1008.644148148148</v>
      </c>
      <c r="EJ468">
        <v>1040.969259259259</v>
      </c>
      <c r="EK468">
        <v>3.30049</v>
      </c>
      <c r="EL468">
        <v>1025.824814814815</v>
      </c>
      <c r="EM468">
        <v>14.5471</v>
      </c>
      <c r="EN468">
        <v>1.775273703703704</v>
      </c>
      <c r="EO468">
        <v>1.446978518518519</v>
      </c>
      <c r="EP468">
        <v>15.57075185185185</v>
      </c>
      <c r="EQ468">
        <v>12.41910740740741</v>
      </c>
      <c r="ER468">
        <v>1999.981481481482</v>
      </c>
      <c r="ES468">
        <v>0.9799994814814815</v>
      </c>
      <c r="ET468">
        <v>0.02000045925925926</v>
      </c>
      <c r="EU468">
        <v>0</v>
      </c>
      <c r="EV468">
        <v>96.90437037037036</v>
      </c>
      <c r="EW468">
        <v>5.00078</v>
      </c>
      <c r="EX468">
        <v>11181.57407407407</v>
      </c>
      <c r="EY468">
        <v>16379.47037037037</v>
      </c>
      <c r="EZ468">
        <v>44.70344444444444</v>
      </c>
      <c r="FA468">
        <v>46.09933333333334</v>
      </c>
      <c r="FB468">
        <v>45.14333333333333</v>
      </c>
      <c r="FC468">
        <v>45.38637037037037</v>
      </c>
      <c r="FD468">
        <v>45.12714814814814</v>
      </c>
      <c r="FE468">
        <v>1955.08037037037</v>
      </c>
      <c r="FF468">
        <v>39.90074074074074</v>
      </c>
      <c r="FG468">
        <v>0</v>
      </c>
      <c r="FH468">
        <v>1685038266.7</v>
      </c>
      <c r="FI468">
        <v>0</v>
      </c>
      <c r="FJ468">
        <v>96.8641346153846</v>
      </c>
      <c r="FK468">
        <v>-0.8786222400463447</v>
      </c>
      <c r="FL468">
        <v>382.0786328602162</v>
      </c>
      <c r="FM468">
        <v>11181</v>
      </c>
      <c r="FN468">
        <v>15</v>
      </c>
      <c r="FO468">
        <v>1685037180.6</v>
      </c>
      <c r="FP468" t="s">
        <v>1212</v>
      </c>
      <c r="FQ468">
        <v>1685037168.1</v>
      </c>
      <c r="FR468">
        <v>1685037180.6</v>
      </c>
      <c r="FS468">
        <v>6</v>
      </c>
      <c r="FT468">
        <v>0.393</v>
      </c>
      <c r="FU468">
        <v>0.027</v>
      </c>
      <c r="FV468">
        <v>0.222</v>
      </c>
      <c r="FW468">
        <v>-0.163</v>
      </c>
      <c r="FX468">
        <v>420</v>
      </c>
      <c r="FY468">
        <v>12</v>
      </c>
      <c r="FZ468">
        <v>0.38</v>
      </c>
      <c r="GA468">
        <v>0.02</v>
      </c>
      <c r="GB468">
        <v>-35.078495</v>
      </c>
      <c r="GC468">
        <v>-2.329287804878014</v>
      </c>
      <c r="GD468">
        <v>0.2387857114129744</v>
      </c>
      <c r="GE468">
        <v>0</v>
      </c>
      <c r="GF468">
        <v>3.30031725</v>
      </c>
      <c r="GG468">
        <v>0.003715834896807337</v>
      </c>
      <c r="GH468">
        <v>0.0009155899396017798</v>
      </c>
      <c r="GI468">
        <v>1</v>
      </c>
      <c r="GJ468">
        <v>1</v>
      </c>
      <c r="GK468">
        <v>2</v>
      </c>
      <c r="GL468" t="s">
        <v>432</v>
      </c>
      <c r="GM468">
        <v>3.09862</v>
      </c>
      <c r="GN468">
        <v>2.75816</v>
      </c>
      <c r="GO468">
        <v>0.175177</v>
      </c>
      <c r="GP468">
        <v>0.179114</v>
      </c>
      <c r="GQ468">
        <v>0.0953785</v>
      </c>
      <c r="GR468">
        <v>0.0824092</v>
      </c>
      <c r="GS468">
        <v>20904.3</v>
      </c>
      <c r="GT468">
        <v>20571.5</v>
      </c>
      <c r="GU468">
        <v>25908.9</v>
      </c>
      <c r="GV468">
        <v>25427.1</v>
      </c>
      <c r="GW468">
        <v>37639.8</v>
      </c>
      <c r="GX468">
        <v>35559.1</v>
      </c>
      <c r="GY468">
        <v>45314.9</v>
      </c>
      <c r="GZ468">
        <v>41916.9</v>
      </c>
      <c r="HA468">
        <v>1.82035</v>
      </c>
      <c r="HB468">
        <v>1.74685</v>
      </c>
      <c r="HC468">
        <v>-0.246398</v>
      </c>
      <c r="HD468">
        <v>0</v>
      </c>
      <c r="HE468">
        <v>31.98</v>
      </c>
      <c r="HF468">
        <v>999.9</v>
      </c>
      <c r="HG468">
        <v>39.1</v>
      </c>
      <c r="HH468">
        <v>48.2</v>
      </c>
      <c r="HI468">
        <v>44.6043</v>
      </c>
      <c r="HJ468">
        <v>63.0535</v>
      </c>
      <c r="HK468">
        <v>22.5681</v>
      </c>
      <c r="HL468">
        <v>1</v>
      </c>
      <c r="HM468">
        <v>0.7589360000000001</v>
      </c>
      <c r="HN468">
        <v>7.77012</v>
      </c>
      <c r="HO468">
        <v>20.1254</v>
      </c>
      <c r="HP468">
        <v>5.2095</v>
      </c>
      <c r="HQ468">
        <v>11.986</v>
      </c>
      <c r="HR468">
        <v>4.96275</v>
      </c>
      <c r="HS468">
        <v>3.27433</v>
      </c>
      <c r="HT468">
        <v>9999</v>
      </c>
      <c r="HU468">
        <v>9999</v>
      </c>
      <c r="HV468">
        <v>9999</v>
      </c>
      <c r="HW468">
        <v>33.2</v>
      </c>
      <c r="HX468">
        <v>1.86401</v>
      </c>
      <c r="HY468">
        <v>1.86035</v>
      </c>
      <c r="HZ468">
        <v>1.85869</v>
      </c>
      <c r="IA468">
        <v>1.86005</v>
      </c>
      <c r="IB468">
        <v>1.85989</v>
      </c>
      <c r="IC468">
        <v>1.85856</v>
      </c>
      <c r="ID468">
        <v>1.85771</v>
      </c>
      <c r="IE468">
        <v>1.85242</v>
      </c>
      <c r="IF468">
        <v>0</v>
      </c>
      <c r="IG468">
        <v>0</v>
      </c>
      <c r="IH468">
        <v>0</v>
      </c>
      <c r="II468">
        <v>0</v>
      </c>
      <c r="IJ468" t="s">
        <v>433</v>
      </c>
      <c r="IK468" t="s">
        <v>434</v>
      </c>
      <c r="IL468" t="s">
        <v>435</v>
      </c>
      <c r="IM468" t="s">
        <v>435</v>
      </c>
      <c r="IN468" t="s">
        <v>435</v>
      </c>
      <c r="IO468" t="s">
        <v>435</v>
      </c>
      <c r="IP468">
        <v>0</v>
      </c>
      <c r="IQ468">
        <v>100</v>
      </c>
      <c r="IR468">
        <v>100</v>
      </c>
      <c r="IS468">
        <v>0.16</v>
      </c>
      <c r="IT468">
        <v>-0.08699999999999999</v>
      </c>
      <c r="IU468">
        <v>0.1423453740695309</v>
      </c>
      <c r="IV468">
        <v>0.0002756662941723101</v>
      </c>
      <c r="IW468">
        <v>-1.706736700235475E-07</v>
      </c>
      <c r="IX468">
        <v>-7.648352192670159E-11</v>
      </c>
      <c r="IY468">
        <v>-0.2459740599932363</v>
      </c>
      <c r="IZ468">
        <v>0.001712106514585134</v>
      </c>
      <c r="JA468">
        <v>0.0004201690128959496</v>
      </c>
      <c r="JB468">
        <v>-1.212774764375344E-06</v>
      </c>
      <c r="JC468">
        <v>3</v>
      </c>
      <c r="JD468">
        <v>1949</v>
      </c>
      <c r="JE468">
        <v>1</v>
      </c>
      <c r="JF468">
        <v>28</v>
      </c>
      <c r="JG468">
        <v>18.3</v>
      </c>
      <c r="JH468">
        <v>18.1</v>
      </c>
      <c r="JI468">
        <v>2.41455</v>
      </c>
      <c r="JJ468">
        <v>2.68066</v>
      </c>
      <c r="JK468">
        <v>1.49658</v>
      </c>
      <c r="JL468">
        <v>2.34009</v>
      </c>
      <c r="JM468">
        <v>1.54785</v>
      </c>
      <c r="JN468">
        <v>2.50854</v>
      </c>
      <c r="JO468">
        <v>51.3981</v>
      </c>
      <c r="JP468">
        <v>13.4316</v>
      </c>
      <c r="JQ468">
        <v>18</v>
      </c>
      <c r="JR468">
        <v>501.735</v>
      </c>
      <c r="JS468">
        <v>466.991</v>
      </c>
      <c r="JT468">
        <v>20.4758</v>
      </c>
      <c r="JU468">
        <v>36.1366</v>
      </c>
      <c r="JV468">
        <v>30.0003</v>
      </c>
      <c r="JW468">
        <v>35.8635</v>
      </c>
      <c r="JX468">
        <v>35.7222</v>
      </c>
      <c r="JY468">
        <v>48.4483</v>
      </c>
      <c r="JZ468">
        <v>60.9932</v>
      </c>
      <c r="KA468">
        <v>0</v>
      </c>
      <c r="KB468">
        <v>20.4795</v>
      </c>
      <c r="KC468">
        <v>1075.81</v>
      </c>
      <c r="KD468">
        <v>14.4905</v>
      </c>
      <c r="KE468">
        <v>99.01990000000001</v>
      </c>
      <c r="KF468">
        <v>99.51090000000001</v>
      </c>
    </row>
    <row r="469" spans="1:292">
      <c r="A469">
        <v>449</v>
      </c>
      <c r="B469">
        <v>1685038272.5</v>
      </c>
      <c r="C469">
        <v>11673.40000009537</v>
      </c>
      <c r="D469" t="s">
        <v>1340</v>
      </c>
      <c r="E469" t="s">
        <v>1341</v>
      </c>
      <c r="F469">
        <v>5</v>
      </c>
      <c r="G469" t="s">
        <v>1235</v>
      </c>
      <c r="H469">
        <v>1685038265</v>
      </c>
      <c r="I469">
        <f>(J469)/1000</f>
        <v>0</v>
      </c>
      <c r="J469">
        <f>IF(DO469, AM469, AG469)</f>
        <v>0</v>
      </c>
      <c r="K469">
        <f>IF(DO469, AH469, AF469)</f>
        <v>0</v>
      </c>
      <c r="L469">
        <f>DQ469 - IF(AT469&gt;1, K469*DK469*100.0/(AV469*EE469), 0)</f>
        <v>0</v>
      </c>
      <c r="M469">
        <f>((S469-I469/2)*L469-K469)/(S469+I469/2)</f>
        <v>0</v>
      </c>
      <c r="N469">
        <f>M469*(DX469+DY469)/1000.0</f>
        <v>0</v>
      </c>
      <c r="O469">
        <f>(DQ469 - IF(AT469&gt;1, K469*DK469*100.0/(AV469*EE469), 0))*(DX469+DY469)/1000.0</f>
        <v>0</v>
      </c>
      <c r="P469">
        <f>2.0/((1/R469-1/Q469)+SIGN(R469)*SQRT((1/R469-1/Q469)*(1/R469-1/Q469) + 4*DL469/((DL469+1)*(DL469+1))*(2*1/R469*1/Q469-1/Q469*1/Q469)))</f>
        <v>0</v>
      </c>
      <c r="Q469">
        <f>IF(LEFT(DM469,1)&lt;&gt;"0",IF(LEFT(DM469,1)="1",3.0,DN469),$D$5+$E$5*(EE469*DX469/($K$5*1000))+$F$5*(EE469*DX469/($K$5*1000))*MAX(MIN(DK469,$J$5),$I$5)*MAX(MIN(DK469,$J$5),$I$5)+$G$5*MAX(MIN(DK469,$J$5),$I$5)*(EE469*DX469/($K$5*1000))+$H$5*(EE469*DX469/($K$5*1000))*(EE469*DX469/($K$5*1000)))</f>
        <v>0</v>
      </c>
      <c r="R469">
        <f>I469*(1000-(1000*0.61365*exp(17.502*V469/(240.97+V469))/(DX469+DY469)+DS469)/2)/(1000*0.61365*exp(17.502*V469/(240.97+V469))/(DX469+DY469)-DS469)</f>
        <v>0</v>
      </c>
      <c r="S469">
        <f>1/((DL469+1)/(P469/1.6)+1/(Q469/1.37)) + DL469/((DL469+1)/(P469/1.6) + DL469/(Q469/1.37))</f>
        <v>0</v>
      </c>
      <c r="T469">
        <f>(DG469*DJ469)</f>
        <v>0</v>
      </c>
      <c r="U469">
        <f>(DZ469+(T469+2*0.95*5.67E-8*(((DZ469+$B$9)+273)^4-(DZ469+273)^4)-44100*I469)/(1.84*29.3*Q469+8*0.95*5.67E-8*(DZ469+273)^3))</f>
        <v>0</v>
      </c>
      <c r="V469">
        <f>($C$9*EA469+$D$9*EB469+$E$9*U469)</f>
        <v>0</v>
      </c>
      <c r="W469">
        <f>0.61365*exp(17.502*V469/(240.97+V469))</f>
        <v>0</v>
      </c>
      <c r="X469">
        <f>(Y469/Z469*100)</f>
        <v>0</v>
      </c>
      <c r="Y469">
        <f>DS469*(DX469+DY469)/1000</f>
        <v>0</v>
      </c>
      <c r="Z469">
        <f>0.61365*exp(17.502*DZ469/(240.97+DZ469))</f>
        <v>0</v>
      </c>
      <c r="AA469">
        <f>(W469-DS469*(DX469+DY469)/1000)</f>
        <v>0</v>
      </c>
      <c r="AB469">
        <f>(-I469*44100)</f>
        <v>0</v>
      </c>
      <c r="AC469">
        <f>2*29.3*Q469*0.92*(DZ469-V469)</f>
        <v>0</v>
      </c>
      <c r="AD469">
        <f>2*0.95*5.67E-8*(((DZ469+$B$9)+273)^4-(V469+273)^4)</f>
        <v>0</v>
      </c>
      <c r="AE469">
        <f>T469+AD469+AB469+AC469</f>
        <v>0</v>
      </c>
      <c r="AF469">
        <f>DW469*AT469*(DR469-DQ469*(1000-AT469*DT469)/(1000-AT469*DS469))/(100*DK469)</f>
        <v>0</v>
      </c>
      <c r="AG469">
        <f>1000*DW469*AT469*(DS469-DT469)/(100*DK469*(1000-AT469*DS469))</f>
        <v>0</v>
      </c>
      <c r="AH469">
        <f>(AI469 - AJ469 - DX469*1E3/(8.314*(DZ469+273.15)) * AL469/DW469 * AK469) * DW469/(100*DK469) * (1000 - DT469)/1000</f>
        <v>0</v>
      </c>
      <c r="AI469">
        <v>1072.211614185281</v>
      </c>
      <c r="AJ469">
        <v>1049.524424242424</v>
      </c>
      <c r="AK469">
        <v>3.425568499680776</v>
      </c>
      <c r="AL469">
        <v>66.85377035828483</v>
      </c>
      <c r="AM469">
        <f>(AO469 - AN469 + DX469*1E3/(8.314*(DZ469+273.15)) * AQ469/DW469 * AP469) * DW469/(100*DK469) * 1000/(1000 - AO469)</f>
        <v>0</v>
      </c>
      <c r="AN469">
        <v>14.55199557192653</v>
      </c>
      <c r="AO469">
        <v>17.85492417582419</v>
      </c>
      <c r="AP469">
        <v>-4.617621397559701E-07</v>
      </c>
      <c r="AQ469">
        <v>101.9108585769425</v>
      </c>
      <c r="AR469">
        <v>0</v>
      </c>
      <c r="AS469">
        <v>0</v>
      </c>
      <c r="AT469">
        <f>IF(AR469*$H$15&gt;=AV469,1.0,(AV469/(AV469-AR469*$H$15)))</f>
        <v>0</v>
      </c>
      <c r="AU469">
        <f>(AT469-1)*100</f>
        <v>0</v>
      </c>
      <c r="AV469">
        <f>MAX(0,($B$15+$C$15*EE469)/(1+$D$15*EE469)*DX469/(DZ469+273)*$E$15)</f>
        <v>0</v>
      </c>
      <c r="AW469" t="s">
        <v>429</v>
      </c>
      <c r="AX469" t="s">
        <v>429</v>
      </c>
      <c r="AY469">
        <v>0</v>
      </c>
      <c r="AZ469">
        <v>0</v>
      </c>
      <c r="BA469">
        <f>1-AY469/AZ469</f>
        <v>0</v>
      </c>
      <c r="BB469">
        <v>0</v>
      </c>
      <c r="BC469" t="s">
        <v>429</v>
      </c>
      <c r="BD469" t="s">
        <v>429</v>
      </c>
      <c r="BE469">
        <v>0</v>
      </c>
      <c r="BF469">
        <v>0</v>
      </c>
      <c r="BG469">
        <f>1-BE469/BF469</f>
        <v>0</v>
      </c>
      <c r="BH469">
        <v>0.5</v>
      </c>
      <c r="BI469">
        <f>DH469</f>
        <v>0</v>
      </c>
      <c r="BJ469">
        <f>K469</f>
        <v>0</v>
      </c>
      <c r="BK469">
        <f>BG469*BH469*BI469</f>
        <v>0</v>
      </c>
      <c r="BL469">
        <f>(BJ469-BB469)/BI469</f>
        <v>0</v>
      </c>
      <c r="BM469">
        <f>(AZ469-BF469)/BF469</f>
        <v>0</v>
      </c>
      <c r="BN469">
        <f>AY469/(BA469+AY469/BF469)</f>
        <v>0</v>
      </c>
      <c r="BO469" t="s">
        <v>429</v>
      </c>
      <c r="BP469">
        <v>0</v>
      </c>
      <c r="BQ469">
        <f>IF(BP469&lt;&gt;0, BP469, BN469)</f>
        <v>0</v>
      </c>
      <c r="BR469">
        <f>1-BQ469/BF469</f>
        <v>0</v>
      </c>
      <c r="BS469">
        <f>(BF469-BE469)/(BF469-BQ469)</f>
        <v>0</v>
      </c>
      <c r="BT469">
        <f>(AZ469-BF469)/(AZ469-BQ469)</f>
        <v>0</v>
      </c>
      <c r="BU469">
        <f>(BF469-BE469)/(BF469-AY469)</f>
        <v>0</v>
      </c>
      <c r="BV469">
        <f>(AZ469-BF469)/(AZ469-AY469)</f>
        <v>0</v>
      </c>
      <c r="BW469">
        <f>(BS469*BQ469/BE469)</f>
        <v>0</v>
      </c>
      <c r="BX469">
        <f>(1-BW469)</f>
        <v>0</v>
      </c>
      <c r="DG469">
        <f>$B$13*EF469+$C$13*EG469+$F$13*ER469*(1-EU469)</f>
        <v>0</v>
      </c>
      <c r="DH469">
        <f>DG469*DI469</f>
        <v>0</v>
      </c>
      <c r="DI469">
        <f>($B$13*$D$11+$C$13*$D$11+$F$13*((FE469+EW469)/MAX(FE469+EW469+FF469, 0.1)*$I$11+FF469/MAX(FE469+EW469+FF469, 0.1)*$J$11))/($B$13+$C$13+$F$13)</f>
        <v>0</v>
      </c>
      <c r="DJ469">
        <f>($B$13*$K$11+$C$13*$K$11+$F$13*((FE469+EW469)/MAX(FE469+EW469+FF469, 0.1)*$P$11+FF469/MAX(FE469+EW469+FF469, 0.1)*$Q$11))/($B$13+$C$13+$F$13)</f>
        <v>0</v>
      </c>
      <c r="DK469">
        <v>4.16</v>
      </c>
      <c r="DL469">
        <v>0.5</v>
      </c>
      <c r="DM469" t="s">
        <v>430</v>
      </c>
      <c r="DN469">
        <v>2</v>
      </c>
      <c r="DO469" t="b">
        <v>1</v>
      </c>
      <c r="DP469">
        <v>1685038265</v>
      </c>
      <c r="DQ469">
        <v>1007.337703703704</v>
      </c>
      <c r="DR469">
        <v>1042.677037037037</v>
      </c>
      <c r="DS469">
        <v>17.85075925925926</v>
      </c>
      <c r="DT469">
        <v>14.55025555555556</v>
      </c>
      <c r="DU469">
        <v>1007.169740740741</v>
      </c>
      <c r="DV469">
        <v>17.93782592592592</v>
      </c>
      <c r="DW469">
        <v>500.0137037037036</v>
      </c>
      <c r="DX469">
        <v>99.46839629629631</v>
      </c>
      <c r="DY469">
        <v>0.09998610370370369</v>
      </c>
      <c r="DZ469">
        <v>26.88952592592592</v>
      </c>
      <c r="EA469">
        <v>27.97384814814815</v>
      </c>
      <c r="EB469">
        <v>999.9000000000001</v>
      </c>
      <c r="EC469">
        <v>0</v>
      </c>
      <c r="ED469">
        <v>0</v>
      </c>
      <c r="EE469">
        <v>10001.43777777778</v>
      </c>
      <c r="EF469">
        <v>0</v>
      </c>
      <c r="EG469">
        <v>281.6702222222222</v>
      </c>
      <c r="EH469">
        <v>-35.33929259259259</v>
      </c>
      <c r="EI469">
        <v>1025.645925925926</v>
      </c>
      <c r="EJ469">
        <v>1058.072592592593</v>
      </c>
      <c r="EK469">
        <v>3.300496296296296</v>
      </c>
      <c r="EL469">
        <v>1042.677037037037</v>
      </c>
      <c r="EM469">
        <v>14.55025555555556</v>
      </c>
      <c r="EN469">
        <v>1.775586296296296</v>
      </c>
      <c r="EO469">
        <v>1.447291481481481</v>
      </c>
      <c r="EP469">
        <v>15.57350370370371</v>
      </c>
      <c r="EQ469">
        <v>12.42238888888889</v>
      </c>
      <c r="ER469">
        <v>1999.968148148148</v>
      </c>
      <c r="ES469">
        <v>0.979998888888889</v>
      </c>
      <c r="ET469">
        <v>0.02000105185185185</v>
      </c>
      <c r="EU469">
        <v>0</v>
      </c>
      <c r="EV469">
        <v>96.8968962962963</v>
      </c>
      <c r="EW469">
        <v>5.00078</v>
      </c>
      <c r="EX469">
        <v>11171.3962962963</v>
      </c>
      <c r="EY469">
        <v>16379.35555555556</v>
      </c>
      <c r="EZ469">
        <v>44.71507407407408</v>
      </c>
      <c r="FA469">
        <v>46.104</v>
      </c>
      <c r="FB469">
        <v>45.12481481481481</v>
      </c>
      <c r="FC469">
        <v>45.39788888888889</v>
      </c>
      <c r="FD469">
        <v>45.12944444444444</v>
      </c>
      <c r="FE469">
        <v>1955.065925925926</v>
      </c>
      <c r="FF469">
        <v>39.90222222222223</v>
      </c>
      <c r="FG469">
        <v>0</v>
      </c>
      <c r="FH469">
        <v>1685038272.1</v>
      </c>
      <c r="FI469">
        <v>0</v>
      </c>
      <c r="FJ469">
        <v>96.82565200000001</v>
      </c>
      <c r="FK469">
        <v>-0.05525384990405244</v>
      </c>
      <c r="FL469">
        <v>-567.4307694692797</v>
      </c>
      <c r="FM469">
        <v>11163.44</v>
      </c>
      <c r="FN469">
        <v>15</v>
      </c>
      <c r="FO469">
        <v>1685037180.6</v>
      </c>
      <c r="FP469" t="s">
        <v>1212</v>
      </c>
      <c r="FQ469">
        <v>1685037168.1</v>
      </c>
      <c r="FR469">
        <v>1685037180.6</v>
      </c>
      <c r="FS469">
        <v>6</v>
      </c>
      <c r="FT469">
        <v>0.393</v>
      </c>
      <c r="FU469">
        <v>0.027</v>
      </c>
      <c r="FV469">
        <v>0.222</v>
      </c>
      <c r="FW469">
        <v>-0.163</v>
      </c>
      <c r="FX469">
        <v>420</v>
      </c>
      <c r="FY469">
        <v>12</v>
      </c>
      <c r="FZ469">
        <v>0.38</v>
      </c>
      <c r="GA469">
        <v>0.02</v>
      </c>
      <c r="GB469">
        <v>-35.2035625</v>
      </c>
      <c r="GC469">
        <v>-1.877093808630311</v>
      </c>
      <c r="GD469">
        <v>0.2035527470798421</v>
      </c>
      <c r="GE469">
        <v>0</v>
      </c>
      <c r="GF469">
        <v>3.30034925</v>
      </c>
      <c r="GG469">
        <v>0.001173996247649877</v>
      </c>
      <c r="GH469">
        <v>0.0009064860382267261</v>
      </c>
      <c r="GI469">
        <v>1</v>
      </c>
      <c r="GJ469">
        <v>1</v>
      </c>
      <c r="GK469">
        <v>2</v>
      </c>
      <c r="GL469" t="s">
        <v>432</v>
      </c>
      <c r="GM469">
        <v>3.09845</v>
      </c>
      <c r="GN469">
        <v>2.75801</v>
      </c>
      <c r="GO469">
        <v>0.177022</v>
      </c>
      <c r="GP469">
        <v>0.180926</v>
      </c>
      <c r="GQ469">
        <v>0.0953893</v>
      </c>
      <c r="GR469">
        <v>0.0824168</v>
      </c>
      <c r="GS469">
        <v>20857.5</v>
      </c>
      <c r="GT469">
        <v>20525.9</v>
      </c>
      <c r="GU469">
        <v>25909</v>
      </c>
      <c r="GV469">
        <v>25426.9</v>
      </c>
      <c r="GW469">
        <v>37639.4</v>
      </c>
      <c r="GX469">
        <v>35558.8</v>
      </c>
      <c r="GY469">
        <v>45314.6</v>
      </c>
      <c r="GZ469">
        <v>41916.7</v>
      </c>
      <c r="HA469">
        <v>1.8204</v>
      </c>
      <c r="HB469">
        <v>1.74675</v>
      </c>
      <c r="HC469">
        <v>-0.245675</v>
      </c>
      <c r="HD469">
        <v>0</v>
      </c>
      <c r="HE469">
        <v>31.9846</v>
      </c>
      <c r="HF469">
        <v>999.9</v>
      </c>
      <c r="HG469">
        <v>39.1</v>
      </c>
      <c r="HH469">
        <v>48.2</v>
      </c>
      <c r="HI469">
        <v>44.6087</v>
      </c>
      <c r="HJ469">
        <v>63.1235</v>
      </c>
      <c r="HK469">
        <v>22.7564</v>
      </c>
      <c r="HL469">
        <v>1</v>
      </c>
      <c r="HM469">
        <v>0.759426</v>
      </c>
      <c r="HN469">
        <v>7.75969</v>
      </c>
      <c r="HO469">
        <v>20.1259</v>
      </c>
      <c r="HP469">
        <v>5.21025</v>
      </c>
      <c r="HQ469">
        <v>11.986</v>
      </c>
      <c r="HR469">
        <v>4.96275</v>
      </c>
      <c r="HS469">
        <v>3.27435</v>
      </c>
      <c r="HT469">
        <v>9999</v>
      </c>
      <c r="HU469">
        <v>9999</v>
      </c>
      <c r="HV469">
        <v>9999</v>
      </c>
      <c r="HW469">
        <v>33.2</v>
      </c>
      <c r="HX469">
        <v>1.86401</v>
      </c>
      <c r="HY469">
        <v>1.86035</v>
      </c>
      <c r="HZ469">
        <v>1.85869</v>
      </c>
      <c r="IA469">
        <v>1.86004</v>
      </c>
      <c r="IB469">
        <v>1.85989</v>
      </c>
      <c r="IC469">
        <v>1.85858</v>
      </c>
      <c r="ID469">
        <v>1.85774</v>
      </c>
      <c r="IE469">
        <v>1.85242</v>
      </c>
      <c r="IF469">
        <v>0</v>
      </c>
      <c r="IG469">
        <v>0</v>
      </c>
      <c r="IH469">
        <v>0</v>
      </c>
      <c r="II469">
        <v>0</v>
      </c>
      <c r="IJ469" t="s">
        <v>433</v>
      </c>
      <c r="IK469" t="s">
        <v>434</v>
      </c>
      <c r="IL469" t="s">
        <v>435</v>
      </c>
      <c r="IM469" t="s">
        <v>435</v>
      </c>
      <c r="IN469" t="s">
        <v>435</v>
      </c>
      <c r="IO469" t="s">
        <v>435</v>
      </c>
      <c r="IP469">
        <v>0</v>
      </c>
      <c r="IQ469">
        <v>100</v>
      </c>
      <c r="IR469">
        <v>100</v>
      </c>
      <c r="IS469">
        <v>0.16</v>
      </c>
      <c r="IT469">
        <v>-0.08699999999999999</v>
      </c>
      <c r="IU469">
        <v>0.1423453740695309</v>
      </c>
      <c r="IV469">
        <v>0.0002756662941723101</v>
      </c>
      <c r="IW469">
        <v>-1.706736700235475E-07</v>
      </c>
      <c r="IX469">
        <v>-7.648352192670159E-11</v>
      </c>
      <c r="IY469">
        <v>-0.2459740599932363</v>
      </c>
      <c r="IZ469">
        <v>0.001712106514585134</v>
      </c>
      <c r="JA469">
        <v>0.0004201690128959496</v>
      </c>
      <c r="JB469">
        <v>-1.212774764375344E-06</v>
      </c>
      <c r="JC469">
        <v>3</v>
      </c>
      <c r="JD469">
        <v>1949</v>
      </c>
      <c r="JE469">
        <v>1</v>
      </c>
      <c r="JF469">
        <v>28</v>
      </c>
      <c r="JG469">
        <v>18.4</v>
      </c>
      <c r="JH469">
        <v>18.2</v>
      </c>
      <c r="JI469">
        <v>2.44751</v>
      </c>
      <c r="JJ469">
        <v>2.68433</v>
      </c>
      <c r="JK469">
        <v>1.49658</v>
      </c>
      <c r="JL469">
        <v>2.34009</v>
      </c>
      <c r="JM469">
        <v>1.54785</v>
      </c>
      <c r="JN469">
        <v>2.49634</v>
      </c>
      <c r="JO469">
        <v>51.3981</v>
      </c>
      <c r="JP469">
        <v>13.4316</v>
      </c>
      <c r="JQ469">
        <v>18</v>
      </c>
      <c r="JR469">
        <v>501.796</v>
      </c>
      <c r="JS469">
        <v>466.955</v>
      </c>
      <c r="JT469">
        <v>20.4986</v>
      </c>
      <c r="JU469">
        <v>36.1409</v>
      </c>
      <c r="JV469">
        <v>30.0004</v>
      </c>
      <c r="JW469">
        <v>35.8678</v>
      </c>
      <c r="JX469">
        <v>35.7264</v>
      </c>
      <c r="JY469">
        <v>49.115</v>
      </c>
      <c r="JZ469">
        <v>60.9932</v>
      </c>
      <c r="KA469">
        <v>0</v>
      </c>
      <c r="KB469">
        <v>20.5014</v>
      </c>
      <c r="KC469">
        <v>1089.18</v>
      </c>
      <c r="KD469">
        <v>14.4905</v>
      </c>
      <c r="KE469">
        <v>99.0197</v>
      </c>
      <c r="KF469">
        <v>99.5104</v>
      </c>
    </row>
    <row r="470" spans="1:292">
      <c r="A470">
        <v>450</v>
      </c>
      <c r="B470">
        <v>1685038277.5</v>
      </c>
      <c r="C470">
        <v>11678.40000009537</v>
      </c>
      <c r="D470" t="s">
        <v>1342</v>
      </c>
      <c r="E470" t="s">
        <v>1343</v>
      </c>
      <c r="F470">
        <v>5</v>
      </c>
      <c r="G470" t="s">
        <v>1235</v>
      </c>
      <c r="H470">
        <v>1685038269.714286</v>
      </c>
      <c r="I470">
        <f>(J470)/1000</f>
        <v>0</v>
      </c>
      <c r="J470">
        <f>IF(DO470, AM470, AG470)</f>
        <v>0</v>
      </c>
      <c r="K470">
        <f>IF(DO470, AH470, AF470)</f>
        <v>0</v>
      </c>
      <c r="L470">
        <f>DQ470 - IF(AT470&gt;1, K470*DK470*100.0/(AV470*EE470), 0)</f>
        <v>0</v>
      </c>
      <c r="M470">
        <f>((S470-I470/2)*L470-K470)/(S470+I470/2)</f>
        <v>0</v>
      </c>
      <c r="N470">
        <f>M470*(DX470+DY470)/1000.0</f>
        <v>0</v>
      </c>
      <c r="O470">
        <f>(DQ470 - IF(AT470&gt;1, K470*DK470*100.0/(AV470*EE470), 0))*(DX470+DY470)/1000.0</f>
        <v>0</v>
      </c>
      <c r="P470">
        <f>2.0/((1/R470-1/Q470)+SIGN(R470)*SQRT((1/R470-1/Q470)*(1/R470-1/Q470) + 4*DL470/((DL470+1)*(DL470+1))*(2*1/R470*1/Q470-1/Q470*1/Q470)))</f>
        <v>0</v>
      </c>
      <c r="Q470">
        <f>IF(LEFT(DM470,1)&lt;&gt;"0",IF(LEFT(DM470,1)="1",3.0,DN470),$D$5+$E$5*(EE470*DX470/($K$5*1000))+$F$5*(EE470*DX470/($K$5*1000))*MAX(MIN(DK470,$J$5),$I$5)*MAX(MIN(DK470,$J$5),$I$5)+$G$5*MAX(MIN(DK470,$J$5),$I$5)*(EE470*DX470/($K$5*1000))+$H$5*(EE470*DX470/($K$5*1000))*(EE470*DX470/($K$5*1000)))</f>
        <v>0</v>
      </c>
      <c r="R470">
        <f>I470*(1000-(1000*0.61365*exp(17.502*V470/(240.97+V470))/(DX470+DY470)+DS470)/2)/(1000*0.61365*exp(17.502*V470/(240.97+V470))/(DX470+DY470)-DS470)</f>
        <v>0</v>
      </c>
      <c r="S470">
        <f>1/((DL470+1)/(P470/1.6)+1/(Q470/1.37)) + DL470/((DL470+1)/(P470/1.6) + DL470/(Q470/1.37))</f>
        <v>0</v>
      </c>
      <c r="T470">
        <f>(DG470*DJ470)</f>
        <v>0</v>
      </c>
      <c r="U470">
        <f>(DZ470+(T470+2*0.95*5.67E-8*(((DZ470+$B$9)+273)^4-(DZ470+273)^4)-44100*I470)/(1.84*29.3*Q470+8*0.95*5.67E-8*(DZ470+273)^3))</f>
        <v>0</v>
      </c>
      <c r="V470">
        <f>($C$9*EA470+$D$9*EB470+$E$9*U470)</f>
        <v>0</v>
      </c>
      <c r="W470">
        <f>0.61365*exp(17.502*V470/(240.97+V470))</f>
        <v>0</v>
      </c>
      <c r="X470">
        <f>(Y470/Z470*100)</f>
        <v>0</v>
      </c>
      <c r="Y470">
        <f>DS470*(DX470+DY470)/1000</f>
        <v>0</v>
      </c>
      <c r="Z470">
        <f>0.61365*exp(17.502*DZ470/(240.97+DZ470))</f>
        <v>0</v>
      </c>
      <c r="AA470">
        <f>(W470-DS470*(DX470+DY470)/1000)</f>
        <v>0</v>
      </c>
      <c r="AB470">
        <f>(-I470*44100)</f>
        <v>0</v>
      </c>
      <c r="AC470">
        <f>2*29.3*Q470*0.92*(DZ470-V470)</f>
        <v>0</v>
      </c>
      <c r="AD470">
        <f>2*0.95*5.67E-8*(((DZ470+$B$9)+273)^4-(V470+273)^4)</f>
        <v>0</v>
      </c>
      <c r="AE470">
        <f>T470+AD470+AB470+AC470</f>
        <v>0</v>
      </c>
      <c r="AF470">
        <f>DW470*AT470*(DR470-DQ470*(1000-AT470*DT470)/(1000-AT470*DS470))/(100*DK470)</f>
        <v>0</v>
      </c>
      <c r="AG470">
        <f>1000*DW470*AT470*(DS470-DT470)/(100*DK470*(1000-AT470*DS470))</f>
        <v>0</v>
      </c>
      <c r="AH470">
        <f>(AI470 - AJ470 - DX470*1E3/(8.314*(DZ470+273.15)) * AL470/DW470 * AK470) * DW470/(100*DK470) * (1000 - DT470)/1000</f>
        <v>0</v>
      </c>
      <c r="AI470">
        <v>1089.218010656084</v>
      </c>
      <c r="AJ470">
        <v>1066.505575757575</v>
      </c>
      <c r="AK470">
        <v>3.390260548719239</v>
      </c>
      <c r="AL470">
        <v>66.85377035828483</v>
      </c>
      <c r="AM470">
        <f>(AO470 - AN470 + DX470*1E3/(8.314*(DZ470+273.15)) * AQ470/DW470 * AP470) * DW470/(100*DK470) * 1000/(1000 - AO470)</f>
        <v>0</v>
      </c>
      <c r="AN470">
        <v>14.55528935712276</v>
      </c>
      <c r="AO470">
        <v>17.85524615384616</v>
      </c>
      <c r="AP470">
        <v>1.148680831595244E-05</v>
      </c>
      <c r="AQ470">
        <v>101.9108585769425</v>
      </c>
      <c r="AR470">
        <v>0</v>
      </c>
      <c r="AS470">
        <v>0</v>
      </c>
      <c r="AT470">
        <f>IF(AR470*$H$15&gt;=AV470,1.0,(AV470/(AV470-AR470*$H$15)))</f>
        <v>0</v>
      </c>
      <c r="AU470">
        <f>(AT470-1)*100</f>
        <v>0</v>
      </c>
      <c r="AV470">
        <f>MAX(0,($B$15+$C$15*EE470)/(1+$D$15*EE470)*DX470/(DZ470+273)*$E$15)</f>
        <v>0</v>
      </c>
      <c r="AW470" t="s">
        <v>429</v>
      </c>
      <c r="AX470" t="s">
        <v>429</v>
      </c>
      <c r="AY470">
        <v>0</v>
      </c>
      <c r="AZ470">
        <v>0</v>
      </c>
      <c r="BA470">
        <f>1-AY470/AZ470</f>
        <v>0</v>
      </c>
      <c r="BB470">
        <v>0</v>
      </c>
      <c r="BC470" t="s">
        <v>429</v>
      </c>
      <c r="BD470" t="s">
        <v>429</v>
      </c>
      <c r="BE470">
        <v>0</v>
      </c>
      <c r="BF470">
        <v>0</v>
      </c>
      <c r="BG470">
        <f>1-BE470/BF470</f>
        <v>0</v>
      </c>
      <c r="BH470">
        <v>0.5</v>
      </c>
      <c r="BI470">
        <f>DH470</f>
        <v>0</v>
      </c>
      <c r="BJ470">
        <f>K470</f>
        <v>0</v>
      </c>
      <c r="BK470">
        <f>BG470*BH470*BI470</f>
        <v>0</v>
      </c>
      <c r="BL470">
        <f>(BJ470-BB470)/BI470</f>
        <v>0</v>
      </c>
      <c r="BM470">
        <f>(AZ470-BF470)/BF470</f>
        <v>0</v>
      </c>
      <c r="BN470">
        <f>AY470/(BA470+AY470/BF470)</f>
        <v>0</v>
      </c>
      <c r="BO470" t="s">
        <v>429</v>
      </c>
      <c r="BP470">
        <v>0</v>
      </c>
      <c r="BQ470">
        <f>IF(BP470&lt;&gt;0, BP470, BN470)</f>
        <v>0</v>
      </c>
      <c r="BR470">
        <f>1-BQ470/BF470</f>
        <v>0</v>
      </c>
      <c r="BS470">
        <f>(BF470-BE470)/(BF470-BQ470)</f>
        <v>0</v>
      </c>
      <c r="BT470">
        <f>(AZ470-BF470)/(AZ470-BQ470)</f>
        <v>0</v>
      </c>
      <c r="BU470">
        <f>(BF470-BE470)/(BF470-AY470)</f>
        <v>0</v>
      </c>
      <c r="BV470">
        <f>(AZ470-BF470)/(AZ470-AY470)</f>
        <v>0</v>
      </c>
      <c r="BW470">
        <f>(BS470*BQ470/BE470)</f>
        <v>0</v>
      </c>
      <c r="BX470">
        <f>(1-BW470)</f>
        <v>0</v>
      </c>
      <c r="DG470">
        <f>$B$13*EF470+$C$13*EG470+$F$13*ER470*(1-EU470)</f>
        <v>0</v>
      </c>
      <c r="DH470">
        <f>DG470*DI470</f>
        <v>0</v>
      </c>
      <c r="DI470">
        <f>($B$13*$D$11+$C$13*$D$11+$F$13*((FE470+EW470)/MAX(FE470+EW470+FF470, 0.1)*$I$11+FF470/MAX(FE470+EW470+FF470, 0.1)*$J$11))/($B$13+$C$13+$F$13)</f>
        <v>0</v>
      </c>
      <c r="DJ470">
        <f>($B$13*$K$11+$C$13*$K$11+$F$13*((FE470+EW470)/MAX(FE470+EW470+FF470, 0.1)*$P$11+FF470/MAX(FE470+EW470+FF470, 0.1)*$Q$11))/($B$13+$C$13+$F$13)</f>
        <v>0</v>
      </c>
      <c r="DK470">
        <v>4.16</v>
      </c>
      <c r="DL470">
        <v>0.5</v>
      </c>
      <c r="DM470" t="s">
        <v>430</v>
      </c>
      <c r="DN470">
        <v>2</v>
      </c>
      <c r="DO470" t="b">
        <v>1</v>
      </c>
      <c r="DP470">
        <v>1685038269.714286</v>
      </c>
      <c r="DQ470">
        <v>1023.099178571429</v>
      </c>
      <c r="DR470">
        <v>1058.463928571429</v>
      </c>
      <c r="DS470">
        <v>17.85333571428572</v>
      </c>
      <c r="DT470">
        <v>14.55390714285715</v>
      </c>
      <c r="DU470">
        <v>1022.93625</v>
      </c>
      <c r="DV470">
        <v>17.94036071428571</v>
      </c>
      <c r="DW470">
        <v>500.0041071428572</v>
      </c>
      <c r="DX470">
        <v>99.46849642857141</v>
      </c>
      <c r="DY470">
        <v>0.09995773571428572</v>
      </c>
      <c r="DZ470">
        <v>26.89463928571428</v>
      </c>
      <c r="EA470">
        <v>27.98101428571428</v>
      </c>
      <c r="EB470">
        <v>999.9000000000002</v>
      </c>
      <c r="EC470">
        <v>0</v>
      </c>
      <c r="ED470">
        <v>0</v>
      </c>
      <c r="EE470">
        <v>10001.38285714286</v>
      </c>
      <c r="EF470">
        <v>0</v>
      </c>
      <c r="EG470">
        <v>281.3192857142857</v>
      </c>
      <c r="EH470">
        <v>-35.36451071428571</v>
      </c>
      <c r="EI470">
        <v>1041.696785714286</v>
      </c>
      <c r="EJ470">
        <v>1074.096428571429</v>
      </c>
      <c r="EK470">
        <v>3.299423928571429</v>
      </c>
      <c r="EL470">
        <v>1058.463928571429</v>
      </c>
      <c r="EM470">
        <v>14.55390714285715</v>
      </c>
      <c r="EN470">
        <v>1.775844642857143</v>
      </c>
      <c r="EO470">
        <v>1.447655357142857</v>
      </c>
      <c r="EP470">
        <v>15.57576785714286</v>
      </c>
      <c r="EQ470">
        <v>12.42622142857143</v>
      </c>
      <c r="ER470">
        <v>1999.966785714286</v>
      </c>
      <c r="ES470">
        <v>0.9799965357142856</v>
      </c>
      <c r="ET470">
        <v>0.02000346428571428</v>
      </c>
      <c r="EU470">
        <v>0</v>
      </c>
      <c r="EV470">
        <v>96.89497500000002</v>
      </c>
      <c r="EW470">
        <v>5.00078</v>
      </c>
      <c r="EX470">
        <v>11070.45714285715</v>
      </c>
      <c r="EY470">
        <v>16379.33571428571</v>
      </c>
      <c r="EZ470">
        <v>44.7185357142857</v>
      </c>
      <c r="FA470">
        <v>46.10925</v>
      </c>
      <c r="FB470">
        <v>45.14260714285714</v>
      </c>
      <c r="FC470">
        <v>45.40160714285714</v>
      </c>
      <c r="FD470">
        <v>45.15160714285714</v>
      </c>
      <c r="FE470">
        <v>1955.058571428572</v>
      </c>
      <c r="FF470">
        <v>39.90678571428572</v>
      </c>
      <c r="FG470">
        <v>0</v>
      </c>
      <c r="FH470">
        <v>1685038276.9</v>
      </c>
      <c r="FI470">
        <v>0</v>
      </c>
      <c r="FJ470">
        <v>96.86011199999999</v>
      </c>
      <c r="FK470">
        <v>0.4162923020806213</v>
      </c>
      <c r="FL470">
        <v>-2446.699996866595</v>
      </c>
      <c r="FM470">
        <v>11048.98</v>
      </c>
      <c r="FN470">
        <v>15</v>
      </c>
      <c r="FO470">
        <v>1685037180.6</v>
      </c>
      <c r="FP470" t="s">
        <v>1212</v>
      </c>
      <c r="FQ470">
        <v>1685037168.1</v>
      </c>
      <c r="FR470">
        <v>1685037180.6</v>
      </c>
      <c r="FS470">
        <v>6</v>
      </c>
      <c r="FT470">
        <v>0.393</v>
      </c>
      <c r="FU470">
        <v>0.027</v>
      </c>
      <c r="FV470">
        <v>0.222</v>
      </c>
      <c r="FW470">
        <v>-0.163</v>
      </c>
      <c r="FX470">
        <v>420</v>
      </c>
      <c r="FY470">
        <v>12</v>
      </c>
      <c r="FZ470">
        <v>0.38</v>
      </c>
      <c r="GA470">
        <v>0.02</v>
      </c>
      <c r="GB470">
        <v>-35.3436875</v>
      </c>
      <c r="GC470">
        <v>-0.4457504690430635</v>
      </c>
      <c r="GD470">
        <v>0.06466056830673549</v>
      </c>
      <c r="GE470">
        <v>0</v>
      </c>
      <c r="GF470">
        <v>3.299830249999999</v>
      </c>
      <c r="GG470">
        <v>-0.01233174484053562</v>
      </c>
      <c r="GH470">
        <v>0.001628820873362085</v>
      </c>
      <c r="GI470">
        <v>1</v>
      </c>
      <c r="GJ470">
        <v>1</v>
      </c>
      <c r="GK470">
        <v>2</v>
      </c>
      <c r="GL470" t="s">
        <v>432</v>
      </c>
      <c r="GM470">
        <v>3.09849</v>
      </c>
      <c r="GN470">
        <v>2.75801</v>
      </c>
      <c r="GO470">
        <v>0.178835</v>
      </c>
      <c r="GP470">
        <v>0.182704</v>
      </c>
      <c r="GQ470">
        <v>0.0953934</v>
      </c>
      <c r="GR470">
        <v>0.0824424</v>
      </c>
      <c r="GS470">
        <v>20811.2</v>
      </c>
      <c r="GT470">
        <v>20481.2</v>
      </c>
      <c r="GU470">
        <v>25908.7</v>
      </c>
      <c r="GV470">
        <v>25426.8</v>
      </c>
      <c r="GW470">
        <v>37639.2</v>
      </c>
      <c r="GX470">
        <v>35558.1</v>
      </c>
      <c r="GY470">
        <v>45314.4</v>
      </c>
      <c r="GZ470">
        <v>41916.8</v>
      </c>
      <c r="HA470">
        <v>1.82012</v>
      </c>
      <c r="HB470">
        <v>1.74695</v>
      </c>
      <c r="HC470">
        <v>-0.245638</v>
      </c>
      <c r="HD470">
        <v>0</v>
      </c>
      <c r="HE470">
        <v>31.9906</v>
      </c>
      <c r="HF470">
        <v>999.9</v>
      </c>
      <c r="HG470">
        <v>39.1</v>
      </c>
      <c r="HH470">
        <v>48.2</v>
      </c>
      <c r="HI470">
        <v>44.605</v>
      </c>
      <c r="HJ470">
        <v>62.9235</v>
      </c>
      <c r="HK470">
        <v>22.7564</v>
      </c>
      <c r="HL470">
        <v>1</v>
      </c>
      <c r="HM470">
        <v>0.759926</v>
      </c>
      <c r="HN470">
        <v>7.79171</v>
      </c>
      <c r="HO470">
        <v>20.1243</v>
      </c>
      <c r="HP470">
        <v>5.20965</v>
      </c>
      <c r="HQ470">
        <v>11.986</v>
      </c>
      <c r="HR470">
        <v>4.962</v>
      </c>
      <c r="HS470">
        <v>3.27435</v>
      </c>
      <c r="HT470">
        <v>9999</v>
      </c>
      <c r="HU470">
        <v>9999</v>
      </c>
      <c r="HV470">
        <v>9999</v>
      </c>
      <c r="HW470">
        <v>33.2</v>
      </c>
      <c r="HX470">
        <v>1.86401</v>
      </c>
      <c r="HY470">
        <v>1.86035</v>
      </c>
      <c r="HZ470">
        <v>1.85867</v>
      </c>
      <c r="IA470">
        <v>1.86005</v>
      </c>
      <c r="IB470">
        <v>1.85989</v>
      </c>
      <c r="IC470">
        <v>1.85857</v>
      </c>
      <c r="ID470">
        <v>1.85774</v>
      </c>
      <c r="IE470">
        <v>1.85243</v>
      </c>
      <c r="IF470">
        <v>0</v>
      </c>
      <c r="IG470">
        <v>0</v>
      </c>
      <c r="IH470">
        <v>0</v>
      </c>
      <c r="II470">
        <v>0</v>
      </c>
      <c r="IJ470" t="s">
        <v>433</v>
      </c>
      <c r="IK470" t="s">
        <v>434</v>
      </c>
      <c r="IL470" t="s">
        <v>435</v>
      </c>
      <c r="IM470" t="s">
        <v>435</v>
      </c>
      <c r="IN470" t="s">
        <v>435</v>
      </c>
      <c r="IO470" t="s">
        <v>435</v>
      </c>
      <c r="IP470">
        <v>0</v>
      </c>
      <c r="IQ470">
        <v>100</v>
      </c>
      <c r="IR470">
        <v>100</v>
      </c>
      <c r="IS470">
        <v>0.16</v>
      </c>
      <c r="IT470">
        <v>-0.08699999999999999</v>
      </c>
      <c r="IU470">
        <v>0.1423453740695309</v>
      </c>
      <c r="IV470">
        <v>0.0002756662941723101</v>
      </c>
      <c r="IW470">
        <v>-1.706736700235475E-07</v>
      </c>
      <c r="IX470">
        <v>-7.648352192670159E-11</v>
      </c>
      <c r="IY470">
        <v>-0.2459740599932363</v>
      </c>
      <c r="IZ470">
        <v>0.001712106514585134</v>
      </c>
      <c r="JA470">
        <v>0.0004201690128959496</v>
      </c>
      <c r="JB470">
        <v>-1.212774764375344E-06</v>
      </c>
      <c r="JC470">
        <v>3</v>
      </c>
      <c r="JD470">
        <v>1949</v>
      </c>
      <c r="JE470">
        <v>1</v>
      </c>
      <c r="JF470">
        <v>28</v>
      </c>
      <c r="JG470">
        <v>18.5</v>
      </c>
      <c r="JH470">
        <v>18.3</v>
      </c>
      <c r="JI470">
        <v>2.47681</v>
      </c>
      <c r="JJ470">
        <v>2.69043</v>
      </c>
      <c r="JK470">
        <v>1.49658</v>
      </c>
      <c r="JL470">
        <v>2.33887</v>
      </c>
      <c r="JM470">
        <v>1.54785</v>
      </c>
      <c r="JN470">
        <v>2.46216</v>
      </c>
      <c r="JO470">
        <v>51.3981</v>
      </c>
      <c r="JP470">
        <v>13.4141</v>
      </c>
      <c r="JQ470">
        <v>18</v>
      </c>
      <c r="JR470">
        <v>501.652</v>
      </c>
      <c r="JS470">
        <v>467.109</v>
      </c>
      <c r="JT470">
        <v>20.516</v>
      </c>
      <c r="JU470">
        <v>36.1441</v>
      </c>
      <c r="JV470">
        <v>30.0005</v>
      </c>
      <c r="JW470">
        <v>35.8718</v>
      </c>
      <c r="JX470">
        <v>35.7295</v>
      </c>
      <c r="JY470">
        <v>49.7053</v>
      </c>
      <c r="JZ470">
        <v>60.9932</v>
      </c>
      <c r="KA470">
        <v>0</v>
      </c>
      <c r="KB470">
        <v>20.5131</v>
      </c>
      <c r="KC470">
        <v>1109.21</v>
      </c>
      <c r="KD470">
        <v>14.4905</v>
      </c>
      <c r="KE470">
        <v>99.0188</v>
      </c>
      <c r="KF470">
        <v>99.5103</v>
      </c>
    </row>
    <row r="471" spans="1:292">
      <c r="A471">
        <v>451</v>
      </c>
      <c r="B471">
        <v>1685038282.5</v>
      </c>
      <c r="C471">
        <v>11683.40000009537</v>
      </c>
      <c r="D471" t="s">
        <v>1344</v>
      </c>
      <c r="E471" t="s">
        <v>1345</v>
      </c>
      <c r="F471">
        <v>5</v>
      </c>
      <c r="G471" t="s">
        <v>1235</v>
      </c>
      <c r="H471">
        <v>1685038275</v>
      </c>
      <c r="I471">
        <f>(J471)/1000</f>
        <v>0</v>
      </c>
      <c r="J471">
        <f>IF(DO471, AM471, AG471)</f>
        <v>0</v>
      </c>
      <c r="K471">
        <f>IF(DO471, AH471, AF471)</f>
        <v>0</v>
      </c>
      <c r="L471">
        <f>DQ471 - IF(AT471&gt;1, K471*DK471*100.0/(AV471*EE471), 0)</f>
        <v>0</v>
      </c>
      <c r="M471">
        <f>((S471-I471/2)*L471-K471)/(S471+I471/2)</f>
        <v>0</v>
      </c>
      <c r="N471">
        <f>M471*(DX471+DY471)/1000.0</f>
        <v>0</v>
      </c>
      <c r="O471">
        <f>(DQ471 - IF(AT471&gt;1, K471*DK471*100.0/(AV471*EE471), 0))*(DX471+DY471)/1000.0</f>
        <v>0</v>
      </c>
      <c r="P471">
        <f>2.0/((1/R471-1/Q471)+SIGN(R471)*SQRT((1/R471-1/Q471)*(1/R471-1/Q471) + 4*DL471/((DL471+1)*(DL471+1))*(2*1/R471*1/Q471-1/Q471*1/Q471)))</f>
        <v>0</v>
      </c>
      <c r="Q471">
        <f>IF(LEFT(DM471,1)&lt;&gt;"0",IF(LEFT(DM471,1)="1",3.0,DN471),$D$5+$E$5*(EE471*DX471/($K$5*1000))+$F$5*(EE471*DX471/($K$5*1000))*MAX(MIN(DK471,$J$5),$I$5)*MAX(MIN(DK471,$J$5),$I$5)+$G$5*MAX(MIN(DK471,$J$5),$I$5)*(EE471*DX471/($K$5*1000))+$H$5*(EE471*DX471/($K$5*1000))*(EE471*DX471/($K$5*1000)))</f>
        <v>0</v>
      </c>
      <c r="R471">
        <f>I471*(1000-(1000*0.61365*exp(17.502*V471/(240.97+V471))/(DX471+DY471)+DS471)/2)/(1000*0.61365*exp(17.502*V471/(240.97+V471))/(DX471+DY471)-DS471)</f>
        <v>0</v>
      </c>
      <c r="S471">
        <f>1/((DL471+1)/(P471/1.6)+1/(Q471/1.37)) + DL471/((DL471+1)/(P471/1.6) + DL471/(Q471/1.37))</f>
        <v>0</v>
      </c>
      <c r="T471">
        <f>(DG471*DJ471)</f>
        <v>0</v>
      </c>
      <c r="U471">
        <f>(DZ471+(T471+2*0.95*5.67E-8*(((DZ471+$B$9)+273)^4-(DZ471+273)^4)-44100*I471)/(1.84*29.3*Q471+8*0.95*5.67E-8*(DZ471+273)^3))</f>
        <v>0</v>
      </c>
      <c r="V471">
        <f>($C$9*EA471+$D$9*EB471+$E$9*U471)</f>
        <v>0</v>
      </c>
      <c r="W471">
        <f>0.61365*exp(17.502*V471/(240.97+V471))</f>
        <v>0</v>
      </c>
      <c r="X471">
        <f>(Y471/Z471*100)</f>
        <v>0</v>
      </c>
      <c r="Y471">
        <f>DS471*(DX471+DY471)/1000</f>
        <v>0</v>
      </c>
      <c r="Z471">
        <f>0.61365*exp(17.502*DZ471/(240.97+DZ471))</f>
        <v>0</v>
      </c>
      <c r="AA471">
        <f>(W471-DS471*(DX471+DY471)/1000)</f>
        <v>0</v>
      </c>
      <c r="AB471">
        <f>(-I471*44100)</f>
        <v>0</v>
      </c>
      <c r="AC471">
        <f>2*29.3*Q471*0.92*(DZ471-V471)</f>
        <v>0</v>
      </c>
      <c r="AD471">
        <f>2*0.95*5.67E-8*(((DZ471+$B$9)+273)^4-(V471+273)^4)</f>
        <v>0</v>
      </c>
      <c r="AE471">
        <f>T471+AD471+AB471+AC471</f>
        <v>0</v>
      </c>
      <c r="AF471">
        <f>DW471*AT471*(DR471-DQ471*(1000-AT471*DT471)/(1000-AT471*DS471))/(100*DK471)</f>
        <v>0</v>
      </c>
      <c r="AG471">
        <f>1000*DW471*AT471*(DS471-DT471)/(100*DK471*(1000-AT471*DS471))</f>
        <v>0</v>
      </c>
      <c r="AH471">
        <f>(AI471 - AJ471 - DX471*1E3/(8.314*(DZ471+273.15)) * AL471/DW471 * AK471) * DW471/(100*DK471) * (1000 - DT471)/1000</f>
        <v>0</v>
      </c>
      <c r="AI471">
        <v>1105.906737810409</v>
      </c>
      <c r="AJ471">
        <v>1083.509575757576</v>
      </c>
      <c r="AK471">
        <v>3.392958563941337</v>
      </c>
      <c r="AL471">
        <v>66.85377035828483</v>
      </c>
      <c r="AM471">
        <f>(AO471 - AN471 + DX471*1E3/(8.314*(DZ471+273.15)) * AQ471/DW471 * AP471) * DW471/(100*DK471) * 1000/(1000 - AO471)</f>
        <v>0</v>
      </c>
      <c r="AN471">
        <v>14.56109281958472</v>
      </c>
      <c r="AO471">
        <v>17.85713406593407</v>
      </c>
      <c r="AP471">
        <v>1.116793329894297E-05</v>
      </c>
      <c r="AQ471">
        <v>101.9108585769425</v>
      </c>
      <c r="AR471">
        <v>0</v>
      </c>
      <c r="AS471">
        <v>0</v>
      </c>
      <c r="AT471">
        <f>IF(AR471*$H$15&gt;=AV471,1.0,(AV471/(AV471-AR471*$H$15)))</f>
        <v>0</v>
      </c>
      <c r="AU471">
        <f>(AT471-1)*100</f>
        <v>0</v>
      </c>
      <c r="AV471">
        <f>MAX(0,($B$15+$C$15*EE471)/(1+$D$15*EE471)*DX471/(DZ471+273)*$E$15)</f>
        <v>0</v>
      </c>
      <c r="AW471" t="s">
        <v>429</v>
      </c>
      <c r="AX471" t="s">
        <v>429</v>
      </c>
      <c r="AY471">
        <v>0</v>
      </c>
      <c r="AZ471">
        <v>0</v>
      </c>
      <c r="BA471">
        <f>1-AY471/AZ471</f>
        <v>0</v>
      </c>
      <c r="BB471">
        <v>0</v>
      </c>
      <c r="BC471" t="s">
        <v>429</v>
      </c>
      <c r="BD471" t="s">
        <v>429</v>
      </c>
      <c r="BE471">
        <v>0</v>
      </c>
      <c r="BF471">
        <v>0</v>
      </c>
      <c r="BG471">
        <f>1-BE471/BF471</f>
        <v>0</v>
      </c>
      <c r="BH471">
        <v>0.5</v>
      </c>
      <c r="BI471">
        <f>DH471</f>
        <v>0</v>
      </c>
      <c r="BJ471">
        <f>K471</f>
        <v>0</v>
      </c>
      <c r="BK471">
        <f>BG471*BH471*BI471</f>
        <v>0</v>
      </c>
      <c r="BL471">
        <f>(BJ471-BB471)/BI471</f>
        <v>0</v>
      </c>
      <c r="BM471">
        <f>(AZ471-BF471)/BF471</f>
        <v>0</v>
      </c>
      <c r="BN471">
        <f>AY471/(BA471+AY471/BF471)</f>
        <v>0</v>
      </c>
      <c r="BO471" t="s">
        <v>429</v>
      </c>
      <c r="BP471">
        <v>0</v>
      </c>
      <c r="BQ471">
        <f>IF(BP471&lt;&gt;0, BP471, BN471)</f>
        <v>0</v>
      </c>
      <c r="BR471">
        <f>1-BQ471/BF471</f>
        <v>0</v>
      </c>
      <c r="BS471">
        <f>(BF471-BE471)/(BF471-BQ471)</f>
        <v>0</v>
      </c>
      <c r="BT471">
        <f>(AZ471-BF471)/(AZ471-BQ471)</f>
        <v>0</v>
      </c>
      <c r="BU471">
        <f>(BF471-BE471)/(BF471-AY471)</f>
        <v>0</v>
      </c>
      <c r="BV471">
        <f>(AZ471-BF471)/(AZ471-AY471)</f>
        <v>0</v>
      </c>
      <c r="BW471">
        <f>(BS471*BQ471/BE471)</f>
        <v>0</v>
      </c>
      <c r="BX471">
        <f>(1-BW471)</f>
        <v>0</v>
      </c>
      <c r="DG471">
        <f>$B$13*EF471+$C$13*EG471+$F$13*ER471*(1-EU471)</f>
        <v>0</v>
      </c>
      <c r="DH471">
        <f>DG471*DI471</f>
        <v>0</v>
      </c>
      <c r="DI471">
        <f>($B$13*$D$11+$C$13*$D$11+$F$13*((FE471+EW471)/MAX(FE471+EW471+FF471, 0.1)*$I$11+FF471/MAX(FE471+EW471+FF471, 0.1)*$J$11))/($B$13+$C$13+$F$13)</f>
        <v>0</v>
      </c>
      <c r="DJ471">
        <f>($B$13*$K$11+$C$13*$K$11+$F$13*((FE471+EW471)/MAX(FE471+EW471+FF471, 0.1)*$P$11+FF471/MAX(FE471+EW471+FF471, 0.1)*$Q$11))/($B$13+$C$13+$F$13)</f>
        <v>0</v>
      </c>
      <c r="DK471">
        <v>4.16</v>
      </c>
      <c r="DL471">
        <v>0.5</v>
      </c>
      <c r="DM471" t="s">
        <v>430</v>
      </c>
      <c r="DN471">
        <v>2</v>
      </c>
      <c r="DO471" t="b">
        <v>1</v>
      </c>
      <c r="DP471">
        <v>1685038275</v>
      </c>
      <c r="DQ471">
        <v>1040.783333333333</v>
      </c>
      <c r="DR471">
        <v>1076.112222222222</v>
      </c>
      <c r="DS471">
        <v>17.85543703703703</v>
      </c>
      <c r="DT471">
        <v>14.55782592592592</v>
      </c>
      <c r="DU471">
        <v>1040.625555555555</v>
      </c>
      <c r="DV471">
        <v>17.94242962962963</v>
      </c>
      <c r="DW471">
        <v>500.0061851851851</v>
      </c>
      <c r="DX471">
        <v>99.46883703703703</v>
      </c>
      <c r="DY471">
        <v>0.09998326296296295</v>
      </c>
      <c r="DZ471">
        <v>26.90341111111111</v>
      </c>
      <c r="EA471">
        <v>27.98846666666667</v>
      </c>
      <c r="EB471">
        <v>999.9000000000001</v>
      </c>
      <c r="EC471">
        <v>0</v>
      </c>
      <c r="ED471">
        <v>0</v>
      </c>
      <c r="EE471">
        <v>10001.24962962963</v>
      </c>
      <c r="EF471">
        <v>0</v>
      </c>
      <c r="EG471">
        <v>279.2534814814815</v>
      </c>
      <c r="EH471">
        <v>-35.32864074074075</v>
      </c>
      <c r="EI471">
        <v>1059.704074074074</v>
      </c>
      <c r="EJ471">
        <v>1092.008888888889</v>
      </c>
      <c r="EK471">
        <v>3.297601851851852</v>
      </c>
      <c r="EL471">
        <v>1076.112222222222</v>
      </c>
      <c r="EM471">
        <v>14.55782592592592</v>
      </c>
      <c r="EN471">
        <v>1.77606</v>
      </c>
      <c r="EO471">
        <v>1.44805</v>
      </c>
      <c r="EP471">
        <v>15.57765925925926</v>
      </c>
      <c r="EQ471">
        <v>12.43038148148148</v>
      </c>
      <c r="ER471">
        <v>1999.966666666667</v>
      </c>
      <c r="ES471">
        <v>0.979994925925926</v>
      </c>
      <c r="ET471">
        <v>0.02000515555555555</v>
      </c>
      <c r="EU471">
        <v>0</v>
      </c>
      <c r="EV471">
        <v>96.88222592592592</v>
      </c>
      <c r="EW471">
        <v>5.00078</v>
      </c>
      <c r="EX471">
        <v>10720.00444444445</v>
      </c>
      <c r="EY471">
        <v>16379.32592592592</v>
      </c>
      <c r="EZ471">
        <v>44.72662962962962</v>
      </c>
      <c r="FA471">
        <v>46.10866666666666</v>
      </c>
      <c r="FB471">
        <v>45.16885185185186</v>
      </c>
      <c r="FC471">
        <v>45.38866666666666</v>
      </c>
      <c r="FD471">
        <v>45.15944444444444</v>
      </c>
      <c r="FE471">
        <v>1955.056296296297</v>
      </c>
      <c r="FF471">
        <v>39.90888888888889</v>
      </c>
      <c r="FG471">
        <v>0</v>
      </c>
      <c r="FH471">
        <v>1685038281.7</v>
      </c>
      <c r="FI471">
        <v>0</v>
      </c>
      <c r="FJ471">
        <v>96.842096</v>
      </c>
      <c r="FK471">
        <v>-0.9251384679872163</v>
      </c>
      <c r="FL471">
        <v>-5670.604615238399</v>
      </c>
      <c r="FM471">
        <v>10705.836</v>
      </c>
      <c r="FN471">
        <v>15</v>
      </c>
      <c r="FO471">
        <v>1685037180.6</v>
      </c>
      <c r="FP471" t="s">
        <v>1212</v>
      </c>
      <c r="FQ471">
        <v>1685037168.1</v>
      </c>
      <c r="FR471">
        <v>1685037180.6</v>
      </c>
      <c r="FS471">
        <v>6</v>
      </c>
      <c r="FT471">
        <v>0.393</v>
      </c>
      <c r="FU471">
        <v>0.027</v>
      </c>
      <c r="FV471">
        <v>0.222</v>
      </c>
      <c r="FW471">
        <v>-0.163</v>
      </c>
      <c r="FX471">
        <v>420</v>
      </c>
      <c r="FY471">
        <v>12</v>
      </c>
      <c r="FZ471">
        <v>0.38</v>
      </c>
      <c r="GA471">
        <v>0.02</v>
      </c>
      <c r="GB471">
        <v>-35.32356</v>
      </c>
      <c r="GC471">
        <v>0.3164803001875608</v>
      </c>
      <c r="GD471">
        <v>0.09136917915796341</v>
      </c>
      <c r="GE471">
        <v>0</v>
      </c>
      <c r="GF471">
        <v>3.29865475</v>
      </c>
      <c r="GG471">
        <v>-0.0202364352720547</v>
      </c>
      <c r="GH471">
        <v>0.002271313482877259</v>
      </c>
      <c r="GI471">
        <v>1</v>
      </c>
      <c r="GJ471">
        <v>1</v>
      </c>
      <c r="GK471">
        <v>2</v>
      </c>
      <c r="GL471" t="s">
        <v>432</v>
      </c>
      <c r="GM471">
        <v>3.09866</v>
      </c>
      <c r="GN471">
        <v>2.75829</v>
      </c>
      <c r="GO471">
        <v>0.180641</v>
      </c>
      <c r="GP471">
        <v>0.184488</v>
      </c>
      <c r="GQ471">
        <v>0.095397</v>
      </c>
      <c r="GR471">
        <v>0.0824477</v>
      </c>
      <c r="GS471">
        <v>20765.1</v>
      </c>
      <c r="GT471">
        <v>20436.3</v>
      </c>
      <c r="GU471">
        <v>25908.4</v>
      </c>
      <c r="GV471">
        <v>25426.8</v>
      </c>
      <c r="GW471">
        <v>37638.8</v>
      </c>
      <c r="GX471">
        <v>35557.5</v>
      </c>
      <c r="GY471">
        <v>45313.8</v>
      </c>
      <c r="GZ471">
        <v>41916.1</v>
      </c>
      <c r="HA471">
        <v>1.82035</v>
      </c>
      <c r="HB471">
        <v>1.74657</v>
      </c>
      <c r="HC471">
        <v>-0.246435</v>
      </c>
      <c r="HD471">
        <v>0</v>
      </c>
      <c r="HE471">
        <v>31.9958</v>
      </c>
      <c r="HF471">
        <v>999.9</v>
      </c>
      <c r="HG471">
        <v>39.1</v>
      </c>
      <c r="HH471">
        <v>48.2</v>
      </c>
      <c r="HI471">
        <v>44.6028</v>
      </c>
      <c r="HJ471">
        <v>62.9635</v>
      </c>
      <c r="HK471">
        <v>22.7163</v>
      </c>
      <c r="HL471">
        <v>1</v>
      </c>
      <c r="HM471">
        <v>0.760841</v>
      </c>
      <c r="HN471">
        <v>7.85392</v>
      </c>
      <c r="HO471">
        <v>20.1214</v>
      </c>
      <c r="HP471">
        <v>5.2101</v>
      </c>
      <c r="HQ471">
        <v>11.986</v>
      </c>
      <c r="HR471">
        <v>4.9629</v>
      </c>
      <c r="HS471">
        <v>3.2742</v>
      </c>
      <c r="HT471">
        <v>9999</v>
      </c>
      <c r="HU471">
        <v>9999</v>
      </c>
      <c r="HV471">
        <v>9999</v>
      </c>
      <c r="HW471">
        <v>33.2</v>
      </c>
      <c r="HX471">
        <v>1.86401</v>
      </c>
      <c r="HY471">
        <v>1.86035</v>
      </c>
      <c r="HZ471">
        <v>1.85868</v>
      </c>
      <c r="IA471">
        <v>1.86005</v>
      </c>
      <c r="IB471">
        <v>1.85989</v>
      </c>
      <c r="IC471">
        <v>1.85858</v>
      </c>
      <c r="ID471">
        <v>1.85773</v>
      </c>
      <c r="IE471">
        <v>1.85243</v>
      </c>
      <c r="IF471">
        <v>0</v>
      </c>
      <c r="IG471">
        <v>0</v>
      </c>
      <c r="IH471">
        <v>0</v>
      </c>
      <c r="II471">
        <v>0</v>
      </c>
      <c r="IJ471" t="s">
        <v>433</v>
      </c>
      <c r="IK471" t="s">
        <v>434</v>
      </c>
      <c r="IL471" t="s">
        <v>435</v>
      </c>
      <c r="IM471" t="s">
        <v>435</v>
      </c>
      <c r="IN471" t="s">
        <v>435</v>
      </c>
      <c r="IO471" t="s">
        <v>435</v>
      </c>
      <c r="IP471">
        <v>0</v>
      </c>
      <c r="IQ471">
        <v>100</v>
      </c>
      <c r="IR471">
        <v>100</v>
      </c>
      <c r="IS471">
        <v>0.15</v>
      </c>
      <c r="IT471">
        <v>-0.08699999999999999</v>
      </c>
      <c r="IU471">
        <v>0.1423453740695309</v>
      </c>
      <c r="IV471">
        <v>0.0002756662941723101</v>
      </c>
      <c r="IW471">
        <v>-1.706736700235475E-07</v>
      </c>
      <c r="IX471">
        <v>-7.648352192670159E-11</v>
      </c>
      <c r="IY471">
        <v>-0.2459740599932363</v>
      </c>
      <c r="IZ471">
        <v>0.001712106514585134</v>
      </c>
      <c r="JA471">
        <v>0.0004201690128959496</v>
      </c>
      <c r="JB471">
        <v>-1.212774764375344E-06</v>
      </c>
      <c r="JC471">
        <v>3</v>
      </c>
      <c r="JD471">
        <v>1949</v>
      </c>
      <c r="JE471">
        <v>1</v>
      </c>
      <c r="JF471">
        <v>28</v>
      </c>
      <c r="JG471">
        <v>18.6</v>
      </c>
      <c r="JH471">
        <v>18.4</v>
      </c>
      <c r="JI471">
        <v>2.50732</v>
      </c>
      <c r="JJ471">
        <v>2.69653</v>
      </c>
      <c r="JK471">
        <v>1.49658</v>
      </c>
      <c r="JL471">
        <v>2.34009</v>
      </c>
      <c r="JM471">
        <v>1.54785</v>
      </c>
      <c r="JN471">
        <v>2.3938</v>
      </c>
      <c r="JO471">
        <v>51.3981</v>
      </c>
      <c r="JP471">
        <v>13.3965</v>
      </c>
      <c r="JQ471">
        <v>18</v>
      </c>
      <c r="JR471">
        <v>501.818</v>
      </c>
      <c r="JS471">
        <v>466.897</v>
      </c>
      <c r="JT471">
        <v>20.5257</v>
      </c>
      <c r="JU471">
        <v>36.1485</v>
      </c>
      <c r="JV471">
        <v>30.0008</v>
      </c>
      <c r="JW471">
        <v>35.8753</v>
      </c>
      <c r="JX471">
        <v>35.7346</v>
      </c>
      <c r="JY471">
        <v>50.3758</v>
      </c>
      <c r="JZ471">
        <v>60.9932</v>
      </c>
      <c r="KA471">
        <v>0</v>
      </c>
      <c r="KB471">
        <v>20.5169</v>
      </c>
      <c r="KC471">
        <v>1122.66</v>
      </c>
      <c r="KD471">
        <v>14.4905</v>
      </c>
      <c r="KE471">
        <v>99.0176</v>
      </c>
      <c r="KF471">
        <v>99.5093</v>
      </c>
    </row>
    <row r="472" spans="1:292">
      <c r="A472">
        <v>452</v>
      </c>
      <c r="B472">
        <v>1685038287.5</v>
      </c>
      <c r="C472">
        <v>11688.40000009537</v>
      </c>
      <c r="D472" t="s">
        <v>1346</v>
      </c>
      <c r="E472" t="s">
        <v>1347</v>
      </c>
      <c r="F472">
        <v>5</v>
      </c>
      <c r="G472" t="s">
        <v>1235</v>
      </c>
      <c r="H472">
        <v>1685038279.714286</v>
      </c>
      <c r="I472">
        <f>(J472)/1000</f>
        <v>0</v>
      </c>
      <c r="J472">
        <f>IF(DO472, AM472, AG472)</f>
        <v>0</v>
      </c>
      <c r="K472">
        <f>IF(DO472, AH472, AF472)</f>
        <v>0</v>
      </c>
      <c r="L472">
        <f>DQ472 - IF(AT472&gt;1, K472*DK472*100.0/(AV472*EE472), 0)</f>
        <v>0</v>
      </c>
      <c r="M472">
        <f>((S472-I472/2)*L472-K472)/(S472+I472/2)</f>
        <v>0</v>
      </c>
      <c r="N472">
        <f>M472*(DX472+DY472)/1000.0</f>
        <v>0</v>
      </c>
      <c r="O472">
        <f>(DQ472 - IF(AT472&gt;1, K472*DK472*100.0/(AV472*EE472), 0))*(DX472+DY472)/1000.0</f>
        <v>0</v>
      </c>
      <c r="P472">
        <f>2.0/((1/R472-1/Q472)+SIGN(R472)*SQRT((1/R472-1/Q472)*(1/R472-1/Q472) + 4*DL472/((DL472+1)*(DL472+1))*(2*1/R472*1/Q472-1/Q472*1/Q472)))</f>
        <v>0</v>
      </c>
      <c r="Q472">
        <f>IF(LEFT(DM472,1)&lt;&gt;"0",IF(LEFT(DM472,1)="1",3.0,DN472),$D$5+$E$5*(EE472*DX472/($K$5*1000))+$F$5*(EE472*DX472/($K$5*1000))*MAX(MIN(DK472,$J$5),$I$5)*MAX(MIN(DK472,$J$5),$I$5)+$G$5*MAX(MIN(DK472,$J$5),$I$5)*(EE472*DX472/($K$5*1000))+$H$5*(EE472*DX472/($K$5*1000))*(EE472*DX472/($K$5*1000)))</f>
        <v>0</v>
      </c>
      <c r="R472">
        <f>I472*(1000-(1000*0.61365*exp(17.502*V472/(240.97+V472))/(DX472+DY472)+DS472)/2)/(1000*0.61365*exp(17.502*V472/(240.97+V472))/(DX472+DY472)-DS472)</f>
        <v>0</v>
      </c>
      <c r="S472">
        <f>1/((DL472+1)/(P472/1.6)+1/(Q472/1.37)) + DL472/((DL472+1)/(P472/1.6) + DL472/(Q472/1.37))</f>
        <v>0</v>
      </c>
      <c r="T472">
        <f>(DG472*DJ472)</f>
        <v>0</v>
      </c>
      <c r="U472">
        <f>(DZ472+(T472+2*0.95*5.67E-8*(((DZ472+$B$9)+273)^4-(DZ472+273)^4)-44100*I472)/(1.84*29.3*Q472+8*0.95*5.67E-8*(DZ472+273)^3))</f>
        <v>0</v>
      </c>
      <c r="V472">
        <f>($C$9*EA472+$D$9*EB472+$E$9*U472)</f>
        <v>0</v>
      </c>
      <c r="W472">
        <f>0.61365*exp(17.502*V472/(240.97+V472))</f>
        <v>0</v>
      </c>
      <c r="X472">
        <f>(Y472/Z472*100)</f>
        <v>0</v>
      </c>
      <c r="Y472">
        <f>DS472*(DX472+DY472)/1000</f>
        <v>0</v>
      </c>
      <c r="Z472">
        <f>0.61365*exp(17.502*DZ472/(240.97+DZ472))</f>
        <v>0</v>
      </c>
      <c r="AA472">
        <f>(W472-DS472*(DX472+DY472)/1000)</f>
        <v>0</v>
      </c>
      <c r="AB472">
        <f>(-I472*44100)</f>
        <v>0</v>
      </c>
      <c r="AC472">
        <f>2*29.3*Q472*0.92*(DZ472-V472)</f>
        <v>0</v>
      </c>
      <c r="AD472">
        <f>2*0.95*5.67E-8*(((DZ472+$B$9)+273)^4-(V472+273)^4)</f>
        <v>0</v>
      </c>
      <c r="AE472">
        <f>T472+AD472+AB472+AC472</f>
        <v>0</v>
      </c>
      <c r="AF472">
        <f>DW472*AT472*(DR472-DQ472*(1000-AT472*DT472)/(1000-AT472*DS472))/(100*DK472)</f>
        <v>0</v>
      </c>
      <c r="AG472">
        <f>1000*DW472*AT472*(DS472-DT472)/(100*DK472*(1000-AT472*DS472))</f>
        <v>0</v>
      </c>
      <c r="AH472">
        <f>(AI472 - AJ472 - DX472*1E3/(8.314*(DZ472+273.15)) * AL472/DW472 * AK472) * DW472/(100*DK472) * (1000 - DT472)/1000</f>
        <v>0</v>
      </c>
      <c r="AI472">
        <v>1123.274098698174</v>
      </c>
      <c r="AJ472">
        <v>1100.610484848485</v>
      </c>
      <c r="AK472">
        <v>3.412692049038274</v>
      </c>
      <c r="AL472">
        <v>66.85377035828483</v>
      </c>
      <c r="AM472">
        <f>(AO472 - AN472 + DX472*1E3/(8.314*(DZ472+273.15)) * AQ472/DW472 * AP472) * DW472/(100*DK472) * 1000/(1000 - AO472)</f>
        <v>0</v>
      </c>
      <c r="AN472">
        <v>14.5615850586002</v>
      </c>
      <c r="AO472">
        <v>17.85485054945055</v>
      </c>
      <c r="AP472">
        <v>-1.741440000506282E-06</v>
      </c>
      <c r="AQ472">
        <v>101.9108585769425</v>
      </c>
      <c r="AR472">
        <v>0</v>
      </c>
      <c r="AS472">
        <v>0</v>
      </c>
      <c r="AT472">
        <f>IF(AR472*$H$15&gt;=AV472,1.0,(AV472/(AV472-AR472*$H$15)))</f>
        <v>0</v>
      </c>
      <c r="AU472">
        <f>(AT472-1)*100</f>
        <v>0</v>
      </c>
      <c r="AV472">
        <f>MAX(0,($B$15+$C$15*EE472)/(1+$D$15*EE472)*DX472/(DZ472+273)*$E$15)</f>
        <v>0</v>
      </c>
      <c r="AW472" t="s">
        <v>429</v>
      </c>
      <c r="AX472" t="s">
        <v>429</v>
      </c>
      <c r="AY472">
        <v>0</v>
      </c>
      <c r="AZ472">
        <v>0</v>
      </c>
      <c r="BA472">
        <f>1-AY472/AZ472</f>
        <v>0</v>
      </c>
      <c r="BB472">
        <v>0</v>
      </c>
      <c r="BC472" t="s">
        <v>429</v>
      </c>
      <c r="BD472" t="s">
        <v>429</v>
      </c>
      <c r="BE472">
        <v>0</v>
      </c>
      <c r="BF472">
        <v>0</v>
      </c>
      <c r="BG472">
        <f>1-BE472/BF472</f>
        <v>0</v>
      </c>
      <c r="BH472">
        <v>0.5</v>
      </c>
      <c r="BI472">
        <f>DH472</f>
        <v>0</v>
      </c>
      <c r="BJ472">
        <f>K472</f>
        <v>0</v>
      </c>
      <c r="BK472">
        <f>BG472*BH472*BI472</f>
        <v>0</v>
      </c>
      <c r="BL472">
        <f>(BJ472-BB472)/BI472</f>
        <v>0</v>
      </c>
      <c r="BM472">
        <f>(AZ472-BF472)/BF472</f>
        <v>0</v>
      </c>
      <c r="BN472">
        <f>AY472/(BA472+AY472/BF472)</f>
        <v>0</v>
      </c>
      <c r="BO472" t="s">
        <v>429</v>
      </c>
      <c r="BP472">
        <v>0</v>
      </c>
      <c r="BQ472">
        <f>IF(BP472&lt;&gt;0, BP472, BN472)</f>
        <v>0</v>
      </c>
      <c r="BR472">
        <f>1-BQ472/BF472</f>
        <v>0</v>
      </c>
      <c r="BS472">
        <f>(BF472-BE472)/(BF472-BQ472)</f>
        <v>0</v>
      </c>
      <c r="BT472">
        <f>(AZ472-BF472)/(AZ472-BQ472)</f>
        <v>0</v>
      </c>
      <c r="BU472">
        <f>(BF472-BE472)/(BF472-AY472)</f>
        <v>0</v>
      </c>
      <c r="BV472">
        <f>(AZ472-BF472)/(AZ472-AY472)</f>
        <v>0</v>
      </c>
      <c r="BW472">
        <f>(BS472*BQ472/BE472)</f>
        <v>0</v>
      </c>
      <c r="BX472">
        <f>(1-BW472)</f>
        <v>0</v>
      </c>
      <c r="DG472">
        <f>$B$13*EF472+$C$13*EG472+$F$13*ER472*(1-EU472)</f>
        <v>0</v>
      </c>
      <c r="DH472">
        <f>DG472*DI472</f>
        <v>0</v>
      </c>
      <c r="DI472">
        <f>($B$13*$D$11+$C$13*$D$11+$F$13*((FE472+EW472)/MAX(FE472+EW472+FF472, 0.1)*$I$11+FF472/MAX(FE472+EW472+FF472, 0.1)*$J$11))/($B$13+$C$13+$F$13)</f>
        <v>0</v>
      </c>
      <c r="DJ472">
        <f>($B$13*$K$11+$C$13*$K$11+$F$13*((FE472+EW472)/MAX(FE472+EW472+FF472, 0.1)*$P$11+FF472/MAX(FE472+EW472+FF472, 0.1)*$Q$11))/($B$13+$C$13+$F$13)</f>
        <v>0</v>
      </c>
      <c r="DK472">
        <v>4.16</v>
      </c>
      <c r="DL472">
        <v>0.5</v>
      </c>
      <c r="DM472" t="s">
        <v>430</v>
      </c>
      <c r="DN472">
        <v>2</v>
      </c>
      <c r="DO472" t="b">
        <v>1</v>
      </c>
      <c r="DP472">
        <v>1685038279.714286</v>
      </c>
      <c r="DQ472">
        <v>1056.563214285714</v>
      </c>
      <c r="DR472">
        <v>1091.924285714286</v>
      </c>
      <c r="DS472">
        <v>17.8563</v>
      </c>
      <c r="DT472">
        <v>14.56075714285714</v>
      </c>
      <c r="DU472">
        <v>1056.41</v>
      </c>
      <c r="DV472">
        <v>17.94328571428571</v>
      </c>
      <c r="DW472">
        <v>500.0261428571429</v>
      </c>
      <c r="DX472">
        <v>99.46946071428572</v>
      </c>
      <c r="DY472">
        <v>0.1000408357142857</v>
      </c>
      <c r="DZ472">
        <v>26.90723214285715</v>
      </c>
      <c r="EA472">
        <v>27.98743571428571</v>
      </c>
      <c r="EB472">
        <v>999.9000000000002</v>
      </c>
      <c r="EC472">
        <v>0</v>
      </c>
      <c r="ED472">
        <v>0</v>
      </c>
      <c r="EE472">
        <v>10002.30107142857</v>
      </c>
      <c r="EF472">
        <v>0</v>
      </c>
      <c r="EG472">
        <v>275.5213214285714</v>
      </c>
      <c r="EH472">
        <v>-35.36159285714286</v>
      </c>
      <c r="EI472">
        <v>1075.772142857143</v>
      </c>
      <c r="EJ472">
        <v>1108.057857142857</v>
      </c>
      <c r="EK472">
        <v>3.295544642857143</v>
      </c>
      <c r="EL472">
        <v>1091.924285714286</v>
      </c>
      <c r="EM472">
        <v>14.56075714285714</v>
      </c>
      <c r="EN472">
        <v>1.776157142857143</v>
      </c>
      <c r="EO472">
        <v>1.448350357142857</v>
      </c>
      <c r="EP472">
        <v>15.57851428571429</v>
      </c>
      <c r="EQ472">
        <v>12.43354285714286</v>
      </c>
      <c r="ER472">
        <v>1999.965357142857</v>
      </c>
      <c r="ES472">
        <v>0.9799943928571431</v>
      </c>
      <c r="ET472">
        <v>0.02000575714285714</v>
      </c>
      <c r="EU472">
        <v>0</v>
      </c>
      <c r="EV472">
        <v>96.85429285714285</v>
      </c>
      <c r="EW472">
        <v>5.00078</v>
      </c>
      <c r="EX472">
        <v>10296.23642857143</v>
      </c>
      <c r="EY472">
        <v>16379.32857142857</v>
      </c>
      <c r="EZ472">
        <v>44.73639285714285</v>
      </c>
      <c r="FA472">
        <v>46.11375</v>
      </c>
      <c r="FB472">
        <v>45.18285714285714</v>
      </c>
      <c r="FC472">
        <v>45.38817857142858</v>
      </c>
      <c r="FD472">
        <v>45.16042857142856</v>
      </c>
      <c r="FE472">
        <v>1955.055</v>
      </c>
      <c r="FF472">
        <v>39.90892857142858</v>
      </c>
      <c r="FG472">
        <v>0</v>
      </c>
      <c r="FH472">
        <v>1685038287.1</v>
      </c>
      <c r="FI472">
        <v>0</v>
      </c>
      <c r="FJ472">
        <v>96.82482692307691</v>
      </c>
      <c r="FK472">
        <v>-0.009931639817415766</v>
      </c>
      <c r="FL472">
        <v>-6010.739828680206</v>
      </c>
      <c r="FM472">
        <v>10256.78461538462</v>
      </c>
      <c r="FN472">
        <v>15</v>
      </c>
      <c r="FO472">
        <v>1685037180.6</v>
      </c>
      <c r="FP472" t="s">
        <v>1212</v>
      </c>
      <c r="FQ472">
        <v>1685037168.1</v>
      </c>
      <c r="FR472">
        <v>1685037180.6</v>
      </c>
      <c r="FS472">
        <v>6</v>
      </c>
      <c r="FT472">
        <v>0.393</v>
      </c>
      <c r="FU472">
        <v>0.027</v>
      </c>
      <c r="FV472">
        <v>0.222</v>
      </c>
      <c r="FW472">
        <v>-0.163</v>
      </c>
      <c r="FX472">
        <v>420</v>
      </c>
      <c r="FY472">
        <v>12</v>
      </c>
      <c r="FZ472">
        <v>0.38</v>
      </c>
      <c r="GA472">
        <v>0.02</v>
      </c>
      <c r="GB472">
        <v>-35.3695675</v>
      </c>
      <c r="GC472">
        <v>-0.1645902439023846</v>
      </c>
      <c r="GD472">
        <v>0.1146374467342588</v>
      </c>
      <c r="GE472">
        <v>0</v>
      </c>
      <c r="GF472">
        <v>3.29666675</v>
      </c>
      <c r="GG472">
        <v>-0.02690915572233168</v>
      </c>
      <c r="GH472">
        <v>0.002784349463968231</v>
      </c>
      <c r="GI472">
        <v>1</v>
      </c>
      <c r="GJ472">
        <v>1</v>
      </c>
      <c r="GK472">
        <v>2</v>
      </c>
      <c r="GL472" t="s">
        <v>432</v>
      </c>
      <c r="GM472">
        <v>3.09871</v>
      </c>
      <c r="GN472">
        <v>2.75824</v>
      </c>
      <c r="GO472">
        <v>0.182433</v>
      </c>
      <c r="GP472">
        <v>0.186257</v>
      </c>
      <c r="GQ472">
        <v>0.0953888</v>
      </c>
      <c r="GR472">
        <v>0.08245189999999999</v>
      </c>
      <c r="GS472">
        <v>20719.4</v>
      </c>
      <c r="GT472">
        <v>20391.7</v>
      </c>
      <c r="GU472">
        <v>25908.1</v>
      </c>
      <c r="GV472">
        <v>25426.5</v>
      </c>
      <c r="GW472">
        <v>37639.1</v>
      </c>
      <c r="GX472">
        <v>35557.3</v>
      </c>
      <c r="GY472">
        <v>45313.5</v>
      </c>
      <c r="GZ472">
        <v>41915.8</v>
      </c>
      <c r="HA472">
        <v>1.82038</v>
      </c>
      <c r="HB472">
        <v>1.74635</v>
      </c>
      <c r="HC472">
        <v>-0.247709</v>
      </c>
      <c r="HD472">
        <v>0</v>
      </c>
      <c r="HE472">
        <v>32.0005</v>
      </c>
      <c r="HF472">
        <v>999.9</v>
      </c>
      <c r="HG472">
        <v>39.2</v>
      </c>
      <c r="HH472">
        <v>48.2</v>
      </c>
      <c r="HI472">
        <v>44.7202</v>
      </c>
      <c r="HJ472">
        <v>63.0035</v>
      </c>
      <c r="HK472">
        <v>22.3317</v>
      </c>
      <c r="HL472">
        <v>1</v>
      </c>
      <c r="HM472">
        <v>0.761273</v>
      </c>
      <c r="HN472">
        <v>7.855</v>
      </c>
      <c r="HO472">
        <v>20.1215</v>
      </c>
      <c r="HP472">
        <v>5.2092</v>
      </c>
      <c r="HQ472">
        <v>11.986</v>
      </c>
      <c r="HR472">
        <v>4.9629</v>
      </c>
      <c r="HS472">
        <v>3.2743</v>
      </c>
      <c r="HT472">
        <v>9999</v>
      </c>
      <c r="HU472">
        <v>9999</v>
      </c>
      <c r="HV472">
        <v>9999</v>
      </c>
      <c r="HW472">
        <v>33.2</v>
      </c>
      <c r="HX472">
        <v>1.86401</v>
      </c>
      <c r="HY472">
        <v>1.86035</v>
      </c>
      <c r="HZ472">
        <v>1.85867</v>
      </c>
      <c r="IA472">
        <v>1.86004</v>
      </c>
      <c r="IB472">
        <v>1.85989</v>
      </c>
      <c r="IC472">
        <v>1.85859</v>
      </c>
      <c r="ID472">
        <v>1.85775</v>
      </c>
      <c r="IE472">
        <v>1.85244</v>
      </c>
      <c r="IF472">
        <v>0</v>
      </c>
      <c r="IG472">
        <v>0</v>
      </c>
      <c r="IH472">
        <v>0</v>
      </c>
      <c r="II472">
        <v>0</v>
      </c>
      <c r="IJ472" t="s">
        <v>433</v>
      </c>
      <c r="IK472" t="s">
        <v>434</v>
      </c>
      <c r="IL472" t="s">
        <v>435</v>
      </c>
      <c r="IM472" t="s">
        <v>435</v>
      </c>
      <c r="IN472" t="s">
        <v>435</v>
      </c>
      <c r="IO472" t="s">
        <v>435</v>
      </c>
      <c r="IP472">
        <v>0</v>
      </c>
      <c r="IQ472">
        <v>100</v>
      </c>
      <c r="IR472">
        <v>100</v>
      </c>
      <c r="IS472">
        <v>0.14</v>
      </c>
      <c r="IT472">
        <v>-0.08699999999999999</v>
      </c>
      <c r="IU472">
        <v>0.1423453740695309</v>
      </c>
      <c r="IV472">
        <v>0.0002756662941723101</v>
      </c>
      <c r="IW472">
        <v>-1.706736700235475E-07</v>
      </c>
      <c r="IX472">
        <v>-7.648352192670159E-11</v>
      </c>
      <c r="IY472">
        <v>-0.2459740599932363</v>
      </c>
      <c r="IZ472">
        <v>0.001712106514585134</v>
      </c>
      <c r="JA472">
        <v>0.0004201690128959496</v>
      </c>
      <c r="JB472">
        <v>-1.212774764375344E-06</v>
      </c>
      <c r="JC472">
        <v>3</v>
      </c>
      <c r="JD472">
        <v>1949</v>
      </c>
      <c r="JE472">
        <v>1</v>
      </c>
      <c r="JF472">
        <v>28</v>
      </c>
      <c r="JG472">
        <v>18.7</v>
      </c>
      <c r="JH472">
        <v>18.4</v>
      </c>
      <c r="JI472">
        <v>2.53906</v>
      </c>
      <c r="JJ472">
        <v>2.69653</v>
      </c>
      <c r="JK472">
        <v>1.49658</v>
      </c>
      <c r="JL472">
        <v>2.34009</v>
      </c>
      <c r="JM472">
        <v>1.54785</v>
      </c>
      <c r="JN472">
        <v>2.39136</v>
      </c>
      <c r="JO472">
        <v>51.3981</v>
      </c>
      <c r="JP472">
        <v>13.3965</v>
      </c>
      <c r="JQ472">
        <v>18</v>
      </c>
      <c r="JR472">
        <v>501.861</v>
      </c>
      <c r="JS472">
        <v>466.776</v>
      </c>
      <c r="JT472">
        <v>20.5276</v>
      </c>
      <c r="JU472">
        <v>36.1517</v>
      </c>
      <c r="JV472">
        <v>30.0006</v>
      </c>
      <c r="JW472">
        <v>35.8792</v>
      </c>
      <c r="JX472">
        <v>35.7385</v>
      </c>
      <c r="JY472">
        <v>50.9544</v>
      </c>
      <c r="JZ472">
        <v>60.9932</v>
      </c>
      <c r="KA472">
        <v>0</v>
      </c>
      <c r="KB472">
        <v>20.5246</v>
      </c>
      <c r="KC472">
        <v>1142.7</v>
      </c>
      <c r="KD472">
        <v>14.4905</v>
      </c>
      <c r="KE472">
        <v>99.0168</v>
      </c>
      <c r="KF472">
        <v>99.5085</v>
      </c>
    </row>
    <row r="473" spans="1:292">
      <c r="A473">
        <v>453</v>
      </c>
      <c r="B473">
        <v>1685038292.5</v>
      </c>
      <c r="C473">
        <v>11693.40000009537</v>
      </c>
      <c r="D473" t="s">
        <v>1348</v>
      </c>
      <c r="E473" t="s">
        <v>1349</v>
      </c>
      <c r="F473">
        <v>5</v>
      </c>
      <c r="G473" t="s">
        <v>1235</v>
      </c>
      <c r="H473">
        <v>1685038285</v>
      </c>
      <c r="I473">
        <f>(J473)/1000</f>
        <v>0</v>
      </c>
      <c r="J473">
        <f>IF(DO473, AM473, AG473)</f>
        <v>0</v>
      </c>
      <c r="K473">
        <f>IF(DO473, AH473, AF473)</f>
        <v>0</v>
      </c>
      <c r="L473">
        <f>DQ473 - IF(AT473&gt;1, K473*DK473*100.0/(AV473*EE473), 0)</f>
        <v>0</v>
      </c>
      <c r="M473">
        <f>((S473-I473/2)*L473-K473)/(S473+I473/2)</f>
        <v>0</v>
      </c>
      <c r="N473">
        <f>M473*(DX473+DY473)/1000.0</f>
        <v>0</v>
      </c>
      <c r="O473">
        <f>(DQ473 - IF(AT473&gt;1, K473*DK473*100.0/(AV473*EE473), 0))*(DX473+DY473)/1000.0</f>
        <v>0</v>
      </c>
      <c r="P473">
        <f>2.0/((1/R473-1/Q473)+SIGN(R473)*SQRT((1/R473-1/Q473)*(1/R473-1/Q473) + 4*DL473/((DL473+1)*(DL473+1))*(2*1/R473*1/Q473-1/Q473*1/Q473)))</f>
        <v>0</v>
      </c>
      <c r="Q473">
        <f>IF(LEFT(DM473,1)&lt;&gt;"0",IF(LEFT(DM473,1)="1",3.0,DN473),$D$5+$E$5*(EE473*DX473/($K$5*1000))+$F$5*(EE473*DX473/($K$5*1000))*MAX(MIN(DK473,$J$5),$I$5)*MAX(MIN(DK473,$J$5),$I$5)+$G$5*MAX(MIN(DK473,$J$5),$I$5)*(EE473*DX473/($K$5*1000))+$H$5*(EE473*DX473/($K$5*1000))*(EE473*DX473/($K$5*1000)))</f>
        <v>0</v>
      </c>
      <c r="R473">
        <f>I473*(1000-(1000*0.61365*exp(17.502*V473/(240.97+V473))/(DX473+DY473)+DS473)/2)/(1000*0.61365*exp(17.502*V473/(240.97+V473))/(DX473+DY473)-DS473)</f>
        <v>0</v>
      </c>
      <c r="S473">
        <f>1/((DL473+1)/(P473/1.6)+1/(Q473/1.37)) + DL473/((DL473+1)/(P473/1.6) + DL473/(Q473/1.37))</f>
        <v>0</v>
      </c>
      <c r="T473">
        <f>(DG473*DJ473)</f>
        <v>0</v>
      </c>
      <c r="U473">
        <f>(DZ473+(T473+2*0.95*5.67E-8*(((DZ473+$B$9)+273)^4-(DZ473+273)^4)-44100*I473)/(1.84*29.3*Q473+8*0.95*5.67E-8*(DZ473+273)^3))</f>
        <v>0</v>
      </c>
      <c r="V473">
        <f>($C$9*EA473+$D$9*EB473+$E$9*U473)</f>
        <v>0</v>
      </c>
      <c r="W473">
        <f>0.61365*exp(17.502*V473/(240.97+V473))</f>
        <v>0</v>
      </c>
      <c r="X473">
        <f>(Y473/Z473*100)</f>
        <v>0</v>
      </c>
      <c r="Y473">
        <f>DS473*(DX473+DY473)/1000</f>
        <v>0</v>
      </c>
      <c r="Z473">
        <f>0.61365*exp(17.502*DZ473/(240.97+DZ473))</f>
        <v>0</v>
      </c>
      <c r="AA473">
        <f>(W473-DS473*(DX473+DY473)/1000)</f>
        <v>0</v>
      </c>
      <c r="AB473">
        <f>(-I473*44100)</f>
        <v>0</v>
      </c>
      <c r="AC473">
        <f>2*29.3*Q473*0.92*(DZ473-V473)</f>
        <v>0</v>
      </c>
      <c r="AD473">
        <f>2*0.95*5.67E-8*(((DZ473+$B$9)+273)^4-(V473+273)^4)</f>
        <v>0</v>
      </c>
      <c r="AE473">
        <f>T473+AD473+AB473+AC473</f>
        <v>0</v>
      </c>
      <c r="AF473">
        <f>DW473*AT473*(DR473-DQ473*(1000-AT473*DT473)/(1000-AT473*DS473))/(100*DK473)</f>
        <v>0</v>
      </c>
      <c r="AG473">
        <f>1000*DW473*AT473*(DS473-DT473)/(100*DK473*(1000-AT473*DS473))</f>
        <v>0</v>
      </c>
      <c r="AH473">
        <f>(AI473 - AJ473 - DX473*1E3/(8.314*(DZ473+273.15)) * AL473/DW473 * AK473) * DW473/(100*DK473) * (1000 - DT473)/1000</f>
        <v>0</v>
      </c>
      <c r="AI473">
        <v>1140.348227036601</v>
      </c>
      <c r="AJ473">
        <v>1117.693515151515</v>
      </c>
      <c r="AK473">
        <v>3.4103464039285</v>
      </c>
      <c r="AL473">
        <v>66.85377035828483</v>
      </c>
      <c r="AM473">
        <f>(AO473 - AN473 + DX473*1E3/(8.314*(DZ473+273.15)) * AQ473/DW473 * AP473) * DW473/(100*DK473) * 1000/(1000 - AO473)</f>
        <v>0</v>
      </c>
      <c r="AN473">
        <v>14.56257004940353</v>
      </c>
      <c r="AO473">
        <v>17.85319340659341</v>
      </c>
      <c r="AP473">
        <v>-1.017013828147632E-05</v>
      </c>
      <c r="AQ473">
        <v>101.9108585769425</v>
      </c>
      <c r="AR473">
        <v>0</v>
      </c>
      <c r="AS473">
        <v>0</v>
      </c>
      <c r="AT473">
        <f>IF(AR473*$H$15&gt;=AV473,1.0,(AV473/(AV473-AR473*$H$15)))</f>
        <v>0</v>
      </c>
      <c r="AU473">
        <f>(AT473-1)*100</f>
        <v>0</v>
      </c>
      <c r="AV473">
        <f>MAX(0,($B$15+$C$15*EE473)/(1+$D$15*EE473)*DX473/(DZ473+273)*$E$15)</f>
        <v>0</v>
      </c>
      <c r="AW473" t="s">
        <v>429</v>
      </c>
      <c r="AX473" t="s">
        <v>429</v>
      </c>
      <c r="AY473">
        <v>0</v>
      </c>
      <c r="AZ473">
        <v>0</v>
      </c>
      <c r="BA473">
        <f>1-AY473/AZ473</f>
        <v>0</v>
      </c>
      <c r="BB473">
        <v>0</v>
      </c>
      <c r="BC473" t="s">
        <v>429</v>
      </c>
      <c r="BD473" t="s">
        <v>429</v>
      </c>
      <c r="BE473">
        <v>0</v>
      </c>
      <c r="BF473">
        <v>0</v>
      </c>
      <c r="BG473">
        <f>1-BE473/BF473</f>
        <v>0</v>
      </c>
      <c r="BH473">
        <v>0.5</v>
      </c>
      <c r="BI473">
        <f>DH473</f>
        <v>0</v>
      </c>
      <c r="BJ473">
        <f>K473</f>
        <v>0</v>
      </c>
      <c r="BK473">
        <f>BG473*BH473*BI473</f>
        <v>0</v>
      </c>
      <c r="BL473">
        <f>(BJ473-BB473)/BI473</f>
        <v>0</v>
      </c>
      <c r="BM473">
        <f>(AZ473-BF473)/BF473</f>
        <v>0</v>
      </c>
      <c r="BN473">
        <f>AY473/(BA473+AY473/BF473)</f>
        <v>0</v>
      </c>
      <c r="BO473" t="s">
        <v>429</v>
      </c>
      <c r="BP473">
        <v>0</v>
      </c>
      <c r="BQ473">
        <f>IF(BP473&lt;&gt;0, BP473, BN473)</f>
        <v>0</v>
      </c>
      <c r="BR473">
        <f>1-BQ473/BF473</f>
        <v>0</v>
      </c>
      <c r="BS473">
        <f>(BF473-BE473)/(BF473-BQ473)</f>
        <v>0</v>
      </c>
      <c r="BT473">
        <f>(AZ473-BF473)/(AZ473-BQ473)</f>
        <v>0</v>
      </c>
      <c r="BU473">
        <f>(BF473-BE473)/(BF473-AY473)</f>
        <v>0</v>
      </c>
      <c r="BV473">
        <f>(AZ473-BF473)/(AZ473-AY473)</f>
        <v>0</v>
      </c>
      <c r="BW473">
        <f>(BS473*BQ473/BE473)</f>
        <v>0</v>
      </c>
      <c r="BX473">
        <f>(1-BW473)</f>
        <v>0</v>
      </c>
      <c r="DG473">
        <f>$B$13*EF473+$C$13*EG473+$F$13*ER473*(1-EU473)</f>
        <v>0</v>
      </c>
      <c r="DH473">
        <f>DG473*DI473</f>
        <v>0</v>
      </c>
      <c r="DI473">
        <f>($B$13*$D$11+$C$13*$D$11+$F$13*((FE473+EW473)/MAX(FE473+EW473+FF473, 0.1)*$I$11+FF473/MAX(FE473+EW473+FF473, 0.1)*$J$11))/($B$13+$C$13+$F$13)</f>
        <v>0</v>
      </c>
      <c r="DJ473">
        <f>($B$13*$K$11+$C$13*$K$11+$F$13*((FE473+EW473)/MAX(FE473+EW473+FF473, 0.1)*$P$11+FF473/MAX(FE473+EW473+FF473, 0.1)*$Q$11))/($B$13+$C$13+$F$13)</f>
        <v>0</v>
      </c>
      <c r="DK473">
        <v>4.16</v>
      </c>
      <c r="DL473">
        <v>0.5</v>
      </c>
      <c r="DM473" t="s">
        <v>430</v>
      </c>
      <c r="DN473">
        <v>2</v>
      </c>
      <c r="DO473" t="b">
        <v>1</v>
      </c>
      <c r="DP473">
        <v>1685038285</v>
      </c>
      <c r="DQ473">
        <v>1074.261851851852</v>
      </c>
      <c r="DR473">
        <v>1109.683333333333</v>
      </c>
      <c r="DS473">
        <v>17.85557037037037</v>
      </c>
      <c r="DT473">
        <v>14.56173703703704</v>
      </c>
      <c r="DU473">
        <v>1074.114074074074</v>
      </c>
      <c r="DV473">
        <v>17.94256666666666</v>
      </c>
      <c r="DW473">
        <v>500.0274074074074</v>
      </c>
      <c r="DX473">
        <v>99.46981851851852</v>
      </c>
      <c r="DY473">
        <v>0.1000868222222222</v>
      </c>
      <c r="DZ473">
        <v>26.91141111111111</v>
      </c>
      <c r="EA473">
        <v>27.98398518518518</v>
      </c>
      <c r="EB473">
        <v>999.9000000000001</v>
      </c>
      <c r="EC473">
        <v>0</v>
      </c>
      <c r="ED473">
        <v>0</v>
      </c>
      <c r="EE473">
        <v>9998.703333333333</v>
      </c>
      <c r="EF473">
        <v>0</v>
      </c>
      <c r="EG473">
        <v>271.7656296296296</v>
      </c>
      <c r="EH473">
        <v>-35.42135555555555</v>
      </c>
      <c r="EI473">
        <v>1093.791851851852</v>
      </c>
      <c r="EJ473">
        <v>1126.07962962963</v>
      </c>
      <c r="EK473">
        <v>3.293841851851852</v>
      </c>
      <c r="EL473">
        <v>1109.683333333333</v>
      </c>
      <c r="EM473">
        <v>14.56173703703704</v>
      </c>
      <c r="EN473">
        <v>1.776090740740741</v>
      </c>
      <c r="EO473">
        <v>1.448452592592593</v>
      </c>
      <c r="EP473">
        <v>15.57794074074074</v>
      </c>
      <c r="EQ473">
        <v>12.43462222222222</v>
      </c>
      <c r="ER473">
        <v>1999.979629629629</v>
      </c>
      <c r="ES473">
        <v>0.9799938888888889</v>
      </c>
      <c r="ET473">
        <v>0.02000631111111111</v>
      </c>
      <c r="EU473">
        <v>0</v>
      </c>
      <c r="EV473">
        <v>96.8285037037037</v>
      </c>
      <c r="EW473">
        <v>5.00078</v>
      </c>
      <c r="EX473">
        <v>9938.196296296295</v>
      </c>
      <c r="EY473">
        <v>16379.44814814815</v>
      </c>
      <c r="EZ473">
        <v>44.73825925925926</v>
      </c>
      <c r="FA473">
        <v>46.11566666666666</v>
      </c>
      <c r="FB473">
        <v>45.15951851851851</v>
      </c>
      <c r="FC473">
        <v>45.38174074074074</v>
      </c>
      <c r="FD473">
        <v>45.17562962962963</v>
      </c>
      <c r="FE473">
        <v>1955.06962962963</v>
      </c>
      <c r="FF473">
        <v>39.91</v>
      </c>
      <c r="FG473">
        <v>0</v>
      </c>
      <c r="FH473">
        <v>1685038291.9</v>
      </c>
      <c r="FI473">
        <v>0</v>
      </c>
      <c r="FJ473">
        <v>96.79059615384615</v>
      </c>
      <c r="FK473">
        <v>-0.03489573947760925</v>
      </c>
      <c r="FL473">
        <v>-1759.410932752025</v>
      </c>
      <c r="FM473">
        <v>9967.638846153846</v>
      </c>
      <c r="FN473">
        <v>15</v>
      </c>
      <c r="FO473">
        <v>1685037180.6</v>
      </c>
      <c r="FP473" t="s">
        <v>1212</v>
      </c>
      <c r="FQ473">
        <v>1685037168.1</v>
      </c>
      <c r="FR473">
        <v>1685037180.6</v>
      </c>
      <c r="FS473">
        <v>6</v>
      </c>
      <c r="FT473">
        <v>0.393</v>
      </c>
      <c r="FU473">
        <v>0.027</v>
      </c>
      <c r="FV473">
        <v>0.222</v>
      </c>
      <c r="FW473">
        <v>-0.163</v>
      </c>
      <c r="FX473">
        <v>420</v>
      </c>
      <c r="FY473">
        <v>12</v>
      </c>
      <c r="FZ473">
        <v>0.38</v>
      </c>
      <c r="GA473">
        <v>0.02</v>
      </c>
      <c r="GB473">
        <v>-35.40036</v>
      </c>
      <c r="GC473">
        <v>-0.8029328330205889</v>
      </c>
      <c r="GD473">
        <v>0.1362901405091357</v>
      </c>
      <c r="GE473">
        <v>0</v>
      </c>
      <c r="GF473">
        <v>3.2947915</v>
      </c>
      <c r="GG473">
        <v>-0.02957065666042327</v>
      </c>
      <c r="GH473">
        <v>0.003062821860637663</v>
      </c>
      <c r="GI473">
        <v>1</v>
      </c>
      <c r="GJ473">
        <v>1</v>
      </c>
      <c r="GK473">
        <v>2</v>
      </c>
      <c r="GL473" t="s">
        <v>432</v>
      </c>
      <c r="GM473">
        <v>3.09855</v>
      </c>
      <c r="GN473">
        <v>2.75801</v>
      </c>
      <c r="GO473">
        <v>0.184215</v>
      </c>
      <c r="GP473">
        <v>0.188018</v>
      </c>
      <c r="GQ473">
        <v>0.09538000000000001</v>
      </c>
      <c r="GR473">
        <v>0.0823526</v>
      </c>
      <c r="GS473">
        <v>20674</v>
      </c>
      <c r="GT473">
        <v>20347.1</v>
      </c>
      <c r="GU473">
        <v>25907.9</v>
      </c>
      <c r="GV473">
        <v>25426</v>
      </c>
      <c r="GW473">
        <v>37639.2</v>
      </c>
      <c r="GX473">
        <v>35561</v>
      </c>
      <c r="GY473">
        <v>45313</v>
      </c>
      <c r="GZ473">
        <v>41915.4</v>
      </c>
      <c r="HA473">
        <v>1.81988</v>
      </c>
      <c r="HB473">
        <v>1.74653</v>
      </c>
      <c r="HC473">
        <v>-0.246562</v>
      </c>
      <c r="HD473">
        <v>0</v>
      </c>
      <c r="HE473">
        <v>32.0019</v>
      </c>
      <c r="HF473">
        <v>999.9</v>
      </c>
      <c r="HG473">
        <v>39.2</v>
      </c>
      <c r="HH473">
        <v>48.2</v>
      </c>
      <c r="HI473">
        <v>44.7244</v>
      </c>
      <c r="HJ473">
        <v>62.9535</v>
      </c>
      <c r="HK473">
        <v>22.4559</v>
      </c>
      <c r="HL473">
        <v>1</v>
      </c>
      <c r="HM473">
        <v>0.761496</v>
      </c>
      <c r="HN473">
        <v>7.80314</v>
      </c>
      <c r="HO473">
        <v>20.1239</v>
      </c>
      <c r="HP473">
        <v>5.2098</v>
      </c>
      <c r="HQ473">
        <v>11.986</v>
      </c>
      <c r="HR473">
        <v>4.96275</v>
      </c>
      <c r="HS473">
        <v>3.27415</v>
      </c>
      <c r="HT473">
        <v>9999</v>
      </c>
      <c r="HU473">
        <v>9999</v>
      </c>
      <c r="HV473">
        <v>9999</v>
      </c>
      <c r="HW473">
        <v>33.2</v>
      </c>
      <c r="HX473">
        <v>1.86401</v>
      </c>
      <c r="HY473">
        <v>1.86035</v>
      </c>
      <c r="HZ473">
        <v>1.85869</v>
      </c>
      <c r="IA473">
        <v>1.86003</v>
      </c>
      <c r="IB473">
        <v>1.85989</v>
      </c>
      <c r="IC473">
        <v>1.8586</v>
      </c>
      <c r="ID473">
        <v>1.85774</v>
      </c>
      <c r="IE473">
        <v>1.85245</v>
      </c>
      <c r="IF473">
        <v>0</v>
      </c>
      <c r="IG473">
        <v>0</v>
      </c>
      <c r="IH473">
        <v>0</v>
      </c>
      <c r="II473">
        <v>0</v>
      </c>
      <c r="IJ473" t="s">
        <v>433</v>
      </c>
      <c r="IK473" t="s">
        <v>434</v>
      </c>
      <c r="IL473" t="s">
        <v>435</v>
      </c>
      <c r="IM473" t="s">
        <v>435</v>
      </c>
      <c r="IN473" t="s">
        <v>435</v>
      </c>
      <c r="IO473" t="s">
        <v>435</v>
      </c>
      <c r="IP473">
        <v>0</v>
      </c>
      <c r="IQ473">
        <v>100</v>
      </c>
      <c r="IR473">
        <v>100</v>
      </c>
      <c r="IS473">
        <v>0.14</v>
      </c>
      <c r="IT473">
        <v>-0.08699999999999999</v>
      </c>
      <c r="IU473">
        <v>0.1423453740695309</v>
      </c>
      <c r="IV473">
        <v>0.0002756662941723101</v>
      </c>
      <c r="IW473">
        <v>-1.706736700235475E-07</v>
      </c>
      <c r="IX473">
        <v>-7.648352192670159E-11</v>
      </c>
      <c r="IY473">
        <v>-0.2459740599932363</v>
      </c>
      <c r="IZ473">
        <v>0.001712106514585134</v>
      </c>
      <c r="JA473">
        <v>0.0004201690128959496</v>
      </c>
      <c r="JB473">
        <v>-1.212774764375344E-06</v>
      </c>
      <c r="JC473">
        <v>3</v>
      </c>
      <c r="JD473">
        <v>1949</v>
      </c>
      <c r="JE473">
        <v>1</v>
      </c>
      <c r="JF473">
        <v>28</v>
      </c>
      <c r="JG473">
        <v>18.7</v>
      </c>
      <c r="JH473">
        <v>18.5</v>
      </c>
      <c r="JI473">
        <v>2.57202</v>
      </c>
      <c r="JJ473">
        <v>2.68799</v>
      </c>
      <c r="JK473">
        <v>1.49658</v>
      </c>
      <c r="JL473">
        <v>2.34009</v>
      </c>
      <c r="JM473">
        <v>1.54785</v>
      </c>
      <c r="JN473">
        <v>2.37427</v>
      </c>
      <c r="JO473">
        <v>51.3981</v>
      </c>
      <c r="JP473">
        <v>13.3965</v>
      </c>
      <c r="JQ473">
        <v>18</v>
      </c>
      <c r="JR473">
        <v>501.578</v>
      </c>
      <c r="JS473">
        <v>466.921</v>
      </c>
      <c r="JT473">
        <v>20.5358</v>
      </c>
      <c r="JU473">
        <v>36.1561</v>
      </c>
      <c r="JV473">
        <v>30.0004</v>
      </c>
      <c r="JW473">
        <v>35.8835</v>
      </c>
      <c r="JX473">
        <v>35.7428</v>
      </c>
      <c r="JY473">
        <v>51.6101</v>
      </c>
      <c r="JZ473">
        <v>61.2656</v>
      </c>
      <c r="KA473">
        <v>0</v>
      </c>
      <c r="KB473">
        <v>20.5414</v>
      </c>
      <c r="KC473">
        <v>1156.07</v>
      </c>
      <c r="KD473">
        <v>14.4905</v>
      </c>
      <c r="KE473">
        <v>99.0158</v>
      </c>
      <c r="KF473">
        <v>99.50709999999999</v>
      </c>
    </row>
    <row r="474" spans="1:292">
      <c r="A474">
        <v>454</v>
      </c>
      <c r="B474">
        <v>1685038297.5</v>
      </c>
      <c r="C474">
        <v>11698.40000009537</v>
      </c>
      <c r="D474" t="s">
        <v>1350</v>
      </c>
      <c r="E474" t="s">
        <v>1351</v>
      </c>
      <c r="F474">
        <v>5</v>
      </c>
      <c r="G474" t="s">
        <v>1235</v>
      </c>
      <c r="H474">
        <v>1685038289.714286</v>
      </c>
      <c r="I474">
        <f>(J474)/1000</f>
        <v>0</v>
      </c>
      <c r="J474">
        <f>IF(DO474, AM474, AG474)</f>
        <v>0</v>
      </c>
      <c r="K474">
        <f>IF(DO474, AH474, AF474)</f>
        <v>0</v>
      </c>
      <c r="L474">
        <f>DQ474 - IF(AT474&gt;1, K474*DK474*100.0/(AV474*EE474), 0)</f>
        <v>0</v>
      </c>
      <c r="M474">
        <f>((S474-I474/2)*L474-K474)/(S474+I474/2)</f>
        <v>0</v>
      </c>
      <c r="N474">
        <f>M474*(DX474+DY474)/1000.0</f>
        <v>0</v>
      </c>
      <c r="O474">
        <f>(DQ474 - IF(AT474&gt;1, K474*DK474*100.0/(AV474*EE474), 0))*(DX474+DY474)/1000.0</f>
        <v>0</v>
      </c>
      <c r="P474">
        <f>2.0/((1/R474-1/Q474)+SIGN(R474)*SQRT((1/R474-1/Q474)*(1/R474-1/Q474) + 4*DL474/((DL474+1)*(DL474+1))*(2*1/R474*1/Q474-1/Q474*1/Q474)))</f>
        <v>0</v>
      </c>
      <c r="Q474">
        <f>IF(LEFT(DM474,1)&lt;&gt;"0",IF(LEFT(DM474,1)="1",3.0,DN474),$D$5+$E$5*(EE474*DX474/($K$5*1000))+$F$5*(EE474*DX474/($K$5*1000))*MAX(MIN(DK474,$J$5),$I$5)*MAX(MIN(DK474,$J$5),$I$5)+$G$5*MAX(MIN(DK474,$J$5),$I$5)*(EE474*DX474/($K$5*1000))+$H$5*(EE474*DX474/($K$5*1000))*(EE474*DX474/($K$5*1000)))</f>
        <v>0</v>
      </c>
      <c r="R474">
        <f>I474*(1000-(1000*0.61365*exp(17.502*V474/(240.97+V474))/(DX474+DY474)+DS474)/2)/(1000*0.61365*exp(17.502*V474/(240.97+V474))/(DX474+DY474)-DS474)</f>
        <v>0</v>
      </c>
      <c r="S474">
        <f>1/((DL474+1)/(P474/1.6)+1/(Q474/1.37)) + DL474/((DL474+1)/(P474/1.6) + DL474/(Q474/1.37))</f>
        <v>0</v>
      </c>
      <c r="T474">
        <f>(DG474*DJ474)</f>
        <v>0</v>
      </c>
      <c r="U474">
        <f>(DZ474+(T474+2*0.95*5.67E-8*(((DZ474+$B$9)+273)^4-(DZ474+273)^4)-44100*I474)/(1.84*29.3*Q474+8*0.95*5.67E-8*(DZ474+273)^3))</f>
        <v>0</v>
      </c>
      <c r="V474">
        <f>($C$9*EA474+$D$9*EB474+$E$9*U474)</f>
        <v>0</v>
      </c>
      <c r="W474">
        <f>0.61365*exp(17.502*V474/(240.97+V474))</f>
        <v>0</v>
      </c>
      <c r="X474">
        <f>(Y474/Z474*100)</f>
        <v>0</v>
      </c>
      <c r="Y474">
        <f>DS474*(DX474+DY474)/1000</f>
        <v>0</v>
      </c>
      <c r="Z474">
        <f>0.61365*exp(17.502*DZ474/(240.97+DZ474))</f>
        <v>0</v>
      </c>
      <c r="AA474">
        <f>(W474-DS474*(DX474+DY474)/1000)</f>
        <v>0</v>
      </c>
      <c r="AB474">
        <f>(-I474*44100)</f>
        <v>0</v>
      </c>
      <c r="AC474">
        <f>2*29.3*Q474*0.92*(DZ474-V474)</f>
        <v>0</v>
      </c>
      <c r="AD474">
        <f>2*0.95*5.67E-8*(((DZ474+$B$9)+273)^4-(V474+273)^4)</f>
        <v>0</v>
      </c>
      <c r="AE474">
        <f>T474+AD474+AB474+AC474</f>
        <v>0</v>
      </c>
      <c r="AF474">
        <f>DW474*AT474*(DR474-DQ474*(1000-AT474*DT474)/(1000-AT474*DS474))/(100*DK474)</f>
        <v>0</v>
      </c>
      <c r="AG474">
        <f>1000*DW474*AT474*(DS474-DT474)/(100*DK474*(1000-AT474*DS474))</f>
        <v>0</v>
      </c>
      <c r="AH474">
        <f>(AI474 - AJ474 - DX474*1E3/(8.314*(DZ474+273.15)) * AL474/DW474 * AK474) * DW474/(100*DK474) * (1000 - DT474)/1000</f>
        <v>0</v>
      </c>
      <c r="AI474">
        <v>1157.331095776138</v>
      </c>
      <c r="AJ474">
        <v>1134.811333333333</v>
      </c>
      <c r="AK474">
        <v>3.415814839577348</v>
      </c>
      <c r="AL474">
        <v>66.85377035828483</v>
      </c>
      <c r="AM474">
        <f>(AO474 - AN474 + DX474*1E3/(8.314*(DZ474+273.15)) * AQ474/DW474 * AP474) * DW474/(100*DK474) * 1000/(1000 - AO474)</f>
        <v>0</v>
      </c>
      <c r="AN474">
        <v>14.53074673000593</v>
      </c>
      <c r="AO474">
        <v>17.83439120879122</v>
      </c>
      <c r="AP474">
        <v>-5.663899131686648E-06</v>
      </c>
      <c r="AQ474">
        <v>101.9108585769425</v>
      </c>
      <c r="AR474">
        <v>0</v>
      </c>
      <c r="AS474">
        <v>0</v>
      </c>
      <c r="AT474">
        <f>IF(AR474*$H$15&gt;=AV474,1.0,(AV474/(AV474-AR474*$H$15)))</f>
        <v>0</v>
      </c>
      <c r="AU474">
        <f>(AT474-1)*100</f>
        <v>0</v>
      </c>
      <c r="AV474">
        <f>MAX(0,($B$15+$C$15*EE474)/(1+$D$15*EE474)*DX474/(DZ474+273)*$E$15)</f>
        <v>0</v>
      </c>
      <c r="AW474" t="s">
        <v>429</v>
      </c>
      <c r="AX474" t="s">
        <v>429</v>
      </c>
      <c r="AY474">
        <v>0</v>
      </c>
      <c r="AZ474">
        <v>0</v>
      </c>
      <c r="BA474">
        <f>1-AY474/AZ474</f>
        <v>0</v>
      </c>
      <c r="BB474">
        <v>0</v>
      </c>
      <c r="BC474" t="s">
        <v>429</v>
      </c>
      <c r="BD474" t="s">
        <v>429</v>
      </c>
      <c r="BE474">
        <v>0</v>
      </c>
      <c r="BF474">
        <v>0</v>
      </c>
      <c r="BG474">
        <f>1-BE474/BF474</f>
        <v>0</v>
      </c>
      <c r="BH474">
        <v>0.5</v>
      </c>
      <c r="BI474">
        <f>DH474</f>
        <v>0</v>
      </c>
      <c r="BJ474">
        <f>K474</f>
        <v>0</v>
      </c>
      <c r="BK474">
        <f>BG474*BH474*BI474</f>
        <v>0</v>
      </c>
      <c r="BL474">
        <f>(BJ474-BB474)/BI474</f>
        <v>0</v>
      </c>
      <c r="BM474">
        <f>(AZ474-BF474)/BF474</f>
        <v>0</v>
      </c>
      <c r="BN474">
        <f>AY474/(BA474+AY474/BF474)</f>
        <v>0</v>
      </c>
      <c r="BO474" t="s">
        <v>429</v>
      </c>
      <c r="BP474">
        <v>0</v>
      </c>
      <c r="BQ474">
        <f>IF(BP474&lt;&gt;0, BP474, BN474)</f>
        <v>0</v>
      </c>
      <c r="BR474">
        <f>1-BQ474/BF474</f>
        <v>0</v>
      </c>
      <c r="BS474">
        <f>(BF474-BE474)/(BF474-BQ474)</f>
        <v>0</v>
      </c>
      <c r="BT474">
        <f>(AZ474-BF474)/(AZ474-BQ474)</f>
        <v>0</v>
      </c>
      <c r="BU474">
        <f>(BF474-BE474)/(BF474-AY474)</f>
        <v>0</v>
      </c>
      <c r="BV474">
        <f>(AZ474-BF474)/(AZ474-AY474)</f>
        <v>0</v>
      </c>
      <c r="BW474">
        <f>(BS474*BQ474/BE474)</f>
        <v>0</v>
      </c>
      <c r="BX474">
        <f>(1-BW474)</f>
        <v>0</v>
      </c>
      <c r="DG474">
        <f>$B$13*EF474+$C$13*EG474+$F$13*ER474*(1-EU474)</f>
        <v>0</v>
      </c>
      <c r="DH474">
        <f>DG474*DI474</f>
        <v>0</v>
      </c>
      <c r="DI474">
        <f>($B$13*$D$11+$C$13*$D$11+$F$13*((FE474+EW474)/MAX(FE474+EW474+FF474, 0.1)*$I$11+FF474/MAX(FE474+EW474+FF474, 0.1)*$J$11))/($B$13+$C$13+$F$13)</f>
        <v>0</v>
      </c>
      <c r="DJ474">
        <f>($B$13*$K$11+$C$13*$K$11+$F$13*((FE474+EW474)/MAX(FE474+EW474+FF474, 0.1)*$P$11+FF474/MAX(FE474+EW474+FF474, 0.1)*$Q$11))/($B$13+$C$13+$F$13)</f>
        <v>0</v>
      </c>
      <c r="DK474">
        <v>4.16</v>
      </c>
      <c r="DL474">
        <v>0.5</v>
      </c>
      <c r="DM474" t="s">
        <v>430</v>
      </c>
      <c r="DN474">
        <v>2</v>
      </c>
      <c r="DO474" t="b">
        <v>1</v>
      </c>
      <c r="DP474">
        <v>1685038289.714286</v>
      </c>
      <c r="DQ474">
        <v>1090.093571428571</v>
      </c>
      <c r="DR474">
        <v>1125.591785714286</v>
      </c>
      <c r="DS474">
        <v>17.85138214285714</v>
      </c>
      <c r="DT474">
        <v>14.54228928571429</v>
      </c>
      <c r="DU474">
        <v>1089.952857142857</v>
      </c>
      <c r="DV474">
        <v>17.93845</v>
      </c>
      <c r="DW474">
        <v>500.0142857142856</v>
      </c>
      <c r="DX474">
        <v>99.47000357142858</v>
      </c>
      <c r="DY474">
        <v>0.1000240821428571</v>
      </c>
      <c r="DZ474">
        <v>26.91061428571428</v>
      </c>
      <c r="EA474">
        <v>27.98313214285715</v>
      </c>
      <c r="EB474">
        <v>999.9000000000002</v>
      </c>
      <c r="EC474">
        <v>0</v>
      </c>
      <c r="ED474">
        <v>0</v>
      </c>
      <c r="EE474">
        <v>10001.08642857143</v>
      </c>
      <c r="EF474">
        <v>0</v>
      </c>
      <c r="EG474">
        <v>271.4028928571428</v>
      </c>
      <c r="EH474">
        <v>-35.49695714285714</v>
      </c>
      <c r="EI474">
        <v>1109.908214285714</v>
      </c>
      <c r="EJ474">
        <v>1142.199642857143</v>
      </c>
      <c r="EK474">
        <v>3.309110714285714</v>
      </c>
      <c r="EL474">
        <v>1125.591785714286</v>
      </c>
      <c r="EM474">
        <v>14.54228928571429</v>
      </c>
      <c r="EN474">
        <v>1.775676785714286</v>
      </c>
      <c r="EO474">
        <v>1.446521071428572</v>
      </c>
      <c r="EP474">
        <v>15.57431428571429</v>
      </c>
      <c r="EQ474">
        <v>12.41426071428571</v>
      </c>
      <c r="ER474">
        <v>2000.016071428571</v>
      </c>
      <c r="ES474">
        <v>0.9799940000000003</v>
      </c>
      <c r="ET474">
        <v>0.02000619999999999</v>
      </c>
      <c r="EU474">
        <v>0</v>
      </c>
      <c r="EV474">
        <v>96.77033571428571</v>
      </c>
      <c r="EW474">
        <v>5.00078</v>
      </c>
      <c r="EX474">
        <v>10092.69428571428</v>
      </c>
      <c r="EY474">
        <v>16379.75</v>
      </c>
      <c r="EZ474">
        <v>44.73867857142857</v>
      </c>
      <c r="FA474">
        <v>46.1205</v>
      </c>
      <c r="FB474">
        <v>45.13592857142857</v>
      </c>
      <c r="FC474">
        <v>45.39707142857142</v>
      </c>
      <c r="FD474">
        <v>45.19396428571429</v>
      </c>
      <c r="FE474">
        <v>1955.104642857143</v>
      </c>
      <c r="FF474">
        <v>39.91071428571428</v>
      </c>
      <c r="FG474">
        <v>0</v>
      </c>
      <c r="FH474">
        <v>1685038297.3</v>
      </c>
      <c r="FI474">
        <v>0</v>
      </c>
      <c r="FJ474">
        <v>96.76427999999999</v>
      </c>
      <c r="FK474">
        <v>-0.6307153960334438</v>
      </c>
      <c r="FL474">
        <v>5677.000781461828</v>
      </c>
      <c r="FM474">
        <v>10158.064</v>
      </c>
      <c r="FN474">
        <v>15</v>
      </c>
      <c r="FO474">
        <v>1685037180.6</v>
      </c>
      <c r="FP474" t="s">
        <v>1212</v>
      </c>
      <c r="FQ474">
        <v>1685037168.1</v>
      </c>
      <c r="FR474">
        <v>1685037180.6</v>
      </c>
      <c r="FS474">
        <v>6</v>
      </c>
      <c r="FT474">
        <v>0.393</v>
      </c>
      <c r="FU474">
        <v>0.027</v>
      </c>
      <c r="FV474">
        <v>0.222</v>
      </c>
      <c r="FW474">
        <v>-0.163</v>
      </c>
      <c r="FX474">
        <v>420</v>
      </c>
      <c r="FY474">
        <v>12</v>
      </c>
      <c r="FZ474">
        <v>0.38</v>
      </c>
      <c r="GA474">
        <v>0.02</v>
      </c>
      <c r="GB474">
        <v>-35.42962</v>
      </c>
      <c r="GC474">
        <v>-0.9066303939961193</v>
      </c>
      <c r="GD474">
        <v>0.1472158367839547</v>
      </c>
      <c r="GE474">
        <v>0</v>
      </c>
      <c r="GF474">
        <v>3.3052795</v>
      </c>
      <c r="GG474">
        <v>0.1581316322701771</v>
      </c>
      <c r="GH474">
        <v>0.02101373859526192</v>
      </c>
      <c r="GI474">
        <v>1</v>
      </c>
      <c r="GJ474">
        <v>1</v>
      </c>
      <c r="GK474">
        <v>2</v>
      </c>
      <c r="GL474" t="s">
        <v>432</v>
      </c>
      <c r="GM474">
        <v>3.09856</v>
      </c>
      <c r="GN474">
        <v>2.75817</v>
      </c>
      <c r="GO474">
        <v>0.185982</v>
      </c>
      <c r="GP474">
        <v>0.189725</v>
      </c>
      <c r="GQ474">
        <v>0.095301</v>
      </c>
      <c r="GR474">
        <v>0.0821223</v>
      </c>
      <c r="GS474">
        <v>20628.8</v>
      </c>
      <c r="GT474">
        <v>20304.2</v>
      </c>
      <c r="GU474">
        <v>25907.6</v>
      </c>
      <c r="GV474">
        <v>25426</v>
      </c>
      <c r="GW474">
        <v>37642.3</v>
      </c>
      <c r="GX474">
        <v>35570.1</v>
      </c>
      <c r="GY474">
        <v>45312.4</v>
      </c>
      <c r="GZ474">
        <v>41915.4</v>
      </c>
      <c r="HA474">
        <v>1.82003</v>
      </c>
      <c r="HB474">
        <v>1.74632</v>
      </c>
      <c r="HC474">
        <v>-0.246659</v>
      </c>
      <c r="HD474">
        <v>0</v>
      </c>
      <c r="HE474">
        <v>31.9991</v>
      </c>
      <c r="HF474">
        <v>999.9</v>
      </c>
      <c r="HG474">
        <v>39.2</v>
      </c>
      <c r="HH474">
        <v>48.2</v>
      </c>
      <c r="HI474">
        <v>44.7191</v>
      </c>
      <c r="HJ474">
        <v>62.9035</v>
      </c>
      <c r="HK474">
        <v>22.5881</v>
      </c>
      <c r="HL474">
        <v>1</v>
      </c>
      <c r="HM474">
        <v>0.761773</v>
      </c>
      <c r="HN474">
        <v>7.78236</v>
      </c>
      <c r="HO474">
        <v>20.1246</v>
      </c>
      <c r="HP474">
        <v>5.20845</v>
      </c>
      <c r="HQ474">
        <v>11.986</v>
      </c>
      <c r="HR474">
        <v>4.9626</v>
      </c>
      <c r="HS474">
        <v>3.27425</v>
      </c>
      <c r="HT474">
        <v>9999</v>
      </c>
      <c r="HU474">
        <v>9999</v>
      </c>
      <c r="HV474">
        <v>9999</v>
      </c>
      <c r="HW474">
        <v>33.2</v>
      </c>
      <c r="HX474">
        <v>1.86401</v>
      </c>
      <c r="HY474">
        <v>1.86035</v>
      </c>
      <c r="HZ474">
        <v>1.85868</v>
      </c>
      <c r="IA474">
        <v>1.86005</v>
      </c>
      <c r="IB474">
        <v>1.85989</v>
      </c>
      <c r="IC474">
        <v>1.85858</v>
      </c>
      <c r="ID474">
        <v>1.85773</v>
      </c>
      <c r="IE474">
        <v>1.85243</v>
      </c>
      <c r="IF474">
        <v>0</v>
      </c>
      <c r="IG474">
        <v>0</v>
      </c>
      <c r="IH474">
        <v>0</v>
      </c>
      <c r="II474">
        <v>0</v>
      </c>
      <c r="IJ474" t="s">
        <v>433</v>
      </c>
      <c r="IK474" t="s">
        <v>434</v>
      </c>
      <c r="IL474" t="s">
        <v>435</v>
      </c>
      <c r="IM474" t="s">
        <v>435</v>
      </c>
      <c r="IN474" t="s">
        <v>435</v>
      </c>
      <c r="IO474" t="s">
        <v>435</v>
      </c>
      <c r="IP474">
        <v>0</v>
      </c>
      <c r="IQ474">
        <v>100</v>
      </c>
      <c r="IR474">
        <v>100</v>
      </c>
      <c r="IS474">
        <v>0.13</v>
      </c>
      <c r="IT474">
        <v>-0.08740000000000001</v>
      </c>
      <c r="IU474">
        <v>0.1423453740695309</v>
      </c>
      <c r="IV474">
        <v>0.0002756662941723101</v>
      </c>
      <c r="IW474">
        <v>-1.706736700235475E-07</v>
      </c>
      <c r="IX474">
        <v>-7.648352192670159E-11</v>
      </c>
      <c r="IY474">
        <v>-0.2459740599932363</v>
      </c>
      <c r="IZ474">
        <v>0.001712106514585134</v>
      </c>
      <c r="JA474">
        <v>0.0004201690128959496</v>
      </c>
      <c r="JB474">
        <v>-1.212774764375344E-06</v>
      </c>
      <c r="JC474">
        <v>3</v>
      </c>
      <c r="JD474">
        <v>1949</v>
      </c>
      <c r="JE474">
        <v>1</v>
      </c>
      <c r="JF474">
        <v>28</v>
      </c>
      <c r="JG474">
        <v>18.8</v>
      </c>
      <c r="JH474">
        <v>18.6</v>
      </c>
      <c r="JI474">
        <v>2.60132</v>
      </c>
      <c r="JJ474">
        <v>2.68066</v>
      </c>
      <c r="JK474">
        <v>1.49658</v>
      </c>
      <c r="JL474">
        <v>2.34009</v>
      </c>
      <c r="JM474">
        <v>1.54785</v>
      </c>
      <c r="JN474">
        <v>2.44019</v>
      </c>
      <c r="JO474">
        <v>51.3981</v>
      </c>
      <c r="JP474">
        <v>13.3965</v>
      </c>
      <c r="JQ474">
        <v>18</v>
      </c>
      <c r="JR474">
        <v>501.7</v>
      </c>
      <c r="JS474">
        <v>466.823</v>
      </c>
      <c r="JT474">
        <v>20.5464</v>
      </c>
      <c r="JU474">
        <v>36.1599</v>
      </c>
      <c r="JV474">
        <v>30.0003</v>
      </c>
      <c r="JW474">
        <v>35.8876</v>
      </c>
      <c r="JX474">
        <v>35.7476</v>
      </c>
      <c r="JY474">
        <v>52.1909</v>
      </c>
      <c r="JZ474">
        <v>61.2656</v>
      </c>
      <c r="KA474">
        <v>0</v>
      </c>
      <c r="KB474">
        <v>20.5513</v>
      </c>
      <c r="KC474">
        <v>1176.1</v>
      </c>
      <c r="KD474">
        <v>14.492</v>
      </c>
      <c r="KE474">
        <v>99.0145</v>
      </c>
      <c r="KF474">
        <v>99.5072</v>
      </c>
    </row>
    <row r="475" spans="1:292">
      <c r="A475">
        <v>455</v>
      </c>
      <c r="B475">
        <v>1685038302.5</v>
      </c>
      <c r="C475">
        <v>11703.40000009537</v>
      </c>
      <c r="D475" t="s">
        <v>1352</v>
      </c>
      <c r="E475" t="s">
        <v>1353</v>
      </c>
      <c r="F475">
        <v>5</v>
      </c>
      <c r="G475" t="s">
        <v>1235</v>
      </c>
      <c r="H475">
        <v>1685038295</v>
      </c>
      <c r="I475">
        <f>(J475)/1000</f>
        <v>0</v>
      </c>
      <c r="J475">
        <f>IF(DO475, AM475, AG475)</f>
        <v>0</v>
      </c>
      <c r="K475">
        <f>IF(DO475, AH475, AF475)</f>
        <v>0</v>
      </c>
      <c r="L475">
        <f>DQ475 - IF(AT475&gt;1, K475*DK475*100.0/(AV475*EE475), 0)</f>
        <v>0</v>
      </c>
      <c r="M475">
        <f>((S475-I475/2)*L475-K475)/(S475+I475/2)</f>
        <v>0</v>
      </c>
      <c r="N475">
        <f>M475*(DX475+DY475)/1000.0</f>
        <v>0</v>
      </c>
      <c r="O475">
        <f>(DQ475 - IF(AT475&gt;1, K475*DK475*100.0/(AV475*EE475), 0))*(DX475+DY475)/1000.0</f>
        <v>0</v>
      </c>
      <c r="P475">
        <f>2.0/((1/R475-1/Q475)+SIGN(R475)*SQRT((1/R475-1/Q475)*(1/R475-1/Q475) + 4*DL475/((DL475+1)*(DL475+1))*(2*1/R475*1/Q475-1/Q475*1/Q475)))</f>
        <v>0</v>
      </c>
      <c r="Q475">
        <f>IF(LEFT(DM475,1)&lt;&gt;"0",IF(LEFT(DM475,1)="1",3.0,DN475),$D$5+$E$5*(EE475*DX475/($K$5*1000))+$F$5*(EE475*DX475/($K$5*1000))*MAX(MIN(DK475,$J$5),$I$5)*MAX(MIN(DK475,$J$5),$I$5)+$G$5*MAX(MIN(DK475,$J$5),$I$5)*(EE475*DX475/($K$5*1000))+$H$5*(EE475*DX475/($K$5*1000))*(EE475*DX475/($K$5*1000)))</f>
        <v>0</v>
      </c>
      <c r="R475">
        <f>I475*(1000-(1000*0.61365*exp(17.502*V475/(240.97+V475))/(DX475+DY475)+DS475)/2)/(1000*0.61365*exp(17.502*V475/(240.97+V475))/(DX475+DY475)-DS475)</f>
        <v>0</v>
      </c>
      <c r="S475">
        <f>1/((DL475+1)/(P475/1.6)+1/(Q475/1.37)) + DL475/((DL475+1)/(P475/1.6) + DL475/(Q475/1.37))</f>
        <v>0</v>
      </c>
      <c r="T475">
        <f>(DG475*DJ475)</f>
        <v>0</v>
      </c>
      <c r="U475">
        <f>(DZ475+(T475+2*0.95*5.67E-8*(((DZ475+$B$9)+273)^4-(DZ475+273)^4)-44100*I475)/(1.84*29.3*Q475+8*0.95*5.67E-8*(DZ475+273)^3))</f>
        <v>0</v>
      </c>
      <c r="V475">
        <f>($C$9*EA475+$D$9*EB475+$E$9*U475)</f>
        <v>0</v>
      </c>
      <c r="W475">
        <f>0.61365*exp(17.502*V475/(240.97+V475))</f>
        <v>0</v>
      </c>
      <c r="X475">
        <f>(Y475/Z475*100)</f>
        <v>0</v>
      </c>
      <c r="Y475">
        <f>DS475*(DX475+DY475)/1000</f>
        <v>0</v>
      </c>
      <c r="Z475">
        <f>0.61365*exp(17.502*DZ475/(240.97+DZ475))</f>
        <v>0</v>
      </c>
      <c r="AA475">
        <f>(W475-DS475*(DX475+DY475)/1000)</f>
        <v>0</v>
      </c>
      <c r="AB475">
        <f>(-I475*44100)</f>
        <v>0</v>
      </c>
      <c r="AC475">
        <f>2*29.3*Q475*0.92*(DZ475-V475)</f>
        <v>0</v>
      </c>
      <c r="AD475">
        <f>2*0.95*5.67E-8*(((DZ475+$B$9)+273)^4-(V475+273)^4)</f>
        <v>0</v>
      </c>
      <c r="AE475">
        <f>T475+AD475+AB475+AC475</f>
        <v>0</v>
      </c>
      <c r="AF475">
        <f>DW475*AT475*(DR475-DQ475*(1000-AT475*DT475)/(1000-AT475*DS475))/(100*DK475)</f>
        <v>0</v>
      </c>
      <c r="AG475">
        <f>1000*DW475*AT475*(DS475-DT475)/(100*DK475*(1000-AT475*DS475))</f>
        <v>0</v>
      </c>
      <c r="AH475">
        <f>(AI475 - AJ475 - DX475*1E3/(8.314*(DZ475+273.15)) * AL475/DW475 * AK475) * DW475/(100*DK475) * (1000 - DT475)/1000</f>
        <v>0</v>
      </c>
      <c r="AI475">
        <v>1174.222344276047</v>
      </c>
      <c r="AJ475">
        <v>1151.800484848485</v>
      </c>
      <c r="AK475">
        <v>3.401513993027201</v>
      </c>
      <c r="AL475">
        <v>66.85377035828483</v>
      </c>
      <c r="AM475">
        <f>(AO475 - AN475 + DX475*1E3/(8.314*(DZ475+273.15)) * AQ475/DW475 * AP475) * DW475/(100*DK475) * 1000/(1000 - AO475)</f>
        <v>0</v>
      </c>
      <c r="AN475">
        <v>14.48379277942383</v>
      </c>
      <c r="AO475">
        <v>17.81142857142857</v>
      </c>
      <c r="AP475">
        <v>-0.005458047727189944</v>
      </c>
      <c r="AQ475">
        <v>101.9108585769425</v>
      </c>
      <c r="AR475">
        <v>0</v>
      </c>
      <c r="AS475">
        <v>0</v>
      </c>
      <c r="AT475">
        <f>IF(AR475*$H$15&gt;=AV475,1.0,(AV475/(AV475-AR475*$H$15)))</f>
        <v>0</v>
      </c>
      <c r="AU475">
        <f>(AT475-1)*100</f>
        <v>0</v>
      </c>
      <c r="AV475">
        <f>MAX(0,($B$15+$C$15*EE475)/(1+$D$15*EE475)*DX475/(DZ475+273)*$E$15)</f>
        <v>0</v>
      </c>
      <c r="AW475" t="s">
        <v>429</v>
      </c>
      <c r="AX475" t="s">
        <v>429</v>
      </c>
      <c r="AY475">
        <v>0</v>
      </c>
      <c r="AZ475">
        <v>0</v>
      </c>
      <c r="BA475">
        <f>1-AY475/AZ475</f>
        <v>0</v>
      </c>
      <c r="BB475">
        <v>0</v>
      </c>
      <c r="BC475" t="s">
        <v>429</v>
      </c>
      <c r="BD475" t="s">
        <v>429</v>
      </c>
      <c r="BE475">
        <v>0</v>
      </c>
      <c r="BF475">
        <v>0</v>
      </c>
      <c r="BG475">
        <f>1-BE475/BF475</f>
        <v>0</v>
      </c>
      <c r="BH475">
        <v>0.5</v>
      </c>
      <c r="BI475">
        <f>DH475</f>
        <v>0</v>
      </c>
      <c r="BJ475">
        <f>K475</f>
        <v>0</v>
      </c>
      <c r="BK475">
        <f>BG475*BH475*BI475</f>
        <v>0</v>
      </c>
      <c r="BL475">
        <f>(BJ475-BB475)/BI475</f>
        <v>0</v>
      </c>
      <c r="BM475">
        <f>(AZ475-BF475)/BF475</f>
        <v>0</v>
      </c>
      <c r="BN475">
        <f>AY475/(BA475+AY475/BF475)</f>
        <v>0</v>
      </c>
      <c r="BO475" t="s">
        <v>429</v>
      </c>
      <c r="BP475">
        <v>0</v>
      </c>
      <c r="BQ475">
        <f>IF(BP475&lt;&gt;0, BP475, BN475)</f>
        <v>0</v>
      </c>
      <c r="BR475">
        <f>1-BQ475/BF475</f>
        <v>0</v>
      </c>
      <c r="BS475">
        <f>(BF475-BE475)/(BF475-BQ475)</f>
        <v>0</v>
      </c>
      <c r="BT475">
        <f>(AZ475-BF475)/(AZ475-BQ475)</f>
        <v>0</v>
      </c>
      <c r="BU475">
        <f>(BF475-BE475)/(BF475-AY475)</f>
        <v>0</v>
      </c>
      <c r="BV475">
        <f>(AZ475-BF475)/(AZ475-AY475)</f>
        <v>0</v>
      </c>
      <c r="BW475">
        <f>(BS475*BQ475/BE475)</f>
        <v>0</v>
      </c>
      <c r="BX475">
        <f>(1-BW475)</f>
        <v>0</v>
      </c>
      <c r="DG475">
        <f>$B$13*EF475+$C$13*EG475+$F$13*ER475*(1-EU475)</f>
        <v>0</v>
      </c>
      <c r="DH475">
        <f>DG475*DI475</f>
        <v>0</v>
      </c>
      <c r="DI475">
        <f>($B$13*$D$11+$C$13*$D$11+$F$13*((FE475+EW475)/MAX(FE475+EW475+FF475, 0.1)*$I$11+FF475/MAX(FE475+EW475+FF475, 0.1)*$J$11))/($B$13+$C$13+$F$13)</f>
        <v>0</v>
      </c>
      <c r="DJ475">
        <f>($B$13*$K$11+$C$13*$K$11+$F$13*((FE475+EW475)/MAX(FE475+EW475+FF475, 0.1)*$P$11+FF475/MAX(FE475+EW475+FF475, 0.1)*$Q$11))/($B$13+$C$13+$F$13)</f>
        <v>0</v>
      </c>
      <c r="DK475">
        <v>4.16</v>
      </c>
      <c r="DL475">
        <v>0.5</v>
      </c>
      <c r="DM475" t="s">
        <v>430</v>
      </c>
      <c r="DN475">
        <v>2</v>
      </c>
      <c r="DO475" t="b">
        <v>1</v>
      </c>
      <c r="DP475">
        <v>1685038295</v>
      </c>
      <c r="DQ475">
        <v>1107.836296296296</v>
      </c>
      <c r="DR475">
        <v>1143.322592592593</v>
      </c>
      <c r="DS475">
        <v>17.83920740740741</v>
      </c>
      <c r="DT475">
        <v>14.51460740740741</v>
      </c>
      <c r="DU475">
        <v>1107.702222222222</v>
      </c>
      <c r="DV475">
        <v>17.92645925925926</v>
      </c>
      <c r="DW475">
        <v>499.9799629629629</v>
      </c>
      <c r="DX475">
        <v>99.4701</v>
      </c>
      <c r="DY475">
        <v>0.09992725925925926</v>
      </c>
      <c r="DZ475">
        <v>26.90952962962963</v>
      </c>
      <c r="EA475">
        <v>27.98805185185185</v>
      </c>
      <c r="EB475">
        <v>999.9000000000001</v>
      </c>
      <c r="EC475">
        <v>0</v>
      </c>
      <c r="ED475">
        <v>0</v>
      </c>
      <c r="EE475">
        <v>10005.74888888889</v>
      </c>
      <c r="EF475">
        <v>0</v>
      </c>
      <c r="EG475">
        <v>274.7338888888889</v>
      </c>
      <c r="EH475">
        <v>-35.48475555555555</v>
      </c>
      <c r="EI475">
        <v>1127.96</v>
      </c>
      <c r="EJ475">
        <v>1160.16</v>
      </c>
      <c r="EK475">
        <v>3.324617407407408</v>
      </c>
      <c r="EL475">
        <v>1143.322592592593</v>
      </c>
      <c r="EM475">
        <v>14.51460740740741</v>
      </c>
      <c r="EN475">
        <v>1.774467407407408</v>
      </c>
      <c r="EO475">
        <v>1.443768148148148</v>
      </c>
      <c r="EP475">
        <v>15.56367777777778</v>
      </c>
      <c r="EQ475">
        <v>12.38526296296296</v>
      </c>
      <c r="ER475">
        <v>2000.025555555555</v>
      </c>
      <c r="ES475">
        <v>0.9799934444444445</v>
      </c>
      <c r="ET475">
        <v>0.02000675555555555</v>
      </c>
      <c r="EU475">
        <v>0</v>
      </c>
      <c r="EV475">
        <v>96.74335185185186</v>
      </c>
      <c r="EW475">
        <v>5.00078</v>
      </c>
      <c r="EX475">
        <v>10507.25851851852</v>
      </c>
      <c r="EY475">
        <v>16379.81851851852</v>
      </c>
      <c r="EZ475">
        <v>44.736</v>
      </c>
      <c r="FA475">
        <v>46.12033333333333</v>
      </c>
      <c r="FB475">
        <v>45.12240740740739</v>
      </c>
      <c r="FC475">
        <v>45.40248148148147</v>
      </c>
      <c r="FD475">
        <v>45.21274074074073</v>
      </c>
      <c r="FE475">
        <v>1955.110740740741</v>
      </c>
      <c r="FF475">
        <v>39.9137037037037</v>
      </c>
      <c r="FG475">
        <v>0</v>
      </c>
      <c r="FH475">
        <v>1685038302.1</v>
      </c>
      <c r="FI475">
        <v>0</v>
      </c>
      <c r="FJ475">
        <v>96.755748</v>
      </c>
      <c r="FK475">
        <v>0.2118000118076541</v>
      </c>
      <c r="FL475">
        <v>6179.454627411765</v>
      </c>
      <c r="FM475">
        <v>10550.7444</v>
      </c>
      <c r="FN475">
        <v>15</v>
      </c>
      <c r="FO475">
        <v>1685037180.6</v>
      </c>
      <c r="FP475" t="s">
        <v>1212</v>
      </c>
      <c r="FQ475">
        <v>1685037168.1</v>
      </c>
      <c r="FR475">
        <v>1685037180.6</v>
      </c>
      <c r="FS475">
        <v>6</v>
      </c>
      <c r="FT475">
        <v>0.393</v>
      </c>
      <c r="FU475">
        <v>0.027</v>
      </c>
      <c r="FV475">
        <v>0.222</v>
      </c>
      <c r="FW475">
        <v>-0.163</v>
      </c>
      <c r="FX475">
        <v>420</v>
      </c>
      <c r="FY475">
        <v>12</v>
      </c>
      <c r="FZ475">
        <v>0.38</v>
      </c>
      <c r="GA475">
        <v>0.02</v>
      </c>
      <c r="GB475">
        <v>-35.4792125</v>
      </c>
      <c r="GC475">
        <v>0.121768480300202</v>
      </c>
      <c r="GD475">
        <v>0.08528757877762738</v>
      </c>
      <c r="GE475">
        <v>0</v>
      </c>
      <c r="GF475">
        <v>3.31440175</v>
      </c>
      <c r="GG475">
        <v>0.2150981988742807</v>
      </c>
      <c r="GH475">
        <v>0.02438208788101422</v>
      </c>
      <c r="GI475">
        <v>1</v>
      </c>
      <c r="GJ475">
        <v>1</v>
      </c>
      <c r="GK475">
        <v>2</v>
      </c>
      <c r="GL475" t="s">
        <v>432</v>
      </c>
      <c r="GM475">
        <v>3.09855</v>
      </c>
      <c r="GN475">
        <v>2.75819</v>
      </c>
      <c r="GO475">
        <v>0.18772</v>
      </c>
      <c r="GP475">
        <v>0.191444</v>
      </c>
      <c r="GQ475">
        <v>0.0952161</v>
      </c>
      <c r="GR475">
        <v>0.0820965</v>
      </c>
      <c r="GS475">
        <v>20584.6</v>
      </c>
      <c r="GT475">
        <v>20260.6</v>
      </c>
      <c r="GU475">
        <v>25907.4</v>
      </c>
      <c r="GV475">
        <v>25425.5</v>
      </c>
      <c r="GW475">
        <v>37645.8</v>
      </c>
      <c r="GX475">
        <v>35570.6</v>
      </c>
      <c r="GY475">
        <v>45312.1</v>
      </c>
      <c r="GZ475">
        <v>41914.6</v>
      </c>
      <c r="HA475">
        <v>1.82025</v>
      </c>
      <c r="HB475">
        <v>1.74657</v>
      </c>
      <c r="HC475">
        <v>-0.245534</v>
      </c>
      <c r="HD475">
        <v>0</v>
      </c>
      <c r="HE475">
        <v>31.9962</v>
      </c>
      <c r="HF475">
        <v>999.9</v>
      </c>
      <c r="HG475">
        <v>39.2</v>
      </c>
      <c r="HH475">
        <v>48.2</v>
      </c>
      <c r="HI475">
        <v>44.7191</v>
      </c>
      <c r="HJ475">
        <v>63.0335</v>
      </c>
      <c r="HK475">
        <v>22.4519</v>
      </c>
      <c r="HL475">
        <v>1</v>
      </c>
      <c r="HM475">
        <v>0.7622</v>
      </c>
      <c r="HN475">
        <v>7.78106</v>
      </c>
      <c r="HO475">
        <v>20.1247</v>
      </c>
      <c r="HP475">
        <v>5.2083</v>
      </c>
      <c r="HQ475">
        <v>11.986</v>
      </c>
      <c r="HR475">
        <v>4.9627</v>
      </c>
      <c r="HS475">
        <v>3.27418</v>
      </c>
      <c r="HT475">
        <v>9999</v>
      </c>
      <c r="HU475">
        <v>9999</v>
      </c>
      <c r="HV475">
        <v>9999</v>
      </c>
      <c r="HW475">
        <v>33.2</v>
      </c>
      <c r="HX475">
        <v>1.86401</v>
      </c>
      <c r="HY475">
        <v>1.86035</v>
      </c>
      <c r="HZ475">
        <v>1.85869</v>
      </c>
      <c r="IA475">
        <v>1.86005</v>
      </c>
      <c r="IB475">
        <v>1.85989</v>
      </c>
      <c r="IC475">
        <v>1.85861</v>
      </c>
      <c r="ID475">
        <v>1.85774</v>
      </c>
      <c r="IE475">
        <v>1.85248</v>
      </c>
      <c r="IF475">
        <v>0</v>
      </c>
      <c r="IG475">
        <v>0</v>
      </c>
      <c r="IH475">
        <v>0</v>
      </c>
      <c r="II475">
        <v>0</v>
      </c>
      <c r="IJ475" t="s">
        <v>433</v>
      </c>
      <c r="IK475" t="s">
        <v>434</v>
      </c>
      <c r="IL475" t="s">
        <v>435</v>
      </c>
      <c r="IM475" t="s">
        <v>435</v>
      </c>
      <c r="IN475" t="s">
        <v>435</v>
      </c>
      <c r="IO475" t="s">
        <v>435</v>
      </c>
      <c r="IP475">
        <v>0</v>
      </c>
      <c r="IQ475">
        <v>100</v>
      </c>
      <c r="IR475">
        <v>100</v>
      </c>
      <c r="IS475">
        <v>0.13</v>
      </c>
      <c r="IT475">
        <v>-0.0876</v>
      </c>
      <c r="IU475">
        <v>0.1423453740695309</v>
      </c>
      <c r="IV475">
        <v>0.0002756662941723101</v>
      </c>
      <c r="IW475">
        <v>-1.706736700235475E-07</v>
      </c>
      <c r="IX475">
        <v>-7.648352192670159E-11</v>
      </c>
      <c r="IY475">
        <v>-0.2459740599932363</v>
      </c>
      <c r="IZ475">
        <v>0.001712106514585134</v>
      </c>
      <c r="JA475">
        <v>0.0004201690128959496</v>
      </c>
      <c r="JB475">
        <v>-1.212774764375344E-06</v>
      </c>
      <c r="JC475">
        <v>3</v>
      </c>
      <c r="JD475">
        <v>1949</v>
      </c>
      <c r="JE475">
        <v>1</v>
      </c>
      <c r="JF475">
        <v>28</v>
      </c>
      <c r="JG475">
        <v>18.9</v>
      </c>
      <c r="JH475">
        <v>18.7</v>
      </c>
      <c r="JI475">
        <v>2.63306</v>
      </c>
      <c r="JJ475">
        <v>2.67822</v>
      </c>
      <c r="JK475">
        <v>1.49658</v>
      </c>
      <c r="JL475">
        <v>2.34009</v>
      </c>
      <c r="JM475">
        <v>1.54785</v>
      </c>
      <c r="JN475">
        <v>2.47925</v>
      </c>
      <c r="JO475">
        <v>51.3981</v>
      </c>
      <c r="JP475">
        <v>13.3965</v>
      </c>
      <c r="JQ475">
        <v>18</v>
      </c>
      <c r="JR475">
        <v>501.872</v>
      </c>
      <c r="JS475">
        <v>467.016</v>
      </c>
      <c r="JT475">
        <v>20.5587</v>
      </c>
      <c r="JU475">
        <v>36.1636</v>
      </c>
      <c r="JV475">
        <v>30.0005</v>
      </c>
      <c r="JW475">
        <v>35.8921</v>
      </c>
      <c r="JX475">
        <v>35.7518</v>
      </c>
      <c r="JY475">
        <v>52.8455</v>
      </c>
      <c r="JZ475">
        <v>61.2656</v>
      </c>
      <c r="KA475">
        <v>0</v>
      </c>
      <c r="KB475">
        <v>20.5605</v>
      </c>
      <c r="KC475">
        <v>1189.48</v>
      </c>
      <c r="KD475">
        <v>14.51</v>
      </c>
      <c r="KE475">
        <v>99.014</v>
      </c>
      <c r="KF475">
        <v>99.5052</v>
      </c>
    </row>
    <row r="476" spans="1:292">
      <c r="A476">
        <v>456</v>
      </c>
      <c r="B476">
        <v>1685038307.5</v>
      </c>
      <c r="C476">
        <v>11708.40000009537</v>
      </c>
      <c r="D476" t="s">
        <v>1354</v>
      </c>
      <c r="E476" t="s">
        <v>1355</v>
      </c>
      <c r="F476">
        <v>5</v>
      </c>
      <c r="G476" t="s">
        <v>1235</v>
      </c>
      <c r="H476">
        <v>1685038299.714286</v>
      </c>
      <c r="I476">
        <f>(J476)/1000</f>
        <v>0</v>
      </c>
      <c r="J476">
        <f>IF(DO476, AM476, AG476)</f>
        <v>0</v>
      </c>
      <c r="K476">
        <f>IF(DO476, AH476, AF476)</f>
        <v>0</v>
      </c>
      <c r="L476">
        <f>DQ476 - IF(AT476&gt;1, K476*DK476*100.0/(AV476*EE476), 0)</f>
        <v>0</v>
      </c>
      <c r="M476">
        <f>((S476-I476/2)*L476-K476)/(S476+I476/2)</f>
        <v>0</v>
      </c>
      <c r="N476">
        <f>M476*(DX476+DY476)/1000.0</f>
        <v>0</v>
      </c>
      <c r="O476">
        <f>(DQ476 - IF(AT476&gt;1, K476*DK476*100.0/(AV476*EE476), 0))*(DX476+DY476)/1000.0</f>
        <v>0</v>
      </c>
      <c r="P476">
        <f>2.0/((1/R476-1/Q476)+SIGN(R476)*SQRT((1/R476-1/Q476)*(1/R476-1/Q476) + 4*DL476/((DL476+1)*(DL476+1))*(2*1/R476*1/Q476-1/Q476*1/Q476)))</f>
        <v>0</v>
      </c>
      <c r="Q476">
        <f>IF(LEFT(DM476,1)&lt;&gt;"0",IF(LEFT(DM476,1)="1",3.0,DN476),$D$5+$E$5*(EE476*DX476/($K$5*1000))+$F$5*(EE476*DX476/($K$5*1000))*MAX(MIN(DK476,$J$5),$I$5)*MAX(MIN(DK476,$J$5),$I$5)+$G$5*MAX(MIN(DK476,$J$5),$I$5)*(EE476*DX476/($K$5*1000))+$H$5*(EE476*DX476/($K$5*1000))*(EE476*DX476/($K$5*1000)))</f>
        <v>0</v>
      </c>
      <c r="R476">
        <f>I476*(1000-(1000*0.61365*exp(17.502*V476/(240.97+V476))/(DX476+DY476)+DS476)/2)/(1000*0.61365*exp(17.502*V476/(240.97+V476))/(DX476+DY476)-DS476)</f>
        <v>0</v>
      </c>
      <c r="S476">
        <f>1/((DL476+1)/(P476/1.6)+1/(Q476/1.37)) + DL476/((DL476+1)/(P476/1.6) + DL476/(Q476/1.37))</f>
        <v>0</v>
      </c>
      <c r="T476">
        <f>(DG476*DJ476)</f>
        <v>0</v>
      </c>
      <c r="U476">
        <f>(DZ476+(T476+2*0.95*5.67E-8*(((DZ476+$B$9)+273)^4-(DZ476+273)^4)-44100*I476)/(1.84*29.3*Q476+8*0.95*5.67E-8*(DZ476+273)^3))</f>
        <v>0</v>
      </c>
      <c r="V476">
        <f>($C$9*EA476+$D$9*EB476+$E$9*U476)</f>
        <v>0</v>
      </c>
      <c r="W476">
        <f>0.61365*exp(17.502*V476/(240.97+V476))</f>
        <v>0</v>
      </c>
      <c r="X476">
        <f>(Y476/Z476*100)</f>
        <v>0</v>
      </c>
      <c r="Y476">
        <f>DS476*(DX476+DY476)/1000</f>
        <v>0</v>
      </c>
      <c r="Z476">
        <f>0.61365*exp(17.502*DZ476/(240.97+DZ476))</f>
        <v>0</v>
      </c>
      <c r="AA476">
        <f>(W476-DS476*(DX476+DY476)/1000)</f>
        <v>0</v>
      </c>
      <c r="AB476">
        <f>(-I476*44100)</f>
        <v>0</v>
      </c>
      <c r="AC476">
        <f>2*29.3*Q476*0.92*(DZ476-V476)</f>
        <v>0</v>
      </c>
      <c r="AD476">
        <f>2*0.95*5.67E-8*(((DZ476+$B$9)+273)^4-(V476+273)^4)</f>
        <v>0</v>
      </c>
      <c r="AE476">
        <f>T476+AD476+AB476+AC476</f>
        <v>0</v>
      </c>
      <c r="AF476">
        <f>DW476*AT476*(DR476-DQ476*(1000-AT476*DT476)/(1000-AT476*DS476))/(100*DK476)</f>
        <v>0</v>
      </c>
      <c r="AG476">
        <f>1000*DW476*AT476*(DS476-DT476)/(100*DK476*(1000-AT476*DS476))</f>
        <v>0</v>
      </c>
      <c r="AH476">
        <f>(AI476 - AJ476 - DX476*1E3/(8.314*(DZ476+273.15)) * AL476/DW476 * AK476) * DW476/(100*DK476) * (1000 - DT476)/1000</f>
        <v>0</v>
      </c>
      <c r="AI476">
        <v>1191.029785456393</v>
      </c>
      <c r="AJ476">
        <v>1168.726181818181</v>
      </c>
      <c r="AK476">
        <v>3.399943269072877</v>
      </c>
      <c r="AL476">
        <v>66.85377035828483</v>
      </c>
      <c r="AM476">
        <f>(AO476 - AN476 + DX476*1E3/(8.314*(DZ476+273.15)) * AQ476/DW476 * AP476) * DW476/(100*DK476) * 1000/(1000 - AO476)</f>
        <v>0</v>
      </c>
      <c r="AN476">
        <v>14.47824542221807</v>
      </c>
      <c r="AO476">
        <v>17.7982054945055</v>
      </c>
      <c r="AP476">
        <v>-0.001321401600405392</v>
      </c>
      <c r="AQ476">
        <v>101.9108585769425</v>
      </c>
      <c r="AR476">
        <v>0</v>
      </c>
      <c r="AS476">
        <v>0</v>
      </c>
      <c r="AT476">
        <f>IF(AR476*$H$15&gt;=AV476,1.0,(AV476/(AV476-AR476*$H$15)))</f>
        <v>0</v>
      </c>
      <c r="AU476">
        <f>(AT476-1)*100</f>
        <v>0</v>
      </c>
      <c r="AV476">
        <f>MAX(0,($B$15+$C$15*EE476)/(1+$D$15*EE476)*DX476/(DZ476+273)*$E$15)</f>
        <v>0</v>
      </c>
      <c r="AW476" t="s">
        <v>429</v>
      </c>
      <c r="AX476" t="s">
        <v>429</v>
      </c>
      <c r="AY476">
        <v>0</v>
      </c>
      <c r="AZ476">
        <v>0</v>
      </c>
      <c r="BA476">
        <f>1-AY476/AZ476</f>
        <v>0</v>
      </c>
      <c r="BB476">
        <v>0</v>
      </c>
      <c r="BC476" t="s">
        <v>429</v>
      </c>
      <c r="BD476" t="s">
        <v>429</v>
      </c>
      <c r="BE476">
        <v>0</v>
      </c>
      <c r="BF476">
        <v>0</v>
      </c>
      <c r="BG476">
        <f>1-BE476/BF476</f>
        <v>0</v>
      </c>
      <c r="BH476">
        <v>0.5</v>
      </c>
      <c r="BI476">
        <f>DH476</f>
        <v>0</v>
      </c>
      <c r="BJ476">
        <f>K476</f>
        <v>0</v>
      </c>
      <c r="BK476">
        <f>BG476*BH476*BI476</f>
        <v>0</v>
      </c>
      <c r="BL476">
        <f>(BJ476-BB476)/BI476</f>
        <v>0</v>
      </c>
      <c r="BM476">
        <f>(AZ476-BF476)/BF476</f>
        <v>0</v>
      </c>
      <c r="BN476">
        <f>AY476/(BA476+AY476/BF476)</f>
        <v>0</v>
      </c>
      <c r="BO476" t="s">
        <v>429</v>
      </c>
      <c r="BP476">
        <v>0</v>
      </c>
      <c r="BQ476">
        <f>IF(BP476&lt;&gt;0, BP476, BN476)</f>
        <v>0</v>
      </c>
      <c r="BR476">
        <f>1-BQ476/BF476</f>
        <v>0</v>
      </c>
      <c r="BS476">
        <f>(BF476-BE476)/(BF476-BQ476)</f>
        <v>0</v>
      </c>
      <c r="BT476">
        <f>(AZ476-BF476)/(AZ476-BQ476)</f>
        <v>0</v>
      </c>
      <c r="BU476">
        <f>(BF476-BE476)/(BF476-AY476)</f>
        <v>0</v>
      </c>
      <c r="BV476">
        <f>(AZ476-BF476)/(AZ476-AY476)</f>
        <v>0</v>
      </c>
      <c r="BW476">
        <f>(BS476*BQ476/BE476)</f>
        <v>0</v>
      </c>
      <c r="BX476">
        <f>(1-BW476)</f>
        <v>0</v>
      </c>
      <c r="DG476">
        <f>$B$13*EF476+$C$13*EG476+$F$13*ER476*(1-EU476)</f>
        <v>0</v>
      </c>
      <c r="DH476">
        <f>DG476*DI476</f>
        <v>0</v>
      </c>
      <c r="DI476">
        <f>($B$13*$D$11+$C$13*$D$11+$F$13*((FE476+EW476)/MAX(FE476+EW476+FF476, 0.1)*$I$11+FF476/MAX(FE476+EW476+FF476, 0.1)*$J$11))/($B$13+$C$13+$F$13)</f>
        <v>0</v>
      </c>
      <c r="DJ476">
        <f>($B$13*$K$11+$C$13*$K$11+$F$13*((FE476+EW476)/MAX(FE476+EW476+FF476, 0.1)*$P$11+FF476/MAX(FE476+EW476+FF476, 0.1)*$Q$11))/($B$13+$C$13+$F$13)</f>
        <v>0</v>
      </c>
      <c r="DK476">
        <v>4.16</v>
      </c>
      <c r="DL476">
        <v>0.5</v>
      </c>
      <c r="DM476" t="s">
        <v>430</v>
      </c>
      <c r="DN476">
        <v>2</v>
      </c>
      <c r="DO476" t="b">
        <v>1</v>
      </c>
      <c r="DP476">
        <v>1685038299.714286</v>
      </c>
      <c r="DQ476">
        <v>1123.610714285714</v>
      </c>
      <c r="DR476">
        <v>1159.06</v>
      </c>
      <c r="DS476">
        <v>17.823675</v>
      </c>
      <c r="DT476">
        <v>14.48962142857143</v>
      </c>
      <c r="DU476">
        <v>1123.482857142857</v>
      </c>
      <c r="DV476">
        <v>17.91116428571429</v>
      </c>
      <c r="DW476">
        <v>500.0033928571428</v>
      </c>
      <c r="DX476">
        <v>99.47067857142859</v>
      </c>
      <c r="DY476">
        <v>0.09996798214285715</v>
      </c>
      <c r="DZ476">
        <v>26.91204642857143</v>
      </c>
      <c r="EA476">
        <v>27.99556071428572</v>
      </c>
      <c r="EB476">
        <v>999.9000000000002</v>
      </c>
      <c r="EC476">
        <v>0</v>
      </c>
      <c r="ED476">
        <v>0</v>
      </c>
      <c r="EE476">
        <v>10004.87714285714</v>
      </c>
      <c r="EF476">
        <v>0</v>
      </c>
      <c r="EG476">
        <v>278.19375</v>
      </c>
      <c r="EH476">
        <v>-35.44743571428571</v>
      </c>
      <c r="EI476">
        <v>1144.002857142857</v>
      </c>
      <c r="EJ476">
        <v>1176.099285714286</v>
      </c>
      <c r="EK476">
        <v>3.334066785714286</v>
      </c>
      <c r="EL476">
        <v>1159.06</v>
      </c>
      <c r="EM476">
        <v>14.48962142857143</v>
      </c>
      <c r="EN476">
        <v>1.772932857142857</v>
      </c>
      <c r="EO476">
        <v>1.441291785714286</v>
      </c>
      <c r="EP476">
        <v>15.55017142857143</v>
      </c>
      <c r="EQ476">
        <v>12.35916071428572</v>
      </c>
      <c r="ER476">
        <v>2000.010714285714</v>
      </c>
      <c r="ES476">
        <v>0.9799928214285715</v>
      </c>
      <c r="ET476">
        <v>0.02000737857142856</v>
      </c>
      <c r="EU476">
        <v>0</v>
      </c>
      <c r="EV476">
        <v>96.74115357142855</v>
      </c>
      <c r="EW476">
        <v>5.00078</v>
      </c>
      <c r="EX476">
        <v>10829.83928571428</v>
      </c>
      <c r="EY476">
        <v>16379.68214285714</v>
      </c>
      <c r="EZ476">
        <v>44.74542857142857</v>
      </c>
      <c r="FA476">
        <v>46.12049999999999</v>
      </c>
      <c r="FB476">
        <v>45.13146428571429</v>
      </c>
      <c r="FC476">
        <v>45.41707142857143</v>
      </c>
      <c r="FD476">
        <v>45.23410714285713</v>
      </c>
      <c r="FE476">
        <v>1955.092857142857</v>
      </c>
      <c r="FF476">
        <v>39.91678571428572</v>
      </c>
      <c r="FG476">
        <v>0</v>
      </c>
      <c r="FH476">
        <v>1685038306.9</v>
      </c>
      <c r="FI476">
        <v>0</v>
      </c>
      <c r="FJ476">
        <v>96.76817599999998</v>
      </c>
      <c r="FK476">
        <v>0.5245077063407537</v>
      </c>
      <c r="FL476">
        <v>1163.846153570317</v>
      </c>
      <c r="FM476">
        <v>10860.652</v>
      </c>
      <c r="FN476">
        <v>15</v>
      </c>
      <c r="FO476">
        <v>1685037180.6</v>
      </c>
      <c r="FP476" t="s">
        <v>1212</v>
      </c>
      <c r="FQ476">
        <v>1685037168.1</v>
      </c>
      <c r="FR476">
        <v>1685037180.6</v>
      </c>
      <c r="FS476">
        <v>6</v>
      </c>
      <c r="FT476">
        <v>0.393</v>
      </c>
      <c r="FU476">
        <v>0.027</v>
      </c>
      <c r="FV476">
        <v>0.222</v>
      </c>
      <c r="FW476">
        <v>-0.163</v>
      </c>
      <c r="FX476">
        <v>420</v>
      </c>
      <c r="FY476">
        <v>12</v>
      </c>
      <c r="FZ476">
        <v>0.38</v>
      </c>
      <c r="GA476">
        <v>0.02</v>
      </c>
      <c r="GB476">
        <v>-35.47014634146342</v>
      </c>
      <c r="GC476">
        <v>0.4206313588850086</v>
      </c>
      <c r="GD476">
        <v>0.08229089715702298</v>
      </c>
      <c r="GE476">
        <v>0</v>
      </c>
      <c r="GF476">
        <v>3.322775365853659</v>
      </c>
      <c r="GG476">
        <v>0.1341911498257839</v>
      </c>
      <c r="GH476">
        <v>0.02148093767512808</v>
      </c>
      <c r="GI476">
        <v>1</v>
      </c>
      <c r="GJ476">
        <v>1</v>
      </c>
      <c r="GK476">
        <v>2</v>
      </c>
      <c r="GL476" t="s">
        <v>432</v>
      </c>
      <c r="GM476">
        <v>3.09849</v>
      </c>
      <c r="GN476">
        <v>2.75791</v>
      </c>
      <c r="GO476">
        <v>0.189449</v>
      </c>
      <c r="GP476">
        <v>0.193157</v>
      </c>
      <c r="GQ476">
        <v>0.0951661</v>
      </c>
      <c r="GR476">
        <v>0.0821022</v>
      </c>
      <c r="GS476">
        <v>20540.4</v>
      </c>
      <c r="GT476">
        <v>20217.4</v>
      </c>
      <c r="GU476">
        <v>25907.1</v>
      </c>
      <c r="GV476">
        <v>25425.3</v>
      </c>
      <c r="GW476">
        <v>37647.4</v>
      </c>
      <c r="GX476">
        <v>35570.6</v>
      </c>
      <c r="GY476">
        <v>45311.4</v>
      </c>
      <c r="GZ476">
        <v>41914.7</v>
      </c>
      <c r="HA476">
        <v>1.82005</v>
      </c>
      <c r="HB476">
        <v>1.7464</v>
      </c>
      <c r="HC476">
        <v>-0.24553</v>
      </c>
      <c r="HD476">
        <v>0</v>
      </c>
      <c r="HE476">
        <v>31.9985</v>
      </c>
      <c r="HF476">
        <v>999.9</v>
      </c>
      <c r="HG476">
        <v>39.2</v>
      </c>
      <c r="HH476">
        <v>48.2</v>
      </c>
      <c r="HI476">
        <v>44.7198</v>
      </c>
      <c r="HJ476">
        <v>62.9535</v>
      </c>
      <c r="HK476">
        <v>22.7804</v>
      </c>
      <c r="HL476">
        <v>1</v>
      </c>
      <c r="HM476">
        <v>0.762645</v>
      </c>
      <c r="HN476">
        <v>7.81007</v>
      </c>
      <c r="HO476">
        <v>20.1233</v>
      </c>
      <c r="HP476">
        <v>5.20875</v>
      </c>
      <c r="HQ476">
        <v>11.986</v>
      </c>
      <c r="HR476">
        <v>4.9628</v>
      </c>
      <c r="HS476">
        <v>3.27397</v>
      </c>
      <c r="HT476">
        <v>9999</v>
      </c>
      <c r="HU476">
        <v>9999</v>
      </c>
      <c r="HV476">
        <v>9999</v>
      </c>
      <c r="HW476">
        <v>33.2</v>
      </c>
      <c r="HX476">
        <v>1.86401</v>
      </c>
      <c r="HY476">
        <v>1.86035</v>
      </c>
      <c r="HZ476">
        <v>1.85867</v>
      </c>
      <c r="IA476">
        <v>1.86005</v>
      </c>
      <c r="IB476">
        <v>1.85989</v>
      </c>
      <c r="IC476">
        <v>1.85858</v>
      </c>
      <c r="ID476">
        <v>1.85773</v>
      </c>
      <c r="IE476">
        <v>1.85248</v>
      </c>
      <c r="IF476">
        <v>0</v>
      </c>
      <c r="IG476">
        <v>0</v>
      </c>
      <c r="IH476">
        <v>0</v>
      </c>
      <c r="II476">
        <v>0</v>
      </c>
      <c r="IJ476" t="s">
        <v>433</v>
      </c>
      <c r="IK476" t="s">
        <v>434</v>
      </c>
      <c r="IL476" t="s">
        <v>435</v>
      </c>
      <c r="IM476" t="s">
        <v>435</v>
      </c>
      <c r="IN476" t="s">
        <v>435</v>
      </c>
      <c r="IO476" t="s">
        <v>435</v>
      </c>
      <c r="IP476">
        <v>0</v>
      </c>
      <c r="IQ476">
        <v>100</v>
      </c>
      <c r="IR476">
        <v>100</v>
      </c>
      <c r="IS476">
        <v>0.11</v>
      </c>
      <c r="IT476">
        <v>-0.08790000000000001</v>
      </c>
      <c r="IU476">
        <v>0.1423453740695309</v>
      </c>
      <c r="IV476">
        <v>0.0002756662941723101</v>
      </c>
      <c r="IW476">
        <v>-1.706736700235475E-07</v>
      </c>
      <c r="IX476">
        <v>-7.648352192670159E-11</v>
      </c>
      <c r="IY476">
        <v>-0.2459740599932363</v>
      </c>
      <c r="IZ476">
        <v>0.001712106514585134</v>
      </c>
      <c r="JA476">
        <v>0.0004201690128959496</v>
      </c>
      <c r="JB476">
        <v>-1.212774764375344E-06</v>
      </c>
      <c r="JC476">
        <v>3</v>
      </c>
      <c r="JD476">
        <v>1949</v>
      </c>
      <c r="JE476">
        <v>1</v>
      </c>
      <c r="JF476">
        <v>28</v>
      </c>
      <c r="JG476">
        <v>19</v>
      </c>
      <c r="JH476">
        <v>18.8</v>
      </c>
      <c r="JI476">
        <v>2.66235</v>
      </c>
      <c r="JJ476">
        <v>2.67578</v>
      </c>
      <c r="JK476">
        <v>1.49658</v>
      </c>
      <c r="JL476">
        <v>2.34009</v>
      </c>
      <c r="JM476">
        <v>1.54785</v>
      </c>
      <c r="JN476">
        <v>2.51099</v>
      </c>
      <c r="JO476">
        <v>51.3648</v>
      </c>
      <c r="JP476">
        <v>13.3878</v>
      </c>
      <c r="JQ476">
        <v>18</v>
      </c>
      <c r="JR476">
        <v>501.774</v>
      </c>
      <c r="JS476">
        <v>466.929</v>
      </c>
      <c r="JT476">
        <v>20.5667</v>
      </c>
      <c r="JU476">
        <v>36.1669</v>
      </c>
      <c r="JV476">
        <v>30.0004</v>
      </c>
      <c r="JW476">
        <v>35.8958</v>
      </c>
      <c r="JX476">
        <v>35.7557</v>
      </c>
      <c r="JY476">
        <v>53.4172</v>
      </c>
      <c r="JZ476">
        <v>61.2656</v>
      </c>
      <c r="KA476">
        <v>0</v>
      </c>
      <c r="KB476">
        <v>20.5637</v>
      </c>
      <c r="KC476">
        <v>1209.51</v>
      </c>
      <c r="KD476">
        <v>14.5247</v>
      </c>
      <c r="KE476">
        <v>99.0125</v>
      </c>
      <c r="KF476">
        <v>99.505</v>
      </c>
    </row>
    <row r="477" spans="1:292">
      <c r="A477">
        <v>457</v>
      </c>
      <c r="B477">
        <v>1685038312.5</v>
      </c>
      <c r="C477">
        <v>11713.40000009537</v>
      </c>
      <c r="D477" t="s">
        <v>1356</v>
      </c>
      <c r="E477" t="s">
        <v>1357</v>
      </c>
      <c r="F477">
        <v>5</v>
      </c>
      <c r="G477" t="s">
        <v>1235</v>
      </c>
      <c r="H477">
        <v>1685038305</v>
      </c>
      <c r="I477">
        <f>(J477)/1000</f>
        <v>0</v>
      </c>
      <c r="J477">
        <f>IF(DO477, AM477, AG477)</f>
        <v>0</v>
      </c>
      <c r="K477">
        <f>IF(DO477, AH477, AF477)</f>
        <v>0</v>
      </c>
      <c r="L477">
        <f>DQ477 - IF(AT477&gt;1, K477*DK477*100.0/(AV477*EE477), 0)</f>
        <v>0</v>
      </c>
      <c r="M477">
        <f>((S477-I477/2)*L477-K477)/(S477+I477/2)</f>
        <v>0</v>
      </c>
      <c r="N477">
        <f>M477*(DX477+DY477)/1000.0</f>
        <v>0</v>
      </c>
      <c r="O477">
        <f>(DQ477 - IF(AT477&gt;1, K477*DK477*100.0/(AV477*EE477), 0))*(DX477+DY477)/1000.0</f>
        <v>0</v>
      </c>
      <c r="P477">
        <f>2.0/((1/R477-1/Q477)+SIGN(R477)*SQRT((1/R477-1/Q477)*(1/R477-1/Q477) + 4*DL477/((DL477+1)*(DL477+1))*(2*1/R477*1/Q477-1/Q477*1/Q477)))</f>
        <v>0</v>
      </c>
      <c r="Q477">
        <f>IF(LEFT(DM477,1)&lt;&gt;"0",IF(LEFT(DM477,1)="1",3.0,DN477),$D$5+$E$5*(EE477*DX477/($K$5*1000))+$F$5*(EE477*DX477/($K$5*1000))*MAX(MIN(DK477,$J$5),$I$5)*MAX(MIN(DK477,$J$5),$I$5)+$G$5*MAX(MIN(DK477,$J$5),$I$5)*(EE477*DX477/($K$5*1000))+$H$5*(EE477*DX477/($K$5*1000))*(EE477*DX477/($K$5*1000)))</f>
        <v>0</v>
      </c>
      <c r="R477">
        <f>I477*(1000-(1000*0.61365*exp(17.502*V477/(240.97+V477))/(DX477+DY477)+DS477)/2)/(1000*0.61365*exp(17.502*V477/(240.97+V477))/(DX477+DY477)-DS477)</f>
        <v>0</v>
      </c>
      <c r="S477">
        <f>1/((DL477+1)/(P477/1.6)+1/(Q477/1.37)) + DL477/((DL477+1)/(P477/1.6) + DL477/(Q477/1.37))</f>
        <v>0</v>
      </c>
      <c r="T477">
        <f>(DG477*DJ477)</f>
        <v>0</v>
      </c>
      <c r="U477">
        <f>(DZ477+(T477+2*0.95*5.67E-8*(((DZ477+$B$9)+273)^4-(DZ477+273)^4)-44100*I477)/(1.84*29.3*Q477+8*0.95*5.67E-8*(DZ477+273)^3))</f>
        <v>0</v>
      </c>
      <c r="V477">
        <f>($C$9*EA477+$D$9*EB477+$E$9*U477)</f>
        <v>0</v>
      </c>
      <c r="W477">
        <f>0.61365*exp(17.502*V477/(240.97+V477))</f>
        <v>0</v>
      </c>
      <c r="X477">
        <f>(Y477/Z477*100)</f>
        <v>0</v>
      </c>
      <c r="Y477">
        <f>DS477*(DX477+DY477)/1000</f>
        <v>0</v>
      </c>
      <c r="Z477">
        <f>0.61365*exp(17.502*DZ477/(240.97+DZ477))</f>
        <v>0</v>
      </c>
      <c r="AA477">
        <f>(W477-DS477*(DX477+DY477)/1000)</f>
        <v>0</v>
      </c>
      <c r="AB477">
        <f>(-I477*44100)</f>
        <v>0</v>
      </c>
      <c r="AC477">
        <f>2*29.3*Q477*0.92*(DZ477-V477)</f>
        <v>0</v>
      </c>
      <c r="AD477">
        <f>2*0.95*5.67E-8*(((DZ477+$B$9)+273)^4-(V477+273)^4)</f>
        <v>0</v>
      </c>
      <c r="AE477">
        <f>T477+AD477+AB477+AC477</f>
        <v>0</v>
      </c>
      <c r="AF477">
        <f>DW477*AT477*(DR477-DQ477*(1000-AT477*DT477)/(1000-AT477*DS477))/(100*DK477)</f>
        <v>0</v>
      </c>
      <c r="AG477">
        <f>1000*DW477*AT477*(DS477-DT477)/(100*DK477*(1000-AT477*DS477))</f>
        <v>0</v>
      </c>
      <c r="AH477">
        <f>(AI477 - AJ477 - DX477*1E3/(8.314*(DZ477+273.15)) * AL477/DW477 * AK477) * DW477/(100*DK477) * (1000 - DT477)/1000</f>
        <v>0</v>
      </c>
      <c r="AI477">
        <v>1208.378504671279</v>
      </c>
      <c r="AJ477">
        <v>1185.821575757576</v>
      </c>
      <c r="AK477">
        <v>3.417361698796988</v>
      </c>
      <c r="AL477">
        <v>66.85377035828483</v>
      </c>
      <c r="AM477">
        <f>(AO477 - AN477 + DX477*1E3/(8.314*(DZ477+273.15)) * AQ477/DW477 * AP477) * DW477/(100*DK477) * 1000/(1000 - AO477)</f>
        <v>0</v>
      </c>
      <c r="AN477">
        <v>14.48021160250293</v>
      </c>
      <c r="AO477">
        <v>17.79167692307693</v>
      </c>
      <c r="AP477">
        <v>-0.0003472939334008053</v>
      </c>
      <c r="AQ477">
        <v>101.9108585769425</v>
      </c>
      <c r="AR477">
        <v>0</v>
      </c>
      <c r="AS477">
        <v>0</v>
      </c>
      <c r="AT477">
        <f>IF(AR477*$H$15&gt;=AV477,1.0,(AV477/(AV477-AR477*$H$15)))</f>
        <v>0</v>
      </c>
      <c r="AU477">
        <f>(AT477-1)*100</f>
        <v>0</v>
      </c>
      <c r="AV477">
        <f>MAX(0,($B$15+$C$15*EE477)/(1+$D$15*EE477)*DX477/(DZ477+273)*$E$15)</f>
        <v>0</v>
      </c>
      <c r="AW477" t="s">
        <v>429</v>
      </c>
      <c r="AX477" t="s">
        <v>429</v>
      </c>
      <c r="AY477">
        <v>0</v>
      </c>
      <c r="AZ477">
        <v>0</v>
      </c>
      <c r="BA477">
        <f>1-AY477/AZ477</f>
        <v>0</v>
      </c>
      <c r="BB477">
        <v>0</v>
      </c>
      <c r="BC477" t="s">
        <v>429</v>
      </c>
      <c r="BD477" t="s">
        <v>429</v>
      </c>
      <c r="BE477">
        <v>0</v>
      </c>
      <c r="BF477">
        <v>0</v>
      </c>
      <c r="BG477">
        <f>1-BE477/BF477</f>
        <v>0</v>
      </c>
      <c r="BH477">
        <v>0.5</v>
      </c>
      <c r="BI477">
        <f>DH477</f>
        <v>0</v>
      </c>
      <c r="BJ477">
        <f>K477</f>
        <v>0</v>
      </c>
      <c r="BK477">
        <f>BG477*BH477*BI477</f>
        <v>0</v>
      </c>
      <c r="BL477">
        <f>(BJ477-BB477)/BI477</f>
        <v>0</v>
      </c>
      <c r="BM477">
        <f>(AZ477-BF477)/BF477</f>
        <v>0</v>
      </c>
      <c r="BN477">
        <f>AY477/(BA477+AY477/BF477)</f>
        <v>0</v>
      </c>
      <c r="BO477" t="s">
        <v>429</v>
      </c>
      <c r="BP477">
        <v>0</v>
      </c>
      <c r="BQ477">
        <f>IF(BP477&lt;&gt;0, BP477, BN477)</f>
        <v>0</v>
      </c>
      <c r="BR477">
        <f>1-BQ477/BF477</f>
        <v>0</v>
      </c>
      <c r="BS477">
        <f>(BF477-BE477)/(BF477-BQ477)</f>
        <v>0</v>
      </c>
      <c r="BT477">
        <f>(AZ477-BF477)/(AZ477-BQ477)</f>
        <v>0</v>
      </c>
      <c r="BU477">
        <f>(BF477-BE477)/(BF477-AY477)</f>
        <v>0</v>
      </c>
      <c r="BV477">
        <f>(AZ477-BF477)/(AZ477-AY477)</f>
        <v>0</v>
      </c>
      <c r="BW477">
        <f>(BS477*BQ477/BE477)</f>
        <v>0</v>
      </c>
      <c r="BX477">
        <f>(1-BW477)</f>
        <v>0</v>
      </c>
      <c r="DG477">
        <f>$B$13*EF477+$C$13*EG477+$F$13*ER477*(1-EU477)</f>
        <v>0</v>
      </c>
      <c r="DH477">
        <f>DG477*DI477</f>
        <v>0</v>
      </c>
      <c r="DI477">
        <f>($B$13*$D$11+$C$13*$D$11+$F$13*((FE477+EW477)/MAX(FE477+EW477+FF477, 0.1)*$I$11+FF477/MAX(FE477+EW477+FF477, 0.1)*$J$11))/($B$13+$C$13+$F$13)</f>
        <v>0</v>
      </c>
      <c r="DJ477">
        <f>($B$13*$K$11+$C$13*$K$11+$F$13*((FE477+EW477)/MAX(FE477+EW477+FF477, 0.1)*$P$11+FF477/MAX(FE477+EW477+FF477, 0.1)*$Q$11))/($B$13+$C$13+$F$13)</f>
        <v>0</v>
      </c>
      <c r="DK477">
        <v>4.16</v>
      </c>
      <c r="DL477">
        <v>0.5</v>
      </c>
      <c r="DM477" t="s">
        <v>430</v>
      </c>
      <c r="DN477">
        <v>2</v>
      </c>
      <c r="DO477" t="b">
        <v>1</v>
      </c>
      <c r="DP477">
        <v>1685038305</v>
      </c>
      <c r="DQ477">
        <v>1141.281111111111</v>
      </c>
      <c r="DR477">
        <v>1176.800740740741</v>
      </c>
      <c r="DS477">
        <v>17.80600740740741</v>
      </c>
      <c r="DT477">
        <v>14.47991111111111</v>
      </c>
      <c r="DU477">
        <v>1141.159259259259</v>
      </c>
      <c r="DV477">
        <v>17.89377037037037</v>
      </c>
      <c r="DW477">
        <v>500.0003333333333</v>
      </c>
      <c r="DX477">
        <v>99.4706037037037</v>
      </c>
      <c r="DY477">
        <v>0.09996498148148147</v>
      </c>
      <c r="DZ477">
        <v>26.91964814814815</v>
      </c>
      <c r="EA477">
        <v>28.0031</v>
      </c>
      <c r="EB477">
        <v>999.9000000000001</v>
      </c>
      <c r="EC477">
        <v>0</v>
      </c>
      <c r="ED477">
        <v>0</v>
      </c>
      <c r="EE477">
        <v>10003.20925925926</v>
      </c>
      <c r="EF477">
        <v>0</v>
      </c>
      <c r="EG477">
        <v>280.0699259259259</v>
      </c>
      <c r="EH477">
        <v>-35.51892592592593</v>
      </c>
      <c r="EI477">
        <v>1161.971111111111</v>
      </c>
      <c r="EJ477">
        <v>1194.09</v>
      </c>
      <c r="EK477">
        <v>3.32610925925926</v>
      </c>
      <c r="EL477">
        <v>1176.800740740741</v>
      </c>
      <c r="EM477">
        <v>14.47991111111111</v>
      </c>
      <c r="EN477">
        <v>1.771175555555556</v>
      </c>
      <c r="EO477">
        <v>1.440324814814815</v>
      </c>
      <c r="EP477">
        <v>15.53469259259259</v>
      </c>
      <c r="EQ477">
        <v>12.34896666666666</v>
      </c>
      <c r="ER477">
        <v>1999.952962962963</v>
      </c>
      <c r="ES477">
        <v>0.979992222222222</v>
      </c>
      <c r="ET477">
        <v>0.02000797777777777</v>
      </c>
      <c r="EU477">
        <v>0</v>
      </c>
      <c r="EV477">
        <v>96.85074444444446</v>
      </c>
      <c r="EW477">
        <v>5.00078</v>
      </c>
      <c r="EX477">
        <v>10864.48518518519</v>
      </c>
      <c r="EY477">
        <v>16379.2037037037</v>
      </c>
      <c r="EZ477">
        <v>44.74992592592593</v>
      </c>
      <c r="FA477">
        <v>46.12033333333333</v>
      </c>
      <c r="FB477">
        <v>45.14092592592592</v>
      </c>
      <c r="FC477">
        <v>45.40714814814815</v>
      </c>
      <c r="FD477">
        <v>45.2265185185185</v>
      </c>
      <c r="FE477">
        <v>1955.035925925926</v>
      </c>
      <c r="FF477">
        <v>39.9162962962963</v>
      </c>
      <c r="FG477">
        <v>0</v>
      </c>
      <c r="FH477">
        <v>1685038311.7</v>
      </c>
      <c r="FI477">
        <v>0</v>
      </c>
      <c r="FJ477">
        <v>96.903848</v>
      </c>
      <c r="FK477">
        <v>1.04776924989771</v>
      </c>
      <c r="FL477">
        <v>-1551.276922140378</v>
      </c>
      <c r="FM477">
        <v>10862.284</v>
      </c>
      <c r="FN477">
        <v>15</v>
      </c>
      <c r="FO477">
        <v>1685037180.6</v>
      </c>
      <c r="FP477" t="s">
        <v>1212</v>
      </c>
      <c r="FQ477">
        <v>1685037168.1</v>
      </c>
      <c r="FR477">
        <v>1685037180.6</v>
      </c>
      <c r="FS477">
        <v>6</v>
      </c>
      <c r="FT477">
        <v>0.393</v>
      </c>
      <c r="FU477">
        <v>0.027</v>
      </c>
      <c r="FV477">
        <v>0.222</v>
      </c>
      <c r="FW477">
        <v>-0.163</v>
      </c>
      <c r="FX477">
        <v>420</v>
      </c>
      <c r="FY477">
        <v>12</v>
      </c>
      <c r="FZ477">
        <v>0.38</v>
      </c>
      <c r="GA477">
        <v>0.02</v>
      </c>
      <c r="GB477">
        <v>-35.49937804878049</v>
      </c>
      <c r="GC477">
        <v>-0.539945644599313</v>
      </c>
      <c r="GD477">
        <v>0.1185441227152955</v>
      </c>
      <c r="GE477">
        <v>0</v>
      </c>
      <c r="GF477">
        <v>3.328937073170732</v>
      </c>
      <c r="GG477">
        <v>-0.05839735191636875</v>
      </c>
      <c r="GH477">
        <v>0.01362733985169779</v>
      </c>
      <c r="GI477">
        <v>1</v>
      </c>
      <c r="GJ477">
        <v>1</v>
      </c>
      <c r="GK477">
        <v>2</v>
      </c>
      <c r="GL477" t="s">
        <v>432</v>
      </c>
      <c r="GM477">
        <v>3.09862</v>
      </c>
      <c r="GN477">
        <v>2.75806</v>
      </c>
      <c r="GO477">
        <v>0.191168</v>
      </c>
      <c r="GP477">
        <v>0.194847</v>
      </c>
      <c r="GQ477">
        <v>0.09514</v>
      </c>
      <c r="GR477">
        <v>0.08209660000000001</v>
      </c>
      <c r="GS477">
        <v>20496.3</v>
      </c>
      <c r="GT477">
        <v>20174.8</v>
      </c>
      <c r="GU477">
        <v>25906.5</v>
      </c>
      <c r="GV477">
        <v>25425.1</v>
      </c>
      <c r="GW477">
        <v>37648</v>
      </c>
      <c r="GX477">
        <v>35570.3</v>
      </c>
      <c r="GY477">
        <v>45310.5</v>
      </c>
      <c r="GZ477">
        <v>41913.8</v>
      </c>
      <c r="HA477">
        <v>1.8202</v>
      </c>
      <c r="HB477">
        <v>1.7459</v>
      </c>
      <c r="HC477">
        <v>-0.245534</v>
      </c>
      <c r="HD477">
        <v>0</v>
      </c>
      <c r="HE477">
        <v>32.0066</v>
      </c>
      <c r="HF477">
        <v>999.9</v>
      </c>
      <c r="HG477">
        <v>39.2</v>
      </c>
      <c r="HH477">
        <v>48.2</v>
      </c>
      <c r="HI477">
        <v>44.7173</v>
      </c>
      <c r="HJ477">
        <v>62.8735</v>
      </c>
      <c r="HK477">
        <v>22.7324</v>
      </c>
      <c r="HL477">
        <v>1</v>
      </c>
      <c r="HM477">
        <v>0.765272</v>
      </c>
      <c r="HN477">
        <v>8.40692</v>
      </c>
      <c r="HO477">
        <v>20.0939</v>
      </c>
      <c r="HP477">
        <v>5.21235</v>
      </c>
      <c r="HQ477">
        <v>11.986</v>
      </c>
      <c r="HR477">
        <v>4.9635</v>
      </c>
      <c r="HS477">
        <v>3.27408</v>
      </c>
      <c r="HT477">
        <v>9999</v>
      </c>
      <c r="HU477">
        <v>9999</v>
      </c>
      <c r="HV477">
        <v>9999</v>
      </c>
      <c r="HW477">
        <v>33.2</v>
      </c>
      <c r="HX477">
        <v>1.86401</v>
      </c>
      <c r="HY477">
        <v>1.86035</v>
      </c>
      <c r="HZ477">
        <v>1.85867</v>
      </c>
      <c r="IA477">
        <v>1.86005</v>
      </c>
      <c r="IB477">
        <v>1.85989</v>
      </c>
      <c r="IC477">
        <v>1.8586</v>
      </c>
      <c r="ID477">
        <v>1.85771</v>
      </c>
      <c r="IE477">
        <v>1.85243</v>
      </c>
      <c r="IF477">
        <v>0</v>
      </c>
      <c r="IG477">
        <v>0</v>
      </c>
      <c r="IH477">
        <v>0</v>
      </c>
      <c r="II477">
        <v>0</v>
      </c>
      <c r="IJ477" t="s">
        <v>433</v>
      </c>
      <c r="IK477" t="s">
        <v>434</v>
      </c>
      <c r="IL477" t="s">
        <v>435</v>
      </c>
      <c r="IM477" t="s">
        <v>435</v>
      </c>
      <c r="IN477" t="s">
        <v>435</v>
      </c>
      <c r="IO477" t="s">
        <v>435</v>
      </c>
      <c r="IP477">
        <v>0</v>
      </c>
      <c r="IQ477">
        <v>100</v>
      </c>
      <c r="IR477">
        <v>100</v>
      </c>
      <c r="IS477">
        <v>0.11</v>
      </c>
      <c r="IT477">
        <v>-0.08799999999999999</v>
      </c>
      <c r="IU477">
        <v>0.1423453740695309</v>
      </c>
      <c r="IV477">
        <v>0.0002756662941723101</v>
      </c>
      <c r="IW477">
        <v>-1.706736700235475E-07</v>
      </c>
      <c r="IX477">
        <v>-7.648352192670159E-11</v>
      </c>
      <c r="IY477">
        <v>-0.2459740599932363</v>
      </c>
      <c r="IZ477">
        <v>0.001712106514585134</v>
      </c>
      <c r="JA477">
        <v>0.0004201690128959496</v>
      </c>
      <c r="JB477">
        <v>-1.212774764375344E-06</v>
      </c>
      <c r="JC477">
        <v>3</v>
      </c>
      <c r="JD477">
        <v>1949</v>
      </c>
      <c r="JE477">
        <v>1</v>
      </c>
      <c r="JF477">
        <v>28</v>
      </c>
      <c r="JG477">
        <v>19.1</v>
      </c>
      <c r="JH477">
        <v>18.9</v>
      </c>
      <c r="JI477">
        <v>2.69165</v>
      </c>
      <c r="JJ477">
        <v>2.68311</v>
      </c>
      <c r="JK477">
        <v>1.49658</v>
      </c>
      <c r="JL477">
        <v>2.34009</v>
      </c>
      <c r="JM477">
        <v>1.54785</v>
      </c>
      <c r="JN477">
        <v>2.49512</v>
      </c>
      <c r="JO477">
        <v>51.3648</v>
      </c>
      <c r="JP477">
        <v>13.3528</v>
      </c>
      <c r="JQ477">
        <v>18</v>
      </c>
      <c r="JR477">
        <v>501.903</v>
      </c>
      <c r="JS477">
        <v>466.635</v>
      </c>
      <c r="JT477">
        <v>20.5213</v>
      </c>
      <c r="JU477">
        <v>36.1711</v>
      </c>
      <c r="JV477">
        <v>30.002</v>
      </c>
      <c r="JW477">
        <v>35.9009</v>
      </c>
      <c r="JX477">
        <v>35.7607</v>
      </c>
      <c r="JY477">
        <v>54.0635</v>
      </c>
      <c r="JZ477">
        <v>61.2656</v>
      </c>
      <c r="KA477">
        <v>0</v>
      </c>
      <c r="KB477">
        <v>20.4447</v>
      </c>
      <c r="KC477">
        <v>1222.88</v>
      </c>
      <c r="KD477">
        <v>14.5369</v>
      </c>
      <c r="KE477">
        <v>99.0104</v>
      </c>
      <c r="KF477">
        <v>99.5034</v>
      </c>
    </row>
    <row r="478" spans="1:292">
      <c r="A478">
        <v>458</v>
      </c>
      <c r="B478">
        <v>1685038317.5</v>
      </c>
      <c r="C478">
        <v>11718.40000009537</v>
      </c>
      <c r="D478" t="s">
        <v>1358</v>
      </c>
      <c r="E478" t="s">
        <v>1359</v>
      </c>
      <c r="F478">
        <v>5</v>
      </c>
      <c r="G478" t="s">
        <v>1235</v>
      </c>
      <c r="H478">
        <v>1685038309.714286</v>
      </c>
      <c r="I478">
        <f>(J478)/1000</f>
        <v>0</v>
      </c>
      <c r="J478">
        <f>IF(DO478, AM478, AG478)</f>
        <v>0</v>
      </c>
      <c r="K478">
        <f>IF(DO478, AH478, AF478)</f>
        <v>0</v>
      </c>
      <c r="L478">
        <f>DQ478 - IF(AT478&gt;1, K478*DK478*100.0/(AV478*EE478), 0)</f>
        <v>0</v>
      </c>
      <c r="M478">
        <f>((S478-I478/2)*L478-K478)/(S478+I478/2)</f>
        <v>0</v>
      </c>
      <c r="N478">
        <f>M478*(DX478+DY478)/1000.0</f>
        <v>0</v>
      </c>
      <c r="O478">
        <f>(DQ478 - IF(AT478&gt;1, K478*DK478*100.0/(AV478*EE478), 0))*(DX478+DY478)/1000.0</f>
        <v>0</v>
      </c>
      <c r="P478">
        <f>2.0/((1/R478-1/Q478)+SIGN(R478)*SQRT((1/R478-1/Q478)*(1/R478-1/Q478) + 4*DL478/((DL478+1)*(DL478+1))*(2*1/R478*1/Q478-1/Q478*1/Q478)))</f>
        <v>0</v>
      </c>
      <c r="Q478">
        <f>IF(LEFT(DM478,1)&lt;&gt;"0",IF(LEFT(DM478,1)="1",3.0,DN478),$D$5+$E$5*(EE478*DX478/($K$5*1000))+$F$5*(EE478*DX478/($K$5*1000))*MAX(MIN(DK478,$J$5),$I$5)*MAX(MIN(DK478,$J$5),$I$5)+$G$5*MAX(MIN(DK478,$J$5),$I$5)*(EE478*DX478/($K$5*1000))+$H$5*(EE478*DX478/($K$5*1000))*(EE478*DX478/($K$5*1000)))</f>
        <v>0</v>
      </c>
      <c r="R478">
        <f>I478*(1000-(1000*0.61365*exp(17.502*V478/(240.97+V478))/(DX478+DY478)+DS478)/2)/(1000*0.61365*exp(17.502*V478/(240.97+V478))/(DX478+DY478)-DS478)</f>
        <v>0</v>
      </c>
      <c r="S478">
        <f>1/((DL478+1)/(P478/1.6)+1/(Q478/1.37)) + DL478/((DL478+1)/(P478/1.6) + DL478/(Q478/1.37))</f>
        <v>0</v>
      </c>
      <c r="T478">
        <f>(DG478*DJ478)</f>
        <v>0</v>
      </c>
      <c r="U478">
        <f>(DZ478+(T478+2*0.95*5.67E-8*(((DZ478+$B$9)+273)^4-(DZ478+273)^4)-44100*I478)/(1.84*29.3*Q478+8*0.95*5.67E-8*(DZ478+273)^3))</f>
        <v>0</v>
      </c>
      <c r="V478">
        <f>($C$9*EA478+$D$9*EB478+$E$9*U478)</f>
        <v>0</v>
      </c>
      <c r="W478">
        <f>0.61365*exp(17.502*V478/(240.97+V478))</f>
        <v>0</v>
      </c>
      <c r="X478">
        <f>(Y478/Z478*100)</f>
        <v>0</v>
      </c>
      <c r="Y478">
        <f>DS478*(DX478+DY478)/1000</f>
        <v>0</v>
      </c>
      <c r="Z478">
        <f>0.61365*exp(17.502*DZ478/(240.97+DZ478))</f>
        <v>0</v>
      </c>
      <c r="AA478">
        <f>(W478-DS478*(DX478+DY478)/1000)</f>
        <v>0</v>
      </c>
      <c r="AB478">
        <f>(-I478*44100)</f>
        <v>0</v>
      </c>
      <c r="AC478">
        <f>2*29.3*Q478*0.92*(DZ478-V478)</f>
        <v>0</v>
      </c>
      <c r="AD478">
        <f>2*0.95*5.67E-8*(((DZ478+$B$9)+273)^4-(V478+273)^4)</f>
        <v>0</v>
      </c>
      <c r="AE478">
        <f>T478+AD478+AB478+AC478</f>
        <v>0</v>
      </c>
      <c r="AF478">
        <f>DW478*AT478*(DR478-DQ478*(1000-AT478*DT478)/(1000-AT478*DS478))/(100*DK478)</f>
        <v>0</v>
      </c>
      <c r="AG478">
        <f>1000*DW478*AT478*(DS478-DT478)/(100*DK478*(1000-AT478*DS478))</f>
        <v>0</v>
      </c>
      <c r="AH478">
        <f>(AI478 - AJ478 - DX478*1E3/(8.314*(DZ478+273.15)) * AL478/DW478 * AK478) * DW478/(100*DK478) * (1000 - DT478)/1000</f>
        <v>0</v>
      </c>
      <c r="AI478">
        <v>1225.172898996704</v>
      </c>
      <c r="AJ478">
        <v>1202.782909090909</v>
      </c>
      <c r="AK478">
        <v>3.38982606530809</v>
      </c>
      <c r="AL478">
        <v>66.85377035828483</v>
      </c>
      <c r="AM478">
        <f>(AO478 - AN478 + DX478*1E3/(8.314*(DZ478+273.15)) * AQ478/DW478 * AP478) * DW478/(100*DK478) * 1000/(1000 - AO478)</f>
        <v>0</v>
      </c>
      <c r="AN478">
        <v>14.4805170104047</v>
      </c>
      <c r="AO478">
        <v>17.78349230769232</v>
      </c>
      <c r="AP478">
        <v>-0.0002098589351145424</v>
      </c>
      <c r="AQ478">
        <v>101.9108585769425</v>
      </c>
      <c r="AR478">
        <v>0</v>
      </c>
      <c r="AS478">
        <v>0</v>
      </c>
      <c r="AT478">
        <f>IF(AR478*$H$15&gt;=AV478,1.0,(AV478/(AV478-AR478*$H$15)))</f>
        <v>0</v>
      </c>
      <c r="AU478">
        <f>(AT478-1)*100</f>
        <v>0</v>
      </c>
      <c r="AV478">
        <f>MAX(0,($B$15+$C$15*EE478)/(1+$D$15*EE478)*DX478/(DZ478+273)*$E$15)</f>
        <v>0</v>
      </c>
      <c r="AW478" t="s">
        <v>429</v>
      </c>
      <c r="AX478" t="s">
        <v>429</v>
      </c>
      <c r="AY478">
        <v>0</v>
      </c>
      <c r="AZ478">
        <v>0</v>
      </c>
      <c r="BA478">
        <f>1-AY478/AZ478</f>
        <v>0</v>
      </c>
      <c r="BB478">
        <v>0</v>
      </c>
      <c r="BC478" t="s">
        <v>429</v>
      </c>
      <c r="BD478" t="s">
        <v>429</v>
      </c>
      <c r="BE478">
        <v>0</v>
      </c>
      <c r="BF478">
        <v>0</v>
      </c>
      <c r="BG478">
        <f>1-BE478/BF478</f>
        <v>0</v>
      </c>
      <c r="BH478">
        <v>0.5</v>
      </c>
      <c r="BI478">
        <f>DH478</f>
        <v>0</v>
      </c>
      <c r="BJ478">
        <f>K478</f>
        <v>0</v>
      </c>
      <c r="BK478">
        <f>BG478*BH478*BI478</f>
        <v>0</v>
      </c>
      <c r="BL478">
        <f>(BJ478-BB478)/BI478</f>
        <v>0</v>
      </c>
      <c r="BM478">
        <f>(AZ478-BF478)/BF478</f>
        <v>0</v>
      </c>
      <c r="BN478">
        <f>AY478/(BA478+AY478/BF478)</f>
        <v>0</v>
      </c>
      <c r="BO478" t="s">
        <v>429</v>
      </c>
      <c r="BP478">
        <v>0</v>
      </c>
      <c r="BQ478">
        <f>IF(BP478&lt;&gt;0, BP478, BN478)</f>
        <v>0</v>
      </c>
      <c r="BR478">
        <f>1-BQ478/BF478</f>
        <v>0</v>
      </c>
      <c r="BS478">
        <f>(BF478-BE478)/(BF478-BQ478)</f>
        <v>0</v>
      </c>
      <c r="BT478">
        <f>(AZ478-BF478)/(AZ478-BQ478)</f>
        <v>0</v>
      </c>
      <c r="BU478">
        <f>(BF478-BE478)/(BF478-AY478)</f>
        <v>0</v>
      </c>
      <c r="BV478">
        <f>(AZ478-BF478)/(AZ478-AY478)</f>
        <v>0</v>
      </c>
      <c r="BW478">
        <f>(BS478*BQ478/BE478)</f>
        <v>0</v>
      </c>
      <c r="BX478">
        <f>(1-BW478)</f>
        <v>0</v>
      </c>
      <c r="DG478">
        <f>$B$13*EF478+$C$13*EG478+$F$13*ER478*(1-EU478)</f>
        <v>0</v>
      </c>
      <c r="DH478">
        <f>DG478*DI478</f>
        <v>0</v>
      </c>
      <c r="DI478">
        <f>($B$13*$D$11+$C$13*$D$11+$F$13*((FE478+EW478)/MAX(FE478+EW478+FF478, 0.1)*$I$11+FF478/MAX(FE478+EW478+FF478, 0.1)*$J$11))/($B$13+$C$13+$F$13)</f>
        <v>0</v>
      </c>
      <c r="DJ478">
        <f>($B$13*$K$11+$C$13*$K$11+$F$13*((FE478+EW478)/MAX(FE478+EW478+FF478, 0.1)*$P$11+FF478/MAX(FE478+EW478+FF478, 0.1)*$Q$11))/($B$13+$C$13+$F$13)</f>
        <v>0</v>
      </c>
      <c r="DK478">
        <v>4.16</v>
      </c>
      <c r="DL478">
        <v>0.5</v>
      </c>
      <c r="DM478" t="s">
        <v>430</v>
      </c>
      <c r="DN478">
        <v>2</v>
      </c>
      <c r="DO478" t="b">
        <v>1</v>
      </c>
      <c r="DP478">
        <v>1685038309.714286</v>
      </c>
      <c r="DQ478">
        <v>1157.03</v>
      </c>
      <c r="DR478">
        <v>1192.578928571429</v>
      </c>
      <c r="DS478">
        <v>17.79548214285714</v>
      </c>
      <c r="DT478">
        <v>14.47893928571429</v>
      </c>
      <c r="DU478">
        <v>1156.915357142857</v>
      </c>
      <c r="DV478">
        <v>17.8834</v>
      </c>
      <c r="DW478">
        <v>500.0158214285715</v>
      </c>
      <c r="DX478">
        <v>99.47115714285714</v>
      </c>
      <c r="DY478">
        <v>0.100010425</v>
      </c>
      <c r="DZ478">
        <v>26.9306</v>
      </c>
      <c r="EA478">
        <v>28.01119285714285</v>
      </c>
      <c r="EB478">
        <v>999.9000000000002</v>
      </c>
      <c r="EC478">
        <v>0</v>
      </c>
      <c r="ED478">
        <v>0</v>
      </c>
      <c r="EE478">
        <v>9999.444642857143</v>
      </c>
      <c r="EF478">
        <v>0</v>
      </c>
      <c r="EG478">
        <v>279.7631785714286</v>
      </c>
      <c r="EH478">
        <v>-35.54791071428571</v>
      </c>
      <c r="EI478">
        <v>1177.992857142857</v>
      </c>
      <c r="EJ478">
        <v>1210.099285714286</v>
      </c>
      <c r="EK478">
        <v>3.316550357142857</v>
      </c>
      <c r="EL478">
        <v>1192.578928571429</v>
      </c>
      <c r="EM478">
        <v>14.47893928571429</v>
      </c>
      <c r="EN478">
        <v>1.770138571428572</v>
      </c>
      <c r="EO478">
        <v>1.440236785714285</v>
      </c>
      <c r="EP478">
        <v>15.52556071428572</v>
      </c>
      <c r="EQ478">
        <v>12.34802857142857</v>
      </c>
      <c r="ER478">
        <v>1999.961428571428</v>
      </c>
      <c r="ES478">
        <v>0.9799925000000002</v>
      </c>
      <c r="ET478">
        <v>0.02000769999999999</v>
      </c>
      <c r="EU478">
        <v>0</v>
      </c>
      <c r="EV478">
        <v>96.88014642857141</v>
      </c>
      <c r="EW478">
        <v>5.00078</v>
      </c>
      <c r="EX478">
        <v>10836.33928571429</v>
      </c>
      <c r="EY478">
        <v>16379.275</v>
      </c>
      <c r="EZ478">
        <v>44.75428571428571</v>
      </c>
      <c r="FA478">
        <v>46.1205</v>
      </c>
      <c r="FB478">
        <v>45.13596428571429</v>
      </c>
      <c r="FC478">
        <v>45.40821428571427</v>
      </c>
      <c r="FD478">
        <v>45.20717857142855</v>
      </c>
      <c r="FE478">
        <v>1955.0475</v>
      </c>
      <c r="FF478">
        <v>39.91357142857144</v>
      </c>
      <c r="FG478">
        <v>0</v>
      </c>
      <c r="FH478">
        <v>1685038317.1</v>
      </c>
      <c r="FI478">
        <v>0</v>
      </c>
      <c r="FJ478">
        <v>96.94638846153846</v>
      </c>
      <c r="FK478">
        <v>0.7387794974022102</v>
      </c>
      <c r="FL478">
        <v>126.6017077663263</v>
      </c>
      <c r="FM478">
        <v>10838.92692307692</v>
      </c>
      <c r="FN478">
        <v>15</v>
      </c>
      <c r="FO478">
        <v>1685037180.6</v>
      </c>
      <c r="FP478" t="s">
        <v>1212</v>
      </c>
      <c r="FQ478">
        <v>1685037168.1</v>
      </c>
      <c r="FR478">
        <v>1685037180.6</v>
      </c>
      <c r="FS478">
        <v>6</v>
      </c>
      <c r="FT478">
        <v>0.393</v>
      </c>
      <c r="FU478">
        <v>0.027</v>
      </c>
      <c r="FV478">
        <v>0.222</v>
      </c>
      <c r="FW478">
        <v>-0.163</v>
      </c>
      <c r="FX478">
        <v>420</v>
      </c>
      <c r="FY478">
        <v>12</v>
      </c>
      <c r="FZ478">
        <v>0.38</v>
      </c>
      <c r="GA478">
        <v>0.02</v>
      </c>
      <c r="GB478">
        <v>-35.51894</v>
      </c>
      <c r="GC478">
        <v>-0.6924315196997148</v>
      </c>
      <c r="GD478">
        <v>0.1114689974836049</v>
      </c>
      <c r="GE478">
        <v>0</v>
      </c>
      <c r="GF478">
        <v>3.32209075</v>
      </c>
      <c r="GG478">
        <v>-0.1233941088180167</v>
      </c>
      <c r="GH478">
        <v>0.01213173017081654</v>
      </c>
      <c r="GI478">
        <v>1</v>
      </c>
      <c r="GJ478">
        <v>1</v>
      </c>
      <c r="GK478">
        <v>2</v>
      </c>
      <c r="GL478" t="s">
        <v>432</v>
      </c>
      <c r="GM478">
        <v>3.09852</v>
      </c>
      <c r="GN478">
        <v>2.7582</v>
      </c>
      <c r="GO478">
        <v>0.192869</v>
      </c>
      <c r="GP478">
        <v>0.196521</v>
      </c>
      <c r="GQ478">
        <v>0.0951106</v>
      </c>
      <c r="GR478">
        <v>0.0820824</v>
      </c>
      <c r="GS478">
        <v>20452.8</v>
      </c>
      <c r="GT478">
        <v>20132.4</v>
      </c>
      <c r="GU478">
        <v>25906.1</v>
      </c>
      <c r="GV478">
        <v>25424.7</v>
      </c>
      <c r="GW478">
        <v>37648.9</v>
      </c>
      <c r="GX478">
        <v>35570.4</v>
      </c>
      <c r="GY478">
        <v>45309.8</v>
      </c>
      <c r="GZ478">
        <v>41913.1</v>
      </c>
      <c r="HA478">
        <v>1.81995</v>
      </c>
      <c r="HB478">
        <v>1.74615</v>
      </c>
      <c r="HC478">
        <v>-0.245582</v>
      </c>
      <c r="HD478">
        <v>0</v>
      </c>
      <c r="HE478">
        <v>32.0177</v>
      </c>
      <c r="HF478">
        <v>999.9</v>
      </c>
      <c r="HG478">
        <v>39.1</v>
      </c>
      <c r="HH478">
        <v>48.2</v>
      </c>
      <c r="HI478">
        <v>44.6019</v>
      </c>
      <c r="HJ478">
        <v>63.0335</v>
      </c>
      <c r="HK478">
        <v>22.7123</v>
      </c>
      <c r="HL478">
        <v>1</v>
      </c>
      <c r="HM478">
        <v>0.7669280000000001</v>
      </c>
      <c r="HN478">
        <v>8.36087</v>
      </c>
      <c r="HO478">
        <v>20.0965</v>
      </c>
      <c r="HP478">
        <v>5.21115</v>
      </c>
      <c r="HQ478">
        <v>11.986</v>
      </c>
      <c r="HR478">
        <v>4.9635</v>
      </c>
      <c r="HS478">
        <v>3.27403</v>
      </c>
      <c r="HT478">
        <v>9999</v>
      </c>
      <c r="HU478">
        <v>9999</v>
      </c>
      <c r="HV478">
        <v>9999</v>
      </c>
      <c r="HW478">
        <v>33.2</v>
      </c>
      <c r="HX478">
        <v>1.86401</v>
      </c>
      <c r="HY478">
        <v>1.86035</v>
      </c>
      <c r="HZ478">
        <v>1.85867</v>
      </c>
      <c r="IA478">
        <v>1.86004</v>
      </c>
      <c r="IB478">
        <v>1.85989</v>
      </c>
      <c r="IC478">
        <v>1.85857</v>
      </c>
      <c r="ID478">
        <v>1.85769</v>
      </c>
      <c r="IE478">
        <v>1.85245</v>
      </c>
      <c r="IF478">
        <v>0</v>
      </c>
      <c r="IG478">
        <v>0</v>
      </c>
      <c r="IH478">
        <v>0</v>
      </c>
      <c r="II478">
        <v>0</v>
      </c>
      <c r="IJ478" t="s">
        <v>433</v>
      </c>
      <c r="IK478" t="s">
        <v>434</v>
      </c>
      <c r="IL478" t="s">
        <v>435</v>
      </c>
      <c r="IM478" t="s">
        <v>435</v>
      </c>
      <c r="IN478" t="s">
        <v>435</v>
      </c>
      <c r="IO478" t="s">
        <v>435</v>
      </c>
      <c r="IP478">
        <v>0</v>
      </c>
      <c r="IQ478">
        <v>100</v>
      </c>
      <c r="IR478">
        <v>100</v>
      </c>
      <c r="IS478">
        <v>0.1</v>
      </c>
      <c r="IT478">
        <v>-0.0882</v>
      </c>
      <c r="IU478">
        <v>0.1423453740695309</v>
      </c>
      <c r="IV478">
        <v>0.0002756662941723101</v>
      </c>
      <c r="IW478">
        <v>-1.706736700235475E-07</v>
      </c>
      <c r="IX478">
        <v>-7.648352192670159E-11</v>
      </c>
      <c r="IY478">
        <v>-0.2459740599932363</v>
      </c>
      <c r="IZ478">
        <v>0.001712106514585134</v>
      </c>
      <c r="JA478">
        <v>0.0004201690128959496</v>
      </c>
      <c r="JB478">
        <v>-1.212774764375344E-06</v>
      </c>
      <c r="JC478">
        <v>3</v>
      </c>
      <c r="JD478">
        <v>1949</v>
      </c>
      <c r="JE478">
        <v>1</v>
      </c>
      <c r="JF478">
        <v>28</v>
      </c>
      <c r="JG478">
        <v>19.2</v>
      </c>
      <c r="JH478">
        <v>18.9</v>
      </c>
      <c r="JI478">
        <v>2.72339</v>
      </c>
      <c r="JJ478">
        <v>2.68555</v>
      </c>
      <c r="JK478">
        <v>1.49658</v>
      </c>
      <c r="JL478">
        <v>2.34009</v>
      </c>
      <c r="JM478">
        <v>1.54785</v>
      </c>
      <c r="JN478">
        <v>2.45972</v>
      </c>
      <c r="JO478">
        <v>51.3648</v>
      </c>
      <c r="JP478">
        <v>13.3265</v>
      </c>
      <c r="JQ478">
        <v>18</v>
      </c>
      <c r="JR478">
        <v>501.786</v>
      </c>
      <c r="JS478">
        <v>466.845</v>
      </c>
      <c r="JT478">
        <v>20.4575</v>
      </c>
      <c r="JU478">
        <v>36.1753</v>
      </c>
      <c r="JV478">
        <v>30.0017</v>
      </c>
      <c r="JW478">
        <v>35.9066</v>
      </c>
      <c r="JX478">
        <v>35.7672</v>
      </c>
      <c r="JY478">
        <v>54.6381</v>
      </c>
      <c r="JZ478">
        <v>61.2656</v>
      </c>
      <c r="KA478">
        <v>0</v>
      </c>
      <c r="KB478">
        <v>20.4343</v>
      </c>
      <c r="KC478">
        <v>1242.92</v>
      </c>
      <c r="KD478">
        <v>14.5596</v>
      </c>
      <c r="KE478">
        <v>99.009</v>
      </c>
      <c r="KF478">
        <v>99.5016</v>
      </c>
    </row>
    <row r="479" spans="1:292">
      <c r="A479">
        <v>459</v>
      </c>
      <c r="B479">
        <v>1685038322.5</v>
      </c>
      <c r="C479">
        <v>11723.40000009537</v>
      </c>
      <c r="D479" t="s">
        <v>1360</v>
      </c>
      <c r="E479" t="s">
        <v>1361</v>
      </c>
      <c r="F479">
        <v>5</v>
      </c>
      <c r="G479" t="s">
        <v>1235</v>
      </c>
      <c r="H479">
        <v>1685038315</v>
      </c>
      <c r="I479">
        <f>(J479)/1000</f>
        <v>0</v>
      </c>
      <c r="J479">
        <f>IF(DO479, AM479, AG479)</f>
        <v>0</v>
      </c>
      <c r="K479">
        <f>IF(DO479, AH479, AF479)</f>
        <v>0</v>
      </c>
      <c r="L479">
        <f>DQ479 - IF(AT479&gt;1, K479*DK479*100.0/(AV479*EE479), 0)</f>
        <v>0</v>
      </c>
      <c r="M479">
        <f>((S479-I479/2)*L479-K479)/(S479+I479/2)</f>
        <v>0</v>
      </c>
      <c r="N479">
        <f>M479*(DX479+DY479)/1000.0</f>
        <v>0</v>
      </c>
      <c r="O479">
        <f>(DQ479 - IF(AT479&gt;1, K479*DK479*100.0/(AV479*EE479), 0))*(DX479+DY479)/1000.0</f>
        <v>0</v>
      </c>
      <c r="P479">
        <f>2.0/((1/R479-1/Q479)+SIGN(R479)*SQRT((1/R479-1/Q479)*(1/R479-1/Q479) + 4*DL479/((DL479+1)*(DL479+1))*(2*1/R479*1/Q479-1/Q479*1/Q479)))</f>
        <v>0</v>
      </c>
      <c r="Q479">
        <f>IF(LEFT(DM479,1)&lt;&gt;"0",IF(LEFT(DM479,1)="1",3.0,DN479),$D$5+$E$5*(EE479*DX479/($K$5*1000))+$F$5*(EE479*DX479/($K$5*1000))*MAX(MIN(DK479,$J$5),$I$5)*MAX(MIN(DK479,$J$5),$I$5)+$G$5*MAX(MIN(DK479,$J$5),$I$5)*(EE479*DX479/($K$5*1000))+$H$5*(EE479*DX479/($K$5*1000))*(EE479*DX479/($K$5*1000)))</f>
        <v>0</v>
      </c>
      <c r="R479">
        <f>I479*(1000-(1000*0.61365*exp(17.502*V479/(240.97+V479))/(DX479+DY479)+DS479)/2)/(1000*0.61365*exp(17.502*V479/(240.97+V479))/(DX479+DY479)-DS479)</f>
        <v>0</v>
      </c>
      <c r="S479">
        <f>1/((DL479+1)/(P479/1.6)+1/(Q479/1.37)) + DL479/((DL479+1)/(P479/1.6) + DL479/(Q479/1.37))</f>
        <v>0</v>
      </c>
      <c r="T479">
        <f>(DG479*DJ479)</f>
        <v>0</v>
      </c>
      <c r="U479">
        <f>(DZ479+(T479+2*0.95*5.67E-8*(((DZ479+$B$9)+273)^4-(DZ479+273)^4)-44100*I479)/(1.84*29.3*Q479+8*0.95*5.67E-8*(DZ479+273)^3))</f>
        <v>0</v>
      </c>
      <c r="V479">
        <f>($C$9*EA479+$D$9*EB479+$E$9*U479)</f>
        <v>0</v>
      </c>
      <c r="W479">
        <f>0.61365*exp(17.502*V479/(240.97+V479))</f>
        <v>0</v>
      </c>
      <c r="X479">
        <f>(Y479/Z479*100)</f>
        <v>0</v>
      </c>
      <c r="Y479">
        <f>DS479*(DX479+DY479)/1000</f>
        <v>0</v>
      </c>
      <c r="Z479">
        <f>0.61365*exp(17.502*DZ479/(240.97+DZ479))</f>
        <v>0</v>
      </c>
      <c r="AA479">
        <f>(W479-DS479*(DX479+DY479)/1000)</f>
        <v>0</v>
      </c>
      <c r="AB479">
        <f>(-I479*44100)</f>
        <v>0</v>
      </c>
      <c r="AC479">
        <f>2*29.3*Q479*0.92*(DZ479-V479)</f>
        <v>0</v>
      </c>
      <c r="AD479">
        <f>2*0.95*5.67E-8*(((DZ479+$B$9)+273)^4-(V479+273)^4)</f>
        <v>0</v>
      </c>
      <c r="AE479">
        <f>T479+AD479+AB479+AC479</f>
        <v>0</v>
      </c>
      <c r="AF479">
        <f>DW479*AT479*(DR479-DQ479*(1000-AT479*DT479)/(1000-AT479*DS479))/(100*DK479)</f>
        <v>0</v>
      </c>
      <c r="AG479">
        <f>1000*DW479*AT479*(DS479-DT479)/(100*DK479*(1000-AT479*DS479))</f>
        <v>0</v>
      </c>
      <c r="AH479">
        <f>(AI479 - AJ479 - DX479*1E3/(8.314*(DZ479+273.15)) * AL479/DW479 * AK479) * DW479/(100*DK479) * (1000 - DT479)/1000</f>
        <v>0</v>
      </c>
      <c r="AI479">
        <v>1242.093687655675</v>
      </c>
      <c r="AJ479">
        <v>1219.817272727272</v>
      </c>
      <c r="AK479">
        <v>3.415729743186332</v>
      </c>
      <c r="AL479">
        <v>66.85377035828483</v>
      </c>
      <c r="AM479">
        <f>(AO479 - AN479 + DX479*1E3/(8.314*(DZ479+273.15)) * AQ479/DW479 * AP479) * DW479/(100*DK479) * 1000/(1000 - AO479)</f>
        <v>0</v>
      </c>
      <c r="AN479">
        <v>14.47492488905531</v>
      </c>
      <c r="AO479">
        <v>17.77304725274726</v>
      </c>
      <c r="AP479">
        <v>-0.0001299532536511459</v>
      </c>
      <c r="AQ479">
        <v>101.9108585769425</v>
      </c>
      <c r="AR479">
        <v>0</v>
      </c>
      <c r="AS479">
        <v>0</v>
      </c>
      <c r="AT479">
        <f>IF(AR479*$H$15&gt;=AV479,1.0,(AV479/(AV479-AR479*$H$15)))</f>
        <v>0</v>
      </c>
      <c r="AU479">
        <f>(AT479-1)*100</f>
        <v>0</v>
      </c>
      <c r="AV479">
        <f>MAX(0,($B$15+$C$15*EE479)/(1+$D$15*EE479)*DX479/(DZ479+273)*$E$15)</f>
        <v>0</v>
      </c>
      <c r="AW479" t="s">
        <v>429</v>
      </c>
      <c r="AX479" t="s">
        <v>429</v>
      </c>
      <c r="AY479">
        <v>0</v>
      </c>
      <c r="AZ479">
        <v>0</v>
      </c>
      <c r="BA479">
        <f>1-AY479/AZ479</f>
        <v>0</v>
      </c>
      <c r="BB479">
        <v>0</v>
      </c>
      <c r="BC479" t="s">
        <v>429</v>
      </c>
      <c r="BD479" t="s">
        <v>429</v>
      </c>
      <c r="BE479">
        <v>0</v>
      </c>
      <c r="BF479">
        <v>0</v>
      </c>
      <c r="BG479">
        <f>1-BE479/BF479</f>
        <v>0</v>
      </c>
      <c r="BH479">
        <v>0.5</v>
      </c>
      <c r="BI479">
        <f>DH479</f>
        <v>0</v>
      </c>
      <c r="BJ479">
        <f>K479</f>
        <v>0</v>
      </c>
      <c r="BK479">
        <f>BG479*BH479*BI479</f>
        <v>0</v>
      </c>
      <c r="BL479">
        <f>(BJ479-BB479)/BI479</f>
        <v>0</v>
      </c>
      <c r="BM479">
        <f>(AZ479-BF479)/BF479</f>
        <v>0</v>
      </c>
      <c r="BN479">
        <f>AY479/(BA479+AY479/BF479)</f>
        <v>0</v>
      </c>
      <c r="BO479" t="s">
        <v>429</v>
      </c>
      <c r="BP479">
        <v>0</v>
      </c>
      <c r="BQ479">
        <f>IF(BP479&lt;&gt;0, BP479, BN479)</f>
        <v>0</v>
      </c>
      <c r="BR479">
        <f>1-BQ479/BF479</f>
        <v>0</v>
      </c>
      <c r="BS479">
        <f>(BF479-BE479)/(BF479-BQ479)</f>
        <v>0</v>
      </c>
      <c r="BT479">
        <f>(AZ479-BF479)/(AZ479-BQ479)</f>
        <v>0</v>
      </c>
      <c r="BU479">
        <f>(BF479-BE479)/(BF479-AY479)</f>
        <v>0</v>
      </c>
      <c r="BV479">
        <f>(AZ479-BF479)/(AZ479-AY479)</f>
        <v>0</v>
      </c>
      <c r="BW479">
        <f>(BS479*BQ479/BE479)</f>
        <v>0</v>
      </c>
      <c r="BX479">
        <f>(1-BW479)</f>
        <v>0</v>
      </c>
      <c r="DG479">
        <f>$B$13*EF479+$C$13*EG479+$F$13*ER479*(1-EU479)</f>
        <v>0</v>
      </c>
      <c r="DH479">
        <f>DG479*DI479</f>
        <v>0</v>
      </c>
      <c r="DI479">
        <f>($B$13*$D$11+$C$13*$D$11+$F$13*((FE479+EW479)/MAX(FE479+EW479+FF479, 0.1)*$I$11+FF479/MAX(FE479+EW479+FF479, 0.1)*$J$11))/($B$13+$C$13+$F$13)</f>
        <v>0</v>
      </c>
      <c r="DJ479">
        <f>($B$13*$K$11+$C$13*$K$11+$F$13*((FE479+EW479)/MAX(FE479+EW479+FF479, 0.1)*$P$11+FF479/MAX(FE479+EW479+FF479, 0.1)*$Q$11))/($B$13+$C$13+$F$13)</f>
        <v>0</v>
      </c>
      <c r="DK479">
        <v>4.16</v>
      </c>
      <c r="DL479">
        <v>0.5</v>
      </c>
      <c r="DM479" t="s">
        <v>430</v>
      </c>
      <c r="DN479">
        <v>2</v>
      </c>
      <c r="DO479" t="b">
        <v>1</v>
      </c>
      <c r="DP479">
        <v>1685038315</v>
      </c>
      <c r="DQ479">
        <v>1174.719259259259</v>
      </c>
      <c r="DR479">
        <v>1210.305185185185</v>
      </c>
      <c r="DS479">
        <v>17.78630370370371</v>
      </c>
      <c r="DT479">
        <v>14.47805555555556</v>
      </c>
      <c r="DU479">
        <v>1174.613333333333</v>
      </c>
      <c r="DV479">
        <v>17.87435555555556</v>
      </c>
      <c r="DW479">
        <v>500.0225555555555</v>
      </c>
      <c r="DX479">
        <v>99.47186666666666</v>
      </c>
      <c r="DY479">
        <v>0.09995974074074077</v>
      </c>
      <c r="DZ479">
        <v>26.93925185185185</v>
      </c>
      <c r="EA479">
        <v>28.01469259259259</v>
      </c>
      <c r="EB479">
        <v>999.9000000000001</v>
      </c>
      <c r="EC479">
        <v>0</v>
      </c>
      <c r="ED479">
        <v>0</v>
      </c>
      <c r="EE479">
        <v>9999.490740740741</v>
      </c>
      <c r="EF479">
        <v>0</v>
      </c>
      <c r="EG479">
        <v>280.0263333333333</v>
      </c>
      <c r="EH479">
        <v>-35.58534074074074</v>
      </c>
      <c r="EI479">
        <v>1195.991481481482</v>
      </c>
      <c r="EJ479">
        <v>1228.085555555555</v>
      </c>
      <c r="EK479">
        <v>3.308251481481482</v>
      </c>
      <c r="EL479">
        <v>1210.305185185185</v>
      </c>
      <c r="EM479">
        <v>14.47805555555556</v>
      </c>
      <c r="EN479">
        <v>1.769237777777778</v>
      </c>
      <c r="EO479">
        <v>1.440159259259259</v>
      </c>
      <c r="EP479">
        <v>15.51761851851852</v>
      </c>
      <c r="EQ479">
        <v>12.34721111111111</v>
      </c>
      <c r="ER479">
        <v>1999.98</v>
      </c>
      <c r="ES479">
        <v>0.9799927777777777</v>
      </c>
      <c r="ET479">
        <v>0.02000742222222221</v>
      </c>
      <c r="EU479">
        <v>0</v>
      </c>
      <c r="EV479">
        <v>96.95445555555555</v>
      </c>
      <c r="EW479">
        <v>5.00078</v>
      </c>
      <c r="EX479">
        <v>10860.56296296296</v>
      </c>
      <c r="EY479">
        <v>16379.43703703704</v>
      </c>
      <c r="EZ479">
        <v>44.77288888888889</v>
      </c>
      <c r="FA479">
        <v>46.13418518518518</v>
      </c>
      <c r="FB479">
        <v>45.11318518518518</v>
      </c>
      <c r="FC479">
        <v>45.42099999999999</v>
      </c>
      <c r="FD479">
        <v>45.20559259259258</v>
      </c>
      <c r="FE479">
        <v>1955.067037037037</v>
      </c>
      <c r="FF479">
        <v>39.91</v>
      </c>
      <c r="FG479">
        <v>0</v>
      </c>
      <c r="FH479">
        <v>1685038321.9</v>
      </c>
      <c r="FI479">
        <v>0</v>
      </c>
      <c r="FJ479">
        <v>96.99391923076922</v>
      </c>
      <c r="FK479">
        <v>-0.2388752015786285</v>
      </c>
      <c r="FL479">
        <v>1323.251281645697</v>
      </c>
      <c r="FM479">
        <v>10859.61923076923</v>
      </c>
      <c r="FN479">
        <v>15</v>
      </c>
      <c r="FO479">
        <v>1685037180.6</v>
      </c>
      <c r="FP479" t="s">
        <v>1212</v>
      </c>
      <c r="FQ479">
        <v>1685037168.1</v>
      </c>
      <c r="FR479">
        <v>1685037180.6</v>
      </c>
      <c r="FS479">
        <v>6</v>
      </c>
      <c r="FT479">
        <v>0.393</v>
      </c>
      <c r="FU479">
        <v>0.027</v>
      </c>
      <c r="FV479">
        <v>0.222</v>
      </c>
      <c r="FW479">
        <v>-0.163</v>
      </c>
      <c r="FX479">
        <v>420</v>
      </c>
      <c r="FY479">
        <v>12</v>
      </c>
      <c r="FZ479">
        <v>0.38</v>
      </c>
      <c r="GA479">
        <v>0.02</v>
      </c>
      <c r="GB479">
        <v>-35.540225</v>
      </c>
      <c r="GC479">
        <v>-0.3359549718574666</v>
      </c>
      <c r="GD479">
        <v>0.09699249906564926</v>
      </c>
      <c r="GE479">
        <v>0</v>
      </c>
      <c r="GF479">
        <v>3.31462675</v>
      </c>
      <c r="GG479">
        <v>-0.09546450281426526</v>
      </c>
      <c r="GH479">
        <v>0.009402704235351654</v>
      </c>
      <c r="GI479">
        <v>1</v>
      </c>
      <c r="GJ479">
        <v>1</v>
      </c>
      <c r="GK479">
        <v>2</v>
      </c>
      <c r="GL479" t="s">
        <v>432</v>
      </c>
      <c r="GM479">
        <v>3.09855</v>
      </c>
      <c r="GN479">
        <v>2.75792</v>
      </c>
      <c r="GO479">
        <v>0.19456</v>
      </c>
      <c r="GP479">
        <v>0.198187</v>
      </c>
      <c r="GQ479">
        <v>0.0950667</v>
      </c>
      <c r="GR479">
        <v>0.08209279999999999</v>
      </c>
      <c r="GS479">
        <v>20409.5</v>
      </c>
      <c r="GT479">
        <v>20090.3</v>
      </c>
      <c r="GU479">
        <v>25905.8</v>
      </c>
      <c r="GV479">
        <v>25424.3</v>
      </c>
      <c r="GW479">
        <v>37650.5</v>
      </c>
      <c r="GX479">
        <v>35570</v>
      </c>
      <c r="GY479">
        <v>45309.3</v>
      </c>
      <c r="GZ479">
        <v>41912.8</v>
      </c>
      <c r="HA479">
        <v>1.82</v>
      </c>
      <c r="HB479">
        <v>1.74622</v>
      </c>
      <c r="HC479">
        <v>-0.246622</v>
      </c>
      <c r="HD479">
        <v>0</v>
      </c>
      <c r="HE479">
        <v>32.0289</v>
      </c>
      <c r="HF479">
        <v>999.9</v>
      </c>
      <c r="HG479">
        <v>39.1</v>
      </c>
      <c r="HH479">
        <v>48.2</v>
      </c>
      <c r="HI479">
        <v>44.6049</v>
      </c>
      <c r="HJ479">
        <v>62.9535</v>
      </c>
      <c r="HK479">
        <v>22.6803</v>
      </c>
      <c r="HL479">
        <v>1</v>
      </c>
      <c r="HM479">
        <v>0.7679319999999999</v>
      </c>
      <c r="HN479">
        <v>8.35511</v>
      </c>
      <c r="HO479">
        <v>20.097</v>
      </c>
      <c r="HP479">
        <v>5.2122</v>
      </c>
      <c r="HQ479">
        <v>11.986</v>
      </c>
      <c r="HR479">
        <v>4.9637</v>
      </c>
      <c r="HS479">
        <v>3.27433</v>
      </c>
      <c r="HT479">
        <v>9999</v>
      </c>
      <c r="HU479">
        <v>9999</v>
      </c>
      <c r="HV479">
        <v>9999</v>
      </c>
      <c r="HW479">
        <v>33.2</v>
      </c>
      <c r="HX479">
        <v>1.86401</v>
      </c>
      <c r="HY479">
        <v>1.86035</v>
      </c>
      <c r="HZ479">
        <v>1.85867</v>
      </c>
      <c r="IA479">
        <v>1.86004</v>
      </c>
      <c r="IB479">
        <v>1.85989</v>
      </c>
      <c r="IC479">
        <v>1.85855</v>
      </c>
      <c r="ID479">
        <v>1.85774</v>
      </c>
      <c r="IE479">
        <v>1.85243</v>
      </c>
      <c r="IF479">
        <v>0</v>
      </c>
      <c r="IG479">
        <v>0</v>
      </c>
      <c r="IH479">
        <v>0</v>
      </c>
      <c r="II479">
        <v>0</v>
      </c>
      <c r="IJ479" t="s">
        <v>433</v>
      </c>
      <c r="IK479" t="s">
        <v>434</v>
      </c>
      <c r="IL479" t="s">
        <v>435</v>
      </c>
      <c r="IM479" t="s">
        <v>435</v>
      </c>
      <c r="IN479" t="s">
        <v>435</v>
      </c>
      <c r="IO479" t="s">
        <v>435</v>
      </c>
      <c r="IP479">
        <v>0</v>
      </c>
      <c r="IQ479">
        <v>100</v>
      </c>
      <c r="IR479">
        <v>100</v>
      </c>
      <c r="IS479">
        <v>0.1</v>
      </c>
      <c r="IT479">
        <v>-0.0883</v>
      </c>
      <c r="IU479">
        <v>0.1423453740695309</v>
      </c>
      <c r="IV479">
        <v>0.0002756662941723101</v>
      </c>
      <c r="IW479">
        <v>-1.706736700235475E-07</v>
      </c>
      <c r="IX479">
        <v>-7.648352192670159E-11</v>
      </c>
      <c r="IY479">
        <v>-0.2459740599932363</v>
      </c>
      <c r="IZ479">
        <v>0.001712106514585134</v>
      </c>
      <c r="JA479">
        <v>0.0004201690128959496</v>
      </c>
      <c r="JB479">
        <v>-1.212774764375344E-06</v>
      </c>
      <c r="JC479">
        <v>3</v>
      </c>
      <c r="JD479">
        <v>1949</v>
      </c>
      <c r="JE479">
        <v>1</v>
      </c>
      <c r="JF479">
        <v>28</v>
      </c>
      <c r="JG479">
        <v>19.2</v>
      </c>
      <c r="JH479">
        <v>19</v>
      </c>
      <c r="JI479">
        <v>2.75513</v>
      </c>
      <c r="JJ479">
        <v>2.69165</v>
      </c>
      <c r="JK479">
        <v>1.49658</v>
      </c>
      <c r="JL479">
        <v>2.34009</v>
      </c>
      <c r="JM479">
        <v>1.54785</v>
      </c>
      <c r="JN479">
        <v>2.40601</v>
      </c>
      <c r="JO479">
        <v>51.3648</v>
      </c>
      <c r="JP479">
        <v>13.3177</v>
      </c>
      <c r="JQ479">
        <v>18</v>
      </c>
      <c r="JR479">
        <v>501.852</v>
      </c>
      <c r="JS479">
        <v>466.928</v>
      </c>
      <c r="JT479">
        <v>20.4213</v>
      </c>
      <c r="JU479">
        <v>36.1813</v>
      </c>
      <c r="JV479">
        <v>30.0012</v>
      </c>
      <c r="JW479">
        <v>35.9116</v>
      </c>
      <c r="JX479">
        <v>35.772</v>
      </c>
      <c r="JY479">
        <v>55.289</v>
      </c>
      <c r="JZ479">
        <v>61.2656</v>
      </c>
      <c r="KA479">
        <v>0</v>
      </c>
      <c r="KB479">
        <v>20.4145</v>
      </c>
      <c r="KC479">
        <v>1256.29</v>
      </c>
      <c r="KD479">
        <v>14.5844</v>
      </c>
      <c r="KE479">
        <v>99.0078</v>
      </c>
      <c r="KF479">
        <v>99.5008</v>
      </c>
    </row>
    <row r="480" spans="1:292">
      <c r="A480">
        <v>460</v>
      </c>
      <c r="B480">
        <v>1685038327.5</v>
      </c>
      <c r="C480">
        <v>11728.40000009537</v>
      </c>
      <c r="D480" t="s">
        <v>1362</v>
      </c>
      <c r="E480" t="s">
        <v>1363</v>
      </c>
      <c r="F480">
        <v>5</v>
      </c>
      <c r="G480" t="s">
        <v>1235</v>
      </c>
      <c r="H480">
        <v>1685038319.714286</v>
      </c>
      <c r="I480">
        <f>(J480)/1000</f>
        <v>0</v>
      </c>
      <c r="J480">
        <f>IF(DO480, AM480, AG480)</f>
        <v>0</v>
      </c>
      <c r="K480">
        <f>IF(DO480, AH480, AF480)</f>
        <v>0</v>
      </c>
      <c r="L480">
        <f>DQ480 - IF(AT480&gt;1, K480*DK480*100.0/(AV480*EE480), 0)</f>
        <v>0</v>
      </c>
      <c r="M480">
        <f>((S480-I480/2)*L480-K480)/(S480+I480/2)</f>
        <v>0</v>
      </c>
      <c r="N480">
        <f>M480*(DX480+DY480)/1000.0</f>
        <v>0</v>
      </c>
      <c r="O480">
        <f>(DQ480 - IF(AT480&gt;1, K480*DK480*100.0/(AV480*EE480), 0))*(DX480+DY480)/1000.0</f>
        <v>0</v>
      </c>
      <c r="P480">
        <f>2.0/((1/R480-1/Q480)+SIGN(R480)*SQRT((1/R480-1/Q480)*(1/R480-1/Q480) + 4*DL480/((DL480+1)*(DL480+1))*(2*1/R480*1/Q480-1/Q480*1/Q480)))</f>
        <v>0</v>
      </c>
      <c r="Q480">
        <f>IF(LEFT(DM480,1)&lt;&gt;"0",IF(LEFT(DM480,1)="1",3.0,DN480),$D$5+$E$5*(EE480*DX480/($K$5*1000))+$F$5*(EE480*DX480/($K$5*1000))*MAX(MIN(DK480,$J$5),$I$5)*MAX(MIN(DK480,$J$5),$I$5)+$G$5*MAX(MIN(DK480,$J$5),$I$5)*(EE480*DX480/($K$5*1000))+$H$5*(EE480*DX480/($K$5*1000))*(EE480*DX480/($K$5*1000)))</f>
        <v>0</v>
      </c>
      <c r="R480">
        <f>I480*(1000-(1000*0.61365*exp(17.502*V480/(240.97+V480))/(DX480+DY480)+DS480)/2)/(1000*0.61365*exp(17.502*V480/(240.97+V480))/(DX480+DY480)-DS480)</f>
        <v>0</v>
      </c>
      <c r="S480">
        <f>1/((DL480+1)/(P480/1.6)+1/(Q480/1.37)) + DL480/((DL480+1)/(P480/1.6) + DL480/(Q480/1.37))</f>
        <v>0</v>
      </c>
      <c r="T480">
        <f>(DG480*DJ480)</f>
        <v>0</v>
      </c>
      <c r="U480">
        <f>(DZ480+(T480+2*0.95*5.67E-8*(((DZ480+$B$9)+273)^4-(DZ480+273)^4)-44100*I480)/(1.84*29.3*Q480+8*0.95*5.67E-8*(DZ480+273)^3))</f>
        <v>0</v>
      </c>
      <c r="V480">
        <f>($C$9*EA480+$D$9*EB480+$E$9*U480)</f>
        <v>0</v>
      </c>
      <c r="W480">
        <f>0.61365*exp(17.502*V480/(240.97+V480))</f>
        <v>0</v>
      </c>
      <c r="X480">
        <f>(Y480/Z480*100)</f>
        <v>0</v>
      </c>
      <c r="Y480">
        <f>DS480*(DX480+DY480)/1000</f>
        <v>0</v>
      </c>
      <c r="Z480">
        <f>0.61365*exp(17.502*DZ480/(240.97+DZ480))</f>
        <v>0</v>
      </c>
      <c r="AA480">
        <f>(W480-DS480*(DX480+DY480)/1000)</f>
        <v>0</v>
      </c>
      <c r="AB480">
        <f>(-I480*44100)</f>
        <v>0</v>
      </c>
      <c r="AC480">
        <f>2*29.3*Q480*0.92*(DZ480-V480)</f>
        <v>0</v>
      </c>
      <c r="AD480">
        <f>2*0.95*5.67E-8*(((DZ480+$B$9)+273)^4-(V480+273)^4)</f>
        <v>0</v>
      </c>
      <c r="AE480">
        <f>T480+AD480+AB480+AC480</f>
        <v>0</v>
      </c>
      <c r="AF480">
        <f>DW480*AT480*(DR480-DQ480*(1000-AT480*DT480)/(1000-AT480*DS480))/(100*DK480)</f>
        <v>0</v>
      </c>
      <c r="AG480">
        <f>1000*DW480*AT480*(DS480-DT480)/(100*DK480*(1000-AT480*DS480))</f>
        <v>0</v>
      </c>
      <c r="AH480">
        <f>(AI480 - AJ480 - DX480*1E3/(8.314*(DZ480+273.15)) * AL480/DW480 * AK480) * DW480/(100*DK480) * (1000 - DT480)/1000</f>
        <v>0</v>
      </c>
      <c r="AI480">
        <v>1259.120146785559</v>
      </c>
      <c r="AJ480">
        <v>1236.703454545454</v>
      </c>
      <c r="AK480">
        <v>3.364076147115137</v>
      </c>
      <c r="AL480">
        <v>66.85377035828483</v>
      </c>
      <c r="AM480">
        <f>(AO480 - AN480 + DX480*1E3/(8.314*(DZ480+273.15)) * AQ480/DW480 * AP480) * DW480/(100*DK480) * 1000/(1000 - AO480)</f>
        <v>0</v>
      </c>
      <c r="AN480">
        <v>14.4792573315525</v>
      </c>
      <c r="AO480">
        <v>17.7637142857143</v>
      </c>
      <c r="AP480">
        <v>-0.0002232355489833707</v>
      </c>
      <c r="AQ480">
        <v>101.9108585769425</v>
      </c>
      <c r="AR480">
        <v>0</v>
      </c>
      <c r="AS480">
        <v>0</v>
      </c>
      <c r="AT480">
        <f>IF(AR480*$H$15&gt;=AV480,1.0,(AV480/(AV480-AR480*$H$15)))</f>
        <v>0</v>
      </c>
      <c r="AU480">
        <f>(AT480-1)*100</f>
        <v>0</v>
      </c>
      <c r="AV480">
        <f>MAX(0,($B$15+$C$15*EE480)/(1+$D$15*EE480)*DX480/(DZ480+273)*$E$15)</f>
        <v>0</v>
      </c>
      <c r="AW480" t="s">
        <v>429</v>
      </c>
      <c r="AX480" t="s">
        <v>429</v>
      </c>
      <c r="AY480">
        <v>0</v>
      </c>
      <c r="AZ480">
        <v>0</v>
      </c>
      <c r="BA480">
        <f>1-AY480/AZ480</f>
        <v>0</v>
      </c>
      <c r="BB480">
        <v>0</v>
      </c>
      <c r="BC480" t="s">
        <v>429</v>
      </c>
      <c r="BD480" t="s">
        <v>429</v>
      </c>
      <c r="BE480">
        <v>0</v>
      </c>
      <c r="BF480">
        <v>0</v>
      </c>
      <c r="BG480">
        <f>1-BE480/BF480</f>
        <v>0</v>
      </c>
      <c r="BH480">
        <v>0.5</v>
      </c>
      <c r="BI480">
        <f>DH480</f>
        <v>0</v>
      </c>
      <c r="BJ480">
        <f>K480</f>
        <v>0</v>
      </c>
      <c r="BK480">
        <f>BG480*BH480*BI480</f>
        <v>0</v>
      </c>
      <c r="BL480">
        <f>(BJ480-BB480)/BI480</f>
        <v>0</v>
      </c>
      <c r="BM480">
        <f>(AZ480-BF480)/BF480</f>
        <v>0</v>
      </c>
      <c r="BN480">
        <f>AY480/(BA480+AY480/BF480)</f>
        <v>0</v>
      </c>
      <c r="BO480" t="s">
        <v>429</v>
      </c>
      <c r="BP480">
        <v>0</v>
      </c>
      <c r="BQ480">
        <f>IF(BP480&lt;&gt;0, BP480, BN480)</f>
        <v>0</v>
      </c>
      <c r="BR480">
        <f>1-BQ480/BF480</f>
        <v>0</v>
      </c>
      <c r="BS480">
        <f>(BF480-BE480)/(BF480-BQ480)</f>
        <v>0</v>
      </c>
      <c r="BT480">
        <f>(AZ480-BF480)/(AZ480-BQ480)</f>
        <v>0</v>
      </c>
      <c r="BU480">
        <f>(BF480-BE480)/(BF480-AY480)</f>
        <v>0</v>
      </c>
      <c r="BV480">
        <f>(AZ480-BF480)/(AZ480-AY480)</f>
        <v>0</v>
      </c>
      <c r="BW480">
        <f>(BS480*BQ480/BE480)</f>
        <v>0</v>
      </c>
      <c r="BX480">
        <f>(1-BW480)</f>
        <v>0</v>
      </c>
      <c r="DG480">
        <f>$B$13*EF480+$C$13*EG480+$F$13*ER480*(1-EU480)</f>
        <v>0</v>
      </c>
      <c r="DH480">
        <f>DG480*DI480</f>
        <v>0</v>
      </c>
      <c r="DI480">
        <f>($B$13*$D$11+$C$13*$D$11+$F$13*((FE480+EW480)/MAX(FE480+EW480+FF480, 0.1)*$I$11+FF480/MAX(FE480+EW480+FF480, 0.1)*$J$11))/($B$13+$C$13+$F$13)</f>
        <v>0</v>
      </c>
      <c r="DJ480">
        <f>($B$13*$K$11+$C$13*$K$11+$F$13*((FE480+EW480)/MAX(FE480+EW480+FF480, 0.1)*$P$11+FF480/MAX(FE480+EW480+FF480, 0.1)*$Q$11))/($B$13+$C$13+$F$13)</f>
        <v>0</v>
      </c>
      <c r="DK480">
        <v>4.16</v>
      </c>
      <c r="DL480">
        <v>0.5</v>
      </c>
      <c r="DM480" t="s">
        <v>430</v>
      </c>
      <c r="DN480">
        <v>2</v>
      </c>
      <c r="DO480" t="b">
        <v>1</v>
      </c>
      <c r="DP480">
        <v>1685038319.714286</v>
      </c>
      <c r="DQ480">
        <v>1190.4675</v>
      </c>
      <c r="DR480">
        <v>1226.03</v>
      </c>
      <c r="DS480">
        <v>17.77764285714286</v>
      </c>
      <c r="DT480">
        <v>14.47780357142857</v>
      </c>
      <c r="DU480">
        <v>1190.368928571429</v>
      </c>
      <c r="DV480">
        <v>17.865825</v>
      </c>
      <c r="DW480">
        <v>500.0320714285714</v>
      </c>
      <c r="DX480">
        <v>99.47265714285716</v>
      </c>
      <c r="DY480">
        <v>0.1000080964285714</v>
      </c>
      <c r="DZ480">
        <v>26.94078214285714</v>
      </c>
      <c r="EA480">
        <v>28.01576785714286</v>
      </c>
      <c r="EB480">
        <v>999.9000000000002</v>
      </c>
      <c r="EC480">
        <v>0</v>
      </c>
      <c r="ED480">
        <v>0</v>
      </c>
      <c r="EE480">
        <v>9996.741785714286</v>
      </c>
      <c r="EF480">
        <v>0</v>
      </c>
      <c r="EG480">
        <v>280.5257142857143</v>
      </c>
      <c r="EH480">
        <v>-35.56185357142857</v>
      </c>
      <c r="EI480">
        <v>1212.015357142857</v>
      </c>
      <c r="EJ480">
        <v>1244.041071428572</v>
      </c>
      <c r="EK480">
        <v>3.299844642857143</v>
      </c>
      <c r="EL480">
        <v>1226.03</v>
      </c>
      <c r="EM480">
        <v>14.47780357142857</v>
      </c>
      <c r="EN480">
        <v>1.768389642857143</v>
      </c>
      <c r="EO480">
        <v>1.440145714285714</v>
      </c>
      <c r="EP480">
        <v>15.51014642857143</v>
      </c>
      <c r="EQ480">
        <v>12.34706428571429</v>
      </c>
      <c r="ER480">
        <v>1999.975357142857</v>
      </c>
      <c r="ES480">
        <v>0.9799927142857143</v>
      </c>
      <c r="ET480">
        <v>0.02000748571428571</v>
      </c>
      <c r="EU480">
        <v>0</v>
      </c>
      <c r="EV480">
        <v>96.96937857142856</v>
      </c>
      <c r="EW480">
        <v>5.00078</v>
      </c>
      <c r="EX480">
        <v>10813.89642857143</v>
      </c>
      <c r="EY480">
        <v>16379.39285714286</v>
      </c>
      <c r="EZ480">
        <v>44.78982142857141</v>
      </c>
      <c r="FA480">
        <v>46.13385714285715</v>
      </c>
      <c r="FB480">
        <v>45.0645</v>
      </c>
      <c r="FC480">
        <v>45.44385714285714</v>
      </c>
      <c r="FD480">
        <v>45.21835714285713</v>
      </c>
      <c r="FE480">
        <v>1955.061785714286</v>
      </c>
      <c r="FF480">
        <v>39.91</v>
      </c>
      <c r="FG480">
        <v>0</v>
      </c>
      <c r="FH480">
        <v>1685038327.3</v>
      </c>
      <c r="FI480">
        <v>0</v>
      </c>
      <c r="FJ480">
        <v>96.94724000000002</v>
      </c>
      <c r="FK480">
        <v>-0.08668461154581866</v>
      </c>
      <c r="FL480">
        <v>-2341.500005252211</v>
      </c>
      <c r="FM480">
        <v>10801.768</v>
      </c>
      <c r="FN480">
        <v>15</v>
      </c>
      <c r="FO480">
        <v>1685037180.6</v>
      </c>
      <c r="FP480" t="s">
        <v>1212</v>
      </c>
      <c r="FQ480">
        <v>1685037168.1</v>
      </c>
      <c r="FR480">
        <v>1685037180.6</v>
      </c>
      <c r="FS480">
        <v>6</v>
      </c>
      <c r="FT480">
        <v>0.393</v>
      </c>
      <c r="FU480">
        <v>0.027</v>
      </c>
      <c r="FV480">
        <v>0.222</v>
      </c>
      <c r="FW480">
        <v>-0.163</v>
      </c>
      <c r="FX480">
        <v>420</v>
      </c>
      <c r="FY480">
        <v>12</v>
      </c>
      <c r="FZ480">
        <v>0.38</v>
      </c>
      <c r="GA480">
        <v>0.02</v>
      </c>
      <c r="GB480">
        <v>-35.57943414634147</v>
      </c>
      <c r="GC480">
        <v>0.1493540069686357</v>
      </c>
      <c r="GD480">
        <v>0.06739223234445381</v>
      </c>
      <c r="GE480">
        <v>0</v>
      </c>
      <c r="GF480">
        <v>3.305075853658536</v>
      </c>
      <c r="GG480">
        <v>-0.09730703832752254</v>
      </c>
      <c r="GH480">
        <v>0.00979343682059941</v>
      </c>
      <c r="GI480">
        <v>1</v>
      </c>
      <c r="GJ480">
        <v>1</v>
      </c>
      <c r="GK480">
        <v>2</v>
      </c>
      <c r="GL480" t="s">
        <v>432</v>
      </c>
      <c r="GM480">
        <v>3.09859</v>
      </c>
      <c r="GN480">
        <v>2.75798</v>
      </c>
      <c r="GO480">
        <v>0.196219</v>
      </c>
      <c r="GP480">
        <v>0.199819</v>
      </c>
      <c r="GQ480">
        <v>0.09503300000000001</v>
      </c>
      <c r="GR480">
        <v>0.0821431</v>
      </c>
      <c r="GS480">
        <v>20366.9</v>
      </c>
      <c r="GT480">
        <v>20049</v>
      </c>
      <c r="GU480">
        <v>25905.1</v>
      </c>
      <c r="GV480">
        <v>25424</v>
      </c>
      <c r="GW480">
        <v>37651.6</v>
      </c>
      <c r="GX480">
        <v>35567.5</v>
      </c>
      <c r="GY480">
        <v>45308.7</v>
      </c>
      <c r="GZ480">
        <v>41912</v>
      </c>
      <c r="HA480">
        <v>1.82015</v>
      </c>
      <c r="HB480">
        <v>1.74618</v>
      </c>
      <c r="HC480">
        <v>-0.246827</v>
      </c>
      <c r="HD480">
        <v>0</v>
      </c>
      <c r="HE480">
        <v>32.0251</v>
      </c>
      <c r="HF480">
        <v>999.9</v>
      </c>
      <c r="HG480">
        <v>39.1</v>
      </c>
      <c r="HH480">
        <v>48.2</v>
      </c>
      <c r="HI480">
        <v>44.6021</v>
      </c>
      <c r="HJ480">
        <v>62.8735</v>
      </c>
      <c r="HK480">
        <v>22.7043</v>
      </c>
      <c r="HL480">
        <v>1</v>
      </c>
      <c r="HM480">
        <v>0.768128</v>
      </c>
      <c r="HN480">
        <v>8.326409999999999</v>
      </c>
      <c r="HO480">
        <v>20.0988</v>
      </c>
      <c r="HP480">
        <v>5.2125</v>
      </c>
      <c r="HQ480">
        <v>11.986</v>
      </c>
      <c r="HR480">
        <v>4.96365</v>
      </c>
      <c r="HS480">
        <v>3.2743</v>
      </c>
      <c r="HT480">
        <v>9999</v>
      </c>
      <c r="HU480">
        <v>9999</v>
      </c>
      <c r="HV480">
        <v>9999</v>
      </c>
      <c r="HW480">
        <v>33.3</v>
      </c>
      <c r="HX480">
        <v>1.86401</v>
      </c>
      <c r="HY480">
        <v>1.86034</v>
      </c>
      <c r="HZ480">
        <v>1.85867</v>
      </c>
      <c r="IA480">
        <v>1.86005</v>
      </c>
      <c r="IB480">
        <v>1.85989</v>
      </c>
      <c r="IC480">
        <v>1.85854</v>
      </c>
      <c r="ID480">
        <v>1.85772</v>
      </c>
      <c r="IE480">
        <v>1.85243</v>
      </c>
      <c r="IF480">
        <v>0</v>
      </c>
      <c r="IG480">
        <v>0</v>
      </c>
      <c r="IH480">
        <v>0</v>
      </c>
      <c r="II480">
        <v>0</v>
      </c>
      <c r="IJ480" t="s">
        <v>433</v>
      </c>
      <c r="IK480" t="s">
        <v>434</v>
      </c>
      <c r="IL480" t="s">
        <v>435</v>
      </c>
      <c r="IM480" t="s">
        <v>435</v>
      </c>
      <c r="IN480" t="s">
        <v>435</v>
      </c>
      <c r="IO480" t="s">
        <v>435</v>
      </c>
      <c r="IP480">
        <v>0</v>
      </c>
      <c r="IQ480">
        <v>100</v>
      </c>
      <c r="IR480">
        <v>100</v>
      </c>
      <c r="IS480">
        <v>0.09</v>
      </c>
      <c r="IT480">
        <v>-0.08840000000000001</v>
      </c>
      <c r="IU480">
        <v>0.1423453740695309</v>
      </c>
      <c r="IV480">
        <v>0.0002756662941723101</v>
      </c>
      <c r="IW480">
        <v>-1.706736700235475E-07</v>
      </c>
      <c r="IX480">
        <v>-7.648352192670159E-11</v>
      </c>
      <c r="IY480">
        <v>-0.2459740599932363</v>
      </c>
      <c r="IZ480">
        <v>0.001712106514585134</v>
      </c>
      <c r="JA480">
        <v>0.0004201690128959496</v>
      </c>
      <c r="JB480">
        <v>-1.212774764375344E-06</v>
      </c>
      <c r="JC480">
        <v>3</v>
      </c>
      <c r="JD480">
        <v>1949</v>
      </c>
      <c r="JE480">
        <v>1</v>
      </c>
      <c r="JF480">
        <v>28</v>
      </c>
      <c r="JG480">
        <v>19.3</v>
      </c>
      <c r="JH480">
        <v>19.1</v>
      </c>
      <c r="JI480">
        <v>2.78442</v>
      </c>
      <c r="JJ480">
        <v>2.68433</v>
      </c>
      <c r="JK480">
        <v>1.49658</v>
      </c>
      <c r="JL480">
        <v>2.34009</v>
      </c>
      <c r="JM480">
        <v>1.54785</v>
      </c>
      <c r="JN480">
        <v>2.38403</v>
      </c>
      <c r="JO480">
        <v>51.3648</v>
      </c>
      <c r="JP480">
        <v>13.309</v>
      </c>
      <c r="JQ480">
        <v>18</v>
      </c>
      <c r="JR480">
        <v>501.969</v>
      </c>
      <c r="JS480">
        <v>466.918</v>
      </c>
      <c r="JT480">
        <v>20.3978</v>
      </c>
      <c r="JU480">
        <v>36.1864</v>
      </c>
      <c r="JV480">
        <v>30.0006</v>
      </c>
      <c r="JW480">
        <v>35.9148</v>
      </c>
      <c r="JX480">
        <v>35.7753</v>
      </c>
      <c r="JY480">
        <v>55.858</v>
      </c>
      <c r="JZ480">
        <v>60.9829</v>
      </c>
      <c r="KA480">
        <v>0</v>
      </c>
      <c r="KB480">
        <v>20.3989</v>
      </c>
      <c r="KC480">
        <v>1276.33</v>
      </c>
      <c r="KD480">
        <v>14.6097</v>
      </c>
      <c r="KE480">
        <v>99.006</v>
      </c>
      <c r="KF480">
        <v>99.499</v>
      </c>
    </row>
    <row r="481" spans="1:292">
      <c r="A481">
        <v>461</v>
      </c>
      <c r="B481">
        <v>1685038332.5</v>
      </c>
      <c r="C481">
        <v>11733.40000009537</v>
      </c>
      <c r="D481" t="s">
        <v>1364</v>
      </c>
      <c r="E481" t="s">
        <v>1365</v>
      </c>
      <c r="F481">
        <v>5</v>
      </c>
      <c r="G481" t="s">
        <v>1235</v>
      </c>
      <c r="H481">
        <v>1685038325</v>
      </c>
      <c r="I481">
        <f>(J481)/1000</f>
        <v>0</v>
      </c>
      <c r="J481">
        <f>IF(DO481, AM481, AG481)</f>
        <v>0</v>
      </c>
      <c r="K481">
        <f>IF(DO481, AH481, AF481)</f>
        <v>0</v>
      </c>
      <c r="L481">
        <f>DQ481 - IF(AT481&gt;1, K481*DK481*100.0/(AV481*EE481), 0)</f>
        <v>0</v>
      </c>
      <c r="M481">
        <f>((S481-I481/2)*L481-K481)/(S481+I481/2)</f>
        <v>0</v>
      </c>
      <c r="N481">
        <f>M481*(DX481+DY481)/1000.0</f>
        <v>0</v>
      </c>
      <c r="O481">
        <f>(DQ481 - IF(AT481&gt;1, K481*DK481*100.0/(AV481*EE481), 0))*(DX481+DY481)/1000.0</f>
        <v>0</v>
      </c>
      <c r="P481">
        <f>2.0/((1/R481-1/Q481)+SIGN(R481)*SQRT((1/R481-1/Q481)*(1/R481-1/Q481) + 4*DL481/((DL481+1)*(DL481+1))*(2*1/R481*1/Q481-1/Q481*1/Q481)))</f>
        <v>0</v>
      </c>
      <c r="Q481">
        <f>IF(LEFT(DM481,1)&lt;&gt;"0",IF(LEFT(DM481,1)="1",3.0,DN481),$D$5+$E$5*(EE481*DX481/($K$5*1000))+$F$5*(EE481*DX481/($K$5*1000))*MAX(MIN(DK481,$J$5),$I$5)*MAX(MIN(DK481,$J$5),$I$5)+$G$5*MAX(MIN(DK481,$J$5),$I$5)*(EE481*DX481/($K$5*1000))+$H$5*(EE481*DX481/($K$5*1000))*(EE481*DX481/($K$5*1000)))</f>
        <v>0</v>
      </c>
      <c r="R481">
        <f>I481*(1000-(1000*0.61365*exp(17.502*V481/(240.97+V481))/(DX481+DY481)+DS481)/2)/(1000*0.61365*exp(17.502*V481/(240.97+V481))/(DX481+DY481)-DS481)</f>
        <v>0</v>
      </c>
      <c r="S481">
        <f>1/((DL481+1)/(P481/1.6)+1/(Q481/1.37)) + DL481/((DL481+1)/(P481/1.6) + DL481/(Q481/1.37))</f>
        <v>0</v>
      </c>
      <c r="T481">
        <f>(DG481*DJ481)</f>
        <v>0</v>
      </c>
      <c r="U481">
        <f>(DZ481+(T481+2*0.95*5.67E-8*(((DZ481+$B$9)+273)^4-(DZ481+273)^4)-44100*I481)/(1.84*29.3*Q481+8*0.95*5.67E-8*(DZ481+273)^3))</f>
        <v>0</v>
      </c>
      <c r="V481">
        <f>($C$9*EA481+$D$9*EB481+$E$9*U481)</f>
        <v>0</v>
      </c>
      <c r="W481">
        <f>0.61365*exp(17.502*V481/(240.97+V481))</f>
        <v>0</v>
      </c>
      <c r="X481">
        <f>(Y481/Z481*100)</f>
        <v>0</v>
      </c>
      <c r="Y481">
        <f>DS481*(DX481+DY481)/1000</f>
        <v>0</v>
      </c>
      <c r="Z481">
        <f>0.61365*exp(17.502*DZ481/(240.97+DZ481))</f>
        <v>0</v>
      </c>
      <c r="AA481">
        <f>(W481-DS481*(DX481+DY481)/1000)</f>
        <v>0</v>
      </c>
      <c r="AB481">
        <f>(-I481*44100)</f>
        <v>0</v>
      </c>
      <c r="AC481">
        <f>2*29.3*Q481*0.92*(DZ481-V481)</f>
        <v>0</v>
      </c>
      <c r="AD481">
        <f>2*0.95*5.67E-8*(((DZ481+$B$9)+273)^4-(V481+273)^4)</f>
        <v>0</v>
      </c>
      <c r="AE481">
        <f>T481+AD481+AB481+AC481</f>
        <v>0</v>
      </c>
      <c r="AF481">
        <f>DW481*AT481*(DR481-DQ481*(1000-AT481*DT481)/(1000-AT481*DS481))/(100*DK481)</f>
        <v>0</v>
      </c>
      <c r="AG481">
        <f>1000*DW481*AT481*(DS481-DT481)/(100*DK481*(1000-AT481*DS481))</f>
        <v>0</v>
      </c>
      <c r="AH481">
        <f>(AI481 - AJ481 - DX481*1E3/(8.314*(DZ481+273.15)) * AL481/DW481 * AK481) * DW481/(100*DK481) * (1000 - DT481)/1000</f>
        <v>0</v>
      </c>
      <c r="AI481">
        <v>1276.005264586281</v>
      </c>
      <c r="AJ481">
        <v>1253.755878787879</v>
      </c>
      <c r="AK481">
        <v>3.413025002962553</v>
      </c>
      <c r="AL481">
        <v>66.85377035828483</v>
      </c>
      <c r="AM481">
        <f>(AO481 - AN481 + DX481*1E3/(8.314*(DZ481+273.15)) * AQ481/DW481 * AP481) * DW481/(100*DK481) * 1000/(1000 - AO481)</f>
        <v>0</v>
      </c>
      <c r="AN481">
        <v>14.49757618772889</v>
      </c>
      <c r="AO481">
        <v>17.76757692307694</v>
      </c>
      <c r="AP481">
        <v>-0.0001393491506082962</v>
      </c>
      <c r="AQ481">
        <v>101.9108585769425</v>
      </c>
      <c r="AR481">
        <v>0</v>
      </c>
      <c r="AS481">
        <v>0</v>
      </c>
      <c r="AT481">
        <f>IF(AR481*$H$15&gt;=AV481,1.0,(AV481/(AV481-AR481*$H$15)))</f>
        <v>0</v>
      </c>
      <c r="AU481">
        <f>(AT481-1)*100</f>
        <v>0</v>
      </c>
      <c r="AV481">
        <f>MAX(0,($B$15+$C$15*EE481)/(1+$D$15*EE481)*DX481/(DZ481+273)*$E$15)</f>
        <v>0</v>
      </c>
      <c r="AW481" t="s">
        <v>429</v>
      </c>
      <c r="AX481" t="s">
        <v>429</v>
      </c>
      <c r="AY481">
        <v>0</v>
      </c>
      <c r="AZ481">
        <v>0</v>
      </c>
      <c r="BA481">
        <f>1-AY481/AZ481</f>
        <v>0</v>
      </c>
      <c r="BB481">
        <v>0</v>
      </c>
      <c r="BC481" t="s">
        <v>429</v>
      </c>
      <c r="BD481" t="s">
        <v>429</v>
      </c>
      <c r="BE481">
        <v>0</v>
      </c>
      <c r="BF481">
        <v>0</v>
      </c>
      <c r="BG481">
        <f>1-BE481/BF481</f>
        <v>0</v>
      </c>
      <c r="BH481">
        <v>0.5</v>
      </c>
      <c r="BI481">
        <f>DH481</f>
        <v>0</v>
      </c>
      <c r="BJ481">
        <f>K481</f>
        <v>0</v>
      </c>
      <c r="BK481">
        <f>BG481*BH481*BI481</f>
        <v>0</v>
      </c>
      <c r="BL481">
        <f>(BJ481-BB481)/BI481</f>
        <v>0</v>
      </c>
      <c r="BM481">
        <f>(AZ481-BF481)/BF481</f>
        <v>0</v>
      </c>
      <c r="BN481">
        <f>AY481/(BA481+AY481/BF481)</f>
        <v>0</v>
      </c>
      <c r="BO481" t="s">
        <v>429</v>
      </c>
      <c r="BP481">
        <v>0</v>
      </c>
      <c r="BQ481">
        <f>IF(BP481&lt;&gt;0, BP481, BN481)</f>
        <v>0</v>
      </c>
      <c r="BR481">
        <f>1-BQ481/BF481</f>
        <v>0</v>
      </c>
      <c r="BS481">
        <f>(BF481-BE481)/(BF481-BQ481)</f>
        <v>0</v>
      </c>
      <c r="BT481">
        <f>(AZ481-BF481)/(AZ481-BQ481)</f>
        <v>0</v>
      </c>
      <c r="BU481">
        <f>(BF481-BE481)/(BF481-AY481)</f>
        <v>0</v>
      </c>
      <c r="BV481">
        <f>(AZ481-BF481)/(AZ481-AY481)</f>
        <v>0</v>
      </c>
      <c r="BW481">
        <f>(BS481*BQ481/BE481)</f>
        <v>0</v>
      </c>
      <c r="BX481">
        <f>(1-BW481)</f>
        <v>0</v>
      </c>
      <c r="DG481">
        <f>$B$13*EF481+$C$13*EG481+$F$13*ER481*(1-EU481)</f>
        <v>0</v>
      </c>
      <c r="DH481">
        <f>DG481*DI481</f>
        <v>0</v>
      </c>
      <c r="DI481">
        <f>($B$13*$D$11+$C$13*$D$11+$F$13*((FE481+EW481)/MAX(FE481+EW481+FF481, 0.1)*$I$11+FF481/MAX(FE481+EW481+FF481, 0.1)*$J$11))/($B$13+$C$13+$F$13)</f>
        <v>0</v>
      </c>
      <c r="DJ481">
        <f>($B$13*$K$11+$C$13*$K$11+$F$13*((FE481+EW481)/MAX(FE481+EW481+FF481, 0.1)*$P$11+FF481/MAX(FE481+EW481+FF481, 0.1)*$Q$11))/($B$13+$C$13+$F$13)</f>
        <v>0</v>
      </c>
      <c r="DK481">
        <v>4.16</v>
      </c>
      <c r="DL481">
        <v>0.5</v>
      </c>
      <c r="DM481" t="s">
        <v>430</v>
      </c>
      <c r="DN481">
        <v>2</v>
      </c>
      <c r="DO481" t="b">
        <v>1</v>
      </c>
      <c r="DP481">
        <v>1685038325</v>
      </c>
      <c r="DQ481">
        <v>1208.115925925926</v>
      </c>
      <c r="DR481">
        <v>1243.675925925926</v>
      </c>
      <c r="DS481">
        <v>17.76951851851852</v>
      </c>
      <c r="DT481">
        <v>14.49595555555556</v>
      </c>
      <c r="DU481">
        <v>1208.025925925926</v>
      </c>
      <c r="DV481">
        <v>17.85782962962963</v>
      </c>
      <c r="DW481">
        <v>500.0264814814814</v>
      </c>
      <c r="DX481">
        <v>99.47317407407407</v>
      </c>
      <c r="DY481">
        <v>0.1000010518518519</v>
      </c>
      <c r="DZ481">
        <v>26.93635185185185</v>
      </c>
      <c r="EA481">
        <v>28.01475925925926</v>
      </c>
      <c r="EB481">
        <v>999.9000000000001</v>
      </c>
      <c r="EC481">
        <v>0</v>
      </c>
      <c r="ED481">
        <v>0</v>
      </c>
      <c r="EE481">
        <v>9988.423333333332</v>
      </c>
      <c r="EF481">
        <v>0</v>
      </c>
      <c r="EG481">
        <v>280.3761851851851</v>
      </c>
      <c r="EH481">
        <v>-35.5595074074074</v>
      </c>
      <c r="EI481">
        <v>1229.972592592593</v>
      </c>
      <c r="EJ481">
        <v>1261.96962962963</v>
      </c>
      <c r="EK481">
        <v>3.273571111111111</v>
      </c>
      <c r="EL481">
        <v>1243.675925925926</v>
      </c>
      <c r="EM481">
        <v>14.49595555555556</v>
      </c>
      <c r="EN481">
        <v>1.767591111111111</v>
      </c>
      <c r="EO481">
        <v>1.441959259259259</v>
      </c>
      <c r="EP481">
        <v>15.50309629629629</v>
      </c>
      <c r="EQ481">
        <v>12.36618888888889</v>
      </c>
      <c r="ER481">
        <v>1999.975925925926</v>
      </c>
      <c r="ES481">
        <v>0.9799927777777779</v>
      </c>
      <c r="ET481">
        <v>0.02000742222222222</v>
      </c>
      <c r="EU481">
        <v>0</v>
      </c>
      <c r="EV481">
        <v>96.96674814814817</v>
      </c>
      <c r="EW481">
        <v>5.00078</v>
      </c>
      <c r="EX481">
        <v>10664.62962962963</v>
      </c>
      <c r="EY481">
        <v>16379.4</v>
      </c>
      <c r="EZ481">
        <v>44.8121111111111</v>
      </c>
      <c r="FA481">
        <v>46.14107407407408</v>
      </c>
      <c r="FB481">
        <v>45.05988888888888</v>
      </c>
      <c r="FC481">
        <v>45.45566666666665</v>
      </c>
      <c r="FD481">
        <v>45.23114814814814</v>
      </c>
      <c r="FE481">
        <v>1955.062222222222</v>
      </c>
      <c r="FF481">
        <v>39.91</v>
      </c>
      <c r="FG481">
        <v>0</v>
      </c>
      <c r="FH481">
        <v>1685038332.1</v>
      </c>
      <c r="FI481">
        <v>0</v>
      </c>
      <c r="FJ481">
        <v>97.00163999999999</v>
      </c>
      <c r="FK481">
        <v>1.017892305667355</v>
      </c>
      <c r="FL481">
        <v>-3003.146160091932</v>
      </c>
      <c r="FM481">
        <v>10647.632</v>
      </c>
      <c r="FN481">
        <v>15</v>
      </c>
      <c r="FO481">
        <v>1685037180.6</v>
      </c>
      <c r="FP481" t="s">
        <v>1212</v>
      </c>
      <c r="FQ481">
        <v>1685037168.1</v>
      </c>
      <c r="FR481">
        <v>1685037180.6</v>
      </c>
      <c r="FS481">
        <v>6</v>
      </c>
      <c r="FT481">
        <v>0.393</v>
      </c>
      <c r="FU481">
        <v>0.027</v>
      </c>
      <c r="FV481">
        <v>0.222</v>
      </c>
      <c r="FW481">
        <v>-0.163</v>
      </c>
      <c r="FX481">
        <v>420</v>
      </c>
      <c r="FY481">
        <v>12</v>
      </c>
      <c r="FZ481">
        <v>0.38</v>
      </c>
      <c r="GA481">
        <v>0.02</v>
      </c>
      <c r="GB481">
        <v>-35.55801219512195</v>
      </c>
      <c r="GC481">
        <v>-0.004714285714335519</v>
      </c>
      <c r="GD481">
        <v>0.0401238946819695</v>
      </c>
      <c r="GE481">
        <v>1</v>
      </c>
      <c r="GF481">
        <v>3.286734634146342</v>
      </c>
      <c r="GG481">
        <v>-0.2547474564459958</v>
      </c>
      <c r="GH481">
        <v>0.0291808893441398</v>
      </c>
      <c r="GI481">
        <v>1</v>
      </c>
      <c r="GJ481">
        <v>2</v>
      </c>
      <c r="GK481">
        <v>2</v>
      </c>
      <c r="GL481" t="s">
        <v>1125</v>
      </c>
      <c r="GM481">
        <v>3.09863</v>
      </c>
      <c r="GN481">
        <v>2.75802</v>
      </c>
      <c r="GO481">
        <v>0.197887</v>
      </c>
      <c r="GP481">
        <v>0.201468</v>
      </c>
      <c r="GQ481">
        <v>0.0950613</v>
      </c>
      <c r="GR481">
        <v>0.0824184</v>
      </c>
      <c r="GS481">
        <v>20324.5</v>
      </c>
      <c r="GT481">
        <v>20007.5</v>
      </c>
      <c r="GU481">
        <v>25905.1</v>
      </c>
      <c r="GV481">
        <v>25423.9</v>
      </c>
      <c r="GW481">
        <v>37650.2</v>
      </c>
      <c r="GX481">
        <v>35557.2</v>
      </c>
      <c r="GY481">
        <v>45308.2</v>
      </c>
      <c r="GZ481">
        <v>41912.2</v>
      </c>
      <c r="HA481">
        <v>1.81977</v>
      </c>
      <c r="HB481">
        <v>1.74605</v>
      </c>
      <c r="HC481">
        <v>-0.245601</v>
      </c>
      <c r="HD481">
        <v>0</v>
      </c>
      <c r="HE481">
        <v>32.0142</v>
      </c>
      <c r="HF481">
        <v>999.9</v>
      </c>
      <c r="HG481">
        <v>39.1</v>
      </c>
      <c r="HH481">
        <v>48.2</v>
      </c>
      <c r="HI481">
        <v>44.602</v>
      </c>
      <c r="HJ481">
        <v>62.8535</v>
      </c>
      <c r="HK481">
        <v>22.3758</v>
      </c>
      <c r="HL481">
        <v>1</v>
      </c>
      <c r="HM481">
        <v>0.768224</v>
      </c>
      <c r="HN481">
        <v>8.31413</v>
      </c>
      <c r="HO481">
        <v>20.0997</v>
      </c>
      <c r="HP481">
        <v>5.21235</v>
      </c>
      <c r="HQ481">
        <v>11.986</v>
      </c>
      <c r="HR481">
        <v>4.96355</v>
      </c>
      <c r="HS481">
        <v>3.27418</v>
      </c>
      <c r="HT481">
        <v>9999</v>
      </c>
      <c r="HU481">
        <v>9999</v>
      </c>
      <c r="HV481">
        <v>9999</v>
      </c>
      <c r="HW481">
        <v>33.3</v>
      </c>
      <c r="HX481">
        <v>1.86401</v>
      </c>
      <c r="HY481">
        <v>1.86035</v>
      </c>
      <c r="HZ481">
        <v>1.85868</v>
      </c>
      <c r="IA481">
        <v>1.86004</v>
      </c>
      <c r="IB481">
        <v>1.85989</v>
      </c>
      <c r="IC481">
        <v>1.85856</v>
      </c>
      <c r="ID481">
        <v>1.85772</v>
      </c>
      <c r="IE481">
        <v>1.85243</v>
      </c>
      <c r="IF481">
        <v>0</v>
      </c>
      <c r="IG481">
        <v>0</v>
      </c>
      <c r="IH481">
        <v>0</v>
      </c>
      <c r="II481">
        <v>0</v>
      </c>
      <c r="IJ481" t="s">
        <v>433</v>
      </c>
      <c r="IK481" t="s">
        <v>434</v>
      </c>
      <c r="IL481" t="s">
        <v>435</v>
      </c>
      <c r="IM481" t="s">
        <v>435</v>
      </c>
      <c r="IN481" t="s">
        <v>435</v>
      </c>
      <c r="IO481" t="s">
        <v>435</v>
      </c>
      <c r="IP481">
        <v>0</v>
      </c>
      <c r="IQ481">
        <v>100</v>
      </c>
      <c r="IR481">
        <v>100</v>
      </c>
      <c r="IS481">
        <v>0.08</v>
      </c>
      <c r="IT481">
        <v>-0.0883</v>
      </c>
      <c r="IU481">
        <v>0.1423453740695309</v>
      </c>
      <c r="IV481">
        <v>0.0002756662941723101</v>
      </c>
      <c r="IW481">
        <v>-1.706736700235475E-07</v>
      </c>
      <c r="IX481">
        <v>-7.648352192670159E-11</v>
      </c>
      <c r="IY481">
        <v>-0.2459740599932363</v>
      </c>
      <c r="IZ481">
        <v>0.001712106514585134</v>
      </c>
      <c r="JA481">
        <v>0.0004201690128959496</v>
      </c>
      <c r="JB481">
        <v>-1.212774764375344E-06</v>
      </c>
      <c r="JC481">
        <v>3</v>
      </c>
      <c r="JD481">
        <v>1949</v>
      </c>
      <c r="JE481">
        <v>1</v>
      </c>
      <c r="JF481">
        <v>28</v>
      </c>
      <c r="JG481">
        <v>19.4</v>
      </c>
      <c r="JH481">
        <v>19.2</v>
      </c>
      <c r="JI481">
        <v>2.81616</v>
      </c>
      <c r="JJ481">
        <v>2.67944</v>
      </c>
      <c r="JK481">
        <v>1.49658</v>
      </c>
      <c r="JL481">
        <v>2.34009</v>
      </c>
      <c r="JM481">
        <v>1.54785</v>
      </c>
      <c r="JN481">
        <v>2.42432</v>
      </c>
      <c r="JO481">
        <v>51.3648</v>
      </c>
      <c r="JP481">
        <v>13.309</v>
      </c>
      <c r="JQ481">
        <v>18</v>
      </c>
      <c r="JR481">
        <v>501.763</v>
      </c>
      <c r="JS481">
        <v>466.86</v>
      </c>
      <c r="JT481">
        <v>20.3853</v>
      </c>
      <c r="JU481">
        <v>36.1922</v>
      </c>
      <c r="JV481">
        <v>30.0004</v>
      </c>
      <c r="JW481">
        <v>35.919</v>
      </c>
      <c r="JX481">
        <v>35.7788</v>
      </c>
      <c r="JY481">
        <v>56.5093</v>
      </c>
      <c r="JZ481">
        <v>60.9829</v>
      </c>
      <c r="KA481">
        <v>0</v>
      </c>
      <c r="KB481">
        <v>20.387</v>
      </c>
      <c r="KC481">
        <v>1289.71</v>
      </c>
      <c r="KD481">
        <v>14.6155</v>
      </c>
      <c r="KE481">
        <v>99.00530000000001</v>
      </c>
      <c r="KF481">
        <v>99.4992</v>
      </c>
    </row>
    <row r="482" spans="1:292">
      <c r="A482">
        <v>462</v>
      </c>
      <c r="B482">
        <v>1685038337.5</v>
      </c>
      <c r="C482">
        <v>11738.40000009537</v>
      </c>
      <c r="D482" t="s">
        <v>1366</v>
      </c>
      <c r="E482" t="s">
        <v>1367</v>
      </c>
      <c r="F482">
        <v>5</v>
      </c>
      <c r="G482" t="s">
        <v>1235</v>
      </c>
      <c r="H482">
        <v>1685038329.714286</v>
      </c>
      <c r="I482">
        <f>(J482)/1000</f>
        <v>0</v>
      </c>
      <c r="J482">
        <f>IF(DO482, AM482, AG482)</f>
        <v>0</v>
      </c>
      <c r="K482">
        <f>IF(DO482, AH482, AF482)</f>
        <v>0</v>
      </c>
      <c r="L482">
        <f>DQ482 - IF(AT482&gt;1, K482*DK482*100.0/(AV482*EE482), 0)</f>
        <v>0</v>
      </c>
      <c r="M482">
        <f>((S482-I482/2)*L482-K482)/(S482+I482/2)</f>
        <v>0</v>
      </c>
      <c r="N482">
        <f>M482*(DX482+DY482)/1000.0</f>
        <v>0</v>
      </c>
      <c r="O482">
        <f>(DQ482 - IF(AT482&gt;1, K482*DK482*100.0/(AV482*EE482), 0))*(DX482+DY482)/1000.0</f>
        <v>0</v>
      </c>
      <c r="P482">
        <f>2.0/((1/R482-1/Q482)+SIGN(R482)*SQRT((1/R482-1/Q482)*(1/R482-1/Q482) + 4*DL482/((DL482+1)*(DL482+1))*(2*1/R482*1/Q482-1/Q482*1/Q482)))</f>
        <v>0</v>
      </c>
      <c r="Q482">
        <f>IF(LEFT(DM482,1)&lt;&gt;"0",IF(LEFT(DM482,1)="1",3.0,DN482),$D$5+$E$5*(EE482*DX482/($K$5*1000))+$F$5*(EE482*DX482/($K$5*1000))*MAX(MIN(DK482,$J$5),$I$5)*MAX(MIN(DK482,$J$5),$I$5)+$G$5*MAX(MIN(DK482,$J$5),$I$5)*(EE482*DX482/($K$5*1000))+$H$5*(EE482*DX482/($K$5*1000))*(EE482*DX482/($K$5*1000)))</f>
        <v>0</v>
      </c>
      <c r="R482">
        <f>I482*(1000-(1000*0.61365*exp(17.502*V482/(240.97+V482))/(DX482+DY482)+DS482)/2)/(1000*0.61365*exp(17.502*V482/(240.97+V482))/(DX482+DY482)-DS482)</f>
        <v>0</v>
      </c>
      <c r="S482">
        <f>1/((DL482+1)/(P482/1.6)+1/(Q482/1.37)) + DL482/((DL482+1)/(P482/1.6) + DL482/(Q482/1.37))</f>
        <v>0</v>
      </c>
      <c r="T482">
        <f>(DG482*DJ482)</f>
        <v>0</v>
      </c>
      <c r="U482">
        <f>(DZ482+(T482+2*0.95*5.67E-8*(((DZ482+$B$9)+273)^4-(DZ482+273)^4)-44100*I482)/(1.84*29.3*Q482+8*0.95*5.67E-8*(DZ482+273)^3))</f>
        <v>0</v>
      </c>
      <c r="V482">
        <f>($C$9*EA482+$D$9*EB482+$E$9*U482)</f>
        <v>0</v>
      </c>
      <c r="W482">
        <f>0.61365*exp(17.502*V482/(240.97+V482))</f>
        <v>0</v>
      </c>
      <c r="X482">
        <f>(Y482/Z482*100)</f>
        <v>0</v>
      </c>
      <c r="Y482">
        <f>DS482*(DX482+DY482)/1000</f>
        <v>0</v>
      </c>
      <c r="Z482">
        <f>0.61365*exp(17.502*DZ482/(240.97+DZ482))</f>
        <v>0</v>
      </c>
      <c r="AA482">
        <f>(W482-DS482*(DX482+DY482)/1000)</f>
        <v>0</v>
      </c>
      <c r="AB482">
        <f>(-I482*44100)</f>
        <v>0</v>
      </c>
      <c r="AC482">
        <f>2*29.3*Q482*0.92*(DZ482-V482)</f>
        <v>0</v>
      </c>
      <c r="AD482">
        <f>2*0.95*5.67E-8*(((DZ482+$B$9)+273)^4-(V482+273)^4)</f>
        <v>0</v>
      </c>
      <c r="AE482">
        <f>T482+AD482+AB482+AC482</f>
        <v>0</v>
      </c>
      <c r="AF482">
        <f>DW482*AT482*(DR482-DQ482*(1000-AT482*DT482)/(1000-AT482*DS482))/(100*DK482)</f>
        <v>0</v>
      </c>
      <c r="AG482">
        <f>1000*DW482*AT482*(DS482-DT482)/(100*DK482*(1000-AT482*DS482))</f>
        <v>0</v>
      </c>
      <c r="AH482">
        <f>(AI482 - AJ482 - DX482*1E3/(8.314*(DZ482+273.15)) * AL482/DW482 * AK482) * DW482/(100*DK482) * (1000 - DT482)/1000</f>
        <v>0</v>
      </c>
      <c r="AI482">
        <v>1293.21258424885</v>
      </c>
      <c r="AJ482">
        <v>1270.773818181818</v>
      </c>
      <c r="AK482">
        <v>3.411095183893728</v>
      </c>
      <c r="AL482">
        <v>66.85377035828483</v>
      </c>
      <c r="AM482">
        <f>(AO482 - AN482 + DX482*1E3/(8.314*(DZ482+273.15)) * AQ482/DW482 * AP482) * DW482/(100*DK482) * 1000/(1000 - AO482)</f>
        <v>0</v>
      </c>
      <c r="AN482">
        <v>14.55679176805951</v>
      </c>
      <c r="AO482">
        <v>17.78545934065935</v>
      </c>
      <c r="AP482">
        <v>0.0002549391930801562</v>
      </c>
      <c r="AQ482">
        <v>101.9108585769425</v>
      </c>
      <c r="AR482">
        <v>0</v>
      </c>
      <c r="AS482">
        <v>0</v>
      </c>
      <c r="AT482">
        <f>IF(AR482*$H$15&gt;=AV482,1.0,(AV482/(AV482-AR482*$H$15)))</f>
        <v>0</v>
      </c>
      <c r="AU482">
        <f>(AT482-1)*100</f>
        <v>0</v>
      </c>
      <c r="AV482">
        <f>MAX(0,($B$15+$C$15*EE482)/(1+$D$15*EE482)*DX482/(DZ482+273)*$E$15)</f>
        <v>0</v>
      </c>
      <c r="AW482" t="s">
        <v>429</v>
      </c>
      <c r="AX482" t="s">
        <v>429</v>
      </c>
      <c r="AY482">
        <v>0</v>
      </c>
      <c r="AZ482">
        <v>0</v>
      </c>
      <c r="BA482">
        <f>1-AY482/AZ482</f>
        <v>0</v>
      </c>
      <c r="BB482">
        <v>0</v>
      </c>
      <c r="BC482" t="s">
        <v>429</v>
      </c>
      <c r="BD482" t="s">
        <v>429</v>
      </c>
      <c r="BE482">
        <v>0</v>
      </c>
      <c r="BF482">
        <v>0</v>
      </c>
      <c r="BG482">
        <f>1-BE482/BF482</f>
        <v>0</v>
      </c>
      <c r="BH482">
        <v>0.5</v>
      </c>
      <c r="BI482">
        <f>DH482</f>
        <v>0</v>
      </c>
      <c r="BJ482">
        <f>K482</f>
        <v>0</v>
      </c>
      <c r="BK482">
        <f>BG482*BH482*BI482</f>
        <v>0</v>
      </c>
      <c r="BL482">
        <f>(BJ482-BB482)/BI482</f>
        <v>0</v>
      </c>
      <c r="BM482">
        <f>(AZ482-BF482)/BF482</f>
        <v>0</v>
      </c>
      <c r="BN482">
        <f>AY482/(BA482+AY482/BF482)</f>
        <v>0</v>
      </c>
      <c r="BO482" t="s">
        <v>429</v>
      </c>
      <c r="BP482">
        <v>0</v>
      </c>
      <c r="BQ482">
        <f>IF(BP482&lt;&gt;0, BP482, BN482)</f>
        <v>0</v>
      </c>
      <c r="BR482">
        <f>1-BQ482/BF482</f>
        <v>0</v>
      </c>
      <c r="BS482">
        <f>(BF482-BE482)/(BF482-BQ482)</f>
        <v>0</v>
      </c>
      <c r="BT482">
        <f>(AZ482-BF482)/(AZ482-BQ482)</f>
        <v>0</v>
      </c>
      <c r="BU482">
        <f>(BF482-BE482)/(BF482-AY482)</f>
        <v>0</v>
      </c>
      <c r="BV482">
        <f>(AZ482-BF482)/(AZ482-AY482)</f>
        <v>0</v>
      </c>
      <c r="BW482">
        <f>(BS482*BQ482/BE482)</f>
        <v>0</v>
      </c>
      <c r="BX482">
        <f>(1-BW482)</f>
        <v>0</v>
      </c>
      <c r="DG482">
        <f>$B$13*EF482+$C$13*EG482+$F$13*ER482*(1-EU482)</f>
        <v>0</v>
      </c>
      <c r="DH482">
        <f>DG482*DI482</f>
        <v>0</v>
      </c>
      <c r="DI482">
        <f>($B$13*$D$11+$C$13*$D$11+$F$13*((FE482+EW482)/MAX(FE482+EW482+FF482, 0.1)*$I$11+FF482/MAX(FE482+EW482+FF482, 0.1)*$J$11))/($B$13+$C$13+$F$13)</f>
        <v>0</v>
      </c>
      <c r="DJ482">
        <f>($B$13*$K$11+$C$13*$K$11+$F$13*((FE482+EW482)/MAX(FE482+EW482+FF482, 0.1)*$P$11+FF482/MAX(FE482+EW482+FF482, 0.1)*$Q$11))/($B$13+$C$13+$F$13)</f>
        <v>0</v>
      </c>
      <c r="DK482">
        <v>4.16</v>
      </c>
      <c r="DL482">
        <v>0.5</v>
      </c>
      <c r="DM482" t="s">
        <v>430</v>
      </c>
      <c r="DN482">
        <v>2</v>
      </c>
      <c r="DO482" t="b">
        <v>1</v>
      </c>
      <c r="DP482">
        <v>1685038329.714286</v>
      </c>
      <c r="DQ482">
        <v>1223.846428571429</v>
      </c>
      <c r="DR482">
        <v>1259.482142857143</v>
      </c>
      <c r="DS482">
        <v>17.77014642857143</v>
      </c>
      <c r="DT482">
        <v>14.52167142857143</v>
      </c>
      <c r="DU482">
        <v>1223.763214285714</v>
      </c>
      <c r="DV482">
        <v>17.85845</v>
      </c>
      <c r="DW482">
        <v>499.994</v>
      </c>
      <c r="DX482">
        <v>99.47304642857144</v>
      </c>
      <c r="DY482">
        <v>0.100024125</v>
      </c>
      <c r="DZ482">
        <v>26.92811071428571</v>
      </c>
      <c r="EA482">
        <v>28.01365</v>
      </c>
      <c r="EB482">
        <v>999.9000000000002</v>
      </c>
      <c r="EC482">
        <v>0</v>
      </c>
      <c r="ED482">
        <v>0</v>
      </c>
      <c r="EE482">
        <v>9981.696071428571</v>
      </c>
      <c r="EF482">
        <v>0</v>
      </c>
      <c r="EG482">
        <v>279.5533214285715</v>
      </c>
      <c r="EH482">
        <v>-35.63597857142857</v>
      </c>
      <c r="EI482">
        <v>1245.988214285714</v>
      </c>
      <c r="EJ482">
        <v>1278.041785714286</v>
      </c>
      <c r="EK482">
        <v>3.248484285714286</v>
      </c>
      <c r="EL482">
        <v>1259.482142857143</v>
      </c>
      <c r="EM482">
        <v>14.52167142857143</v>
      </c>
      <c r="EN482">
        <v>1.767651785714286</v>
      </c>
      <c r="EO482">
        <v>1.444516071428571</v>
      </c>
      <c r="EP482">
        <v>15.50363214285714</v>
      </c>
      <c r="EQ482">
        <v>12.39312857142857</v>
      </c>
      <c r="ER482">
        <v>1999.954285714286</v>
      </c>
      <c r="ES482">
        <v>0.9799926071428571</v>
      </c>
      <c r="ET482">
        <v>0.02000759285714285</v>
      </c>
      <c r="EU482">
        <v>0</v>
      </c>
      <c r="EV482">
        <v>97.00358214285714</v>
      </c>
      <c r="EW482">
        <v>5.00078</v>
      </c>
      <c r="EX482">
        <v>10554.15</v>
      </c>
      <c r="EY482">
        <v>16379.21785714285</v>
      </c>
      <c r="EZ482">
        <v>44.81660714285714</v>
      </c>
      <c r="FA482">
        <v>46.14714285714285</v>
      </c>
      <c r="FB482">
        <v>45.04214285714285</v>
      </c>
      <c r="FC482">
        <v>45.45949999999998</v>
      </c>
      <c r="FD482">
        <v>45.24075</v>
      </c>
      <c r="FE482">
        <v>1955.041428571429</v>
      </c>
      <c r="FF482">
        <v>39.91</v>
      </c>
      <c r="FG482">
        <v>0</v>
      </c>
      <c r="FH482">
        <v>1685038336.9</v>
      </c>
      <c r="FI482">
        <v>0</v>
      </c>
      <c r="FJ482">
        <v>97.00266400000001</v>
      </c>
      <c r="FK482">
        <v>0.8263692103348323</v>
      </c>
      <c r="FL482">
        <v>486.1461527930043</v>
      </c>
      <c r="FM482">
        <v>10544.504</v>
      </c>
      <c r="FN482">
        <v>15</v>
      </c>
      <c r="FO482">
        <v>1685037180.6</v>
      </c>
      <c r="FP482" t="s">
        <v>1212</v>
      </c>
      <c r="FQ482">
        <v>1685037168.1</v>
      </c>
      <c r="FR482">
        <v>1685037180.6</v>
      </c>
      <c r="FS482">
        <v>6</v>
      </c>
      <c r="FT482">
        <v>0.393</v>
      </c>
      <c r="FU482">
        <v>0.027</v>
      </c>
      <c r="FV482">
        <v>0.222</v>
      </c>
      <c r="FW482">
        <v>-0.163</v>
      </c>
      <c r="FX482">
        <v>420</v>
      </c>
      <c r="FY482">
        <v>12</v>
      </c>
      <c r="FZ482">
        <v>0.38</v>
      </c>
      <c r="GA482">
        <v>0.02</v>
      </c>
      <c r="GB482">
        <v>-35.610585</v>
      </c>
      <c r="GC482">
        <v>-0.7362146341461243</v>
      </c>
      <c r="GD482">
        <v>0.09899218794935306</v>
      </c>
      <c r="GE482">
        <v>0</v>
      </c>
      <c r="GF482">
        <v>3.2615495</v>
      </c>
      <c r="GG482">
        <v>-0.3533682551594745</v>
      </c>
      <c r="GH482">
        <v>0.0364871804165518</v>
      </c>
      <c r="GI482">
        <v>1</v>
      </c>
      <c r="GJ482">
        <v>1</v>
      </c>
      <c r="GK482">
        <v>2</v>
      </c>
      <c r="GL482" t="s">
        <v>432</v>
      </c>
      <c r="GM482">
        <v>3.09863</v>
      </c>
      <c r="GN482">
        <v>2.75793</v>
      </c>
      <c r="GO482">
        <v>0.199529</v>
      </c>
      <c r="GP482">
        <v>0.203102</v>
      </c>
      <c r="GQ482">
        <v>0.09511650000000001</v>
      </c>
      <c r="GR482">
        <v>0.08243540000000001</v>
      </c>
      <c r="GS482">
        <v>20282.6</v>
      </c>
      <c r="GT482">
        <v>19966.2</v>
      </c>
      <c r="GU482">
        <v>25904.9</v>
      </c>
      <c r="GV482">
        <v>25423.6</v>
      </c>
      <c r="GW482">
        <v>37647.9</v>
      </c>
      <c r="GX482">
        <v>35556.2</v>
      </c>
      <c r="GY482">
        <v>45307.9</v>
      </c>
      <c r="GZ482">
        <v>41911.5</v>
      </c>
      <c r="HA482">
        <v>1.82012</v>
      </c>
      <c r="HB482">
        <v>1.7462</v>
      </c>
      <c r="HC482">
        <v>-0.245668</v>
      </c>
      <c r="HD482">
        <v>0</v>
      </c>
      <c r="HE482">
        <v>32.0019</v>
      </c>
      <c r="HF482">
        <v>999.9</v>
      </c>
      <c r="HG482">
        <v>39.1</v>
      </c>
      <c r="HH482">
        <v>48.2</v>
      </c>
      <c r="HI482">
        <v>44.6055</v>
      </c>
      <c r="HJ482">
        <v>62.7435</v>
      </c>
      <c r="HK482">
        <v>22.6322</v>
      </c>
      <c r="HL482">
        <v>1</v>
      </c>
      <c r="HM482">
        <v>0.768684</v>
      </c>
      <c r="HN482">
        <v>8.34103</v>
      </c>
      <c r="HO482">
        <v>20.0984</v>
      </c>
      <c r="HP482">
        <v>5.21115</v>
      </c>
      <c r="HQ482">
        <v>11.986</v>
      </c>
      <c r="HR482">
        <v>4.9634</v>
      </c>
      <c r="HS482">
        <v>3.27413</v>
      </c>
      <c r="HT482">
        <v>9999</v>
      </c>
      <c r="HU482">
        <v>9999</v>
      </c>
      <c r="HV482">
        <v>9999</v>
      </c>
      <c r="HW482">
        <v>33.3</v>
      </c>
      <c r="HX482">
        <v>1.86401</v>
      </c>
      <c r="HY482">
        <v>1.86035</v>
      </c>
      <c r="HZ482">
        <v>1.85868</v>
      </c>
      <c r="IA482">
        <v>1.86005</v>
      </c>
      <c r="IB482">
        <v>1.85989</v>
      </c>
      <c r="IC482">
        <v>1.85858</v>
      </c>
      <c r="ID482">
        <v>1.85771</v>
      </c>
      <c r="IE482">
        <v>1.85247</v>
      </c>
      <c r="IF482">
        <v>0</v>
      </c>
      <c r="IG482">
        <v>0</v>
      </c>
      <c r="IH482">
        <v>0</v>
      </c>
      <c r="II482">
        <v>0</v>
      </c>
      <c r="IJ482" t="s">
        <v>433</v>
      </c>
      <c r="IK482" t="s">
        <v>434</v>
      </c>
      <c r="IL482" t="s">
        <v>435</v>
      </c>
      <c r="IM482" t="s">
        <v>435</v>
      </c>
      <c r="IN482" t="s">
        <v>435</v>
      </c>
      <c r="IO482" t="s">
        <v>435</v>
      </c>
      <c r="IP482">
        <v>0</v>
      </c>
      <c r="IQ482">
        <v>100</v>
      </c>
      <c r="IR482">
        <v>100</v>
      </c>
      <c r="IS482">
        <v>0.07000000000000001</v>
      </c>
      <c r="IT482">
        <v>-0.0881</v>
      </c>
      <c r="IU482">
        <v>0.1423453740695309</v>
      </c>
      <c r="IV482">
        <v>0.0002756662941723101</v>
      </c>
      <c r="IW482">
        <v>-1.706736700235475E-07</v>
      </c>
      <c r="IX482">
        <v>-7.648352192670159E-11</v>
      </c>
      <c r="IY482">
        <v>-0.2459740599932363</v>
      </c>
      <c r="IZ482">
        <v>0.001712106514585134</v>
      </c>
      <c r="JA482">
        <v>0.0004201690128959496</v>
      </c>
      <c r="JB482">
        <v>-1.212774764375344E-06</v>
      </c>
      <c r="JC482">
        <v>3</v>
      </c>
      <c r="JD482">
        <v>1949</v>
      </c>
      <c r="JE482">
        <v>1</v>
      </c>
      <c r="JF482">
        <v>28</v>
      </c>
      <c r="JG482">
        <v>19.5</v>
      </c>
      <c r="JH482">
        <v>19.3</v>
      </c>
      <c r="JI482">
        <v>2.84424</v>
      </c>
      <c r="JJ482">
        <v>2.67456</v>
      </c>
      <c r="JK482">
        <v>1.49658</v>
      </c>
      <c r="JL482">
        <v>2.34009</v>
      </c>
      <c r="JM482">
        <v>1.54785</v>
      </c>
      <c r="JN482">
        <v>2.49023</v>
      </c>
      <c r="JO482">
        <v>51.3648</v>
      </c>
      <c r="JP482">
        <v>13.3177</v>
      </c>
      <c r="JQ482">
        <v>18</v>
      </c>
      <c r="JR482">
        <v>502.012</v>
      </c>
      <c r="JS482">
        <v>466.98</v>
      </c>
      <c r="JT482">
        <v>20.3733</v>
      </c>
      <c r="JU482">
        <v>36.1981</v>
      </c>
      <c r="JV482">
        <v>30.0004</v>
      </c>
      <c r="JW482">
        <v>35.9232</v>
      </c>
      <c r="JX482">
        <v>35.7818</v>
      </c>
      <c r="JY482">
        <v>57.0726</v>
      </c>
      <c r="JZ482">
        <v>60.9829</v>
      </c>
      <c r="KA482">
        <v>0</v>
      </c>
      <c r="KB482">
        <v>20.3708</v>
      </c>
      <c r="KC482">
        <v>1309.77</v>
      </c>
      <c r="KD482">
        <v>14.6242</v>
      </c>
      <c r="KE482">
        <v>99.00449999999999</v>
      </c>
      <c r="KF482">
        <v>99.49769999999999</v>
      </c>
    </row>
    <row r="483" spans="1:292">
      <c r="A483">
        <v>463</v>
      </c>
      <c r="B483">
        <v>1685038342.5</v>
      </c>
      <c r="C483">
        <v>11743.40000009537</v>
      </c>
      <c r="D483" t="s">
        <v>1368</v>
      </c>
      <c r="E483" t="s">
        <v>1369</v>
      </c>
      <c r="F483">
        <v>5</v>
      </c>
      <c r="G483" t="s">
        <v>1235</v>
      </c>
      <c r="H483">
        <v>1685038335</v>
      </c>
      <c r="I483">
        <f>(J483)/1000</f>
        <v>0</v>
      </c>
      <c r="J483">
        <f>IF(DO483, AM483, AG483)</f>
        <v>0</v>
      </c>
      <c r="K483">
        <f>IF(DO483, AH483, AF483)</f>
        <v>0</v>
      </c>
      <c r="L483">
        <f>DQ483 - IF(AT483&gt;1, K483*DK483*100.0/(AV483*EE483), 0)</f>
        <v>0</v>
      </c>
      <c r="M483">
        <f>((S483-I483/2)*L483-K483)/(S483+I483/2)</f>
        <v>0</v>
      </c>
      <c r="N483">
        <f>M483*(DX483+DY483)/1000.0</f>
        <v>0</v>
      </c>
      <c r="O483">
        <f>(DQ483 - IF(AT483&gt;1, K483*DK483*100.0/(AV483*EE483), 0))*(DX483+DY483)/1000.0</f>
        <v>0</v>
      </c>
      <c r="P483">
        <f>2.0/((1/R483-1/Q483)+SIGN(R483)*SQRT((1/R483-1/Q483)*(1/R483-1/Q483) + 4*DL483/((DL483+1)*(DL483+1))*(2*1/R483*1/Q483-1/Q483*1/Q483)))</f>
        <v>0</v>
      </c>
      <c r="Q483">
        <f>IF(LEFT(DM483,1)&lt;&gt;"0",IF(LEFT(DM483,1)="1",3.0,DN483),$D$5+$E$5*(EE483*DX483/($K$5*1000))+$F$5*(EE483*DX483/($K$5*1000))*MAX(MIN(DK483,$J$5),$I$5)*MAX(MIN(DK483,$J$5),$I$5)+$G$5*MAX(MIN(DK483,$J$5),$I$5)*(EE483*DX483/($K$5*1000))+$H$5*(EE483*DX483/($K$5*1000))*(EE483*DX483/($K$5*1000)))</f>
        <v>0</v>
      </c>
      <c r="R483">
        <f>I483*(1000-(1000*0.61365*exp(17.502*V483/(240.97+V483))/(DX483+DY483)+DS483)/2)/(1000*0.61365*exp(17.502*V483/(240.97+V483))/(DX483+DY483)-DS483)</f>
        <v>0</v>
      </c>
      <c r="S483">
        <f>1/((DL483+1)/(P483/1.6)+1/(Q483/1.37)) + DL483/((DL483+1)/(P483/1.6) + DL483/(Q483/1.37))</f>
        <v>0</v>
      </c>
      <c r="T483">
        <f>(DG483*DJ483)</f>
        <v>0</v>
      </c>
      <c r="U483">
        <f>(DZ483+(T483+2*0.95*5.67E-8*(((DZ483+$B$9)+273)^4-(DZ483+273)^4)-44100*I483)/(1.84*29.3*Q483+8*0.95*5.67E-8*(DZ483+273)^3))</f>
        <v>0</v>
      </c>
      <c r="V483">
        <f>($C$9*EA483+$D$9*EB483+$E$9*U483)</f>
        <v>0</v>
      </c>
      <c r="W483">
        <f>0.61365*exp(17.502*V483/(240.97+V483))</f>
        <v>0</v>
      </c>
      <c r="X483">
        <f>(Y483/Z483*100)</f>
        <v>0</v>
      </c>
      <c r="Y483">
        <f>DS483*(DX483+DY483)/1000</f>
        <v>0</v>
      </c>
      <c r="Z483">
        <f>0.61365*exp(17.502*DZ483/(240.97+DZ483))</f>
        <v>0</v>
      </c>
      <c r="AA483">
        <f>(W483-DS483*(DX483+DY483)/1000)</f>
        <v>0</v>
      </c>
      <c r="AB483">
        <f>(-I483*44100)</f>
        <v>0</v>
      </c>
      <c r="AC483">
        <f>2*29.3*Q483*0.92*(DZ483-V483)</f>
        <v>0</v>
      </c>
      <c r="AD483">
        <f>2*0.95*5.67E-8*(((DZ483+$B$9)+273)^4-(V483+273)^4)</f>
        <v>0</v>
      </c>
      <c r="AE483">
        <f>T483+AD483+AB483+AC483</f>
        <v>0</v>
      </c>
      <c r="AF483">
        <f>DW483*AT483*(DR483-DQ483*(1000-AT483*DT483)/(1000-AT483*DS483))/(100*DK483)</f>
        <v>0</v>
      </c>
      <c r="AG483">
        <f>1000*DW483*AT483*(DS483-DT483)/(100*DK483*(1000-AT483*DS483))</f>
        <v>0</v>
      </c>
      <c r="AH483">
        <f>(AI483 - AJ483 - DX483*1E3/(8.314*(DZ483+273.15)) * AL483/DW483 * AK483) * DW483/(100*DK483) * (1000 - DT483)/1000</f>
        <v>0</v>
      </c>
      <c r="AI483">
        <v>1310.207901077074</v>
      </c>
      <c r="AJ483">
        <v>1287.887575757575</v>
      </c>
      <c r="AK483">
        <v>3.414384477485865</v>
      </c>
      <c r="AL483">
        <v>66.85377035828483</v>
      </c>
      <c r="AM483">
        <f>(AO483 - AN483 + DX483*1E3/(8.314*(DZ483+273.15)) * AQ483/DW483 * AP483) * DW483/(100*DK483) * 1000/(1000 - AO483)</f>
        <v>0</v>
      </c>
      <c r="AN483">
        <v>14.56137729772583</v>
      </c>
      <c r="AO483">
        <v>17.78772307692309</v>
      </c>
      <c r="AP483">
        <v>8.527323879880119E-05</v>
      </c>
      <c r="AQ483">
        <v>101.9108585769425</v>
      </c>
      <c r="AR483">
        <v>0</v>
      </c>
      <c r="AS483">
        <v>0</v>
      </c>
      <c r="AT483">
        <f>IF(AR483*$H$15&gt;=AV483,1.0,(AV483/(AV483-AR483*$H$15)))</f>
        <v>0</v>
      </c>
      <c r="AU483">
        <f>(AT483-1)*100</f>
        <v>0</v>
      </c>
      <c r="AV483">
        <f>MAX(0,($B$15+$C$15*EE483)/(1+$D$15*EE483)*DX483/(DZ483+273)*$E$15)</f>
        <v>0</v>
      </c>
      <c r="AW483" t="s">
        <v>429</v>
      </c>
      <c r="AX483" t="s">
        <v>429</v>
      </c>
      <c r="AY483">
        <v>0</v>
      </c>
      <c r="AZ483">
        <v>0</v>
      </c>
      <c r="BA483">
        <f>1-AY483/AZ483</f>
        <v>0</v>
      </c>
      <c r="BB483">
        <v>0</v>
      </c>
      <c r="BC483" t="s">
        <v>429</v>
      </c>
      <c r="BD483" t="s">
        <v>429</v>
      </c>
      <c r="BE483">
        <v>0</v>
      </c>
      <c r="BF483">
        <v>0</v>
      </c>
      <c r="BG483">
        <f>1-BE483/BF483</f>
        <v>0</v>
      </c>
      <c r="BH483">
        <v>0.5</v>
      </c>
      <c r="BI483">
        <f>DH483</f>
        <v>0</v>
      </c>
      <c r="BJ483">
        <f>K483</f>
        <v>0</v>
      </c>
      <c r="BK483">
        <f>BG483*BH483*BI483</f>
        <v>0</v>
      </c>
      <c r="BL483">
        <f>(BJ483-BB483)/BI483</f>
        <v>0</v>
      </c>
      <c r="BM483">
        <f>(AZ483-BF483)/BF483</f>
        <v>0</v>
      </c>
      <c r="BN483">
        <f>AY483/(BA483+AY483/BF483)</f>
        <v>0</v>
      </c>
      <c r="BO483" t="s">
        <v>429</v>
      </c>
      <c r="BP483">
        <v>0</v>
      </c>
      <c r="BQ483">
        <f>IF(BP483&lt;&gt;0, BP483, BN483)</f>
        <v>0</v>
      </c>
      <c r="BR483">
        <f>1-BQ483/BF483</f>
        <v>0</v>
      </c>
      <c r="BS483">
        <f>(BF483-BE483)/(BF483-BQ483)</f>
        <v>0</v>
      </c>
      <c r="BT483">
        <f>(AZ483-BF483)/(AZ483-BQ483)</f>
        <v>0</v>
      </c>
      <c r="BU483">
        <f>(BF483-BE483)/(BF483-AY483)</f>
        <v>0</v>
      </c>
      <c r="BV483">
        <f>(AZ483-BF483)/(AZ483-AY483)</f>
        <v>0</v>
      </c>
      <c r="BW483">
        <f>(BS483*BQ483/BE483)</f>
        <v>0</v>
      </c>
      <c r="BX483">
        <f>(1-BW483)</f>
        <v>0</v>
      </c>
      <c r="DG483">
        <f>$B$13*EF483+$C$13*EG483+$F$13*ER483*(1-EU483)</f>
        <v>0</v>
      </c>
      <c r="DH483">
        <f>DG483*DI483</f>
        <v>0</v>
      </c>
      <c r="DI483">
        <f>($B$13*$D$11+$C$13*$D$11+$F$13*((FE483+EW483)/MAX(FE483+EW483+FF483, 0.1)*$I$11+FF483/MAX(FE483+EW483+FF483, 0.1)*$J$11))/($B$13+$C$13+$F$13)</f>
        <v>0</v>
      </c>
      <c r="DJ483">
        <f>($B$13*$K$11+$C$13*$K$11+$F$13*((FE483+EW483)/MAX(FE483+EW483+FF483, 0.1)*$P$11+FF483/MAX(FE483+EW483+FF483, 0.1)*$Q$11))/($B$13+$C$13+$F$13)</f>
        <v>0</v>
      </c>
      <c r="DK483">
        <v>4.16</v>
      </c>
      <c r="DL483">
        <v>0.5</v>
      </c>
      <c r="DM483" t="s">
        <v>430</v>
      </c>
      <c r="DN483">
        <v>2</v>
      </c>
      <c r="DO483" t="b">
        <v>1</v>
      </c>
      <c r="DP483">
        <v>1685038335</v>
      </c>
      <c r="DQ483">
        <v>1241.511851851852</v>
      </c>
      <c r="DR483">
        <v>1277.192592592593</v>
      </c>
      <c r="DS483">
        <v>17.77690370370371</v>
      </c>
      <c r="DT483">
        <v>14.55101851851852</v>
      </c>
      <c r="DU483">
        <v>1241.436296296297</v>
      </c>
      <c r="DV483">
        <v>17.86510740740741</v>
      </c>
      <c r="DW483">
        <v>500.0046666666667</v>
      </c>
      <c r="DX483">
        <v>99.47347407407408</v>
      </c>
      <c r="DY483">
        <v>0.09995657777777778</v>
      </c>
      <c r="DZ483">
        <v>26.91582222222222</v>
      </c>
      <c r="EA483">
        <v>28.00694444444444</v>
      </c>
      <c r="EB483">
        <v>999.9000000000001</v>
      </c>
      <c r="EC483">
        <v>0</v>
      </c>
      <c r="ED483">
        <v>0</v>
      </c>
      <c r="EE483">
        <v>9981.619629629629</v>
      </c>
      <c r="EF483">
        <v>0</v>
      </c>
      <c r="EG483">
        <v>279.489</v>
      </c>
      <c r="EH483">
        <v>-35.68152592592592</v>
      </c>
      <c r="EI483">
        <v>1263.981111111111</v>
      </c>
      <c r="EJ483">
        <v>1296.051111111111</v>
      </c>
      <c r="EK483">
        <v>3.22589</v>
      </c>
      <c r="EL483">
        <v>1277.192592592593</v>
      </c>
      <c r="EM483">
        <v>14.55101851851852</v>
      </c>
      <c r="EN483">
        <v>1.768331481481482</v>
      </c>
      <c r="EO483">
        <v>1.447442222222222</v>
      </c>
      <c r="EP483">
        <v>15.50962962962963</v>
      </c>
      <c r="EQ483">
        <v>12.42396666666667</v>
      </c>
      <c r="ER483">
        <v>1999.984074074074</v>
      </c>
      <c r="ES483">
        <v>0.9799938518518521</v>
      </c>
      <c r="ET483">
        <v>0.02000628888888889</v>
      </c>
      <c r="EU483">
        <v>0</v>
      </c>
      <c r="EV483">
        <v>97.02125185185186</v>
      </c>
      <c r="EW483">
        <v>5.00078</v>
      </c>
      <c r="EX483">
        <v>10657.43703703704</v>
      </c>
      <c r="EY483">
        <v>16379.46666666667</v>
      </c>
      <c r="EZ483">
        <v>44.80066666666666</v>
      </c>
      <c r="FA483">
        <v>46.15485185185184</v>
      </c>
      <c r="FB483">
        <v>45.07607407407406</v>
      </c>
      <c r="FC483">
        <v>45.44648148148148</v>
      </c>
      <c r="FD483">
        <v>45.24974074074074</v>
      </c>
      <c r="FE483">
        <v>1955.072222222222</v>
      </c>
      <c r="FF483">
        <v>39.91037037037037</v>
      </c>
      <c r="FG483">
        <v>0</v>
      </c>
      <c r="FH483">
        <v>1685038341.7</v>
      </c>
      <c r="FI483">
        <v>0</v>
      </c>
      <c r="FJ483">
        <v>97.06001199999999</v>
      </c>
      <c r="FK483">
        <v>0.9231230780346561</v>
      </c>
      <c r="FL483">
        <v>2718.538461367283</v>
      </c>
      <c r="FM483">
        <v>10658.232</v>
      </c>
      <c r="FN483">
        <v>15</v>
      </c>
      <c r="FO483">
        <v>1685037180.6</v>
      </c>
      <c r="FP483" t="s">
        <v>1212</v>
      </c>
      <c r="FQ483">
        <v>1685037168.1</v>
      </c>
      <c r="FR483">
        <v>1685037180.6</v>
      </c>
      <c r="FS483">
        <v>6</v>
      </c>
      <c r="FT483">
        <v>0.393</v>
      </c>
      <c r="FU483">
        <v>0.027</v>
      </c>
      <c r="FV483">
        <v>0.222</v>
      </c>
      <c r="FW483">
        <v>-0.163</v>
      </c>
      <c r="FX483">
        <v>420</v>
      </c>
      <c r="FY483">
        <v>12</v>
      </c>
      <c r="FZ483">
        <v>0.38</v>
      </c>
      <c r="GA483">
        <v>0.02</v>
      </c>
      <c r="GB483">
        <v>-35.6502325</v>
      </c>
      <c r="GC483">
        <v>-0.7661617260787165</v>
      </c>
      <c r="GD483">
        <v>0.101595079574505</v>
      </c>
      <c r="GE483">
        <v>0</v>
      </c>
      <c r="GF483">
        <v>3.246074</v>
      </c>
      <c r="GG483">
        <v>-0.2726557598499245</v>
      </c>
      <c r="GH483">
        <v>0.03145782269960844</v>
      </c>
      <c r="GI483">
        <v>1</v>
      </c>
      <c r="GJ483">
        <v>1</v>
      </c>
      <c r="GK483">
        <v>2</v>
      </c>
      <c r="GL483" t="s">
        <v>432</v>
      </c>
      <c r="GM483">
        <v>3.09851</v>
      </c>
      <c r="GN483">
        <v>2.75808</v>
      </c>
      <c r="GO483">
        <v>0.201173</v>
      </c>
      <c r="GP483">
        <v>0.204716</v>
      </c>
      <c r="GQ483">
        <v>0.0951258</v>
      </c>
      <c r="GR483">
        <v>0.0824444</v>
      </c>
      <c r="GS483">
        <v>20240.7</v>
      </c>
      <c r="GT483">
        <v>19925.3</v>
      </c>
      <c r="GU483">
        <v>25904.8</v>
      </c>
      <c r="GV483">
        <v>25423.2</v>
      </c>
      <c r="GW483">
        <v>37647.5</v>
      </c>
      <c r="GX483">
        <v>35555.6</v>
      </c>
      <c r="GY483">
        <v>45307.7</v>
      </c>
      <c r="GZ483">
        <v>41911</v>
      </c>
      <c r="HA483">
        <v>1.81942</v>
      </c>
      <c r="HB483">
        <v>1.74627</v>
      </c>
      <c r="HC483">
        <v>-0.244856</v>
      </c>
      <c r="HD483">
        <v>0</v>
      </c>
      <c r="HE483">
        <v>31.9782</v>
      </c>
      <c r="HF483">
        <v>999.9</v>
      </c>
      <c r="HG483">
        <v>39.1</v>
      </c>
      <c r="HH483">
        <v>48.2</v>
      </c>
      <c r="HI483">
        <v>44.6027</v>
      </c>
      <c r="HJ483">
        <v>62.7235</v>
      </c>
      <c r="HK483">
        <v>22.6082</v>
      </c>
      <c r="HL483">
        <v>1</v>
      </c>
      <c r="HM483">
        <v>0.768803</v>
      </c>
      <c r="HN483">
        <v>8.33117</v>
      </c>
      <c r="HO483">
        <v>20.0991</v>
      </c>
      <c r="HP483">
        <v>5.2128</v>
      </c>
      <c r="HQ483">
        <v>11.986</v>
      </c>
      <c r="HR483">
        <v>4.9637</v>
      </c>
      <c r="HS483">
        <v>3.27438</v>
      </c>
      <c r="HT483">
        <v>9999</v>
      </c>
      <c r="HU483">
        <v>9999</v>
      </c>
      <c r="HV483">
        <v>9999</v>
      </c>
      <c r="HW483">
        <v>33.3</v>
      </c>
      <c r="HX483">
        <v>1.86401</v>
      </c>
      <c r="HY483">
        <v>1.86035</v>
      </c>
      <c r="HZ483">
        <v>1.85868</v>
      </c>
      <c r="IA483">
        <v>1.86005</v>
      </c>
      <c r="IB483">
        <v>1.85989</v>
      </c>
      <c r="IC483">
        <v>1.85858</v>
      </c>
      <c r="ID483">
        <v>1.85772</v>
      </c>
      <c r="IE483">
        <v>1.85245</v>
      </c>
      <c r="IF483">
        <v>0</v>
      </c>
      <c r="IG483">
        <v>0</v>
      </c>
      <c r="IH483">
        <v>0</v>
      </c>
      <c r="II483">
        <v>0</v>
      </c>
      <c r="IJ483" t="s">
        <v>433</v>
      </c>
      <c r="IK483" t="s">
        <v>434</v>
      </c>
      <c r="IL483" t="s">
        <v>435</v>
      </c>
      <c r="IM483" t="s">
        <v>435</v>
      </c>
      <c r="IN483" t="s">
        <v>435</v>
      </c>
      <c r="IO483" t="s">
        <v>435</v>
      </c>
      <c r="IP483">
        <v>0</v>
      </c>
      <c r="IQ483">
        <v>100</v>
      </c>
      <c r="IR483">
        <v>100</v>
      </c>
      <c r="IS483">
        <v>0.06</v>
      </c>
      <c r="IT483">
        <v>-0.08799999999999999</v>
      </c>
      <c r="IU483">
        <v>0.1423453740695309</v>
      </c>
      <c r="IV483">
        <v>0.0002756662941723101</v>
      </c>
      <c r="IW483">
        <v>-1.706736700235475E-07</v>
      </c>
      <c r="IX483">
        <v>-7.648352192670159E-11</v>
      </c>
      <c r="IY483">
        <v>-0.2459740599932363</v>
      </c>
      <c r="IZ483">
        <v>0.001712106514585134</v>
      </c>
      <c r="JA483">
        <v>0.0004201690128959496</v>
      </c>
      <c r="JB483">
        <v>-1.212774764375344E-06</v>
      </c>
      <c r="JC483">
        <v>3</v>
      </c>
      <c r="JD483">
        <v>1949</v>
      </c>
      <c r="JE483">
        <v>1</v>
      </c>
      <c r="JF483">
        <v>28</v>
      </c>
      <c r="JG483">
        <v>19.6</v>
      </c>
      <c r="JH483">
        <v>19.4</v>
      </c>
      <c r="JI483">
        <v>2.87476</v>
      </c>
      <c r="JJ483">
        <v>2.67822</v>
      </c>
      <c r="JK483">
        <v>1.49658</v>
      </c>
      <c r="JL483">
        <v>2.34009</v>
      </c>
      <c r="JM483">
        <v>1.54785</v>
      </c>
      <c r="JN483">
        <v>2.5</v>
      </c>
      <c r="JO483">
        <v>51.3648</v>
      </c>
      <c r="JP483">
        <v>13.3352</v>
      </c>
      <c r="JQ483">
        <v>18</v>
      </c>
      <c r="JR483">
        <v>501.596</v>
      </c>
      <c r="JS483">
        <v>467.052</v>
      </c>
      <c r="JT483">
        <v>20.3604</v>
      </c>
      <c r="JU483">
        <v>36.2034</v>
      </c>
      <c r="JV483">
        <v>30.0003</v>
      </c>
      <c r="JW483">
        <v>35.9265</v>
      </c>
      <c r="JX483">
        <v>35.7851</v>
      </c>
      <c r="JY483">
        <v>57.7164</v>
      </c>
      <c r="JZ483">
        <v>60.9829</v>
      </c>
      <c r="KA483">
        <v>0</v>
      </c>
      <c r="KB483">
        <v>20.3606</v>
      </c>
      <c r="KC483">
        <v>1323.15</v>
      </c>
      <c r="KD483">
        <v>14.6371</v>
      </c>
      <c r="KE483">
        <v>99.00409999999999</v>
      </c>
      <c r="KF483">
        <v>99.49639999999999</v>
      </c>
    </row>
    <row r="484" spans="1:292">
      <c r="A484">
        <v>464</v>
      </c>
      <c r="B484">
        <v>1685038347.5</v>
      </c>
      <c r="C484">
        <v>11748.40000009537</v>
      </c>
      <c r="D484" t="s">
        <v>1370</v>
      </c>
      <c r="E484" t="s">
        <v>1371</v>
      </c>
      <c r="F484">
        <v>5</v>
      </c>
      <c r="G484" t="s">
        <v>1235</v>
      </c>
      <c r="H484">
        <v>1685038339.714286</v>
      </c>
      <c r="I484">
        <f>(J484)/1000</f>
        <v>0</v>
      </c>
      <c r="J484">
        <f>IF(DO484, AM484, AG484)</f>
        <v>0</v>
      </c>
      <c r="K484">
        <f>IF(DO484, AH484, AF484)</f>
        <v>0</v>
      </c>
      <c r="L484">
        <f>DQ484 - IF(AT484&gt;1, K484*DK484*100.0/(AV484*EE484), 0)</f>
        <v>0</v>
      </c>
      <c r="M484">
        <f>((S484-I484/2)*L484-K484)/(S484+I484/2)</f>
        <v>0</v>
      </c>
      <c r="N484">
        <f>M484*(DX484+DY484)/1000.0</f>
        <v>0</v>
      </c>
      <c r="O484">
        <f>(DQ484 - IF(AT484&gt;1, K484*DK484*100.0/(AV484*EE484), 0))*(DX484+DY484)/1000.0</f>
        <v>0</v>
      </c>
      <c r="P484">
        <f>2.0/((1/R484-1/Q484)+SIGN(R484)*SQRT((1/R484-1/Q484)*(1/R484-1/Q484) + 4*DL484/((DL484+1)*(DL484+1))*(2*1/R484*1/Q484-1/Q484*1/Q484)))</f>
        <v>0</v>
      </c>
      <c r="Q484">
        <f>IF(LEFT(DM484,1)&lt;&gt;"0",IF(LEFT(DM484,1)="1",3.0,DN484),$D$5+$E$5*(EE484*DX484/($K$5*1000))+$F$5*(EE484*DX484/($K$5*1000))*MAX(MIN(DK484,$J$5),$I$5)*MAX(MIN(DK484,$J$5),$I$5)+$G$5*MAX(MIN(DK484,$J$5),$I$5)*(EE484*DX484/($K$5*1000))+$H$5*(EE484*DX484/($K$5*1000))*(EE484*DX484/($K$5*1000)))</f>
        <v>0</v>
      </c>
      <c r="R484">
        <f>I484*(1000-(1000*0.61365*exp(17.502*V484/(240.97+V484))/(DX484+DY484)+DS484)/2)/(1000*0.61365*exp(17.502*V484/(240.97+V484))/(DX484+DY484)-DS484)</f>
        <v>0</v>
      </c>
      <c r="S484">
        <f>1/((DL484+1)/(P484/1.6)+1/(Q484/1.37)) + DL484/((DL484+1)/(P484/1.6) + DL484/(Q484/1.37))</f>
        <v>0</v>
      </c>
      <c r="T484">
        <f>(DG484*DJ484)</f>
        <v>0</v>
      </c>
      <c r="U484">
        <f>(DZ484+(T484+2*0.95*5.67E-8*(((DZ484+$B$9)+273)^4-(DZ484+273)^4)-44100*I484)/(1.84*29.3*Q484+8*0.95*5.67E-8*(DZ484+273)^3))</f>
        <v>0</v>
      </c>
      <c r="V484">
        <f>($C$9*EA484+$D$9*EB484+$E$9*U484)</f>
        <v>0</v>
      </c>
      <c r="W484">
        <f>0.61365*exp(17.502*V484/(240.97+V484))</f>
        <v>0</v>
      </c>
      <c r="X484">
        <f>(Y484/Z484*100)</f>
        <v>0</v>
      </c>
      <c r="Y484">
        <f>DS484*(DX484+DY484)/1000</f>
        <v>0</v>
      </c>
      <c r="Z484">
        <f>0.61365*exp(17.502*DZ484/(240.97+DZ484))</f>
        <v>0</v>
      </c>
      <c r="AA484">
        <f>(W484-DS484*(DX484+DY484)/1000)</f>
        <v>0</v>
      </c>
      <c r="AB484">
        <f>(-I484*44100)</f>
        <v>0</v>
      </c>
      <c r="AC484">
        <f>2*29.3*Q484*0.92*(DZ484-V484)</f>
        <v>0</v>
      </c>
      <c r="AD484">
        <f>2*0.95*5.67E-8*(((DZ484+$B$9)+273)^4-(V484+273)^4)</f>
        <v>0</v>
      </c>
      <c r="AE484">
        <f>T484+AD484+AB484+AC484</f>
        <v>0</v>
      </c>
      <c r="AF484">
        <f>DW484*AT484*(DR484-DQ484*(1000-AT484*DT484)/(1000-AT484*DS484))/(100*DK484)</f>
        <v>0</v>
      </c>
      <c r="AG484">
        <f>1000*DW484*AT484*(DS484-DT484)/(100*DK484*(1000-AT484*DS484))</f>
        <v>0</v>
      </c>
      <c r="AH484">
        <f>(AI484 - AJ484 - DX484*1E3/(8.314*(DZ484+273.15)) * AL484/DW484 * AK484) * DW484/(100*DK484) * (1000 - DT484)/1000</f>
        <v>0</v>
      </c>
      <c r="AI484">
        <v>1327.206481345517</v>
      </c>
      <c r="AJ484">
        <v>1304.895696969697</v>
      </c>
      <c r="AK484">
        <v>3.407888003600398</v>
      </c>
      <c r="AL484">
        <v>66.85377035828483</v>
      </c>
      <c r="AM484">
        <f>(AO484 - AN484 + DX484*1E3/(8.314*(DZ484+273.15)) * AQ484/DW484 * AP484) * DW484/(100*DK484) * 1000/(1000 - AO484)</f>
        <v>0</v>
      </c>
      <c r="AN484">
        <v>14.56263126567164</v>
      </c>
      <c r="AO484">
        <v>17.79137912087914</v>
      </c>
      <c r="AP484">
        <v>2.627383006513446E-05</v>
      </c>
      <c r="AQ484">
        <v>101.9108585769425</v>
      </c>
      <c r="AR484">
        <v>0</v>
      </c>
      <c r="AS484">
        <v>0</v>
      </c>
      <c r="AT484">
        <f>IF(AR484*$H$15&gt;=AV484,1.0,(AV484/(AV484-AR484*$H$15)))</f>
        <v>0</v>
      </c>
      <c r="AU484">
        <f>(AT484-1)*100</f>
        <v>0</v>
      </c>
      <c r="AV484">
        <f>MAX(0,($B$15+$C$15*EE484)/(1+$D$15*EE484)*DX484/(DZ484+273)*$E$15)</f>
        <v>0</v>
      </c>
      <c r="AW484" t="s">
        <v>429</v>
      </c>
      <c r="AX484" t="s">
        <v>429</v>
      </c>
      <c r="AY484">
        <v>0</v>
      </c>
      <c r="AZ484">
        <v>0</v>
      </c>
      <c r="BA484">
        <f>1-AY484/AZ484</f>
        <v>0</v>
      </c>
      <c r="BB484">
        <v>0</v>
      </c>
      <c r="BC484" t="s">
        <v>429</v>
      </c>
      <c r="BD484" t="s">
        <v>429</v>
      </c>
      <c r="BE484">
        <v>0</v>
      </c>
      <c r="BF484">
        <v>0</v>
      </c>
      <c r="BG484">
        <f>1-BE484/BF484</f>
        <v>0</v>
      </c>
      <c r="BH484">
        <v>0.5</v>
      </c>
      <c r="BI484">
        <f>DH484</f>
        <v>0</v>
      </c>
      <c r="BJ484">
        <f>K484</f>
        <v>0</v>
      </c>
      <c r="BK484">
        <f>BG484*BH484*BI484</f>
        <v>0</v>
      </c>
      <c r="BL484">
        <f>(BJ484-BB484)/BI484</f>
        <v>0</v>
      </c>
      <c r="BM484">
        <f>(AZ484-BF484)/BF484</f>
        <v>0</v>
      </c>
      <c r="BN484">
        <f>AY484/(BA484+AY484/BF484)</f>
        <v>0</v>
      </c>
      <c r="BO484" t="s">
        <v>429</v>
      </c>
      <c r="BP484">
        <v>0</v>
      </c>
      <c r="BQ484">
        <f>IF(BP484&lt;&gt;0, BP484, BN484)</f>
        <v>0</v>
      </c>
      <c r="BR484">
        <f>1-BQ484/BF484</f>
        <v>0</v>
      </c>
      <c r="BS484">
        <f>(BF484-BE484)/(BF484-BQ484)</f>
        <v>0</v>
      </c>
      <c r="BT484">
        <f>(AZ484-BF484)/(AZ484-BQ484)</f>
        <v>0</v>
      </c>
      <c r="BU484">
        <f>(BF484-BE484)/(BF484-AY484)</f>
        <v>0</v>
      </c>
      <c r="BV484">
        <f>(AZ484-BF484)/(AZ484-AY484)</f>
        <v>0</v>
      </c>
      <c r="BW484">
        <f>(BS484*BQ484/BE484)</f>
        <v>0</v>
      </c>
      <c r="BX484">
        <f>(1-BW484)</f>
        <v>0</v>
      </c>
      <c r="DG484">
        <f>$B$13*EF484+$C$13*EG484+$F$13*ER484*(1-EU484)</f>
        <v>0</v>
      </c>
      <c r="DH484">
        <f>DG484*DI484</f>
        <v>0</v>
      </c>
      <c r="DI484">
        <f>($B$13*$D$11+$C$13*$D$11+$F$13*((FE484+EW484)/MAX(FE484+EW484+FF484, 0.1)*$I$11+FF484/MAX(FE484+EW484+FF484, 0.1)*$J$11))/($B$13+$C$13+$F$13)</f>
        <v>0</v>
      </c>
      <c r="DJ484">
        <f>($B$13*$K$11+$C$13*$K$11+$F$13*((FE484+EW484)/MAX(FE484+EW484+FF484, 0.1)*$P$11+FF484/MAX(FE484+EW484+FF484, 0.1)*$Q$11))/($B$13+$C$13+$F$13)</f>
        <v>0</v>
      </c>
      <c r="DK484">
        <v>4.16</v>
      </c>
      <c r="DL484">
        <v>0.5</v>
      </c>
      <c r="DM484" t="s">
        <v>430</v>
      </c>
      <c r="DN484">
        <v>2</v>
      </c>
      <c r="DO484" t="b">
        <v>1</v>
      </c>
      <c r="DP484">
        <v>1685038339.714286</v>
      </c>
      <c r="DQ484">
        <v>1257.296785714286</v>
      </c>
      <c r="DR484">
        <v>1293.023214285714</v>
      </c>
      <c r="DS484">
        <v>17.78497142857143</v>
      </c>
      <c r="DT484">
        <v>14.56073214285714</v>
      </c>
      <c r="DU484">
        <v>1257.228214285715</v>
      </c>
      <c r="DV484">
        <v>17.87304642857143</v>
      </c>
      <c r="DW484">
        <v>500.00325</v>
      </c>
      <c r="DX484">
        <v>99.47320000000001</v>
      </c>
      <c r="DY484">
        <v>0.1000121857142857</v>
      </c>
      <c r="DZ484">
        <v>26.90516785714286</v>
      </c>
      <c r="EA484">
        <v>28.00107142857143</v>
      </c>
      <c r="EB484">
        <v>999.9000000000002</v>
      </c>
      <c r="EC484">
        <v>0</v>
      </c>
      <c r="ED484">
        <v>0</v>
      </c>
      <c r="EE484">
        <v>9984.508214285714</v>
      </c>
      <c r="EF484">
        <v>0</v>
      </c>
      <c r="EG484">
        <v>280.0296428571428</v>
      </c>
      <c r="EH484">
        <v>-35.72813928571428</v>
      </c>
      <c r="EI484">
        <v>1280.061785714286</v>
      </c>
      <c r="EJ484">
        <v>1312.128928571429</v>
      </c>
      <c r="EK484">
        <v>3.224233571428571</v>
      </c>
      <c r="EL484">
        <v>1293.023214285714</v>
      </c>
      <c r="EM484">
        <v>14.56073214285714</v>
      </c>
      <c r="EN484">
        <v>1.769128214285715</v>
      </c>
      <c r="EO484">
        <v>1.448403928571429</v>
      </c>
      <c r="EP484">
        <v>15.51665357142857</v>
      </c>
      <c r="EQ484">
        <v>12.43409285714286</v>
      </c>
      <c r="ER484">
        <v>1999.981785714286</v>
      </c>
      <c r="ES484">
        <v>0.9799938571428572</v>
      </c>
      <c r="ET484">
        <v>0.02000628571428571</v>
      </c>
      <c r="EU484">
        <v>0</v>
      </c>
      <c r="EV484">
        <v>97.04750714285714</v>
      </c>
      <c r="EW484">
        <v>5.00078</v>
      </c>
      <c r="EX484">
        <v>10587.02607142857</v>
      </c>
      <c r="EY484">
        <v>16379.44642857143</v>
      </c>
      <c r="EZ484">
        <v>44.7855</v>
      </c>
      <c r="FA484">
        <v>46.15378571428572</v>
      </c>
      <c r="FB484">
        <v>45.09560714285713</v>
      </c>
      <c r="FC484">
        <v>45.43946428571428</v>
      </c>
      <c r="FD484">
        <v>45.27207142857142</v>
      </c>
      <c r="FE484">
        <v>1955.069642857143</v>
      </c>
      <c r="FF484">
        <v>39.91071428571428</v>
      </c>
      <c r="FG484">
        <v>0</v>
      </c>
      <c r="FH484">
        <v>1685038347.1</v>
      </c>
      <c r="FI484">
        <v>0</v>
      </c>
      <c r="FJ484">
        <v>97.08585769230768</v>
      </c>
      <c r="FK484">
        <v>0.3035179584130261</v>
      </c>
      <c r="FL484">
        <v>-2960.649565855328</v>
      </c>
      <c r="FM484">
        <v>10554.44384615384</v>
      </c>
      <c r="FN484">
        <v>15</v>
      </c>
      <c r="FO484">
        <v>1685037180.6</v>
      </c>
      <c r="FP484" t="s">
        <v>1212</v>
      </c>
      <c r="FQ484">
        <v>1685037168.1</v>
      </c>
      <c r="FR484">
        <v>1685037180.6</v>
      </c>
      <c r="FS484">
        <v>6</v>
      </c>
      <c r="FT484">
        <v>0.393</v>
      </c>
      <c r="FU484">
        <v>0.027</v>
      </c>
      <c r="FV484">
        <v>0.222</v>
      </c>
      <c r="FW484">
        <v>-0.163</v>
      </c>
      <c r="FX484">
        <v>420</v>
      </c>
      <c r="FY484">
        <v>12</v>
      </c>
      <c r="FZ484">
        <v>0.38</v>
      </c>
      <c r="GA484">
        <v>0.02</v>
      </c>
      <c r="GB484">
        <v>-35.68355365853658</v>
      </c>
      <c r="GC484">
        <v>-0.4965365853658811</v>
      </c>
      <c r="GD484">
        <v>0.09476705740679045</v>
      </c>
      <c r="GE484">
        <v>0</v>
      </c>
      <c r="GF484">
        <v>3.229608048780487</v>
      </c>
      <c r="GG484">
        <v>-0.07522808362369506</v>
      </c>
      <c r="GH484">
        <v>0.0169455784893607</v>
      </c>
      <c r="GI484">
        <v>1</v>
      </c>
      <c r="GJ484">
        <v>1</v>
      </c>
      <c r="GK484">
        <v>2</v>
      </c>
      <c r="GL484" t="s">
        <v>432</v>
      </c>
      <c r="GM484">
        <v>3.09851</v>
      </c>
      <c r="GN484">
        <v>2.75812</v>
      </c>
      <c r="GO484">
        <v>0.202798</v>
      </c>
      <c r="GP484">
        <v>0.206311</v>
      </c>
      <c r="GQ484">
        <v>0.0951369</v>
      </c>
      <c r="GR484">
        <v>0.0824443</v>
      </c>
      <c r="GS484">
        <v>20199.3</v>
      </c>
      <c r="GT484">
        <v>19885.4</v>
      </c>
      <c r="GU484">
        <v>25904.7</v>
      </c>
      <c r="GV484">
        <v>25423.4</v>
      </c>
      <c r="GW484">
        <v>37647.1</v>
      </c>
      <c r="GX484">
        <v>35556</v>
      </c>
      <c r="GY484">
        <v>45307.5</v>
      </c>
      <c r="GZ484">
        <v>41911.2</v>
      </c>
      <c r="HA484">
        <v>1.81947</v>
      </c>
      <c r="HB484">
        <v>1.74615</v>
      </c>
      <c r="HC484">
        <v>-0.242993</v>
      </c>
      <c r="HD484">
        <v>0</v>
      </c>
      <c r="HE484">
        <v>31.9493</v>
      </c>
      <c r="HF484">
        <v>999.9</v>
      </c>
      <c r="HG484">
        <v>39.1</v>
      </c>
      <c r="HH484">
        <v>48.2</v>
      </c>
      <c r="HI484">
        <v>44.602</v>
      </c>
      <c r="HJ484">
        <v>63.0335</v>
      </c>
      <c r="HK484">
        <v>22.7324</v>
      </c>
      <c r="HL484">
        <v>1</v>
      </c>
      <c r="HM484">
        <v>0.768338</v>
      </c>
      <c r="HN484">
        <v>8.106439999999999</v>
      </c>
      <c r="HO484">
        <v>20.1102</v>
      </c>
      <c r="HP484">
        <v>5.21205</v>
      </c>
      <c r="HQ484">
        <v>11.986</v>
      </c>
      <c r="HR484">
        <v>4.96365</v>
      </c>
      <c r="HS484">
        <v>3.27428</v>
      </c>
      <c r="HT484">
        <v>9999</v>
      </c>
      <c r="HU484">
        <v>9999</v>
      </c>
      <c r="HV484">
        <v>9999</v>
      </c>
      <c r="HW484">
        <v>33.3</v>
      </c>
      <c r="HX484">
        <v>1.86401</v>
      </c>
      <c r="HY484">
        <v>1.86035</v>
      </c>
      <c r="HZ484">
        <v>1.85867</v>
      </c>
      <c r="IA484">
        <v>1.86005</v>
      </c>
      <c r="IB484">
        <v>1.85989</v>
      </c>
      <c r="IC484">
        <v>1.85856</v>
      </c>
      <c r="ID484">
        <v>1.85774</v>
      </c>
      <c r="IE484">
        <v>1.85247</v>
      </c>
      <c r="IF484">
        <v>0</v>
      </c>
      <c r="IG484">
        <v>0</v>
      </c>
      <c r="IH484">
        <v>0</v>
      </c>
      <c r="II484">
        <v>0</v>
      </c>
      <c r="IJ484" t="s">
        <v>433</v>
      </c>
      <c r="IK484" t="s">
        <v>434</v>
      </c>
      <c r="IL484" t="s">
        <v>435</v>
      </c>
      <c r="IM484" t="s">
        <v>435</v>
      </c>
      <c r="IN484" t="s">
        <v>435</v>
      </c>
      <c r="IO484" t="s">
        <v>435</v>
      </c>
      <c r="IP484">
        <v>0</v>
      </c>
      <c r="IQ484">
        <v>100</v>
      </c>
      <c r="IR484">
        <v>100</v>
      </c>
      <c r="IS484">
        <v>0.05</v>
      </c>
      <c r="IT484">
        <v>-0.08799999999999999</v>
      </c>
      <c r="IU484">
        <v>0.1423453740695309</v>
      </c>
      <c r="IV484">
        <v>0.0002756662941723101</v>
      </c>
      <c r="IW484">
        <v>-1.706736700235475E-07</v>
      </c>
      <c r="IX484">
        <v>-7.648352192670159E-11</v>
      </c>
      <c r="IY484">
        <v>-0.2459740599932363</v>
      </c>
      <c r="IZ484">
        <v>0.001712106514585134</v>
      </c>
      <c r="JA484">
        <v>0.0004201690128959496</v>
      </c>
      <c r="JB484">
        <v>-1.212774764375344E-06</v>
      </c>
      <c r="JC484">
        <v>3</v>
      </c>
      <c r="JD484">
        <v>1949</v>
      </c>
      <c r="JE484">
        <v>1</v>
      </c>
      <c r="JF484">
        <v>28</v>
      </c>
      <c r="JG484">
        <v>19.7</v>
      </c>
      <c r="JH484">
        <v>19.4</v>
      </c>
      <c r="JI484">
        <v>2.90527</v>
      </c>
      <c r="JJ484">
        <v>2.67822</v>
      </c>
      <c r="JK484">
        <v>1.49658</v>
      </c>
      <c r="JL484">
        <v>2.34009</v>
      </c>
      <c r="JM484">
        <v>1.54785</v>
      </c>
      <c r="JN484">
        <v>2.49023</v>
      </c>
      <c r="JO484">
        <v>51.3316</v>
      </c>
      <c r="JP484">
        <v>13.344</v>
      </c>
      <c r="JQ484">
        <v>18</v>
      </c>
      <c r="JR484">
        <v>501.657</v>
      </c>
      <c r="JS484">
        <v>466.999</v>
      </c>
      <c r="JT484">
        <v>20.3739</v>
      </c>
      <c r="JU484">
        <v>36.209</v>
      </c>
      <c r="JV484">
        <v>29.9999</v>
      </c>
      <c r="JW484">
        <v>35.9306</v>
      </c>
      <c r="JX484">
        <v>35.7894</v>
      </c>
      <c r="JY484">
        <v>58.2771</v>
      </c>
      <c r="JZ484">
        <v>60.9829</v>
      </c>
      <c r="KA484">
        <v>0</v>
      </c>
      <c r="KB484">
        <v>20.4019</v>
      </c>
      <c r="KC484">
        <v>1336.51</v>
      </c>
      <c r="KD484">
        <v>14.6461</v>
      </c>
      <c r="KE484">
        <v>99.00369999999999</v>
      </c>
      <c r="KF484">
        <v>99.4971</v>
      </c>
    </row>
    <row r="485" spans="1:292">
      <c r="A485">
        <v>465</v>
      </c>
      <c r="B485">
        <v>1685038352.5</v>
      </c>
      <c r="C485">
        <v>11753.40000009537</v>
      </c>
      <c r="D485" t="s">
        <v>1372</v>
      </c>
      <c r="E485" t="s">
        <v>1373</v>
      </c>
      <c r="F485">
        <v>5</v>
      </c>
      <c r="G485" t="s">
        <v>1235</v>
      </c>
      <c r="H485">
        <v>1685038345</v>
      </c>
      <c r="I485">
        <f>(J485)/1000</f>
        <v>0</v>
      </c>
      <c r="J485">
        <f>IF(DO485, AM485, AG485)</f>
        <v>0</v>
      </c>
      <c r="K485">
        <f>IF(DO485, AH485, AF485)</f>
        <v>0</v>
      </c>
      <c r="L485">
        <f>DQ485 - IF(AT485&gt;1, K485*DK485*100.0/(AV485*EE485), 0)</f>
        <v>0</v>
      </c>
      <c r="M485">
        <f>((S485-I485/2)*L485-K485)/(S485+I485/2)</f>
        <v>0</v>
      </c>
      <c r="N485">
        <f>M485*(DX485+DY485)/1000.0</f>
        <v>0</v>
      </c>
      <c r="O485">
        <f>(DQ485 - IF(AT485&gt;1, K485*DK485*100.0/(AV485*EE485), 0))*(DX485+DY485)/1000.0</f>
        <v>0</v>
      </c>
      <c r="P485">
        <f>2.0/((1/R485-1/Q485)+SIGN(R485)*SQRT((1/R485-1/Q485)*(1/R485-1/Q485) + 4*DL485/((DL485+1)*(DL485+1))*(2*1/R485*1/Q485-1/Q485*1/Q485)))</f>
        <v>0</v>
      </c>
      <c r="Q485">
        <f>IF(LEFT(DM485,1)&lt;&gt;"0",IF(LEFT(DM485,1)="1",3.0,DN485),$D$5+$E$5*(EE485*DX485/($K$5*1000))+$F$5*(EE485*DX485/($K$5*1000))*MAX(MIN(DK485,$J$5),$I$5)*MAX(MIN(DK485,$J$5),$I$5)+$G$5*MAX(MIN(DK485,$J$5),$I$5)*(EE485*DX485/($K$5*1000))+$H$5*(EE485*DX485/($K$5*1000))*(EE485*DX485/($K$5*1000)))</f>
        <v>0</v>
      </c>
      <c r="R485">
        <f>I485*(1000-(1000*0.61365*exp(17.502*V485/(240.97+V485))/(DX485+DY485)+DS485)/2)/(1000*0.61365*exp(17.502*V485/(240.97+V485))/(DX485+DY485)-DS485)</f>
        <v>0</v>
      </c>
      <c r="S485">
        <f>1/((DL485+1)/(P485/1.6)+1/(Q485/1.37)) + DL485/((DL485+1)/(P485/1.6) + DL485/(Q485/1.37))</f>
        <v>0</v>
      </c>
      <c r="T485">
        <f>(DG485*DJ485)</f>
        <v>0</v>
      </c>
      <c r="U485">
        <f>(DZ485+(T485+2*0.95*5.67E-8*(((DZ485+$B$9)+273)^4-(DZ485+273)^4)-44100*I485)/(1.84*29.3*Q485+8*0.95*5.67E-8*(DZ485+273)^3))</f>
        <v>0</v>
      </c>
      <c r="V485">
        <f>($C$9*EA485+$D$9*EB485+$E$9*U485)</f>
        <v>0</v>
      </c>
      <c r="W485">
        <f>0.61365*exp(17.502*V485/(240.97+V485))</f>
        <v>0</v>
      </c>
      <c r="X485">
        <f>(Y485/Z485*100)</f>
        <v>0</v>
      </c>
      <c r="Y485">
        <f>DS485*(DX485+DY485)/1000</f>
        <v>0</v>
      </c>
      <c r="Z485">
        <f>0.61365*exp(17.502*DZ485/(240.97+DZ485))</f>
        <v>0</v>
      </c>
      <c r="AA485">
        <f>(W485-DS485*(DX485+DY485)/1000)</f>
        <v>0</v>
      </c>
      <c r="AB485">
        <f>(-I485*44100)</f>
        <v>0</v>
      </c>
      <c r="AC485">
        <f>2*29.3*Q485*0.92*(DZ485-V485)</f>
        <v>0</v>
      </c>
      <c r="AD485">
        <f>2*0.95*5.67E-8*(((DZ485+$B$9)+273)^4-(V485+273)^4)</f>
        <v>0</v>
      </c>
      <c r="AE485">
        <f>T485+AD485+AB485+AC485</f>
        <v>0</v>
      </c>
      <c r="AF485">
        <f>DW485*AT485*(DR485-DQ485*(1000-AT485*DT485)/(1000-AT485*DS485))/(100*DK485)</f>
        <v>0</v>
      </c>
      <c r="AG485">
        <f>1000*DW485*AT485*(DS485-DT485)/(100*DK485*(1000-AT485*DS485))</f>
        <v>0</v>
      </c>
      <c r="AH485">
        <f>(AI485 - AJ485 - DX485*1E3/(8.314*(DZ485+273.15)) * AL485/DW485 * AK485) * DW485/(100*DK485) * (1000 - DT485)/1000</f>
        <v>0</v>
      </c>
      <c r="AI485">
        <v>1344.256782803164</v>
      </c>
      <c r="AJ485">
        <v>1321.88303030303</v>
      </c>
      <c r="AK485">
        <v>3.40515863982303</v>
      </c>
      <c r="AL485">
        <v>66.85377035828483</v>
      </c>
      <c r="AM485">
        <f>(AO485 - AN485 + DX485*1E3/(8.314*(DZ485+273.15)) * AQ485/DW485 * AP485) * DW485/(100*DK485) * 1000/(1000 - AO485)</f>
        <v>0</v>
      </c>
      <c r="AN485">
        <v>14.56280255276768</v>
      </c>
      <c r="AO485">
        <v>17.79432417582419</v>
      </c>
      <c r="AP485">
        <v>-5.147722570954935E-06</v>
      </c>
      <c r="AQ485">
        <v>101.9108585769425</v>
      </c>
      <c r="AR485">
        <v>0</v>
      </c>
      <c r="AS485">
        <v>0</v>
      </c>
      <c r="AT485">
        <f>IF(AR485*$H$15&gt;=AV485,1.0,(AV485/(AV485-AR485*$H$15)))</f>
        <v>0</v>
      </c>
      <c r="AU485">
        <f>(AT485-1)*100</f>
        <v>0</v>
      </c>
      <c r="AV485">
        <f>MAX(0,($B$15+$C$15*EE485)/(1+$D$15*EE485)*DX485/(DZ485+273)*$E$15)</f>
        <v>0</v>
      </c>
      <c r="AW485" t="s">
        <v>429</v>
      </c>
      <c r="AX485" t="s">
        <v>429</v>
      </c>
      <c r="AY485">
        <v>0</v>
      </c>
      <c r="AZ485">
        <v>0</v>
      </c>
      <c r="BA485">
        <f>1-AY485/AZ485</f>
        <v>0</v>
      </c>
      <c r="BB485">
        <v>0</v>
      </c>
      <c r="BC485" t="s">
        <v>429</v>
      </c>
      <c r="BD485" t="s">
        <v>429</v>
      </c>
      <c r="BE485">
        <v>0</v>
      </c>
      <c r="BF485">
        <v>0</v>
      </c>
      <c r="BG485">
        <f>1-BE485/BF485</f>
        <v>0</v>
      </c>
      <c r="BH485">
        <v>0.5</v>
      </c>
      <c r="BI485">
        <f>DH485</f>
        <v>0</v>
      </c>
      <c r="BJ485">
        <f>K485</f>
        <v>0</v>
      </c>
      <c r="BK485">
        <f>BG485*BH485*BI485</f>
        <v>0</v>
      </c>
      <c r="BL485">
        <f>(BJ485-BB485)/BI485</f>
        <v>0</v>
      </c>
      <c r="BM485">
        <f>(AZ485-BF485)/BF485</f>
        <v>0</v>
      </c>
      <c r="BN485">
        <f>AY485/(BA485+AY485/BF485)</f>
        <v>0</v>
      </c>
      <c r="BO485" t="s">
        <v>429</v>
      </c>
      <c r="BP485">
        <v>0</v>
      </c>
      <c r="BQ485">
        <f>IF(BP485&lt;&gt;0, BP485, BN485)</f>
        <v>0</v>
      </c>
      <c r="BR485">
        <f>1-BQ485/BF485</f>
        <v>0</v>
      </c>
      <c r="BS485">
        <f>(BF485-BE485)/(BF485-BQ485)</f>
        <v>0</v>
      </c>
      <c r="BT485">
        <f>(AZ485-BF485)/(AZ485-BQ485)</f>
        <v>0</v>
      </c>
      <c r="BU485">
        <f>(BF485-BE485)/(BF485-AY485)</f>
        <v>0</v>
      </c>
      <c r="BV485">
        <f>(AZ485-BF485)/(AZ485-AY485)</f>
        <v>0</v>
      </c>
      <c r="BW485">
        <f>(BS485*BQ485/BE485)</f>
        <v>0</v>
      </c>
      <c r="BX485">
        <f>(1-BW485)</f>
        <v>0</v>
      </c>
      <c r="DG485">
        <f>$B$13*EF485+$C$13*EG485+$F$13*ER485*(1-EU485)</f>
        <v>0</v>
      </c>
      <c r="DH485">
        <f>DG485*DI485</f>
        <v>0</v>
      </c>
      <c r="DI485">
        <f>($B$13*$D$11+$C$13*$D$11+$F$13*((FE485+EW485)/MAX(FE485+EW485+FF485, 0.1)*$I$11+FF485/MAX(FE485+EW485+FF485, 0.1)*$J$11))/($B$13+$C$13+$F$13)</f>
        <v>0</v>
      </c>
      <c r="DJ485">
        <f>($B$13*$K$11+$C$13*$K$11+$F$13*((FE485+EW485)/MAX(FE485+EW485+FF485, 0.1)*$P$11+FF485/MAX(FE485+EW485+FF485, 0.1)*$Q$11))/($B$13+$C$13+$F$13)</f>
        <v>0</v>
      </c>
      <c r="DK485">
        <v>4.16</v>
      </c>
      <c r="DL485">
        <v>0.5</v>
      </c>
      <c r="DM485" t="s">
        <v>430</v>
      </c>
      <c r="DN485">
        <v>2</v>
      </c>
      <c r="DO485" t="b">
        <v>1</v>
      </c>
      <c r="DP485">
        <v>1685038345</v>
      </c>
      <c r="DQ485">
        <v>1274.984444444444</v>
      </c>
      <c r="DR485">
        <v>1310.755555555556</v>
      </c>
      <c r="DS485">
        <v>17.78993333333333</v>
      </c>
      <c r="DT485">
        <v>14.56267407407407</v>
      </c>
      <c r="DU485">
        <v>1274.925925925926</v>
      </c>
      <c r="DV485">
        <v>17.87792962962963</v>
      </c>
      <c r="DW485">
        <v>500.0281481481481</v>
      </c>
      <c r="DX485">
        <v>99.47327407407408</v>
      </c>
      <c r="DY485">
        <v>0.1000314296296296</v>
      </c>
      <c r="DZ485">
        <v>26.8966037037037</v>
      </c>
      <c r="EA485">
        <v>27.99109259259259</v>
      </c>
      <c r="EB485">
        <v>999.9000000000001</v>
      </c>
      <c r="EC485">
        <v>0</v>
      </c>
      <c r="ED485">
        <v>0</v>
      </c>
      <c r="EE485">
        <v>9991.735555555555</v>
      </c>
      <c r="EF485">
        <v>0</v>
      </c>
      <c r="EG485">
        <v>277.8986296296296</v>
      </c>
      <c r="EH485">
        <v>-35.77255555555556</v>
      </c>
      <c r="EI485">
        <v>1298.077037037037</v>
      </c>
      <c r="EJ485">
        <v>1330.127037037037</v>
      </c>
      <c r="EK485">
        <v>3.227244074074074</v>
      </c>
      <c r="EL485">
        <v>1310.755555555556</v>
      </c>
      <c r="EM485">
        <v>14.56267407407407</v>
      </c>
      <c r="EN485">
        <v>1.769622222222222</v>
      </c>
      <c r="EO485">
        <v>1.448598518518519</v>
      </c>
      <c r="EP485">
        <v>15.52101481481482</v>
      </c>
      <c r="EQ485">
        <v>12.43614074074075</v>
      </c>
      <c r="ER485">
        <v>1999.976296296296</v>
      </c>
      <c r="ES485">
        <v>0.9799946296296297</v>
      </c>
      <c r="ET485">
        <v>0.0200055037037037</v>
      </c>
      <c r="EU485">
        <v>0</v>
      </c>
      <c r="EV485">
        <v>97.08242222222223</v>
      </c>
      <c r="EW485">
        <v>5.00078</v>
      </c>
      <c r="EX485">
        <v>10104.75518518518</v>
      </c>
      <c r="EY485">
        <v>16379.41111111111</v>
      </c>
      <c r="EZ485">
        <v>44.7891111111111</v>
      </c>
      <c r="FA485">
        <v>46.15714814814814</v>
      </c>
      <c r="FB485">
        <v>45.10618518518518</v>
      </c>
      <c r="FC485">
        <v>45.43729629629629</v>
      </c>
      <c r="FD485">
        <v>45.27522222222222</v>
      </c>
      <c r="FE485">
        <v>1955.065555555556</v>
      </c>
      <c r="FF485">
        <v>39.91074074074074</v>
      </c>
      <c r="FG485">
        <v>0</v>
      </c>
      <c r="FH485">
        <v>1685038351.9</v>
      </c>
      <c r="FI485">
        <v>0</v>
      </c>
      <c r="FJ485">
        <v>97.12740384615384</v>
      </c>
      <c r="FK485">
        <v>0.9098359147000131</v>
      </c>
      <c r="FL485">
        <v>-9677.895728736494</v>
      </c>
      <c r="FM485">
        <v>10098.99884615385</v>
      </c>
      <c r="FN485">
        <v>15</v>
      </c>
      <c r="FO485">
        <v>1685037180.6</v>
      </c>
      <c r="FP485" t="s">
        <v>1212</v>
      </c>
      <c r="FQ485">
        <v>1685037168.1</v>
      </c>
      <c r="FR485">
        <v>1685037180.6</v>
      </c>
      <c r="FS485">
        <v>6</v>
      </c>
      <c r="FT485">
        <v>0.393</v>
      </c>
      <c r="FU485">
        <v>0.027</v>
      </c>
      <c r="FV485">
        <v>0.222</v>
      </c>
      <c r="FW485">
        <v>-0.163</v>
      </c>
      <c r="FX485">
        <v>420</v>
      </c>
      <c r="FY485">
        <v>12</v>
      </c>
      <c r="FZ485">
        <v>0.38</v>
      </c>
      <c r="GA485">
        <v>0.02</v>
      </c>
      <c r="GB485">
        <v>-35.7691225</v>
      </c>
      <c r="GC485">
        <v>-0.4287163227016443</v>
      </c>
      <c r="GD485">
        <v>0.09446360539249987</v>
      </c>
      <c r="GE485">
        <v>0</v>
      </c>
      <c r="GF485">
        <v>3.225398</v>
      </c>
      <c r="GG485">
        <v>0.03240697936209912</v>
      </c>
      <c r="GH485">
        <v>0.003647482145261295</v>
      </c>
      <c r="GI485">
        <v>1</v>
      </c>
      <c r="GJ485">
        <v>1</v>
      </c>
      <c r="GK485">
        <v>2</v>
      </c>
      <c r="GL485" t="s">
        <v>432</v>
      </c>
      <c r="GM485">
        <v>3.09862</v>
      </c>
      <c r="GN485">
        <v>2.75816</v>
      </c>
      <c r="GO485">
        <v>0.204404</v>
      </c>
      <c r="GP485">
        <v>0.207928</v>
      </c>
      <c r="GQ485">
        <v>0.09514880000000001</v>
      </c>
      <c r="GR485">
        <v>0.0824449</v>
      </c>
      <c r="GS485">
        <v>20158.5</v>
      </c>
      <c r="GT485">
        <v>19844.9</v>
      </c>
      <c r="GU485">
        <v>25904.6</v>
      </c>
      <c r="GV485">
        <v>25423.5</v>
      </c>
      <c r="GW485">
        <v>37646.7</v>
      </c>
      <c r="GX485">
        <v>35556.3</v>
      </c>
      <c r="GY485">
        <v>45307.4</v>
      </c>
      <c r="GZ485">
        <v>41911.5</v>
      </c>
      <c r="HA485">
        <v>1.81985</v>
      </c>
      <c r="HB485">
        <v>1.7462</v>
      </c>
      <c r="HC485">
        <v>-0.242829</v>
      </c>
      <c r="HD485">
        <v>0</v>
      </c>
      <c r="HE485">
        <v>31.9249</v>
      </c>
      <c r="HF485">
        <v>999.9</v>
      </c>
      <c r="HG485">
        <v>39.1</v>
      </c>
      <c r="HH485">
        <v>48.2</v>
      </c>
      <c r="HI485">
        <v>44.6014</v>
      </c>
      <c r="HJ485">
        <v>63.0435</v>
      </c>
      <c r="HK485">
        <v>22.6763</v>
      </c>
      <c r="HL485">
        <v>1</v>
      </c>
      <c r="HM485">
        <v>0.768293</v>
      </c>
      <c r="HN485">
        <v>8.154859999999999</v>
      </c>
      <c r="HO485">
        <v>20.108</v>
      </c>
      <c r="HP485">
        <v>5.2128</v>
      </c>
      <c r="HQ485">
        <v>11.986</v>
      </c>
      <c r="HR485">
        <v>4.96375</v>
      </c>
      <c r="HS485">
        <v>3.27445</v>
      </c>
      <c r="HT485">
        <v>9999</v>
      </c>
      <c r="HU485">
        <v>9999</v>
      </c>
      <c r="HV485">
        <v>9999</v>
      </c>
      <c r="HW485">
        <v>33.3</v>
      </c>
      <c r="HX485">
        <v>1.86402</v>
      </c>
      <c r="HY485">
        <v>1.86035</v>
      </c>
      <c r="HZ485">
        <v>1.85867</v>
      </c>
      <c r="IA485">
        <v>1.86005</v>
      </c>
      <c r="IB485">
        <v>1.85989</v>
      </c>
      <c r="IC485">
        <v>1.85855</v>
      </c>
      <c r="ID485">
        <v>1.85775</v>
      </c>
      <c r="IE485">
        <v>1.8525</v>
      </c>
      <c r="IF485">
        <v>0</v>
      </c>
      <c r="IG485">
        <v>0</v>
      </c>
      <c r="IH485">
        <v>0</v>
      </c>
      <c r="II485">
        <v>0</v>
      </c>
      <c r="IJ485" t="s">
        <v>433</v>
      </c>
      <c r="IK485" t="s">
        <v>434</v>
      </c>
      <c r="IL485" t="s">
        <v>435</v>
      </c>
      <c r="IM485" t="s">
        <v>435</v>
      </c>
      <c r="IN485" t="s">
        <v>435</v>
      </c>
      <c r="IO485" t="s">
        <v>435</v>
      </c>
      <c r="IP485">
        <v>0</v>
      </c>
      <c r="IQ485">
        <v>100</v>
      </c>
      <c r="IR485">
        <v>100</v>
      </c>
      <c r="IS485">
        <v>0.04</v>
      </c>
      <c r="IT485">
        <v>-0.08799999999999999</v>
      </c>
      <c r="IU485">
        <v>0.1423453740695309</v>
      </c>
      <c r="IV485">
        <v>0.0002756662941723101</v>
      </c>
      <c r="IW485">
        <v>-1.706736700235475E-07</v>
      </c>
      <c r="IX485">
        <v>-7.648352192670159E-11</v>
      </c>
      <c r="IY485">
        <v>-0.2459740599932363</v>
      </c>
      <c r="IZ485">
        <v>0.001712106514585134</v>
      </c>
      <c r="JA485">
        <v>0.0004201690128959496</v>
      </c>
      <c r="JB485">
        <v>-1.212774764375344E-06</v>
      </c>
      <c r="JC485">
        <v>3</v>
      </c>
      <c r="JD485">
        <v>1949</v>
      </c>
      <c r="JE485">
        <v>1</v>
      </c>
      <c r="JF485">
        <v>28</v>
      </c>
      <c r="JG485">
        <v>19.7</v>
      </c>
      <c r="JH485">
        <v>19.5</v>
      </c>
      <c r="JI485">
        <v>2.93701</v>
      </c>
      <c r="JJ485">
        <v>2.68433</v>
      </c>
      <c r="JK485">
        <v>1.49658</v>
      </c>
      <c r="JL485">
        <v>2.34009</v>
      </c>
      <c r="JM485">
        <v>1.54785</v>
      </c>
      <c r="JN485">
        <v>2.45117</v>
      </c>
      <c r="JO485">
        <v>51.3316</v>
      </c>
      <c r="JP485">
        <v>13.3265</v>
      </c>
      <c r="JQ485">
        <v>18</v>
      </c>
      <c r="JR485">
        <v>501.933</v>
      </c>
      <c r="JS485">
        <v>467.073</v>
      </c>
      <c r="JT485">
        <v>20.4012</v>
      </c>
      <c r="JU485">
        <v>36.2149</v>
      </c>
      <c r="JV485">
        <v>29.9999</v>
      </c>
      <c r="JW485">
        <v>35.9364</v>
      </c>
      <c r="JX485">
        <v>35.7953</v>
      </c>
      <c r="JY485">
        <v>58.9142</v>
      </c>
      <c r="JZ485">
        <v>60.7028</v>
      </c>
      <c r="KA485">
        <v>0</v>
      </c>
      <c r="KB485">
        <v>20.4053</v>
      </c>
      <c r="KC485">
        <v>1356.55</v>
      </c>
      <c r="KD485">
        <v>14.6543</v>
      </c>
      <c r="KE485">
        <v>99.0034</v>
      </c>
      <c r="KF485">
        <v>99.49760000000001</v>
      </c>
    </row>
    <row r="486" spans="1:292">
      <c r="A486">
        <v>466</v>
      </c>
      <c r="B486">
        <v>1685038357.5</v>
      </c>
      <c r="C486">
        <v>11758.40000009537</v>
      </c>
      <c r="D486" t="s">
        <v>1374</v>
      </c>
      <c r="E486" t="s">
        <v>1375</v>
      </c>
      <c r="F486">
        <v>5</v>
      </c>
      <c r="G486" t="s">
        <v>1235</v>
      </c>
      <c r="H486">
        <v>1685038349.714286</v>
      </c>
      <c r="I486">
        <f>(J486)/1000</f>
        <v>0</v>
      </c>
      <c r="J486">
        <f>IF(DO486, AM486, AG486)</f>
        <v>0</v>
      </c>
      <c r="K486">
        <f>IF(DO486, AH486, AF486)</f>
        <v>0</v>
      </c>
      <c r="L486">
        <f>DQ486 - IF(AT486&gt;1, K486*DK486*100.0/(AV486*EE486), 0)</f>
        <v>0</v>
      </c>
      <c r="M486">
        <f>((S486-I486/2)*L486-K486)/(S486+I486/2)</f>
        <v>0</v>
      </c>
      <c r="N486">
        <f>M486*(DX486+DY486)/1000.0</f>
        <v>0</v>
      </c>
      <c r="O486">
        <f>(DQ486 - IF(AT486&gt;1, K486*DK486*100.0/(AV486*EE486), 0))*(DX486+DY486)/1000.0</f>
        <v>0</v>
      </c>
      <c r="P486">
        <f>2.0/((1/R486-1/Q486)+SIGN(R486)*SQRT((1/R486-1/Q486)*(1/R486-1/Q486) + 4*DL486/((DL486+1)*(DL486+1))*(2*1/R486*1/Q486-1/Q486*1/Q486)))</f>
        <v>0</v>
      </c>
      <c r="Q486">
        <f>IF(LEFT(DM486,1)&lt;&gt;"0",IF(LEFT(DM486,1)="1",3.0,DN486),$D$5+$E$5*(EE486*DX486/($K$5*1000))+$F$5*(EE486*DX486/($K$5*1000))*MAX(MIN(DK486,$J$5),$I$5)*MAX(MIN(DK486,$J$5),$I$5)+$G$5*MAX(MIN(DK486,$J$5),$I$5)*(EE486*DX486/($K$5*1000))+$H$5*(EE486*DX486/($K$5*1000))*(EE486*DX486/($K$5*1000)))</f>
        <v>0</v>
      </c>
      <c r="R486">
        <f>I486*(1000-(1000*0.61365*exp(17.502*V486/(240.97+V486))/(DX486+DY486)+DS486)/2)/(1000*0.61365*exp(17.502*V486/(240.97+V486))/(DX486+DY486)-DS486)</f>
        <v>0</v>
      </c>
      <c r="S486">
        <f>1/((DL486+1)/(P486/1.6)+1/(Q486/1.37)) + DL486/((DL486+1)/(P486/1.6) + DL486/(Q486/1.37))</f>
        <v>0</v>
      </c>
      <c r="T486">
        <f>(DG486*DJ486)</f>
        <v>0</v>
      </c>
      <c r="U486">
        <f>(DZ486+(T486+2*0.95*5.67E-8*(((DZ486+$B$9)+273)^4-(DZ486+273)^4)-44100*I486)/(1.84*29.3*Q486+8*0.95*5.67E-8*(DZ486+273)^3))</f>
        <v>0</v>
      </c>
      <c r="V486">
        <f>($C$9*EA486+$D$9*EB486+$E$9*U486)</f>
        <v>0</v>
      </c>
      <c r="W486">
        <f>0.61365*exp(17.502*V486/(240.97+V486))</f>
        <v>0</v>
      </c>
      <c r="X486">
        <f>(Y486/Z486*100)</f>
        <v>0</v>
      </c>
      <c r="Y486">
        <f>DS486*(DX486+DY486)/1000</f>
        <v>0</v>
      </c>
      <c r="Z486">
        <f>0.61365*exp(17.502*DZ486/(240.97+DZ486))</f>
        <v>0</v>
      </c>
      <c r="AA486">
        <f>(W486-DS486*(DX486+DY486)/1000)</f>
        <v>0</v>
      </c>
      <c r="AB486">
        <f>(-I486*44100)</f>
        <v>0</v>
      </c>
      <c r="AC486">
        <f>2*29.3*Q486*0.92*(DZ486-V486)</f>
        <v>0</v>
      </c>
      <c r="AD486">
        <f>2*0.95*5.67E-8*(((DZ486+$B$9)+273)^4-(V486+273)^4)</f>
        <v>0</v>
      </c>
      <c r="AE486">
        <f>T486+AD486+AB486+AC486</f>
        <v>0</v>
      </c>
      <c r="AF486">
        <f>DW486*AT486*(DR486-DQ486*(1000-AT486*DT486)/(1000-AT486*DS486))/(100*DK486)</f>
        <v>0</v>
      </c>
      <c r="AG486">
        <f>1000*DW486*AT486*(DS486-DT486)/(100*DK486*(1000-AT486*DS486))</f>
        <v>0</v>
      </c>
      <c r="AH486">
        <f>(AI486 - AJ486 - DX486*1E3/(8.314*(DZ486+273.15)) * AL486/DW486 * AK486) * DW486/(100*DK486) * (1000 - DT486)/1000</f>
        <v>0</v>
      </c>
      <c r="AI486">
        <v>1361.211192706326</v>
      </c>
      <c r="AJ486">
        <v>1338.941333333333</v>
      </c>
      <c r="AK486">
        <v>3.424139603044408</v>
      </c>
      <c r="AL486">
        <v>66.85377035828483</v>
      </c>
      <c r="AM486">
        <f>(AO486 - AN486 + DX486*1E3/(8.314*(DZ486+273.15)) * AQ486/DW486 * AP486) * DW486/(100*DK486) * 1000/(1000 - AO486)</f>
        <v>0</v>
      </c>
      <c r="AN486">
        <v>14.56121804665796</v>
      </c>
      <c r="AO486">
        <v>17.80180439560441</v>
      </c>
      <c r="AP486">
        <v>-2.410397798418958E-05</v>
      </c>
      <c r="AQ486">
        <v>101.9108585769425</v>
      </c>
      <c r="AR486">
        <v>0</v>
      </c>
      <c r="AS486">
        <v>0</v>
      </c>
      <c r="AT486">
        <f>IF(AR486*$H$15&gt;=AV486,1.0,(AV486/(AV486-AR486*$H$15)))</f>
        <v>0</v>
      </c>
      <c r="AU486">
        <f>(AT486-1)*100</f>
        <v>0</v>
      </c>
      <c r="AV486">
        <f>MAX(0,($B$15+$C$15*EE486)/(1+$D$15*EE486)*DX486/(DZ486+273)*$E$15)</f>
        <v>0</v>
      </c>
      <c r="AW486" t="s">
        <v>429</v>
      </c>
      <c r="AX486" t="s">
        <v>429</v>
      </c>
      <c r="AY486">
        <v>0</v>
      </c>
      <c r="AZ486">
        <v>0</v>
      </c>
      <c r="BA486">
        <f>1-AY486/AZ486</f>
        <v>0</v>
      </c>
      <c r="BB486">
        <v>0</v>
      </c>
      <c r="BC486" t="s">
        <v>429</v>
      </c>
      <c r="BD486" t="s">
        <v>429</v>
      </c>
      <c r="BE486">
        <v>0</v>
      </c>
      <c r="BF486">
        <v>0</v>
      </c>
      <c r="BG486">
        <f>1-BE486/BF486</f>
        <v>0</v>
      </c>
      <c r="BH486">
        <v>0.5</v>
      </c>
      <c r="BI486">
        <f>DH486</f>
        <v>0</v>
      </c>
      <c r="BJ486">
        <f>K486</f>
        <v>0</v>
      </c>
      <c r="BK486">
        <f>BG486*BH486*BI486</f>
        <v>0</v>
      </c>
      <c r="BL486">
        <f>(BJ486-BB486)/BI486</f>
        <v>0</v>
      </c>
      <c r="BM486">
        <f>(AZ486-BF486)/BF486</f>
        <v>0</v>
      </c>
      <c r="BN486">
        <f>AY486/(BA486+AY486/BF486)</f>
        <v>0</v>
      </c>
      <c r="BO486" t="s">
        <v>429</v>
      </c>
      <c r="BP486">
        <v>0</v>
      </c>
      <c r="BQ486">
        <f>IF(BP486&lt;&gt;0, BP486, BN486)</f>
        <v>0</v>
      </c>
      <c r="BR486">
        <f>1-BQ486/BF486</f>
        <v>0</v>
      </c>
      <c r="BS486">
        <f>(BF486-BE486)/(BF486-BQ486)</f>
        <v>0</v>
      </c>
      <c r="BT486">
        <f>(AZ486-BF486)/(AZ486-BQ486)</f>
        <v>0</v>
      </c>
      <c r="BU486">
        <f>(BF486-BE486)/(BF486-AY486)</f>
        <v>0</v>
      </c>
      <c r="BV486">
        <f>(AZ486-BF486)/(AZ486-AY486)</f>
        <v>0</v>
      </c>
      <c r="BW486">
        <f>(BS486*BQ486/BE486)</f>
        <v>0</v>
      </c>
      <c r="BX486">
        <f>(1-BW486)</f>
        <v>0</v>
      </c>
      <c r="DG486">
        <f>$B$13*EF486+$C$13*EG486+$F$13*ER486*(1-EU486)</f>
        <v>0</v>
      </c>
      <c r="DH486">
        <f>DG486*DI486</f>
        <v>0</v>
      </c>
      <c r="DI486">
        <f>($B$13*$D$11+$C$13*$D$11+$F$13*((FE486+EW486)/MAX(FE486+EW486+FF486, 0.1)*$I$11+FF486/MAX(FE486+EW486+FF486, 0.1)*$J$11))/($B$13+$C$13+$F$13)</f>
        <v>0</v>
      </c>
      <c r="DJ486">
        <f>($B$13*$K$11+$C$13*$K$11+$F$13*((FE486+EW486)/MAX(FE486+EW486+FF486, 0.1)*$P$11+FF486/MAX(FE486+EW486+FF486, 0.1)*$Q$11))/($B$13+$C$13+$F$13)</f>
        <v>0</v>
      </c>
      <c r="DK486">
        <v>4.16</v>
      </c>
      <c r="DL486">
        <v>0.5</v>
      </c>
      <c r="DM486" t="s">
        <v>430</v>
      </c>
      <c r="DN486">
        <v>2</v>
      </c>
      <c r="DO486" t="b">
        <v>1</v>
      </c>
      <c r="DP486">
        <v>1685038349.714286</v>
      </c>
      <c r="DQ486">
        <v>1290.737857142857</v>
      </c>
      <c r="DR486">
        <v>1326.521428571428</v>
      </c>
      <c r="DS486">
        <v>17.79291785714286</v>
      </c>
      <c r="DT486">
        <v>14.58143928571429</v>
      </c>
      <c r="DU486">
        <v>1290.688928571429</v>
      </c>
      <c r="DV486">
        <v>17.88087142857143</v>
      </c>
      <c r="DW486">
        <v>500.0125714285714</v>
      </c>
      <c r="DX486">
        <v>99.47289285714285</v>
      </c>
      <c r="DY486">
        <v>0.1000573464285714</v>
      </c>
      <c r="DZ486">
        <v>26.89087857142857</v>
      </c>
      <c r="EA486">
        <v>27.98656428571429</v>
      </c>
      <c r="EB486">
        <v>999.9000000000002</v>
      </c>
      <c r="EC486">
        <v>0</v>
      </c>
      <c r="ED486">
        <v>0</v>
      </c>
      <c r="EE486">
        <v>9997.946785714286</v>
      </c>
      <c r="EF486">
        <v>0</v>
      </c>
      <c r="EG486">
        <v>273.8805714285714</v>
      </c>
      <c r="EH486">
        <v>-35.78387857142857</v>
      </c>
      <c r="EI486">
        <v>1314.120357142857</v>
      </c>
      <c r="EJ486">
        <v>1346.151785714286</v>
      </c>
      <c r="EK486">
        <v>3.211467142857143</v>
      </c>
      <c r="EL486">
        <v>1326.521428571428</v>
      </c>
      <c r="EM486">
        <v>14.58143928571429</v>
      </c>
      <c r="EN486">
        <v>1.7699125</v>
      </c>
      <c r="EO486">
        <v>1.450459285714286</v>
      </c>
      <c r="EP486">
        <v>15.52356428571428</v>
      </c>
      <c r="EQ486">
        <v>12.45564642857143</v>
      </c>
      <c r="ER486">
        <v>1999.969642857143</v>
      </c>
      <c r="ES486">
        <v>0.9799950000000001</v>
      </c>
      <c r="ET486">
        <v>0.02000515714285714</v>
      </c>
      <c r="EU486">
        <v>0</v>
      </c>
      <c r="EV486">
        <v>97.2169142857143</v>
      </c>
      <c r="EW486">
        <v>5.00078</v>
      </c>
      <c r="EX486">
        <v>9529.156785714284</v>
      </c>
      <c r="EY486">
        <v>16379.375</v>
      </c>
      <c r="EZ486">
        <v>44.82339285714285</v>
      </c>
      <c r="FA486">
        <v>46.17149999999998</v>
      </c>
      <c r="FB486">
        <v>45.08685714285714</v>
      </c>
      <c r="FC486">
        <v>45.45953571428571</v>
      </c>
      <c r="FD486">
        <v>45.33449999999998</v>
      </c>
      <c r="FE486">
        <v>1955.060357142858</v>
      </c>
      <c r="FF486">
        <v>39.90928571428572</v>
      </c>
      <c r="FG486">
        <v>0</v>
      </c>
      <c r="FH486">
        <v>1685038356.7</v>
      </c>
      <c r="FI486">
        <v>0</v>
      </c>
      <c r="FJ486">
        <v>97.20237692307691</v>
      </c>
      <c r="FK486">
        <v>0.7218051282464375</v>
      </c>
      <c r="FL486">
        <v>-7647.113850499283</v>
      </c>
      <c r="FM486">
        <v>9513.493076923078</v>
      </c>
      <c r="FN486">
        <v>15</v>
      </c>
      <c r="FO486">
        <v>1685037180.6</v>
      </c>
      <c r="FP486" t="s">
        <v>1212</v>
      </c>
      <c r="FQ486">
        <v>1685037168.1</v>
      </c>
      <c r="FR486">
        <v>1685037180.6</v>
      </c>
      <c r="FS486">
        <v>6</v>
      </c>
      <c r="FT486">
        <v>0.393</v>
      </c>
      <c r="FU486">
        <v>0.027</v>
      </c>
      <c r="FV486">
        <v>0.222</v>
      </c>
      <c r="FW486">
        <v>-0.163</v>
      </c>
      <c r="FX486">
        <v>420</v>
      </c>
      <c r="FY486">
        <v>12</v>
      </c>
      <c r="FZ486">
        <v>0.38</v>
      </c>
      <c r="GA486">
        <v>0.02</v>
      </c>
      <c r="GB486">
        <v>-35.78427317073171</v>
      </c>
      <c r="GC486">
        <v>-0.324133797909331</v>
      </c>
      <c r="GD486">
        <v>0.1199167292879397</v>
      </c>
      <c r="GE486">
        <v>0</v>
      </c>
      <c r="GF486">
        <v>3.218943414634147</v>
      </c>
      <c r="GG486">
        <v>-0.1170539372822269</v>
      </c>
      <c r="GH486">
        <v>0.0229211065379846</v>
      </c>
      <c r="GI486">
        <v>1</v>
      </c>
      <c r="GJ486">
        <v>1</v>
      </c>
      <c r="GK486">
        <v>2</v>
      </c>
      <c r="GL486" t="s">
        <v>432</v>
      </c>
      <c r="GM486">
        <v>3.09874</v>
      </c>
      <c r="GN486">
        <v>2.75831</v>
      </c>
      <c r="GO486">
        <v>0.205999</v>
      </c>
      <c r="GP486">
        <v>0.209469</v>
      </c>
      <c r="GQ486">
        <v>0.0951941</v>
      </c>
      <c r="GR486">
        <v>0.083052</v>
      </c>
      <c r="GS486">
        <v>20117.9</v>
      </c>
      <c r="GT486">
        <v>19805.9</v>
      </c>
      <c r="GU486">
        <v>25904.5</v>
      </c>
      <c r="GV486">
        <v>25423.2</v>
      </c>
      <c r="GW486">
        <v>37645</v>
      </c>
      <c r="GX486">
        <v>35532.7</v>
      </c>
      <c r="GY486">
        <v>45307.3</v>
      </c>
      <c r="GZ486">
        <v>41911.1</v>
      </c>
      <c r="HA486">
        <v>1.81975</v>
      </c>
      <c r="HB486">
        <v>1.7462</v>
      </c>
      <c r="HC486">
        <v>-0.241332</v>
      </c>
      <c r="HD486">
        <v>0</v>
      </c>
      <c r="HE486">
        <v>31.9038</v>
      </c>
      <c r="HF486">
        <v>999.9</v>
      </c>
      <c r="HG486">
        <v>39.1</v>
      </c>
      <c r="HH486">
        <v>48.2</v>
      </c>
      <c r="HI486">
        <v>44.6046</v>
      </c>
      <c r="HJ486">
        <v>63.0835</v>
      </c>
      <c r="HK486">
        <v>22.492</v>
      </c>
      <c r="HL486">
        <v>1</v>
      </c>
      <c r="HM486">
        <v>0.7685419999999999</v>
      </c>
      <c r="HN486">
        <v>8.15171</v>
      </c>
      <c r="HO486">
        <v>20.1083</v>
      </c>
      <c r="HP486">
        <v>5.2122</v>
      </c>
      <c r="HQ486">
        <v>11.986</v>
      </c>
      <c r="HR486">
        <v>4.9636</v>
      </c>
      <c r="HS486">
        <v>3.27445</v>
      </c>
      <c r="HT486">
        <v>9999</v>
      </c>
      <c r="HU486">
        <v>9999</v>
      </c>
      <c r="HV486">
        <v>9999</v>
      </c>
      <c r="HW486">
        <v>33.3</v>
      </c>
      <c r="HX486">
        <v>1.86401</v>
      </c>
      <c r="HY486">
        <v>1.86035</v>
      </c>
      <c r="HZ486">
        <v>1.85868</v>
      </c>
      <c r="IA486">
        <v>1.86005</v>
      </c>
      <c r="IB486">
        <v>1.85989</v>
      </c>
      <c r="IC486">
        <v>1.85856</v>
      </c>
      <c r="ID486">
        <v>1.85774</v>
      </c>
      <c r="IE486">
        <v>1.85245</v>
      </c>
      <c r="IF486">
        <v>0</v>
      </c>
      <c r="IG486">
        <v>0</v>
      </c>
      <c r="IH486">
        <v>0</v>
      </c>
      <c r="II486">
        <v>0</v>
      </c>
      <c r="IJ486" t="s">
        <v>433</v>
      </c>
      <c r="IK486" t="s">
        <v>434</v>
      </c>
      <c r="IL486" t="s">
        <v>435</v>
      </c>
      <c r="IM486" t="s">
        <v>435</v>
      </c>
      <c r="IN486" t="s">
        <v>435</v>
      </c>
      <c r="IO486" t="s">
        <v>435</v>
      </c>
      <c r="IP486">
        <v>0</v>
      </c>
      <c r="IQ486">
        <v>100</v>
      </c>
      <c r="IR486">
        <v>100</v>
      </c>
      <c r="IS486">
        <v>0.03</v>
      </c>
      <c r="IT486">
        <v>-0.0877</v>
      </c>
      <c r="IU486">
        <v>0.1423453740695309</v>
      </c>
      <c r="IV486">
        <v>0.0002756662941723101</v>
      </c>
      <c r="IW486">
        <v>-1.706736700235475E-07</v>
      </c>
      <c r="IX486">
        <v>-7.648352192670159E-11</v>
      </c>
      <c r="IY486">
        <v>-0.2459740599932363</v>
      </c>
      <c r="IZ486">
        <v>0.001712106514585134</v>
      </c>
      <c r="JA486">
        <v>0.0004201690128959496</v>
      </c>
      <c r="JB486">
        <v>-1.212774764375344E-06</v>
      </c>
      <c r="JC486">
        <v>3</v>
      </c>
      <c r="JD486">
        <v>1949</v>
      </c>
      <c r="JE486">
        <v>1</v>
      </c>
      <c r="JF486">
        <v>28</v>
      </c>
      <c r="JG486">
        <v>19.8</v>
      </c>
      <c r="JH486">
        <v>19.6</v>
      </c>
      <c r="JI486">
        <v>2.96265</v>
      </c>
      <c r="JJ486">
        <v>2.68433</v>
      </c>
      <c r="JK486">
        <v>1.49658</v>
      </c>
      <c r="JL486">
        <v>2.34009</v>
      </c>
      <c r="JM486">
        <v>1.54785</v>
      </c>
      <c r="JN486">
        <v>2.37061</v>
      </c>
      <c r="JO486">
        <v>51.3316</v>
      </c>
      <c r="JP486">
        <v>13.3265</v>
      </c>
      <c r="JQ486">
        <v>18</v>
      </c>
      <c r="JR486">
        <v>501.906</v>
      </c>
      <c r="JS486">
        <v>467.118</v>
      </c>
      <c r="JT486">
        <v>20.4169</v>
      </c>
      <c r="JU486">
        <v>36.2211</v>
      </c>
      <c r="JV486">
        <v>30.0002</v>
      </c>
      <c r="JW486">
        <v>35.9417</v>
      </c>
      <c r="JX486">
        <v>35.8018</v>
      </c>
      <c r="JY486">
        <v>59.4801</v>
      </c>
      <c r="JZ486">
        <v>60.7028</v>
      </c>
      <c r="KA486">
        <v>0</v>
      </c>
      <c r="KB486">
        <v>20.4186</v>
      </c>
      <c r="KC486">
        <v>1369.9</v>
      </c>
      <c r="KD486">
        <v>14.6396</v>
      </c>
      <c r="KE486">
        <v>99.0033</v>
      </c>
      <c r="KF486">
        <v>99.4965</v>
      </c>
    </row>
    <row r="487" spans="1:292">
      <c r="A487">
        <v>467</v>
      </c>
      <c r="B487">
        <v>1685038362.5</v>
      </c>
      <c r="C487">
        <v>11763.40000009537</v>
      </c>
      <c r="D487" t="s">
        <v>1376</v>
      </c>
      <c r="E487" t="s">
        <v>1377</v>
      </c>
      <c r="F487">
        <v>5</v>
      </c>
      <c r="G487" t="s">
        <v>1235</v>
      </c>
      <c r="H487">
        <v>1685038355</v>
      </c>
      <c r="I487">
        <f>(J487)/1000</f>
        <v>0</v>
      </c>
      <c r="J487">
        <f>IF(DO487, AM487, AG487)</f>
        <v>0</v>
      </c>
      <c r="K487">
        <f>IF(DO487, AH487, AF487)</f>
        <v>0</v>
      </c>
      <c r="L487">
        <f>DQ487 - IF(AT487&gt;1, K487*DK487*100.0/(AV487*EE487), 0)</f>
        <v>0</v>
      </c>
      <c r="M487">
        <f>((S487-I487/2)*L487-K487)/(S487+I487/2)</f>
        <v>0</v>
      </c>
      <c r="N487">
        <f>M487*(DX487+DY487)/1000.0</f>
        <v>0</v>
      </c>
      <c r="O487">
        <f>(DQ487 - IF(AT487&gt;1, K487*DK487*100.0/(AV487*EE487), 0))*(DX487+DY487)/1000.0</f>
        <v>0</v>
      </c>
      <c r="P487">
        <f>2.0/((1/R487-1/Q487)+SIGN(R487)*SQRT((1/R487-1/Q487)*(1/R487-1/Q487) + 4*DL487/((DL487+1)*(DL487+1))*(2*1/R487*1/Q487-1/Q487*1/Q487)))</f>
        <v>0</v>
      </c>
      <c r="Q487">
        <f>IF(LEFT(DM487,1)&lt;&gt;"0",IF(LEFT(DM487,1)="1",3.0,DN487),$D$5+$E$5*(EE487*DX487/($K$5*1000))+$F$5*(EE487*DX487/($K$5*1000))*MAX(MIN(DK487,$J$5),$I$5)*MAX(MIN(DK487,$J$5),$I$5)+$G$5*MAX(MIN(DK487,$J$5),$I$5)*(EE487*DX487/($K$5*1000))+$H$5*(EE487*DX487/($K$5*1000))*(EE487*DX487/($K$5*1000)))</f>
        <v>0</v>
      </c>
      <c r="R487">
        <f>I487*(1000-(1000*0.61365*exp(17.502*V487/(240.97+V487))/(DX487+DY487)+DS487)/2)/(1000*0.61365*exp(17.502*V487/(240.97+V487))/(DX487+DY487)-DS487)</f>
        <v>0</v>
      </c>
      <c r="S487">
        <f>1/((DL487+1)/(P487/1.6)+1/(Q487/1.37)) + DL487/((DL487+1)/(P487/1.6) + DL487/(Q487/1.37))</f>
        <v>0</v>
      </c>
      <c r="T487">
        <f>(DG487*DJ487)</f>
        <v>0</v>
      </c>
      <c r="U487">
        <f>(DZ487+(T487+2*0.95*5.67E-8*(((DZ487+$B$9)+273)^4-(DZ487+273)^4)-44100*I487)/(1.84*29.3*Q487+8*0.95*5.67E-8*(DZ487+273)^3))</f>
        <v>0</v>
      </c>
      <c r="V487">
        <f>($C$9*EA487+$D$9*EB487+$E$9*U487)</f>
        <v>0</v>
      </c>
      <c r="W487">
        <f>0.61365*exp(17.502*V487/(240.97+V487))</f>
        <v>0</v>
      </c>
      <c r="X487">
        <f>(Y487/Z487*100)</f>
        <v>0</v>
      </c>
      <c r="Y487">
        <f>DS487*(DX487+DY487)/1000</f>
        <v>0</v>
      </c>
      <c r="Z487">
        <f>0.61365*exp(17.502*DZ487/(240.97+DZ487))</f>
        <v>0</v>
      </c>
      <c r="AA487">
        <f>(W487-DS487*(DX487+DY487)/1000)</f>
        <v>0</v>
      </c>
      <c r="AB487">
        <f>(-I487*44100)</f>
        <v>0</v>
      </c>
      <c r="AC487">
        <f>2*29.3*Q487*0.92*(DZ487-V487)</f>
        <v>0</v>
      </c>
      <c r="AD487">
        <f>2*0.95*5.67E-8*(((DZ487+$B$9)+273)^4-(V487+273)^4)</f>
        <v>0</v>
      </c>
      <c r="AE487">
        <f>T487+AD487+AB487+AC487</f>
        <v>0</v>
      </c>
      <c r="AF487">
        <f>DW487*AT487*(DR487-DQ487*(1000-AT487*DT487)/(1000-AT487*DS487))/(100*DK487)</f>
        <v>0</v>
      </c>
      <c r="AG487">
        <f>1000*DW487*AT487*(DS487-DT487)/(100*DK487*(1000-AT487*DS487))</f>
        <v>0</v>
      </c>
      <c r="AH487">
        <f>(AI487 - AJ487 - DX487*1E3/(8.314*(DZ487+273.15)) * AL487/DW487 * AK487) * DW487/(100*DK487) * (1000 - DT487)/1000</f>
        <v>0</v>
      </c>
      <c r="AI487">
        <v>1378.320869318979</v>
      </c>
      <c r="AJ487">
        <v>1355.935757575757</v>
      </c>
      <c r="AK487">
        <v>3.411304967869692</v>
      </c>
      <c r="AL487">
        <v>66.85377035828483</v>
      </c>
      <c r="AM487">
        <f>(AO487 - AN487 + DX487*1E3/(8.314*(DZ487+273.15)) * AQ487/DW487 * AP487) * DW487/(100*DK487) * 1000/(1000 - AO487)</f>
        <v>0</v>
      </c>
      <c r="AN487">
        <v>14.72022935755401</v>
      </c>
      <c r="AO487">
        <v>17.8525175824176</v>
      </c>
      <c r="AP487">
        <v>0.008252399712498906</v>
      </c>
      <c r="AQ487">
        <v>101.9108585769425</v>
      </c>
      <c r="AR487">
        <v>0</v>
      </c>
      <c r="AS487">
        <v>0</v>
      </c>
      <c r="AT487">
        <f>IF(AR487*$H$15&gt;=AV487,1.0,(AV487/(AV487-AR487*$H$15)))</f>
        <v>0</v>
      </c>
      <c r="AU487">
        <f>(AT487-1)*100</f>
        <v>0</v>
      </c>
      <c r="AV487">
        <f>MAX(0,($B$15+$C$15*EE487)/(1+$D$15*EE487)*DX487/(DZ487+273)*$E$15)</f>
        <v>0</v>
      </c>
      <c r="AW487" t="s">
        <v>429</v>
      </c>
      <c r="AX487" t="s">
        <v>429</v>
      </c>
      <c r="AY487">
        <v>0</v>
      </c>
      <c r="AZ487">
        <v>0</v>
      </c>
      <c r="BA487">
        <f>1-AY487/AZ487</f>
        <v>0</v>
      </c>
      <c r="BB487">
        <v>0</v>
      </c>
      <c r="BC487" t="s">
        <v>429</v>
      </c>
      <c r="BD487" t="s">
        <v>429</v>
      </c>
      <c r="BE487">
        <v>0</v>
      </c>
      <c r="BF487">
        <v>0</v>
      </c>
      <c r="BG487">
        <f>1-BE487/BF487</f>
        <v>0</v>
      </c>
      <c r="BH487">
        <v>0.5</v>
      </c>
      <c r="BI487">
        <f>DH487</f>
        <v>0</v>
      </c>
      <c r="BJ487">
        <f>K487</f>
        <v>0</v>
      </c>
      <c r="BK487">
        <f>BG487*BH487*BI487</f>
        <v>0</v>
      </c>
      <c r="BL487">
        <f>(BJ487-BB487)/BI487</f>
        <v>0</v>
      </c>
      <c r="BM487">
        <f>(AZ487-BF487)/BF487</f>
        <v>0</v>
      </c>
      <c r="BN487">
        <f>AY487/(BA487+AY487/BF487)</f>
        <v>0</v>
      </c>
      <c r="BO487" t="s">
        <v>429</v>
      </c>
      <c r="BP487">
        <v>0</v>
      </c>
      <c r="BQ487">
        <f>IF(BP487&lt;&gt;0, BP487, BN487)</f>
        <v>0</v>
      </c>
      <c r="BR487">
        <f>1-BQ487/BF487</f>
        <v>0</v>
      </c>
      <c r="BS487">
        <f>(BF487-BE487)/(BF487-BQ487)</f>
        <v>0</v>
      </c>
      <c r="BT487">
        <f>(AZ487-BF487)/(AZ487-BQ487)</f>
        <v>0</v>
      </c>
      <c r="BU487">
        <f>(BF487-BE487)/(BF487-AY487)</f>
        <v>0</v>
      </c>
      <c r="BV487">
        <f>(AZ487-BF487)/(AZ487-AY487)</f>
        <v>0</v>
      </c>
      <c r="BW487">
        <f>(BS487*BQ487/BE487)</f>
        <v>0</v>
      </c>
      <c r="BX487">
        <f>(1-BW487)</f>
        <v>0</v>
      </c>
      <c r="DG487">
        <f>$B$13*EF487+$C$13*EG487+$F$13*ER487*(1-EU487)</f>
        <v>0</v>
      </c>
      <c r="DH487">
        <f>DG487*DI487</f>
        <v>0</v>
      </c>
      <c r="DI487">
        <f>($B$13*$D$11+$C$13*$D$11+$F$13*((FE487+EW487)/MAX(FE487+EW487+FF487, 0.1)*$I$11+FF487/MAX(FE487+EW487+FF487, 0.1)*$J$11))/($B$13+$C$13+$F$13)</f>
        <v>0</v>
      </c>
      <c r="DJ487">
        <f>($B$13*$K$11+$C$13*$K$11+$F$13*((FE487+EW487)/MAX(FE487+EW487+FF487, 0.1)*$P$11+FF487/MAX(FE487+EW487+FF487, 0.1)*$Q$11))/($B$13+$C$13+$F$13)</f>
        <v>0</v>
      </c>
      <c r="DK487">
        <v>4.16</v>
      </c>
      <c r="DL487">
        <v>0.5</v>
      </c>
      <c r="DM487" t="s">
        <v>430</v>
      </c>
      <c r="DN487">
        <v>2</v>
      </c>
      <c r="DO487" t="b">
        <v>1</v>
      </c>
      <c r="DP487">
        <v>1685038355</v>
      </c>
      <c r="DQ487">
        <v>1308.36962962963</v>
      </c>
      <c r="DR487">
        <v>1344.219259259259</v>
      </c>
      <c r="DS487">
        <v>17.80720370370371</v>
      </c>
      <c r="DT487">
        <v>14.63650740740741</v>
      </c>
      <c r="DU487">
        <v>1308.331111111111</v>
      </c>
      <c r="DV487">
        <v>17.89494074074074</v>
      </c>
      <c r="DW487">
        <v>500.013</v>
      </c>
      <c r="DX487">
        <v>99.47321111111113</v>
      </c>
      <c r="DY487">
        <v>0.09999730370370369</v>
      </c>
      <c r="DZ487">
        <v>26.88725925925926</v>
      </c>
      <c r="EA487">
        <v>27.97863333333334</v>
      </c>
      <c r="EB487">
        <v>999.9000000000001</v>
      </c>
      <c r="EC487">
        <v>0</v>
      </c>
      <c r="ED487">
        <v>0</v>
      </c>
      <c r="EE487">
        <v>10003.03666666667</v>
      </c>
      <c r="EF487">
        <v>0</v>
      </c>
      <c r="EG487">
        <v>268.3438888888889</v>
      </c>
      <c r="EH487">
        <v>-35.84908888888889</v>
      </c>
      <c r="EI487">
        <v>1332.092592592593</v>
      </c>
      <c r="EJ487">
        <v>1364.187777777778</v>
      </c>
      <c r="EK487">
        <v>3.170692592592592</v>
      </c>
      <c r="EL487">
        <v>1344.219259259259</v>
      </c>
      <c r="EM487">
        <v>14.63650740740741</v>
      </c>
      <c r="EN487">
        <v>1.77133962962963</v>
      </c>
      <c r="EO487">
        <v>1.455941481481482</v>
      </c>
      <c r="EP487">
        <v>15.53613333333334</v>
      </c>
      <c r="EQ487">
        <v>12.51298148148148</v>
      </c>
      <c r="ER487">
        <v>1999.983703703704</v>
      </c>
      <c r="ES487">
        <v>0.9799957777777778</v>
      </c>
      <c r="ET487">
        <v>0.02000437037037037</v>
      </c>
      <c r="EU487">
        <v>0</v>
      </c>
      <c r="EV487">
        <v>97.29066296296298</v>
      </c>
      <c r="EW487">
        <v>5.00078</v>
      </c>
      <c r="EX487">
        <v>8827.532592592594</v>
      </c>
      <c r="EY487">
        <v>16379.48518518518</v>
      </c>
      <c r="EZ487">
        <v>44.84692592592592</v>
      </c>
      <c r="FA487">
        <v>46.18699999999998</v>
      </c>
      <c r="FB487">
        <v>45.03688888888888</v>
      </c>
      <c r="FC487">
        <v>45.48355555555555</v>
      </c>
      <c r="FD487">
        <v>45.37003703703703</v>
      </c>
      <c r="FE487">
        <v>1955.073703703704</v>
      </c>
      <c r="FF487">
        <v>39.91</v>
      </c>
      <c r="FG487">
        <v>0</v>
      </c>
      <c r="FH487">
        <v>1685038362.1</v>
      </c>
      <c r="FI487">
        <v>0</v>
      </c>
      <c r="FJ487">
        <v>97.25480800000001</v>
      </c>
      <c r="FK487">
        <v>0.3001384441695856</v>
      </c>
      <c r="FL487">
        <v>-4860.960011687758</v>
      </c>
      <c r="FM487">
        <v>8797.433200000001</v>
      </c>
      <c r="FN487">
        <v>15</v>
      </c>
      <c r="FO487">
        <v>1685037180.6</v>
      </c>
      <c r="FP487" t="s">
        <v>1212</v>
      </c>
      <c r="FQ487">
        <v>1685037168.1</v>
      </c>
      <c r="FR487">
        <v>1685037180.6</v>
      </c>
      <c r="FS487">
        <v>6</v>
      </c>
      <c r="FT487">
        <v>0.393</v>
      </c>
      <c r="FU487">
        <v>0.027</v>
      </c>
      <c r="FV487">
        <v>0.222</v>
      </c>
      <c r="FW487">
        <v>-0.163</v>
      </c>
      <c r="FX487">
        <v>420</v>
      </c>
      <c r="FY487">
        <v>12</v>
      </c>
      <c r="FZ487">
        <v>0.38</v>
      </c>
      <c r="GA487">
        <v>0.02</v>
      </c>
      <c r="GB487">
        <v>-35.8128775</v>
      </c>
      <c r="GC487">
        <v>-0.489677673545855</v>
      </c>
      <c r="GD487">
        <v>0.1335892332628263</v>
      </c>
      <c r="GE487">
        <v>0</v>
      </c>
      <c r="GF487">
        <v>3.18579125</v>
      </c>
      <c r="GG487">
        <v>-0.4819147091932518</v>
      </c>
      <c r="GH487">
        <v>0.05460856861278731</v>
      </c>
      <c r="GI487">
        <v>1</v>
      </c>
      <c r="GJ487">
        <v>1</v>
      </c>
      <c r="GK487">
        <v>2</v>
      </c>
      <c r="GL487" t="s">
        <v>432</v>
      </c>
      <c r="GM487">
        <v>3.09872</v>
      </c>
      <c r="GN487">
        <v>2.75804</v>
      </c>
      <c r="GO487">
        <v>0.207592</v>
      </c>
      <c r="GP487">
        <v>0.211071</v>
      </c>
      <c r="GQ487">
        <v>0.0953808</v>
      </c>
      <c r="GR487">
        <v>0.0831475</v>
      </c>
      <c r="GS487">
        <v>20077.3</v>
      </c>
      <c r="GT487">
        <v>19765.5</v>
      </c>
      <c r="GU487">
        <v>25904.4</v>
      </c>
      <c r="GV487">
        <v>25423</v>
      </c>
      <c r="GW487">
        <v>37637.2</v>
      </c>
      <c r="GX487">
        <v>35528.8</v>
      </c>
      <c r="GY487">
        <v>45307</v>
      </c>
      <c r="GZ487">
        <v>41910.6</v>
      </c>
      <c r="HA487">
        <v>1.81942</v>
      </c>
      <c r="HB487">
        <v>1.74627</v>
      </c>
      <c r="HC487">
        <v>-0.239588</v>
      </c>
      <c r="HD487">
        <v>0</v>
      </c>
      <c r="HE487">
        <v>31.884</v>
      </c>
      <c r="HF487">
        <v>999.9</v>
      </c>
      <c r="HG487">
        <v>39.1</v>
      </c>
      <c r="HH487">
        <v>48.2</v>
      </c>
      <c r="HI487">
        <v>44.6011</v>
      </c>
      <c r="HJ487">
        <v>63.0035</v>
      </c>
      <c r="HK487">
        <v>22.3798</v>
      </c>
      <c r="HL487">
        <v>1</v>
      </c>
      <c r="HM487">
        <v>0.769139</v>
      </c>
      <c r="HN487">
        <v>8.152329999999999</v>
      </c>
      <c r="HO487">
        <v>20.1084</v>
      </c>
      <c r="HP487">
        <v>5.2122</v>
      </c>
      <c r="HQ487">
        <v>11.986</v>
      </c>
      <c r="HR487">
        <v>4.9637</v>
      </c>
      <c r="HS487">
        <v>3.2744</v>
      </c>
      <c r="HT487">
        <v>9999</v>
      </c>
      <c r="HU487">
        <v>9999</v>
      </c>
      <c r="HV487">
        <v>9999</v>
      </c>
      <c r="HW487">
        <v>33.3</v>
      </c>
      <c r="HX487">
        <v>1.86401</v>
      </c>
      <c r="HY487">
        <v>1.86035</v>
      </c>
      <c r="HZ487">
        <v>1.85868</v>
      </c>
      <c r="IA487">
        <v>1.86005</v>
      </c>
      <c r="IB487">
        <v>1.85989</v>
      </c>
      <c r="IC487">
        <v>1.85855</v>
      </c>
      <c r="ID487">
        <v>1.85771</v>
      </c>
      <c r="IE487">
        <v>1.85247</v>
      </c>
      <c r="IF487">
        <v>0</v>
      </c>
      <c r="IG487">
        <v>0</v>
      </c>
      <c r="IH487">
        <v>0</v>
      </c>
      <c r="II487">
        <v>0</v>
      </c>
      <c r="IJ487" t="s">
        <v>433</v>
      </c>
      <c r="IK487" t="s">
        <v>434</v>
      </c>
      <c r="IL487" t="s">
        <v>435</v>
      </c>
      <c r="IM487" t="s">
        <v>435</v>
      </c>
      <c r="IN487" t="s">
        <v>435</v>
      </c>
      <c r="IO487" t="s">
        <v>435</v>
      </c>
      <c r="IP487">
        <v>0</v>
      </c>
      <c r="IQ487">
        <v>100</v>
      </c>
      <c r="IR487">
        <v>100</v>
      </c>
      <c r="IS487">
        <v>0.03</v>
      </c>
      <c r="IT487">
        <v>-0.08699999999999999</v>
      </c>
      <c r="IU487">
        <v>0.1423453740695309</v>
      </c>
      <c r="IV487">
        <v>0.0002756662941723101</v>
      </c>
      <c r="IW487">
        <v>-1.706736700235475E-07</v>
      </c>
      <c r="IX487">
        <v>-7.648352192670159E-11</v>
      </c>
      <c r="IY487">
        <v>-0.2459740599932363</v>
      </c>
      <c r="IZ487">
        <v>0.001712106514585134</v>
      </c>
      <c r="JA487">
        <v>0.0004201690128959496</v>
      </c>
      <c r="JB487">
        <v>-1.212774764375344E-06</v>
      </c>
      <c r="JC487">
        <v>3</v>
      </c>
      <c r="JD487">
        <v>1949</v>
      </c>
      <c r="JE487">
        <v>1</v>
      </c>
      <c r="JF487">
        <v>28</v>
      </c>
      <c r="JG487">
        <v>19.9</v>
      </c>
      <c r="JH487">
        <v>19.7</v>
      </c>
      <c r="JI487">
        <v>2.99561</v>
      </c>
      <c r="JJ487">
        <v>2.68188</v>
      </c>
      <c r="JK487">
        <v>1.49658</v>
      </c>
      <c r="JL487">
        <v>2.34009</v>
      </c>
      <c r="JM487">
        <v>1.54785</v>
      </c>
      <c r="JN487">
        <v>2.37915</v>
      </c>
      <c r="JO487">
        <v>51.3316</v>
      </c>
      <c r="JP487">
        <v>13.3177</v>
      </c>
      <c r="JQ487">
        <v>18</v>
      </c>
      <c r="JR487">
        <v>501.742</v>
      </c>
      <c r="JS487">
        <v>467.218</v>
      </c>
      <c r="JT487">
        <v>20.4332</v>
      </c>
      <c r="JU487">
        <v>36.227</v>
      </c>
      <c r="JV487">
        <v>30.0006</v>
      </c>
      <c r="JW487">
        <v>35.9475</v>
      </c>
      <c r="JX487">
        <v>35.8091</v>
      </c>
      <c r="JY487">
        <v>60.1083</v>
      </c>
      <c r="JZ487">
        <v>60.7028</v>
      </c>
      <c r="KA487">
        <v>0</v>
      </c>
      <c r="KB487">
        <v>20.4334</v>
      </c>
      <c r="KC487">
        <v>1389.94</v>
      </c>
      <c r="KD487">
        <v>14.6396</v>
      </c>
      <c r="KE487">
        <v>99.0026</v>
      </c>
      <c r="KF487">
        <v>99.4957</v>
      </c>
    </row>
    <row r="488" spans="1:292">
      <c r="A488">
        <v>468</v>
      </c>
      <c r="B488">
        <v>1685038367.5</v>
      </c>
      <c r="C488">
        <v>11768.40000009537</v>
      </c>
      <c r="D488" t="s">
        <v>1378</v>
      </c>
      <c r="E488" t="s">
        <v>1379</v>
      </c>
      <c r="F488">
        <v>5</v>
      </c>
      <c r="G488" t="s">
        <v>1235</v>
      </c>
      <c r="H488">
        <v>1685038359.714286</v>
      </c>
      <c r="I488">
        <f>(J488)/1000</f>
        <v>0</v>
      </c>
      <c r="J488">
        <f>IF(DO488, AM488, AG488)</f>
        <v>0</v>
      </c>
      <c r="K488">
        <f>IF(DO488, AH488, AF488)</f>
        <v>0</v>
      </c>
      <c r="L488">
        <f>DQ488 - IF(AT488&gt;1, K488*DK488*100.0/(AV488*EE488), 0)</f>
        <v>0</v>
      </c>
      <c r="M488">
        <f>((S488-I488/2)*L488-K488)/(S488+I488/2)</f>
        <v>0</v>
      </c>
      <c r="N488">
        <f>M488*(DX488+DY488)/1000.0</f>
        <v>0</v>
      </c>
      <c r="O488">
        <f>(DQ488 - IF(AT488&gt;1, K488*DK488*100.0/(AV488*EE488), 0))*(DX488+DY488)/1000.0</f>
        <v>0</v>
      </c>
      <c r="P488">
        <f>2.0/((1/R488-1/Q488)+SIGN(R488)*SQRT((1/R488-1/Q488)*(1/R488-1/Q488) + 4*DL488/((DL488+1)*(DL488+1))*(2*1/R488*1/Q488-1/Q488*1/Q488)))</f>
        <v>0</v>
      </c>
      <c r="Q488">
        <f>IF(LEFT(DM488,1)&lt;&gt;"0",IF(LEFT(DM488,1)="1",3.0,DN488),$D$5+$E$5*(EE488*DX488/($K$5*1000))+$F$5*(EE488*DX488/($K$5*1000))*MAX(MIN(DK488,$J$5),$I$5)*MAX(MIN(DK488,$J$5),$I$5)+$G$5*MAX(MIN(DK488,$J$5),$I$5)*(EE488*DX488/($K$5*1000))+$H$5*(EE488*DX488/($K$5*1000))*(EE488*DX488/($K$5*1000)))</f>
        <v>0</v>
      </c>
      <c r="R488">
        <f>I488*(1000-(1000*0.61365*exp(17.502*V488/(240.97+V488))/(DX488+DY488)+DS488)/2)/(1000*0.61365*exp(17.502*V488/(240.97+V488))/(DX488+DY488)-DS488)</f>
        <v>0</v>
      </c>
      <c r="S488">
        <f>1/((DL488+1)/(P488/1.6)+1/(Q488/1.37)) + DL488/((DL488+1)/(P488/1.6) + DL488/(Q488/1.37))</f>
        <v>0</v>
      </c>
      <c r="T488">
        <f>(DG488*DJ488)</f>
        <v>0</v>
      </c>
      <c r="U488">
        <f>(DZ488+(T488+2*0.95*5.67E-8*(((DZ488+$B$9)+273)^4-(DZ488+273)^4)-44100*I488)/(1.84*29.3*Q488+8*0.95*5.67E-8*(DZ488+273)^3))</f>
        <v>0</v>
      </c>
      <c r="V488">
        <f>($C$9*EA488+$D$9*EB488+$E$9*U488)</f>
        <v>0</v>
      </c>
      <c r="W488">
        <f>0.61365*exp(17.502*V488/(240.97+V488))</f>
        <v>0</v>
      </c>
      <c r="X488">
        <f>(Y488/Z488*100)</f>
        <v>0</v>
      </c>
      <c r="Y488">
        <f>DS488*(DX488+DY488)/1000</f>
        <v>0</v>
      </c>
      <c r="Z488">
        <f>0.61365*exp(17.502*DZ488/(240.97+DZ488))</f>
        <v>0</v>
      </c>
      <c r="AA488">
        <f>(W488-DS488*(DX488+DY488)/1000)</f>
        <v>0</v>
      </c>
      <c r="AB488">
        <f>(-I488*44100)</f>
        <v>0</v>
      </c>
      <c r="AC488">
        <f>2*29.3*Q488*0.92*(DZ488-V488)</f>
        <v>0</v>
      </c>
      <c r="AD488">
        <f>2*0.95*5.67E-8*(((DZ488+$B$9)+273)^4-(V488+273)^4)</f>
        <v>0</v>
      </c>
      <c r="AE488">
        <f>T488+AD488+AB488+AC488</f>
        <v>0</v>
      </c>
      <c r="AF488">
        <f>DW488*AT488*(DR488-DQ488*(1000-AT488*DT488)/(1000-AT488*DS488))/(100*DK488)</f>
        <v>0</v>
      </c>
      <c r="AG488">
        <f>1000*DW488*AT488*(DS488-DT488)/(100*DK488*(1000-AT488*DS488))</f>
        <v>0</v>
      </c>
      <c r="AH488">
        <f>(AI488 - AJ488 - DX488*1E3/(8.314*(DZ488+273.15)) * AL488/DW488 * AK488) * DW488/(100*DK488) * (1000 - DT488)/1000</f>
        <v>0</v>
      </c>
      <c r="AI488">
        <v>1395.661664200783</v>
      </c>
      <c r="AJ488">
        <v>1373.069575757575</v>
      </c>
      <c r="AK488">
        <v>3.427408721629703</v>
      </c>
      <c r="AL488">
        <v>66.85377035828483</v>
      </c>
      <c r="AM488">
        <f>(AO488 - AN488 + DX488*1E3/(8.314*(DZ488+273.15)) * AQ488/DW488 * AP488) * DW488/(100*DK488) * 1000/(1000 - AO488)</f>
        <v>0</v>
      </c>
      <c r="AN488">
        <v>14.73419845782489</v>
      </c>
      <c r="AO488">
        <v>17.88075714285714</v>
      </c>
      <c r="AP488">
        <v>0.009348391982736652</v>
      </c>
      <c r="AQ488">
        <v>101.9108585769425</v>
      </c>
      <c r="AR488">
        <v>0</v>
      </c>
      <c r="AS488">
        <v>0</v>
      </c>
      <c r="AT488">
        <f>IF(AR488*$H$15&gt;=AV488,1.0,(AV488/(AV488-AR488*$H$15)))</f>
        <v>0</v>
      </c>
      <c r="AU488">
        <f>(AT488-1)*100</f>
        <v>0</v>
      </c>
      <c r="AV488">
        <f>MAX(0,($B$15+$C$15*EE488)/(1+$D$15*EE488)*DX488/(DZ488+273)*$E$15)</f>
        <v>0</v>
      </c>
      <c r="AW488" t="s">
        <v>429</v>
      </c>
      <c r="AX488" t="s">
        <v>429</v>
      </c>
      <c r="AY488">
        <v>0</v>
      </c>
      <c r="AZ488">
        <v>0</v>
      </c>
      <c r="BA488">
        <f>1-AY488/AZ488</f>
        <v>0</v>
      </c>
      <c r="BB488">
        <v>0</v>
      </c>
      <c r="BC488" t="s">
        <v>429</v>
      </c>
      <c r="BD488" t="s">
        <v>429</v>
      </c>
      <c r="BE488">
        <v>0</v>
      </c>
      <c r="BF488">
        <v>0</v>
      </c>
      <c r="BG488">
        <f>1-BE488/BF488</f>
        <v>0</v>
      </c>
      <c r="BH488">
        <v>0.5</v>
      </c>
      <c r="BI488">
        <f>DH488</f>
        <v>0</v>
      </c>
      <c r="BJ488">
        <f>K488</f>
        <v>0</v>
      </c>
      <c r="BK488">
        <f>BG488*BH488*BI488</f>
        <v>0</v>
      </c>
      <c r="BL488">
        <f>(BJ488-BB488)/BI488</f>
        <v>0</v>
      </c>
      <c r="BM488">
        <f>(AZ488-BF488)/BF488</f>
        <v>0</v>
      </c>
      <c r="BN488">
        <f>AY488/(BA488+AY488/BF488)</f>
        <v>0</v>
      </c>
      <c r="BO488" t="s">
        <v>429</v>
      </c>
      <c r="BP488">
        <v>0</v>
      </c>
      <c r="BQ488">
        <f>IF(BP488&lt;&gt;0, BP488, BN488)</f>
        <v>0</v>
      </c>
      <c r="BR488">
        <f>1-BQ488/BF488</f>
        <v>0</v>
      </c>
      <c r="BS488">
        <f>(BF488-BE488)/(BF488-BQ488)</f>
        <v>0</v>
      </c>
      <c r="BT488">
        <f>(AZ488-BF488)/(AZ488-BQ488)</f>
        <v>0</v>
      </c>
      <c r="BU488">
        <f>(BF488-BE488)/(BF488-AY488)</f>
        <v>0</v>
      </c>
      <c r="BV488">
        <f>(AZ488-BF488)/(AZ488-AY488)</f>
        <v>0</v>
      </c>
      <c r="BW488">
        <f>(BS488*BQ488/BE488)</f>
        <v>0</v>
      </c>
      <c r="BX488">
        <f>(1-BW488)</f>
        <v>0</v>
      </c>
      <c r="DG488">
        <f>$B$13*EF488+$C$13*EG488+$F$13*ER488*(1-EU488)</f>
        <v>0</v>
      </c>
      <c r="DH488">
        <f>DG488*DI488</f>
        <v>0</v>
      </c>
      <c r="DI488">
        <f>($B$13*$D$11+$C$13*$D$11+$F$13*((FE488+EW488)/MAX(FE488+EW488+FF488, 0.1)*$I$11+FF488/MAX(FE488+EW488+FF488, 0.1)*$J$11))/($B$13+$C$13+$F$13)</f>
        <v>0</v>
      </c>
      <c r="DJ488">
        <f>($B$13*$K$11+$C$13*$K$11+$F$13*((FE488+EW488)/MAX(FE488+EW488+FF488, 0.1)*$P$11+FF488/MAX(FE488+EW488+FF488, 0.1)*$Q$11))/($B$13+$C$13+$F$13)</f>
        <v>0</v>
      </c>
      <c r="DK488">
        <v>4.16</v>
      </c>
      <c r="DL488">
        <v>0.5</v>
      </c>
      <c r="DM488" t="s">
        <v>430</v>
      </c>
      <c r="DN488">
        <v>2</v>
      </c>
      <c r="DO488" t="b">
        <v>1</v>
      </c>
      <c r="DP488">
        <v>1685038359.714286</v>
      </c>
      <c r="DQ488">
        <v>1324.130357142857</v>
      </c>
      <c r="DR488">
        <v>1360.036428571429</v>
      </c>
      <c r="DS488">
        <v>17.83219642857143</v>
      </c>
      <c r="DT488">
        <v>14.68887857142857</v>
      </c>
      <c r="DU488">
        <v>1324.101071428571</v>
      </c>
      <c r="DV488">
        <v>17.91955</v>
      </c>
      <c r="DW488">
        <v>500.0036428571428</v>
      </c>
      <c r="DX488">
        <v>99.47357142857142</v>
      </c>
      <c r="DY488">
        <v>0.100017275</v>
      </c>
      <c r="DZ488">
        <v>26.88158214285714</v>
      </c>
      <c r="EA488">
        <v>27.97433214285714</v>
      </c>
      <c r="EB488">
        <v>999.9000000000002</v>
      </c>
      <c r="EC488">
        <v>0</v>
      </c>
      <c r="ED488">
        <v>0</v>
      </c>
      <c r="EE488">
        <v>10000.76214285714</v>
      </c>
      <c r="EF488">
        <v>0</v>
      </c>
      <c r="EG488">
        <v>265.8450714285714</v>
      </c>
      <c r="EH488">
        <v>-35.9051</v>
      </c>
      <c r="EI488">
        <v>1348.173571428571</v>
      </c>
      <c r="EJ488">
        <v>1380.3125</v>
      </c>
      <c r="EK488">
        <v>3.143321428571428</v>
      </c>
      <c r="EL488">
        <v>1360.036428571429</v>
      </c>
      <c r="EM488">
        <v>14.68887857142857</v>
      </c>
      <c r="EN488">
        <v>1.773832142857143</v>
      </c>
      <c r="EO488">
        <v>1.461155357142857</v>
      </c>
      <c r="EP488">
        <v>15.55805714285715</v>
      </c>
      <c r="EQ488">
        <v>12.5675</v>
      </c>
      <c r="ER488">
        <v>2000.018928571428</v>
      </c>
      <c r="ES488">
        <v>0.9799960357142858</v>
      </c>
      <c r="ET488">
        <v>0.02000410357142857</v>
      </c>
      <c r="EU488">
        <v>0</v>
      </c>
      <c r="EV488">
        <v>97.31566428571429</v>
      </c>
      <c r="EW488">
        <v>5.00078</v>
      </c>
      <c r="EX488">
        <v>8873.250714285714</v>
      </c>
      <c r="EY488">
        <v>16379.77142857143</v>
      </c>
      <c r="EZ488">
        <v>44.83457142857142</v>
      </c>
      <c r="FA488">
        <v>46.18699999999998</v>
      </c>
      <c r="FB488">
        <v>45.05110714285713</v>
      </c>
      <c r="FC488">
        <v>45.50421428571428</v>
      </c>
      <c r="FD488">
        <v>45.43714285714285</v>
      </c>
      <c r="FE488">
        <v>1955.108928571429</v>
      </c>
      <c r="FF488">
        <v>39.91</v>
      </c>
      <c r="FG488">
        <v>0</v>
      </c>
      <c r="FH488">
        <v>1685038366.9</v>
      </c>
      <c r="FI488">
        <v>0</v>
      </c>
      <c r="FJ488">
        <v>97.27126800000001</v>
      </c>
      <c r="FK488">
        <v>-0.01581539234353502</v>
      </c>
      <c r="FL488">
        <v>2599.457691313991</v>
      </c>
      <c r="FM488">
        <v>8897.301200000002</v>
      </c>
      <c r="FN488">
        <v>15</v>
      </c>
      <c r="FO488">
        <v>1685037180.6</v>
      </c>
      <c r="FP488" t="s">
        <v>1212</v>
      </c>
      <c r="FQ488">
        <v>1685037168.1</v>
      </c>
      <c r="FR488">
        <v>1685037180.6</v>
      </c>
      <c r="FS488">
        <v>6</v>
      </c>
      <c r="FT488">
        <v>0.393</v>
      </c>
      <c r="FU488">
        <v>0.027</v>
      </c>
      <c r="FV488">
        <v>0.222</v>
      </c>
      <c r="FW488">
        <v>-0.163</v>
      </c>
      <c r="FX488">
        <v>420</v>
      </c>
      <c r="FY488">
        <v>12</v>
      </c>
      <c r="FZ488">
        <v>0.38</v>
      </c>
      <c r="GA488">
        <v>0.02</v>
      </c>
      <c r="GB488">
        <v>-35.89055365853658</v>
      </c>
      <c r="GC488">
        <v>-0.7843066202091824</v>
      </c>
      <c r="GD488">
        <v>0.1613210525592063</v>
      </c>
      <c r="GE488">
        <v>0</v>
      </c>
      <c r="GF488">
        <v>3.16662756097561</v>
      </c>
      <c r="GG488">
        <v>-0.4336613937282234</v>
      </c>
      <c r="GH488">
        <v>0.05305374715073467</v>
      </c>
      <c r="GI488">
        <v>1</v>
      </c>
      <c r="GJ488">
        <v>1</v>
      </c>
      <c r="GK488">
        <v>2</v>
      </c>
      <c r="GL488" t="s">
        <v>432</v>
      </c>
      <c r="GM488">
        <v>3.09877</v>
      </c>
      <c r="GN488">
        <v>2.75826</v>
      </c>
      <c r="GO488">
        <v>0.209172</v>
      </c>
      <c r="GP488">
        <v>0.212607</v>
      </c>
      <c r="GQ488">
        <v>0.09547940000000001</v>
      </c>
      <c r="GR488">
        <v>0.0831553</v>
      </c>
      <c r="GS488">
        <v>20036.8</v>
      </c>
      <c r="GT488">
        <v>19726.7</v>
      </c>
      <c r="GU488">
        <v>25904</v>
      </c>
      <c r="GV488">
        <v>25422.8</v>
      </c>
      <c r="GW488">
        <v>37632.7</v>
      </c>
      <c r="GX488">
        <v>35528.4</v>
      </c>
      <c r="GY488">
        <v>45306.3</v>
      </c>
      <c r="GZ488">
        <v>41910.3</v>
      </c>
      <c r="HA488">
        <v>1.8196</v>
      </c>
      <c r="HB488">
        <v>1.74597</v>
      </c>
      <c r="HC488">
        <v>-0.239156</v>
      </c>
      <c r="HD488">
        <v>0</v>
      </c>
      <c r="HE488">
        <v>31.8583</v>
      </c>
      <c r="HF488">
        <v>999.9</v>
      </c>
      <c r="HG488">
        <v>39.1</v>
      </c>
      <c r="HH488">
        <v>48.2</v>
      </c>
      <c r="HI488">
        <v>44.6004</v>
      </c>
      <c r="HJ488">
        <v>63.0435</v>
      </c>
      <c r="HK488">
        <v>22.3317</v>
      </c>
      <c r="HL488">
        <v>1</v>
      </c>
      <c r="HM488">
        <v>0.769779</v>
      </c>
      <c r="HN488">
        <v>8.145339999999999</v>
      </c>
      <c r="HO488">
        <v>20.1087</v>
      </c>
      <c r="HP488">
        <v>5.21055</v>
      </c>
      <c r="HQ488">
        <v>11.986</v>
      </c>
      <c r="HR488">
        <v>4.9633</v>
      </c>
      <c r="HS488">
        <v>3.2741</v>
      </c>
      <c r="HT488">
        <v>9999</v>
      </c>
      <c r="HU488">
        <v>9999</v>
      </c>
      <c r="HV488">
        <v>9999</v>
      </c>
      <c r="HW488">
        <v>33.3</v>
      </c>
      <c r="HX488">
        <v>1.86401</v>
      </c>
      <c r="HY488">
        <v>1.86035</v>
      </c>
      <c r="HZ488">
        <v>1.85867</v>
      </c>
      <c r="IA488">
        <v>1.86005</v>
      </c>
      <c r="IB488">
        <v>1.85989</v>
      </c>
      <c r="IC488">
        <v>1.85855</v>
      </c>
      <c r="ID488">
        <v>1.85772</v>
      </c>
      <c r="IE488">
        <v>1.85245</v>
      </c>
      <c r="IF488">
        <v>0</v>
      </c>
      <c r="IG488">
        <v>0</v>
      </c>
      <c r="IH488">
        <v>0</v>
      </c>
      <c r="II488">
        <v>0</v>
      </c>
      <c r="IJ488" t="s">
        <v>433</v>
      </c>
      <c r="IK488" t="s">
        <v>434</v>
      </c>
      <c r="IL488" t="s">
        <v>435</v>
      </c>
      <c r="IM488" t="s">
        <v>435</v>
      </c>
      <c r="IN488" t="s">
        <v>435</v>
      </c>
      <c r="IO488" t="s">
        <v>435</v>
      </c>
      <c r="IP488">
        <v>0</v>
      </c>
      <c r="IQ488">
        <v>100</v>
      </c>
      <c r="IR488">
        <v>100</v>
      </c>
      <c r="IS488">
        <v>0.02</v>
      </c>
      <c r="IT488">
        <v>-0.0866</v>
      </c>
      <c r="IU488">
        <v>0.1423453740695309</v>
      </c>
      <c r="IV488">
        <v>0.0002756662941723101</v>
      </c>
      <c r="IW488">
        <v>-1.706736700235475E-07</v>
      </c>
      <c r="IX488">
        <v>-7.648352192670159E-11</v>
      </c>
      <c r="IY488">
        <v>-0.2459740599932363</v>
      </c>
      <c r="IZ488">
        <v>0.001712106514585134</v>
      </c>
      <c r="JA488">
        <v>0.0004201690128959496</v>
      </c>
      <c r="JB488">
        <v>-1.212774764375344E-06</v>
      </c>
      <c r="JC488">
        <v>3</v>
      </c>
      <c r="JD488">
        <v>1949</v>
      </c>
      <c r="JE488">
        <v>1</v>
      </c>
      <c r="JF488">
        <v>28</v>
      </c>
      <c r="JG488">
        <v>20</v>
      </c>
      <c r="JH488">
        <v>19.8</v>
      </c>
      <c r="JI488">
        <v>3.02368</v>
      </c>
      <c r="JJ488">
        <v>2.67334</v>
      </c>
      <c r="JK488">
        <v>1.49658</v>
      </c>
      <c r="JL488">
        <v>2.34009</v>
      </c>
      <c r="JM488">
        <v>1.54785</v>
      </c>
      <c r="JN488">
        <v>2.45117</v>
      </c>
      <c r="JO488">
        <v>51.3316</v>
      </c>
      <c r="JP488">
        <v>13.3352</v>
      </c>
      <c r="JQ488">
        <v>18</v>
      </c>
      <c r="JR488">
        <v>501.897</v>
      </c>
      <c r="JS488">
        <v>467.055</v>
      </c>
      <c r="JT488">
        <v>20.4498</v>
      </c>
      <c r="JU488">
        <v>36.2337</v>
      </c>
      <c r="JV488">
        <v>30.0006</v>
      </c>
      <c r="JW488">
        <v>35.9538</v>
      </c>
      <c r="JX488">
        <v>35.814</v>
      </c>
      <c r="JY488">
        <v>60.6687</v>
      </c>
      <c r="JZ488">
        <v>60.7028</v>
      </c>
      <c r="KA488">
        <v>0</v>
      </c>
      <c r="KB488">
        <v>20.451</v>
      </c>
      <c r="KC488">
        <v>1403.45</v>
      </c>
      <c r="KD488">
        <v>14.638</v>
      </c>
      <c r="KE488">
        <v>99.00109999999999</v>
      </c>
      <c r="KF488">
        <v>99.49469999999999</v>
      </c>
    </row>
    <row r="489" spans="1:292">
      <c r="A489">
        <v>469</v>
      </c>
      <c r="B489">
        <v>1685038372.5</v>
      </c>
      <c r="C489">
        <v>11773.40000009537</v>
      </c>
      <c r="D489" t="s">
        <v>1380</v>
      </c>
      <c r="E489" t="s">
        <v>1381</v>
      </c>
      <c r="F489">
        <v>5</v>
      </c>
      <c r="G489" t="s">
        <v>1235</v>
      </c>
      <c r="H489">
        <v>1685038365</v>
      </c>
      <c r="I489">
        <f>(J489)/1000</f>
        <v>0</v>
      </c>
      <c r="J489">
        <f>IF(DO489, AM489, AG489)</f>
        <v>0</v>
      </c>
      <c r="K489">
        <f>IF(DO489, AH489, AF489)</f>
        <v>0</v>
      </c>
      <c r="L489">
        <f>DQ489 - IF(AT489&gt;1, K489*DK489*100.0/(AV489*EE489), 0)</f>
        <v>0</v>
      </c>
      <c r="M489">
        <f>((S489-I489/2)*L489-K489)/(S489+I489/2)</f>
        <v>0</v>
      </c>
      <c r="N489">
        <f>M489*(DX489+DY489)/1000.0</f>
        <v>0</v>
      </c>
      <c r="O489">
        <f>(DQ489 - IF(AT489&gt;1, K489*DK489*100.0/(AV489*EE489), 0))*(DX489+DY489)/1000.0</f>
        <v>0</v>
      </c>
      <c r="P489">
        <f>2.0/((1/R489-1/Q489)+SIGN(R489)*SQRT((1/R489-1/Q489)*(1/R489-1/Q489) + 4*DL489/((DL489+1)*(DL489+1))*(2*1/R489*1/Q489-1/Q489*1/Q489)))</f>
        <v>0</v>
      </c>
      <c r="Q489">
        <f>IF(LEFT(DM489,1)&lt;&gt;"0",IF(LEFT(DM489,1)="1",3.0,DN489),$D$5+$E$5*(EE489*DX489/($K$5*1000))+$F$5*(EE489*DX489/($K$5*1000))*MAX(MIN(DK489,$J$5),$I$5)*MAX(MIN(DK489,$J$5),$I$5)+$G$5*MAX(MIN(DK489,$J$5),$I$5)*(EE489*DX489/($K$5*1000))+$H$5*(EE489*DX489/($K$5*1000))*(EE489*DX489/($K$5*1000)))</f>
        <v>0</v>
      </c>
      <c r="R489">
        <f>I489*(1000-(1000*0.61365*exp(17.502*V489/(240.97+V489))/(DX489+DY489)+DS489)/2)/(1000*0.61365*exp(17.502*V489/(240.97+V489))/(DX489+DY489)-DS489)</f>
        <v>0</v>
      </c>
      <c r="S489">
        <f>1/((DL489+1)/(P489/1.6)+1/(Q489/1.37)) + DL489/((DL489+1)/(P489/1.6) + DL489/(Q489/1.37))</f>
        <v>0</v>
      </c>
      <c r="T489">
        <f>(DG489*DJ489)</f>
        <v>0</v>
      </c>
      <c r="U489">
        <f>(DZ489+(T489+2*0.95*5.67E-8*(((DZ489+$B$9)+273)^4-(DZ489+273)^4)-44100*I489)/(1.84*29.3*Q489+8*0.95*5.67E-8*(DZ489+273)^3))</f>
        <v>0</v>
      </c>
      <c r="V489">
        <f>($C$9*EA489+$D$9*EB489+$E$9*U489)</f>
        <v>0</v>
      </c>
      <c r="W489">
        <f>0.61365*exp(17.502*V489/(240.97+V489))</f>
        <v>0</v>
      </c>
      <c r="X489">
        <f>(Y489/Z489*100)</f>
        <v>0</v>
      </c>
      <c r="Y489">
        <f>DS489*(DX489+DY489)/1000</f>
        <v>0</v>
      </c>
      <c r="Z489">
        <f>0.61365*exp(17.502*DZ489/(240.97+DZ489))</f>
        <v>0</v>
      </c>
      <c r="AA489">
        <f>(W489-DS489*(DX489+DY489)/1000)</f>
        <v>0</v>
      </c>
      <c r="AB489">
        <f>(-I489*44100)</f>
        <v>0</v>
      </c>
      <c r="AC489">
        <f>2*29.3*Q489*0.92*(DZ489-V489)</f>
        <v>0</v>
      </c>
      <c r="AD489">
        <f>2*0.95*5.67E-8*(((DZ489+$B$9)+273)^4-(V489+273)^4)</f>
        <v>0</v>
      </c>
      <c r="AE489">
        <f>T489+AD489+AB489+AC489</f>
        <v>0</v>
      </c>
      <c r="AF489">
        <f>DW489*AT489*(DR489-DQ489*(1000-AT489*DT489)/(1000-AT489*DS489))/(100*DK489)</f>
        <v>0</v>
      </c>
      <c r="AG489">
        <f>1000*DW489*AT489*(DS489-DT489)/(100*DK489*(1000-AT489*DS489))</f>
        <v>0</v>
      </c>
      <c r="AH489">
        <f>(AI489 - AJ489 - DX489*1E3/(8.314*(DZ489+273.15)) * AL489/DW489 * AK489) * DW489/(100*DK489) * (1000 - DT489)/1000</f>
        <v>0</v>
      </c>
      <c r="AI489">
        <v>1412.455720029954</v>
      </c>
      <c r="AJ489">
        <v>1390.159818181818</v>
      </c>
      <c r="AK489">
        <v>3.416180659693847</v>
      </c>
      <c r="AL489">
        <v>66.85377035828483</v>
      </c>
      <c r="AM489">
        <f>(AO489 - AN489 + DX489*1E3/(8.314*(DZ489+273.15)) * AQ489/DW489 * AP489) * DW489/(100*DK489) * 1000/(1000 - AO489)</f>
        <v>0</v>
      </c>
      <c r="AN489">
        <v>14.73263187562436</v>
      </c>
      <c r="AO489">
        <v>17.88910000000001</v>
      </c>
      <c r="AP489">
        <v>0.001800504596763881</v>
      </c>
      <c r="AQ489">
        <v>101.9108585769425</v>
      </c>
      <c r="AR489">
        <v>0</v>
      </c>
      <c r="AS489">
        <v>0</v>
      </c>
      <c r="AT489">
        <f>IF(AR489*$H$15&gt;=AV489,1.0,(AV489/(AV489-AR489*$H$15)))</f>
        <v>0</v>
      </c>
      <c r="AU489">
        <f>(AT489-1)*100</f>
        <v>0</v>
      </c>
      <c r="AV489">
        <f>MAX(0,($B$15+$C$15*EE489)/(1+$D$15*EE489)*DX489/(DZ489+273)*$E$15)</f>
        <v>0</v>
      </c>
      <c r="AW489" t="s">
        <v>429</v>
      </c>
      <c r="AX489" t="s">
        <v>429</v>
      </c>
      <c r="AY489">
        <v>0</v>
      </c>
      <c r="AZ489">
        <v>0</v>
      </c>
      <c r="BA489">
        <f>1-AY489/AZ489</f>
        <v>0</v>
      </c>
      <c r="BB489">
        <v>0</v>
      </c>
      <c r="BC489" t="s">
        <v>429</v>
      </c>
      <c r="BD489" t="s">
        <v>429</v>
      </c>
      <c r="BE489">
        <v>0</v>
      </c>
      <c r="BF489">
        <v>0</v>
      </c>
      <c r="BG489">
        <f>1-BE489/BF489</f>
        <v>0</v>
      </c>
      <c r="BH489">
        <v>0.5</v>
      </c>
      <c r="BI489">
        <f>DH489</f>
        <v>0</v>
      </c>
      <c r="BJ489">
        <f>K489</f>
        <v>0</v>
      </c>
      <c r="BK489">
        <f>BG489*BH489*BI489</f>
        <v>0</v>
      </c>
      <c r="BL489">
        <f>(BJ489-BB489)/BI489</f>
        <v>0</v>
      </c>
      <c r="BM489">
        <f>(AZ489-BF489)/BF489</f>
        <v>0</v>
      </c>
      <c r="BN489">
        <f>AY489/(BA489+AY489/BF489)</f>
        <v>0</v>
      </c>
      <c r="BO489" t="s">
        <v>429</v>
      </c>
      <c r="BP489">
        <v>0</v>
      </c>
      <c r="BQ489">
        <f>IF(BP489&lt;&gt;0, BP489, BN489)</f>
        <v>0</v>
      </c>
      <c r="BR489">
        <f>1-BQ489/BF489</f>
        <v>0</v>
      </c>
      <c r="BS489">
        <f>(BF489-BE489)/(BF489-BQ489)</f>
        <v>0</v>
      </c>
      <c r="BT489">
        <f>(AZ489-BF489)/(AZ489-BQ489)</f>
        <v>0</v>
      </c>
      <c r="BU489">
        <f>(BF489-BE489)/(BF489-AY489)</f>
        <v>0</v>
      </c>
      <c r="BV489">
        <f>(AZ489-BF489)/(AZ489-AY489)</f>
        <v>0</v>
      </c>
      <c r="BW489">
        <f>(BS489*BQ489/BE489)</f>
        <v>0</v>
      </c>
      <c r="BX489">
        <f>(1-BW489)</f>
        <v>0</v>
      </c>
      <c r="DG489">
        <f>$B$13*EF489+$C$13*EG489+$F$13*ER489*(1-EU489)</f>
        <v>0</v>
      </c>
      <c r="DH489">
        <f>DG489*DI489</f>
        <v>0</v>
      </c>
      <c r="DI489">
        <f>($B$13*$D$11+$C$13*$D$11+$F$13*((FE489+EW489)/MAX(FE489+EW489+FF489, 0.1)*$I$11+FF489/MAX(FE489+EW489+FF489, 0.1)*$J$11))/($B$13+$C$13+$F$13)</f>
        <v>0</v>
      </c>
      <c r="DJ489">
        <f>($B$13*$K$11+$C$13*$K$11+$F$13*((FE489+EW489)/MAX(FE489+EW489+FF489, 0.1)*$P$11+FF489/MAX(FE489+EW489+FF489, 0.1)*$Q$11))/($B$13+$C$13+$F$13)</f>
        <v>0</v>
      </c>
      <c r="DK489">
        <v>4.16</v>
      </c>
      <c r="DL489">
        <v>0.5</v>
      </c>
      <c r="DM489" t="s">
        <v>430</v>
      </c>
      <c r="DN489">
        <v>2</v>
      </c>
      <c r="DO489" t="b">
        <v>1</v>
      </c>
      <c r="DP489">
        <v>1685038365</v>
      </c>
      <c r="DQ489">
        <v>1341.82</v>
      </c>
      <c r="DR489">
        <v>1377.741111111111</v>
      </c>
      <c r="DS489">
        <v>17.86366666666667</v>
      </c>
      <c r="DT489">
        <v>14.72986296296296</v>
      </c>
      <c r="DU489">
        <v>1341.801481481481</v>
      </c>
      <c r="DV489">
        <v>17.95053333333333</v>
      </c>
      <c r="DW489">
        <v>499.9906666666667</v>
      </c>
      <c r="DX489">
        <v>99.47364074074073</v>
      </c>
      <c r="DY489">
        <v>0.1000494259259259</v>
      </c>
      <c r="DZ489">
        <v>26.87356296296296</v>
      </c>
      <c r="EA489">
        <v>27.96887777777777</v>
      </c>
      <c r="EB489">
        <v>999.9000000000001</v>
      </c>
      <c r="EC489">
        <v>0</v>
      </c>
      <c r="ED489">
        <v>0</v>
      </c>
      <c r="EE489">
        <v>9995.766296296297</v>
      </c>
      <c r="EF489">
        <v>0</v>
      </c>
      <c r="EG489">
        <v>268.7097037037037</v>
      </c>
      <c r="EH489">
        <v>-35.92154074074075</v>
      </c>
      <c r="EI489">
        <v>1366.227777777778</v>
      </c>
      <c r="EJ489">
        <v>1398.339259259259</v>
      </c>
      <c r="EK489">
        <v>3.133803703703703</v>
      </c>
      <c r="EL489">
        <v>1377.741111111111</v>
      </c>
      <c r="EM489">
        <v>14.72986296296296</v>
      </c>
      <c r="EN489">
        <v>1.776964814814815</v>
      </c>
      <c r="EO489">
        <v>1.465232962962963</v>
      </c>
      <c r="EP489">
        <v>15.5855962962963</v>
      </c>
      <c r="EQ489">
        <v>12.61011111111111</v>
      </c>
      <c r="ER489">
        <v>2000.046296296296</v>
      </c>
      <c r="ES489">
        <v>0.9799953333333334</v>
      </c>
      <c r="ET489">
        <v>0.02000481851851852</v>
      </c>
      <c r="EU489">
        <v>0</v>
      </c>
      <c r="EV489">
        <v>97.29062592592594</v>
      </c>
      <c r="EW489">
        <v>5.00078</v>
      </c>
      <c r="EX489">
        <v>9433.861851851851</v>
      </c>
      <c r="EY489">
        <v>16379.98518518518</v>
      </c>
      <c r="EZ489">
        <v>44.82848148148148</v>
      </c>
      <c r="FA489">
        <v>46.18699999999998</v>
      </c>
      <c r="FB489">
        <v>45.03448148148147</v>
      </c>
      <c r="FC489">
        <v>45.50899999999999</v>
      </c>
      <c r="FD489">
        <v>45.4372962962963</v>
      </c>
      <c r="FE489">
        <v>1955.134074074074</v>
      </c>
      <c r="FF489">
        <v>39.91185185185185</v>
      </c>
      <c r="FG489">
        <v>0</v>
      </c>
      <c r="FH489">
        <v>1685038371.7</v>
      </c>
      <c r="FI489">
        <v>0</v>
      </c>
      <c r="FJ489">
        <v>97.29848799999999</v>
      </c>
      <c r="FK489">
        <v>0.9916692383594832</v>
      </c>
      <c r="FL489">
        <v>14450.34923074795</v>
      </c>
      <c r="FM489">
        <v>9469.8832</v>
      </c>
      <c r="FN489">
        <v>15</v>
      </c>
      <c r="FO489">
        <v>1685037180.6</v>
      </c>
      <c r="FP489" t="s">
        <v>1212</v>
      </c>
      <c r="FQ489">
        <v>1685037168.1</v>
      </c>
      <c r="FR489">
        <v>1685037180.6</v>
      </c>
      <c r="FS489">
        <v>6</v>
      </c>
      <c r="FT489">
        <v>0.393</v>
      </c>
      <c r="FU489">
        <v>0.027</v>
      </c>
      <c r="FV489">
        <v>0.222</v>
      </c>
      <c r="FW489">
        <v>-0.163</v>
      </c>
      <c r="FX489">
        <v>420</v>
      </c>
      <c r="FY489">
        <v>12</v>
      </c>
      <c r="FZ489">
        <v>0.38</v>
      </c>
      <c r="GA489">
        <v>0.02</v>
      </c>
      <c r="GB489">
        <v>-35.89024999999999</v>
      </c>
      <c r="GC489">
        <v>-0.1841065666041838</v>
      </c>
      <c r="GD489">
        <v>0.1548950612511579</v>
      </c>
      <c r="GE489">
        <v>0</v>
      </c>
      <c r="GF489">
        <v>3.145181</v>
      </c>
      <c r="GG489">
        <v>-0.06193846153846861</v>
      </c>
      <c r="GH489">
        <v>0.03641696725428957</v>
      </c>
      <c r="GI489">
        <v>1</v>
      </c>
      <c r="GJ489">
        <v>1</v>
      </c>
      <c r="GK489">
        <v>2</v>
      </c>
      <c r="GL489" t="s">
        <v>432</v>
      </c>
      <c r="GM489">
        <v>3.09863</v>
      </c>
      <c r="GN489">
        <v>2.75787</v>
      </c>
      <c r="GO489">
        <v>0.210734</v>
      </c>
      <c r="GP489">
        <v>0.214123</v>
      </c>
      <c r="GQ489">
        <v>0.09550309999999999</v>
      </c>
      <c r="GR489">
        <v>0.0830152</v>
      </c>
      <c r="GS489">
        <v>19997</v>
      </c>
      <c r="GT489">
        <v>19688.4</v>
      </c>
      <c r="GU489">
        <v>25903.9</v>
      </c>
      <c r="GV489">
        <v>25422.6</v>
      </c>
      <c r="GW489">
        <v>37631.8</v>
      </c>
      <c r="GX489">
        <v>35533.7</v>
      </c>
      <c r="GY489">
        <v>45306.1</v>
      </c>
      <c r="GZ489">
        <v>41909.9</v>
      </c>
      <c r="HA489">
        <v>1.81942</v>
      </c>
      <c r="HB489">
        <v>1.74595</v>
      </c>
      <c r="HC489">
        <v>-0.237823</v>
      </c>
      <c r="HD489">
        <v>0</v>
      </c>
      <c r="HE489">
        <v>31.8179</v>
      </c>
      <c r="HF489">
        <v>999.9</v>
      </c>
      <c r="HG489">
        <v>39.1</v>
      </c>
      <c r="HH489">
        <v>48.2</v>
      </c>
      <c r="HI489">
        <v>44.6018</v>
      </c>
      <c r="HJ489">
        <v>63.1135</v>
      </c>
      <c r="HK489">
        <v>22.528</v>
      </c>
      <c r="HL489">
        <v>1</v>
      </c>
      <c r="HM489">
        <v>0.770051</v>
      </c>
      <c r="HN489">
        <v>8.101050000000001</v>
      </c>
      <c r="HO489">
        <v>20.1107</v>
      </c>
      <c r="HP489">
        <v>5.21055</v>
      </c>
      <c r="HQ489">
        <v>11.986</v>
      </c>
      <c r="HR489">
        <v>4.9633</v>
      </c>
      <c r="HS489">
        <v>3.27405</v>
      </c>
      <c r="HT489">
        <v>9999</v>
      </c>
      <c r="HU489">
        <v>9999</v>
      </c>
      <c r="HV489">
        <v>9999</v>
      </c>
      <c r="HW489">
        <v>33.3</v>
      </c>
      <c r="HX489">
        <v>1.86401</v>
      </c>
      <c r="HY489">
        <v>1.86035</v>
      </c>
      <c r="HZ489">
        <v>1.85868</v>
      </c>
      <c r="IA489">
        <v>1.86005</v>
      </c>
      <c r="IB489">
        <v>1.85989</v>
      </c>
      <c r="IC489">
        <v>1.85853</v>
      </c>
      <c r="ID489">
        <v>1.85768</v>
      </c>
      <c r="IE489">
        <v>1.85243</v>
      </c>
      <c r="IF489">
        <v>0</v>
      </c>
      <c r="IG489">
        <v>0</v>
      </c>
      <c r="IH489">
        <v>0</v>
      </c>
      <c r="II489">
        <v>0</v>
      </c>
      <c r="IJ489" t="s">
        <v>433</v>
      </c>
      <c r="IK489" t="s">
        <v>434</v>
      </c>
      <c r="IL489" t="s">
        <v>435</v>
      </c>
      <c r="IM489" t="s">
        <v>435</v>
      </c>
      <c r="IN489" t="s">
        <v>435</v>
      </c>
      <c r="IO489" t="s">
        <v>435</v>
      </c>
      <c r="IP489">
        <v>0</v>
      </c>
      <c r="IQ489">
        <v>100</v>
      </c>
      <c r="IR489">
        <v>100</v>
      </c>
      <c r="IS489">
        <v>0.01</v>
      </c>
      <c r="IT489">
        <v>-0.0864</v>
      </c>
      <c r="IU489">
        <v>0.1423453740695309</v>
      </c>
      <c r="IV489">
        <v>0.0002756662941723101</v>
      </c>
      <c r="IW489">
        <v>-1.706736700235475E-07</v>
      </c>
      <c r="IX489">
        <v>-7.648352192670159E-11</v>
      </c>
      <c r="IY489">
        <v>-0.2459740599932363</v>
      </c>
      <c r="IZ489">
        <v>0.001712106514585134</v>
      </c>
      <c r="JA489">
        <v>0.0004201690128959496</v>
      </c>
      <c r="JB489">
        <v>-1.212774764375344E-06</v>
      </c>
      <c r="JC489">
        <v>3</v>
      </c>
      <c r="JD489">
        <v>1949</v>
      </c>
      <c r="JE489">
        <v>1</v>
      </c>
      <c r="JF489">
        <v>28</v>
      </c>
      <c r="JG489">
        <v>20.1</v>
      </c>
      <c r="JH489">
        <v>19.9</v>
      </c>
      <c r="JI489">
        <v>3.05298</v>
      </c>
      <c r="JJ489">
        <v>2.66968</v>
      </c>
      <c r="JK489">
        <v>1.49658</v>
      </c>
      <c r="JL489">
        <v>2.34009</v>
      </c>
      <c r="JM489">
        <v>1.54785</v>
      </c>
      <c r="JN489">
        <v>2.51465</v>
      </c>
      <c r="JO489">
        <v>51.3316</v>
      </c>
      <c r="JP489">
        <v>13.3352</v>
      </c>
      <c r="JQ489">
        <v>18</v>
      </c>
      <c r="JR489">
        <v>501.816</v>
      </c>
      <c r="JS489">
        <v>467.067</v>
      </c>
      <c r="JT489">
        <v>20.4662</v>
      </c>
      <c r="JU489">
        <v>36.2396</v>
      </c>
      <c r="JV489">
        <v>30.0004</v>
      </c>
      <c r="JW489">
        <v>35.958</v>
      </c>
      <c r="JX489">
        <v>35.8179</v>
      </c>
      <c r="JY489">
        <v>61.2954</v>
      </c>
      <c r="JZ489">
        <v>60.9796</v>
      </c>
      <c r="KA489">
        <v>0</v>
      </c>
      <c r="KB489">
        <v>20.4725</v>
      </c>
      <c r="KC489">
        <v>1423.49</v>
      </c>
      <c r="KD489">
        <v>14.6367</v>
      </c>
      <c r="KE489">
        <v>99.00060000000001</v>
      </c>
      <c r="KF489">
        <v>99.4939</v>
      </c>
    </row>
    <row r="490" spans="1:292">
      <c r="A490">
        <v>470</v>
      </c>
      <c r="B490">
        <v>1685038377.5</v>
      </c>
      <c r="C490">
        <v>11778.40000009537</v>
      </c>
      <c r="D490" t="s">
        <v>1382</v>
      </c>
      <c r="E490" t="s">
        <v>1383</v>
      </c>
      <c r="F490">
        <v>5</v>
      </c>
      <c r="G490" t="s">
        <v>1235</v>
      </c>
      <c r="H490">
        <v>1685038369.714286</v>
      </c>
      <c r="I490">
        <f>(J490)/1000</f>
        <v>0</v>
      </c>
      <c r="J490">
        <f>IF(DO490, AM490, AG490)</f>
        <v>0</v>
      </c>
      <c r="K490">
        <f>IF(DO490, AH490, AF490)</f>
        <v>0</v>
      </c>
      <c r="L490">
        <f>DQ490 - IF(AT490&gt;1, K490*DK490*100.0/(AV490*EE490), 0)</f>
        <v>0</v>
      </c>
      <c r="M490">
        <f>((S490-I490/2)*L490-K490)/(S490+I490/2)</f>
        <v>0</v>
      </c>
      <c r="N490">
        <f>M490*(DX490+DY490)/1000.0</f>
        <v>0</v>
      </c>
      <c r="O490">
        <f>(DQ490 - IF(AT490&gt;1, K490*DK490*100.0/(AV490*EE490), 0))*(DX490+DY490)/1000.0</f>
        <v>0</v>
      </c>
      <c r="P490">
        <f>2.0/((1/R490-1/Q490)+SIGN(R490)*SQRT((1/R490-1/Q490)*(1/R490-1/Q490) + 4*DL490/((DL490+1)*(DL490+1))*(2*1/R490*1/Q490-1/Q490*1/Q490)))</f>
        <v>0</v>
      </c>
      <c r="Q490">
        <f>IF(LEFT(DM490,1)&lt;&gt;"0",IF(LEFT(DM490,1)="1",3.0,DN490),$D$5+$E$5*(EE490*DX490/($K$5*1000))+$F$5*(EE490*DX490/($K$5*1000))*MAX(MIN(DK490,$J$5),$I$5)*MAX(MIN(DK490,$J$5),$I$5)+$G$5*MAX(MIN(DK490,$J$5),$I$5)*(EE490*DX490/($K$5*1000))+$H$5*(EE490*DX490/($K$5*1000))*(EE490*DX490/($K$5*1000)))</f>
        <v>0</v>
      </c>
      <c r="R490">
        <f>I490*(1000-(1000*0.61365*exp(17.502*V490/(240.97+V490))/(DX490+DY490)+DS490)/2)/(1000*0.61365*exp(17.502*V490/(240.97+V490))/(DX490+DY490)-DS490)</f>
        <v>0</v>
      </c>
      <c r="S490">
        <f>1/((DL490+1)/(P490/1.6)+1/(Q490/1.37)) + DL490/((DL490+1)/(P490/1.6) + DL490/(Q490/1.37))</f>
        <v>0</v>
      </c>
      <c r="T490">
        <f>(DG490*DJ490)</f>
        <v>0</v>
      </c>
      <c r="U490">
        <f>(DZ490+(T490+2*0.95*5.67E-8*(((DZ490+$B$9)+273)^4-(DZ490+273)^4)-44100*I490)/(1.84*29.3*Q490+8*0.95*5.67E-8*(DZ490+273)^3))</f>
        <v>0</v>
      </c>
      <c r="V490">
        <f>($C$9*EA490+$D$9*EB490+$E$9*U490)</f>
        <v>0</v>
      </c>
      <c r="W490">
        <f>0.61365*exp(17.502*V490/(240.97+V490))</f>
        <v>0</v>
      </c>
      <c r="X490">
        <f>(Y490/Z490*100)</f>
        <v>0</v>
      </c>
      <c r="Y490">
        <f>DS490*(DX490+DY490)/1000</f>
        <v>0</v>
      </c>
      <c r="Z490">
        <f>0.61365*exp(17.502*DZ490/(240.97+DZ490))</f>
        <v>0</v>
      </c>
      <c r="AA490">
        <f>(W490-DS490*(DX490+DY490)/1000)</f>
        <v>0</v>
      </c>
      <c r="AB490">
        <f>(-I490*44100)</f>
        <v>0</v>
      </c>
      <c r="AC490">
        <f>2*29.3*Q490*0.92*(DZ490-V490)</f>
        <v>0</v>
      </c>
      <c r="AD490">
        <f>2*0.95*5.67E-8*(((DZ490+$B$9)+273)^4-(V490+273)^4)</f>
        <v>0</v>
      </c>
      <c r="AE490">
        <f>T490+AD490+AB490+AC490</f>
        <v>0</v>
      </c>
      <c r="AF490">
        <f>DW490*AT490*(DR490-DQ490*(1000-AT490*DT490)/(1000-AT490*DS490))/(100*DK490)</f>
        <v>0</v>
      </c>
      <c r="AG490">
        <f>1000*DW490*AT490*(DS490-DT490)/(100*DK490*(1000-AT490*DS490))</f>
        <v>0</v>
      </c>
      <c r="AH490">
        <f>(AI490 - AJ490 - DX490*1E3/(8.314*(DZ490+273.15)) * AL490/DW490 * AK490) * DW490/(100*DK490) * (1000 - DT490)/1000</f>
        <v>0</v>
      </c>
      <c r="AI490">
        <v>1429.166567639171</v>
      </c>
      <c r="AJ490">
        <v>1407.004363636364</v>
      </c>
      <c r="AK490">
        <v>3.36456887909032</v>
      </c>
      <c r="AL490">
        <v>66.85377035828483</v>
      </c>
      <c r="AM490">
        <f>(AO490 - AN490 + DX490*1E3/(8.314*(DZ490+273.15)) * AQ490/DW490 * AP490) * DW490/(100*DK490) * 1000/(1000 - AO490)</f>
        <v>0</v>
      </c>
      <c r="AN490">
        <v>14.69203562684456</v>
      </c>
      <c r="AO490">
        <v>17.87389120879122</v>
      </c>
      <c r="AP490">
        <v>0.0001360775105691129</v>
      </c>
      <c r="AQ490">
        <v>101.9108585769425</v>
      </c>
      <c r="AR490">
        <v>0</v>
      </c>
      <c r="AS490">
        <v>0</v>
      </c>
      <c r="AT490">
        <f>IF(AR490*$H$15&gt;=AV490,1.0,(AV490/(AV490-AR490*$H$15)))</f>
        <v>0</v>
      </c>
      <c r="AU490">
        <f>(AT490-1)*100</f>
        <v>0</v>
      </c>
      <c r="AV490">
        <f>MAX(0,($B$15+$C$15*EE490)/(1+$D$15*EE490)*DX490/(DZ490+273)*$E$15)</f>
        <v>0</v>
      </c>
      <c r="AW490" t="s">
        <v>429</v>
      </c>
      <c r="AX490" t="s">
        <v>429</v>
      </c>
      <c r="AY490">
        <v>0</v>
      </c>
      <c r="AZ490">
        <v>0</v>
      </c>
      <c r="BA490">
        <f>1-AY490/AZ490</f>
        <v>0</v>
      </c>
      <c r="BB490">
        <v>0</v>
      </c>
      <c r="BC490" t="s">
        <v>429</v>
      </c>
      <c r="BD490" t="s">
        <v>429</v>
      </c>
      <c r="BE490">
        <v>0</v>
      </c>
      <c r="BF490">
        <v>0</v>
      </c>
      <c r="BG490">
        <f>1-BE490/BF490</f>
        <v>0</v>
      </c>
      <c r="BH490">
        <v>0.5</v>
      </c>
      <c r="BI490">
        <f>DH490</f>
        <v>0</v>
      </c>
      <c r="BJ490">
        <f>K490</f>
        <v>0</v>
      </c>
      <c r="BK490">
        <f>BG490*BH490*BI490</f>
        <v>0</v>
      </c>
      <c r="BL490">
        <f>(BJ490-BB490)/BI490</f>
        <v>0</v>
      </c>
      <c r="BM490">
        <f>(AZ490-BF490)/BF490</f>
        <v>0</v>
      </c>
      <c r="BN490">
        <f>AY490/(BA490+AY490/BF490)</f>
        <v>0</v>
      </c>
      <c r="BO490" t="s">
        <v>429</v>
      </c>
      <c r="BP490">
        <v>0</v>
      </c>
      <c r="BQ490">
        <f>IF(BP490&lt;&gt;0, BP490, BN490)</f>
        <v>0</v>
      </c>
      <c r="BR490">
        <f>1-BQ490/BF490</f>
        <v>0</v>
      </c>
      <c r="BS490">
        <f>(BF490-BE490)/(BF490-BQ490)</f>
        <v>0</v>
      </c>
      <c r="BT490">
        <f>(AZ490-BF490)/(AZ490-BQ490)</f>
        <v>0</v>
      </c>
      <c r="BU490">
        <f>(BF490-BE490)/(BF490-AY490)</f>
        <v>0</v>
      </c>
      <c r="BV490">
        <f>(AZ490-BF490)/(AZ490-AY490)</f>
        <v>0</v>
      </c>
      <c r="BW490">
        <f>(BS490*BQ490/BE490)</f>
        <v>0</v>
      </c>
      <c r="BX490">
        <f>(1-BW490)</f>
        <v>0</v>
      </c>
      <c r="DG490">
        <f>$B$13*EF490+$C$13*EG490+$F$13*ER490*(1-EU490)</f>
        <v>0</v>
      </c>
      <c r="DH490">
        <f>DG490*DI490</f>
        <v>0</v>
      </c>
      <c r="DI490">
        <f>($B$13*$D$11+$C$13*$D$11+$F$13*((FE490+EW490)/MAX(FE490+EW490+FF490, 0.1)*$I$11+FF490/MAX(FE490+EW490+FF490, 0.1)*$J$11))/($B$13+$C$13+$F$13)</f>
        <v>0</v>
      </c>
      <c r="DJ490">
        <f>($B$13*$K$11+$C$13*$K$11+$F$13*((FE490+EW490)/MAX(FE490+EW490+FF490, 0.1)*$P$11+FF490/MAX(FE490+EW490+FF490, 0.1)*$Q$11))/($B$13+$C$13+$F$13)</f>
        <v>0</v>
      </c>
      <c r="DK490">
        <v>4.16</v>
      </c>
      <c r="DL490">
        <v>0.5</v>
      </c>
      <c r="DM490" t="s">
        <v>430</v>
      </c>
      <c r="DN490">
        <v>2</v>
      </c>
      <c r="DO490" t="b">
        <v>1</v>
      </c>
      <c r="DP490">
        <v>1685038369.714286</v>
      </c>
      <c r="DQ490">
        <v>1357.585357142857</v>
      </c>
      <c r="DR490">
        <v>1393.495</v>
      </c>
      <c r="DS490">
        <v>17.879425</v>
      </c>
      <c r="DT490">
        <v>14.7113</v>
      </c>
      <c r="DU490">
        <v>1357.576785714286</v>
      </c>
      <c r="DV490">
        <v>17.96606071428571</v>
      </c>
      <c r="DW490">
        <v>499.9854999999999</v>
      </c>
      <c r="DX490">
        <v>99.47323214285714</v>
      </c>
      <c r="DY490">
        <v>0.09998449285714284</v>
      </c>
      <c r="DZ490">
        <v>26.86316071428572</v>
      </c>
      <c r="EA490">
        <v>27.96288214285714</v>
      </c>
      <c r="EB490">
        <v>999.9000000000002</v>
      </c>
      <c r="EC490">
        <v>0</v>
      </c>
      <c r="ED490">
        <v>0</v>
      </c>
      <c r="EE490">
        <v>9994.039642857142</v>
      </c>
      <c r="EF490">
        <v>0</v>
      </c>
      <c r="EG490">
        <v>275.1168928571428</v>
      </c>
      <c r="EH490">
        <v>-35.90970714285714</v>
      </c>
      <c r="EI490">
        <v>1382.301071428572</v>
      </c>
      <c r="EJ490">
        <v>1414.301428571428</v>
      </c>
      <c r="EK490">
        <v>3.168128928571428</v>
      </c>
      <c r="EL490">
        <v>1393.495</v>
      </c>
      <c r="EM490">
        <v>14.7113</v>
      </c>
      <c r="EN490">
        <v>1.778525</v>
      </c>
      <c r="EO490">
        <v>1.463380357142857</v>
      </c>
      <c r="EP490">
        <v>15.59931071428571</v>
      </c>
      <c r="EQ490">
        <v>12.59080357142857</v>
      </c>
      <c r="ER490">
        <v>2000.046428571429</v>
      </c>
      <c r="ES490">
        <v>0.9799977857142858</v>
      </c>
      <c r="ET490">
        <v>0.02000225714285715</v>
      </c>
      <c r="EU490">
        <v>0</v>
      </c>
      <c r="EV490">
        <v>97.28702857142856</v>
      </c>
      <c r="EW490">
        <v>5.00078</v>
      </c>
      <c r="EX490">
        <v>10397.525</v>
      </c>
      <c r="EY490">
        <v>16380.00714285714</v>
      </c>
      <c r="EZ490">
        <v>44.83014285714285</v>
      </c>
      <c r="FA490">
        <v>46.19374999999998</v>
      </c>
      <c r="FB490">
        <v>45.07346428571429</v>
      </c>
      <c r="FC490">
        <v>45.51082142857142</v>
      </c>
      <c r="FD490">
        <v>45.453</v>
      </c>
      <c r="FE490">
        <v>1955.139285714285</v>
      </c>
      <c r="FF490">
        <v>39.90500000000001</v>
      </c>
      <c r="FG490">
        <v>0</v>
      </c>
      <c r="FH490">
        <v>1685038377.1</v>
      </c>
      <c r="FI490">
        <v>0</v>
      </c>
      <c r="FJ490">
        <v>97.29587692307693</v>
      </c>
      <c r="FK490">
        <v>-0.3798974414204957</v>
      </c>
      <c r="FL490">
        <v>12124.84650218433</v>
      </c>
      <c r="FM490">
        <v>10502.88461538462</v>
      </c>
      <c r="FN490">
        <v>15</v>
      </c>
      <c r="FO490">
        <v>1685037180.6</v>
      </c>
      <c r="FP490" t="s">
        <v>1212</v>
      </c>
      <c r="FQ490">
        <v>1685037168.1</v>
      </c>
      <c r="FR490">
        <v>1685037180.6</v>
      </c>
      <c r="FS490">
        <v>6</v>
      </c>
      <c r="FT490">
        <v>0.393</v>
      </c>
      <c r="FU490">
        <v>0.027</v>
      </c>
      <c r="FV490">
        <v>0.222</v>
      </c>
      <c r="FW490">
        <v>-0.163</v>
      </c>
      <c r="FX490">
        <v>420</v>
      </c>
      <c r="FY490">
        <v>12</v>
      </c>
      <c r="FZ490">
        <v>0.38</v>
      </c>
      <c r="GA490">
        <v>0.02</v>
      </c>
      <c r="GB490">
        <v>-35.88308536585366</v>
      </c>
      <c r="GC490">
        <v>0.1494710801394362</v>
      </c>
      <c r="GD490">
        <v>0.1485854776755981</v>
      </c>
      <c r="GE490">
        <v>0</v>
      </c>
      <c r="GF490">
        <v>3.149191219512195</v>
      </c>
      <c r="GG490">
        <v>0.3770751219512177</v>
      </c>
      <c r="GH490">
        <v>0.0389176791097989</v>
      </c>
      <c r="GI490">
        <v>1</v>
      </c>
      <c r="GJ490">
        <v>1</v>
      </c>
      <c r="GK490">
        <v>2</v>
      </c>
      <c r="GL490" t="s">
        <v>432</v>
      </c>
      <c r="GM490">
        <v>3.09853</v>
      </c>
      <c r="GN490">
        <v>2.7581</v>
      </c>
      <c r="GO490">
        <v>0.212277</v>
      </c>
      <c r="GP490">
        <v>0.215663</v>
      </c>
      <c r="GQ490">
        <v>0.0954373</v>
      </c>
      <c r="GR490">
        <v>0.0828315</v>
      </c>
      <c r="GS490">
        <v>19957.4</v>
      </c>
      <c r="GT490">
        <v>19649.6</v>
      </c>
      <c r="GU490">
        <v>25903.3</v>
      </c>
      <c r="GV490">
        <v>25422.4</v>
      </c>
      <c r="GW490">
        <v>37634</v>
      </c>
      <c r="GX490">
        <v>35540.7</v>
      </c>
      <c r="GY490">
        <v>45305.2</v>
      </c>
      <c r="GZ490">
        <v>41909.6</v>
      </c>
      <c r="HA490">
        <v>1.81963</v>
      </c>
      <c r="HB490">
        <v>1.74605</v>
      </c>
      <c r="HC490">
        <v>-0.234567</v>
      </c>
      <c r="HD490">
        <v>0</v>
      </c>
      <c r="HE490">
        <v>31.7696</v>
      </c>
      <c r="HF490">
        <v>999.9</v>
      </c>
      <c r="HG490">
        <v>39.1</v>
      </c>
      <c r="HH490">
        <v>48.1</v>
      </c>
      <c r="HI490">
        <v>44.3755</v>
      </c>
      <c r="HJ490">
        <v>63.0935</v>
      </c>
      <c r="HK490">
        <v>22.6562</v>
      </c>
      <c r="HL490">
        <v>1</v>
      </c>
      <c r="HM490">
        <v>0.770315</v>
      </c>
      <c r="HN490">
        <v>8.037050000000001</v>
      </c>
      <c r="HO490">
        <v>20.1137</v>
      </c>
      <c r="HP490">
        <v>5.21055</v>
      </c>
      <c r="HQ490">
        <v>11.986</v>
      </c>
      <c r="HR490">
        <v>4.96355</v>
      </c>
      <c r="HS490">
        <v>3.2741</v>
      </c>
      <c r="HT490">
        <v>9999</v>
      </c>
      <c r="HU490">
        <v>9999</v>
      </c>
      <c r="HV490">
        <v>9999</v>
      </c>
      <c r="HW490">
        <v>33.3</v>
      </c>
      <c r="HX490">
        <v>1.86401</v>
      </c>
      <c r="HY490">
        <v>1.86035</v>
      </c>
      <c r="HZ490">
        <v>1.85867</v>
      </c>
      <c r="IA490">
        <v>1.86005</v>
      </c>
      <c r="IB490">
        <v>1.85989</v>
      </c>
      <c r="IC490">
        <v>1.85854</v>
      </c>
      <c r="ID490">
        <v>1.8577</v>
      </c>
      <c r="IE490">
        <v>1.85244</v>
      </c>
      <c r="IF490">
        <v>0</v>
      </c>
      <c r="IG490">
        <v>0</v>
      </c>
      <c r="IH490">
        <v>0</v>
      </c>
      <c r="II490">
        <v>0</v>
      </c>
      <c r="IJ490" t="s">
        <v>433</v>
      </c>
      <c r="IK490" t="s">
        <v>434</v>
      </c>
      <c r="IL490" t="s">
        <v>435</v>
      </c>
      <c r="IM490" t="s">
        <v>435</v>
      </c>
      <c r="IN490" t="s">
        <v>435</v>
      </c>
      <c r="IO490" t="s">
        <v>435</v>
      </c>
      <c r="IP490">
        <v>0</v>
      </c>
      <c r="IQ490">
        <v>100</v>
      </c>
      <c r="IR490">
        <v>100</v>
      </c>
      <c r="IS490">
        <v>0</v>
      </c>
      <c r="IT490">
        <v>-0.0868</v>
      </c>
      <c r="IU490">
        <v>0.1423453740695309</v>
      </c>
      <c r="IV490">
        <v>0.0002756662941723101</v>
      </c>
      <c r="IW490">
        <v>-1.706736700235475E-07</v>
      </c>
      <c r="IX490">
        <v>-7.648352192670159E-11</v>
      </c>
      <c r="IY490">
        <v>-0.2459740599932363</v>
      </c>
      <c r="IZ490">
        <v>0.001712106514585134</v>
      </c>
      <c r="JA490">
        <v>0.0004201690128959496</v>
      </c>
      <c r="JB490">
        <v>-1.212774764375344E-06</v>
      </c>
      <c r="JC490">
        <v>3</v>
      </c>
      <c r="JD490">
        <v>1949</v>
      </c>
      <c r="JE490">
        <v>1</v>
      </c>
      <c r="JF490">
        <v>28</v>
      </c>
      <c r="JG490">
        <v>20.2</v>
      </c>
      <c r="JH490">
        <v>19.9</v>
      </c>
      <c r="JI490">
        <v>3.08228</v>
      </c>
      <c r="JJ490">
        <v>2.67212</v>
      </c>
      <c r="JK490">
        <v>1.49658</v>
      </c>
      <c r="JL490">
        <v>2.34009</v>
      </c>
      <c r="JM490">
        <v>1.54785</v>
      </c>
      <c r="JN490">
        <v>2.49756</v>
      </c>
      <c r="JO490">
        <v>51.3316</v>
      </c>
      <c r="JP490">
        <v>13.344</v>
      </c>
      <c r="JQ490">
        <v>18</v>
      </c>
      <c r="JR490">
        <v>501.971</v>
      </c>
      <c r="JS490">
        <v>467.15</v>
      </c>
      <c r="JT490">
        <v>20.4907</v>
      </c>
      <c r="JU490">
        <v>36.2452</v>
      </c>
      <c r="JV490">
        <v>30.0002</v>
      </c>
      <c r="JW490">
        <v>35.9621</v>
      </c>
      <c r="JX490">
        <v>35.8205</v>
      </c>
      <c r="JY490">
        <v>61.833</v>
      </c>
      <c r="JZ490">
        <v>60.9796</v>
      </c>
      <c r="KA490">
        <v>0</v>
      </c>
      <c r="KB490">
        <v>20.5011</v>
      </c>
      <c r="KC490">
        <v>1437.05</v>
      </c>
      <c r="KD490">
        <v>14.6381</v>
      </c>
      <c r="KE490">
        <v>98.9987</v>
      </c>
      <c r="KF490">
        <v>99.4932</v>
      </c>
    </row>
    <row r="491" spans="1:292">
      <c r="A491">
        <v>471</v>
      </c>
      <c r="B491">
        <v>1685038382.5</v>
      </c>
      <c r="C491">
        <v>11783.40000009537</v>
      </c>
      <c r="D491" t="s">
        <v>1384</v>
      </c>
      <c r="E491" t="s">
        <v>1385</v>
      </c>
      <c r="F491">
        <v>5</v>
      </c>
      <c r="G491" t="s">
        <v>1235</v>
      </c>
      <c r="H491">
        <v>1685038375</v>
      </c>
      <c r="I491">
        <f>(J491)/1000</f>
        <v>0</v>
      </c>
      <c r="J491">
        <f>IF(DO491, AM491, AG491)</f>
        <v>0</v>
      </c>
      <c r="K491">
        <f>IF(DO491, AH491, AF491)</f>
        <v>0</v>
      </c>
      <c r="L491">
        <f>DQ491 - IF(AT491&gt;1, K491*DK491*100.0/(AV491*EE491), 0)</f>
        <v>0</v>
      </c>
      <c r="M491">
        <f>((S491-I491/2)*L491-K491)/(S491+I491/2)</f>
        <v>0</v>
      </c>
      <c r="N491">
        <f>M491*(DX491+DY491)/1000.0</f>
        <v>0</v>
      </c>
      <c r="O491">
        <f>(DQ491 - IF(AT491&gt;1, K491*DK491*100.0/(AV491*EE491), 0))*(DX491+DY491)/1000.0</f>
        <v>0</v>
      </c>
      <c r="P491">
        <f>2.0/((1/R491-1/Q491)+SIGN(R491)*SQRT((1/R491-1/Q491)*(1/R491-1/Q491) + 4*DL491/((DL491+1)*(DL491+1))*(2*1/R491*1/Q491-1/Q491*1/Q491)))</f>
        <v>0</v>
      </c>
      <c r="Q491">
        <f>IF(LEFT(DM491,1)&lt;&gt;"0",IF(LEFT(DM491,1)="1",3.0,DN491),$D$5+$E$5*(EE491*DX491/($K$5*1000))+$F$5*(EE491*DX491/($K$5*1000))*MAX(MIN(DK491,$J$5),$I$5)*MAX(MIN(DK491,$J$5),$I$5)+$G$5*MAX(MIN(DK491,$J$5),$I$5)*(EE491*DX491/($K$5*1000))+$H$5*(EE491*DX491/($K$5*1000))*(EE491*DX491/($K$5*1000)))</f>
        <v>0</v>
      </c>
      <c r="R491">
        <f>I491*(1000-(1000*0.61365*exp(17.502*V491/(240.97+V491))/(DX491+DY491)+DS491)/2)/(1000*0.61365*exp(17.502*V491/(240.97+V491))/(DX491+DY491)-DS491)</f>
        <v>0</v>
      </c>
      <c r="S491">
        <f>1/((DL491+1)/(P491/1.6)+1/(Q491/1.37)) + DL491/((DL491+1)/(P491/1.6) + DL491/(Q491/1.37))</f>
        <v>0</v>
      </c>
      <c r="T491">
        <f>(DG491*DJ491)</f>
        <v>0</v>
      </c>
      <c r="U491">
        <f>(DZ491+(T491+2*0.95*5.67E-8*(((DZ491+$B$9)+273)^4-(DZ491+273)^4)-44100*I491)/(1.84*29.3*Q491+8*0.95*5.67E-8*(DZ491+273)^3))</f>
        <v>0</v>
      </c>
      <c r="V491">
        <f>($C$9*EA491+$D$9*EB491+$E$9*U491)</f>
        <v>0</v>
      </c>
      <c r="W491">
        <f>0.61365*exp(17.502*V491/(240.97+V491))</f>
        <v>0</v>
      </c>
      <c r="X491">
        <f>(Y491/Z491*100)</f>
        <v>0</v>
      </c>
      <c r="Y491">
        <f>DS491*(DX491+DY491)/1000</f>
        <v>0</v>
      </c>
      <c r="Z491">
        <f>0.61365*exp(17.502*DZ491/(240.97+DZ491))</f>
        <v>0</v>
      </c>
      <c r="AA491">
        <f>(W491-DS491*(DX491+DY491)/1000)</f>
        <v>0</v>
      </c>
      <c r="AB491">
        <f>(-I491*44100)</f>
        <v>0</v>
      </c>
      <c r="AC491">
        <f>2*29.3*Q491*0.92*(DZ491-V491)</f>
        <v>0</v>
      </c>
      <c r="AD491">
        <f>2*0.95*5.67E-8*(((DZ491+$B$9)+273)^4-(V491+273)^4)</f>
        <v>0</v>
      </c>
      <c r="AE491">
        <f>T491+AD491+AB491+AC491</f>
        <v>0</v>
      </c>
      <c r="AF491">
        <f>DW491*AT491*(DR491-DQ491*(1000-AT491*DT491)/(1000-AT491*DS491))/(100*DK491)</f>
        <v>0</v>
      </c>
      <c r="AG491">
        <f>1000*DW491*AT491*(DS491-DT491)/(100*DK491*(1000-AT491*DS491))</f>
        <v>0</v>
      </c>
      <c r="AH491">
        <f>(AI491 - AJ491 - DX491*1E3/(8.314*(DZ491+273.15)) * AL491/DW491 * AK491) * DW491/(100*DK491) * (1000 - DT491)/1000</f>
        <v>0</v>
      </c>
      <c r="AI491">
        <v>1446.081625537713</v>
      </c>
      <c r="AJ491">
        <v>1423.735030303031</v>
      </c>
      <c r="AK491">
        <v>3.341237011211567</v>
      </c>
      <c r="AL491">
        <v>66.85377035828483</v>
      </c>
      <c r="AM491">
        <f>(AO491 - AN491 + DX491*1E3/(8.314*(DZ491+273.15)) * AQ491/DW491 * AP491) * DW491/(100*DK491) * 1000/(1000 - AO491)</f>
        <v>0</v>
      </c>
      <c r="AN491">
        <v>14.65772516417779</v>
      </c>
      <c r="AO491">
        <v>17.85857582417583</v>
      </c>
      <c r="AP491">
        <v>-0.005134739798528578</v>
      </c>
      <c r="AQ491">
        <v>101.9108585769425</v>
      </c>
      <c r="AR491">
        <v>0</v>
      </c>
      <c r="AS491">
        <v>0</v>
      </c>
      <c r="AT491">
        <f>IF(AR491*$H$15&gt;=AV491,1.0,(AV491/(AV491-AR491*$H$15)))</f>
        <v>0</v>
      </c>
      <c r="AU491">
        <f>(AT491-1)*100</f>
        <v>0</v>
      </c>
      <c r="AV491">
        <f>MAX(0,($B$15+$C$15*EE491)/(1+$D$15*EE491)*DX491/(DZ491+273)*$E$15)</f>
        <v>0</v>
      </c>
      <c r="AW491" t="s">
        <v>429</v>
      </c>
      <c r="AX491" t="s">
        <v>429</v>
      </c>
      <c r="AY491">
        <v>0</v>
      </c>
      <c r="AZ491">
        <v>0</v>
      </c>
      <c r="BA491">
        <f>1-AY491/AZ491</f>
        <v>0</v>
      </c>
      <c r="BB491">
        <v>0</v>
      </c>
      <c r="BC491" t="s">
        <v>429</v>
      </c>
      <c r="BD491" t="s">
        <v>429</v>
      </c>
      <c r="BE491">
        <v>0</v>
      </c>
      <c r="BF491">
        <v>0</v>
      </c>
      <c r="BG491">
        <f>1-BE491/BF491</f>
        <v>0</v>
      </c>
      <c r="BH491">
        <v>0.5</v>
      </c>
      <c r="BI491">
        <f>DH491</f>
        <v>0</v>
      </c>
      <c r="BJ491">
        <f>K491</f>
        <v>0</v>
      </c>
      <c r="BK491">
        <f>BG491*BH491*BI491</f>
        <v>0</v>
      </c>
      <c r="BL491">
        <f>(BJ491-BB491)/BI491</f>
        <v>0</v>
      </c>
      <c r="BM491">
        <f>(AZ491-BF491)/BF491</f>
        <v>0</v>
      </c>
      <c r="BN491">
        <f>AY491/(BA491+AY491/BF491)</f>
        <v>0</v>
      </c>
      <c r="BO491" t="s">
        <v>429</v>
      </c>
      <c r="BP491">
        <v>0</v>
      </c>
      <c r="BQ491">
        <f>IF(BP491&lt;&gt;0, BP491, BN491)</f>
        <v>0</v>
      </c>
      <c r="BR491">
        <f>1-BQ491/BF491</f>
        <v>0</v>
      </c>
      <c r="BS491">
        <f>(BF491-BE491)/(BF491-BQ491)</f>
        <v>0</v>
      </c>
      <c r="BT491">
        <f>(AZ491-BF491)/(AZ491-BQ491)</f>
        <v>0</v>
      </c>
      <c r="BU491">
        <f>(BF491-BE491)/(BF491-AY491)</f>
        <v>0</v>
      </c>
      <c r="BV491">
        <f>(AZ491-BF491)/(AZ491-AY491)</f>
        <v>0</v>
      </c>
      <c r="BW491">
        <f>(BS491*BQ491/BE491)</f>
        <v>0</v>
      </c>
      <c r="BX491">
        <f>(1-BW491)</f>
        <v>0</v>
      </c>
      <c r="DG491">
        <f>$B$13*EF491+$C$13*EG491+$F$13*ER491*(1-EU491)</f>
        <v>0</v>
      </c>
      <c r="DH491">
        <f>DG491*DI491</f>
        <v>0</v>
      </c>
      <c r="DI491">
        <f>($B$13*$D$11+$C$13*$D$11+$F$13*((FE491+EW491)/MAX(FE491+EW491+FF491, 0.1)*$I$11+FF491/MAX(FE491+EW491+FF491, 0.1)*$J$11))/($B$13+$C$13+$F$13)</f>
        <v>0</v>
      </c>
      <c r="DJ491">
        <f>($B$13*$K$11+$C$13*$K$11+$F$13*((FE491+EW491)/MAX(FE491+EW491+FF491, 0.1)*$P$11+FF491/MAX(FE491+EW491+FF491, 0.1)*$Q$11))/($B$13+$C$13+$F$13)</f>
        <v>0</v>
      </c>
      <c r="DK491">
        <v>4.16</v>
      </c>
      <c r="DL491">
        <v>0.5</v>
      </c>
      <c r="DM491" t="s">
        <v>430</v>
      </c>
      <c r="DN491">
        <v>2</v>
      </c>
      <c r="DO491" t="b">
        <v>1</v>
      </c>
      <c r="DP491">
        <v>1685038375</v>
      </c>
      <c r="DQ491">
        <v>1375.193333333333</v>
      </c>
      <c r="DR491">
        <v>1411.007037037037</v>
      </c>
      <c r="DS491">
        <v>17.87773703703704</v>
      </c>
      <c r="DT491">
        <v>14.68441481481482</v>
      </c>
      <c r="DU491">
        <v>1375.195185185185</v>
      </c>
      <c r="DV491">
        <v>17.96441111111111</v>
      </c>
      <c r="DW491">
        <v>499.9974074074074</v>
      </c>
      <c r="DX491">
        <v>99.47273333333335</v>
      </c>
      <c r="DY491">
        <v>0.09995225555555558</v>
      </c>
      <c r="DZ491">
        <v>26.85506666666667</v>
      </c>
      <c r="EA491">
        <v>27.9571037037037</v>
      </c>
      <c r="EB491">
        <v>999.9000000000001</v>
      </c>
      <c r="EC491">
        <v>0</v>
      </c>
      <c r="ED491">
        <v>0</v>
      </c>
      <c r="EE491">
        <v>9996.061111111112</v>
      </c>
      <c r="EF491">
        <v>0</v>
      </c>
      <c r="EG491">
        <v>283.6961111111111</v>
      </c>
      <c r="EH491">
        <v>-35.81387777777778</v>
      </c>
      <c r="EI491">
        <v>1400.226296296296</v>
      </c>
      <c r="EJ491">
        <v>1432.035555555556</v>
      </c>
      <c r="EK491">
        <v>3.19334111111111</v>
      </c>
      <c r="EL491">
        <v>1411.007037037037</v>
      </c>
      <c r="EM491">
        <v>14.68441481481482</v>
      </c>
      <c r="EN491">
        <v>1.77834962962963</v>
      </c>
      <c r="EO491">
        <v>1.460698148148148</v>
      </c>
      <c r="EP491">
        <v>15.59777037037037</v>
      </c>
      <c r="EQ491">
        <v>12.56283333333334</v>
      </c>
      <c r="ER491">
        <v>2000.064814814815</v>
      </c>
      <c r="ES491">
        <v>0.9799981111111111</v>
      </c>
      <c r="ET491">
        <v>0.0200019037037037</v>
      </c>
      <c r="EU491">
        <v>0</v>
      </c>
      <c r="EV491">
        <v>97.24628518518519</v>
      </c>
      <c r="EW491">
        <v>5.00078</v>
      </c>
      <c r="EX491">
        <v>11209.05555555556</v>
      </c>
      <c r="EY491">
        <v>16380.15925925926</v>
      </c>
      <c r="EZ491">
        <v>44.85159259259258</v>
      </c>
      <c r="FA491">
        <v>46.20333333333332</v>
      </c>
      <c r="FB491">
        <v>45.07855555555556</v>
      </c>
      <c r="FC491">
        <v>45.51118518518518</v>
      </c>
      <c r="FD491">
        <v>45.41885185185184</v>
      </c>
      <c r="FE491">
        <v>1955.157407407407</v>
      </c>
      <c r="FF491">
        <v>39.90518518518519</v>
      </c>
      <c r="FG491">
        <v>0</v>
      </c>
      <c r="FH491">
        <v>1685038381.9</v>
      </c>
      <c r="FI491">
        <v>0</v>
      </c>
      <c r="FJ491">
        <v>97.26363846153846</v>
      </c>
      <c r="FK491">
        <v>-0.5020649716716614</v>
      </c>
      <c r="FL491">
        <v>4453.57264405918</v>
      </c>
      <c r="FM491">
        <v>11191.40769230769</v>
      </c>
      <c r="FN491">
        <v>15</v>
      </c>
      <c r="FO491">
        <v>1685037180.6</v>
      </c>
      <c r="FP491" t="s">
        <v>1212</v>
      </c>
      <c r="FQ491">
        <v>1685037168.1</v>
      </c>
      <c r="FR491">
        <v>1685037180.6</v>
      </c>
      <c r="FS491">
        <v>6</v>
      </c>
      <c r="FT491">
        <v>0.393</v>
      </c>
      <c r="FU491">
        <v>0.027</v>
      </c>
      <c r="FV491">
        <v>0.222</v>
      </c>
      <c r="FW491">
        <v>-0.163</v>
      </c>
      <c r="FX491">
        <v>420</v>
      </c>
      <c r="FY491">
        <v>12</v>
      </c>
      <c r="FZ491">
        <v>0.38</v>
      </c>
      <c r="GA491">
        <v>0.02</v>
      </c>
      <c r="GB491">
        <v>-35.87526749999999</v>
      </c>
      <c r="GC491">
        <v>1.037017260788029</v>
      </c>
      <c r="GD491">
        <v>0.153036878541579</v>
      </c>
      <c r="GE491">
        <v>0</v>
      </c>
      <c r="GF491">
        <v>3.178131</v>
      </c>
      <c r="GG491">
        <v>0.3199978986866718</v>
      </c>
      <c r="GH491">
        <v>0.03369875181664746</v>
      </c>
      <c r="GI491">
        <v>1</v>
      </c>
      <c r="GJ491">
        <v>1</v>
      </c>
      <c r="GK491">
        <v>2</v>
      </c>
      <c r="GL491" t="s">
        <v>432</v>
      </c>
      <c r="GM491">
        <v>3.09849</v>
      </c>
      <c r="GN491">
        <v>2.75806</v>
      </c>
      <c r="GO491">
        <v>0.213796</v>
      </c>
      <c r="GP491">
        <v>0.217127</v>
      </c>
      <c r="GQ491">
        <v>0.09538339999999999</v>
      </c>
      <c r="GR491">
        <v>0.0828207</v>
      </c>
      <c r="GS491">
        <v>19918.6</v>
      </c>
      <c r="GT491">
        <v>19612.7</v>
      </c>
      <c r="GU491">
        <v>25903.1</v>
      </c>
      <c r="GV491">
        <v>25422.3</v>
      </c>
      <c r="GW491">
        <v>37636.3</v>
      </c>
      <c r="GX491">
        <v>35541.1</v>
      </c>
      <c r="GY491">
        <v>45305.1</v>
      </c>
      <c r="GZ491">
        <v>41909.3</v>
      </c>
      <c r="HA491">
        <v>1.81912</v>
      </c>
      <c r="HB491">
        <v>1.74603</v>
      </c>
      <c r="HC491">
        <v>-0.231452</v>
      </c>
      <c r="HD491">
        <v>0</v>
      </c>
      <c r="HE491">
        <v>31.7274</v>
      </c>
      <c r="HF491">
        <v>999.9</v>
      </c>
      <c r="HG491">
        <v>39.1</v>
      </c>
      <c r="HH491">
        <v>48.2</v>
      </c>
      <c r="HI491">
        <v>44.6031</v>
      </c>
      <c r="HJ491">
        <v>63.2535</v>
      </c>
      <c r="HK491">
        <v>22.7484</v>
      </c>
      <c r="HL491">
        <v>1</v>
      </c>
      <c r="HM491">
        <v>0.7698700000000001</v>
      </c>
      <c r="HN491">
        <v>7.96935</v>
      </c>
      <c r="HO491">
        <v>20.1169</v>
      </c>
      <c r="HP491">
        <v>5.21085</v>
      </c>
      <c r="HQ491">
        <v>11.986</v>
      </c>
      <c r="HR491">
        <v>4.9631</v>
      </c>
      <c r="HS491">
        <v>3.27415</v>
      </c>
      <c r="HT491">
        <v>9999</v>
      </c>
      <c r="HU491">
        <v>9999</v>
      </c>
      <c r="HV491">
        <v>9999</v>
      </c>
      <c r="HW491">
        <v>33.3</v>
      </c>
      <c r="HX491">
        <v>1.86402</v>
      </c>
      <c r="HY491">
        <v>1.86035</v>
      </c>
      <c r="HZ491">
        <v>1.85868</v>
      </c>
      <c r="IA491">
        <v>1.86005</v>
      </c>
      <c r="IB491">
        <v>1.85989</v>
      </c>
      <c r="IC491">
        <v>1.85857</v>
      </c>
      <c r="ID491">
        <v>1.85773</v>
      </c>
      <c r="IE491">
        <v>1.85248</v>
      </c>
      <c r="IF491">
        <v>0</v>
      </c>
      <c r="IG491">
        <v>0</v>
      </c>
      <c r="IH491">
        <v>0</v>
      </c>
      <c r="II491">
        <v>0</v>
      </c>
      <c r="IJ491" t="s">
        <v>433</v>
      </c>
      <c r="IK491" t="s">
        <v>434</v>
      </c>
      <c r="IL491" t="s">
        <v>435</v>
      </c>
      <c r="IM491" t="s">
        <v>435</v>
      </c>
      <c r="IN491" t="s">
        <v>435</v>
      </c>
      <c r="IO491" t="s">
        <v>435</v>
      </c>
      <c r="IP491">
        <v>0</v>
      </c>
      <c r="IQ491">
        <v>100</v>
      </c>
      <c r="IR491">
        <v>100</v>
      </c>
      <c r="IS491">
        <v>-0.01</v>
      </c>
      <c r="IT491">
        <v>-0.08690000000000001</v>
      </c>
      <c r="IU491">
        <v>0.1423453740695309</v>
      </c>
      <c r="IV491">
        <v>0.0002756662941723101</v>
      </c>
      <c r="IW491">
        <v>-1.706736700235475E-07</v>
      </c>
      <c r="IX491">
        <v>-7.648352192670159E-11</v>
      </c>
      <c r="IY491">
        <v>-0.2459740599932363</v>
      </c>
      <c r="IZ491">
        <v>0.001712106514585134</v>
      </c>
      <c r="JA491">
        <v>0.0004201690128959496</v>
      </c>
      <c r="JB491">
        <v>-1.212774764375344E-06</v>
      </c>
      <c r="JC491">
        <v>3</v>
      </c>
      <c r="JD491">
        <v>1949</v>
      </c>
      <c r="JE491">
        <v>1</v>
      </c>
      <c r="JF491">
        <v>28</v>
      </c>
      <c r="JG491">
        <v>20.2</v>
      </c>
      <c r="JH491">
        <v>20</v>
      </c>
      <c r="JI491">
        <v>3.11401</v>
      </c>
      <c r="JJ491">
        <v>2.68066</v>
      </c>
      <c r="JK491">
        <v>1.49658</v>
      </c>
      <c r="JL491">
        <v>2.34009</v>
      </c>
      <c r="JM491">
        <v>1.54785</v>
      </c>
      <c r="JN491">
        <v>2.45972</v>
      </c>
      <c r="JO491">
        <v>51.3316</v>
      </c>
      <c r="JP491">
        <v>13.3265</v>
      </c>
      <c r="JQ491">
        <v>18</v>
      </c>
      <c r="JR491">
        <v>501.686</v>
      </c>
      <c r="JS491">
        <v>467.168</v>
      </c>
      <c r="JT491">
        <v>20.5219</v>
      </c>
      <c r="JU491">
        <v>36.2506</v>
      </c>
      <c r="JV491">
        <v>30</v>
      </c>
      <c r="JW491">
        <v>35.9663</v>
      </c>
      <c r="JX491">
        <v>35.8255</v>
      </c>
      <c r="JY491">
        <v>62.4873</v>
      </c>
      <c r="JZ491">
        <v>60.9796</v>
      </c>
      <c r="KA491">
        <v>0</v>
      </c>
      <c r="KB491">
        <v>20.5344</v>
      </c>
      <c r="KC491">
        <v>1457.11</v>
      </c>
      <c r="KD491">
        <v>14.6381</v>
      </c>
      <c r="KE491">
        <v>98.9982</v>
      </c>
      <c r="KF491">
        <v>99.4926</v>
      </c>
    </row>
    <row r="492" spans="1:292">
      <c r="A492">
        <v>472</v>
      </c>
      <c r="B492">
        <v>1685038387.5</v>
      </c>
      <c r="C492">
        <v>11788.40000009537</v>
      </c>
      <c r="D492" t="s">
        <v>1386</v>
      </c>
      <c r="E492" t="s">
        <v>1387</v>
      </c>
      <c r="F492">
        <v>5</v>
      </c>
      <c r="G492" t="s">
        <v>1235</v>
      </c>
      <c r="H492">
        <v>1685038379.714286</v>
      </c>
      <c r="I492">
        <f>(J492)/1000</f>
        <v>0</v>
      </c>
      <c r="J492">
        <f>IF(DO492, AM492, AG492)</f>
        <v>0</v>
      </c>
      <c r="K492">
        <f>IF(DO492, AH492, AF492)</f>
        <v>0</v>
      </c>
      <c r="L492">
        <f>DQ492 - IF(AT492&gt;1, K492*DK492*100.0/(AV492*EE492), 0)</f>
        <v>0</v>
      </c>
      <c r="M492">
        <f>((S492-I492/2)*L492-K492)/(S492+I492/2)</f>
        <v>0</v>
      </c>
      <c r="N492">
        <f>M492*(DX492+DY492)/1000.0</f>
        <v>0</v>
      </c>
      <c r="O492">
        <f>(DQ492 - IF(AT492&gt;1, K492*DK492*100.0/(AV492*EE492), 0))*(DX492+DY492)/1000.0</f>
        <v>0</v>
      </c>
      <c r="P492">
        <f>2.0/((1/R492-1/Q492)+SIGN(R492)*SQRT((1/R492-1/Q492)*(1/R492-1/Q492) + 4*DL492/((DL492+1)*(DL492+1))*(2*1/R492*1/Q492-1/Q492*1/Q492)))</f>
        <v>0</v>
      </c>
      <c r="Q492">
        <f>IF(LEFT(DM492,1)&lt;&gt;"0",IF(LEFT(DM492,1)="1",3.0,DN492),$D$5+$E$5*(EE492*DX492/($K$5*1000))+$F$5*(EE492*DX492/($K$5*1000))*MAX(MIN(DK492,$J$5),$I$5)*MAX(MIN(DK492,$J$5),$I$5)+$G$5*MAX(MIN(DK492,$J$5),$I$5)*(EE492*DX492/($K$5*1000))+$H$5*(EE492*DX492/($K$5*1000))*(EE492*DX492/($K$5*1000)))</f>
        <v>0</v>
      </c>
      <c r="R492">
        <f>I492*(1000-(1000*0.61365*exp(17.502*V492/(240.97+V492))/(DX492+DY492)+DS492)/2)/(1000*0.61365*exp(17.502*V492/(240.97+V492))/(DX492+DY492)-DS492)</f>
        <v>0</v>
      </c>
      <c r="S492">
        <f>1/((DL492+1)/(P492/1.6)+1/(Q492/1.37)) + DL492/((DL492+1)/(P492/1.6) + DL492/(Q492/1.37))</f>
        <v>0</v>
      </c>
      <c r="T492">
        <f>(DG492*DJ492)</f>
        <v>0</v>
      </c>
      <c r="U492">
        <f>(DZ492+(T492+2*0.95*5.67E-8*(((DZ492+$B$9)+273)^4-(DZ492+273)^4)-44100*I492)/(1.84*29.3*Q492+8*0.95*5.67E-8*(DZ492+273)^3))</f>
        <v>0</v>
      </c>
      <c r="V492">
        <f>($C$9*EA492+$D$9*EB492+$E$9*U492)</f>
        <v>0</v>
      </c>
      <c r="W492">
        <f>0.61365*exp(17.502*V492/(240.97+V492))</f>
        <v>0</v>
      </c>
      <c r="X492">
        <f>(Y492/Z492*100)</f>
        <v>0</v>
      </c>
      <c r="Y492">
        <f>DS492*(DX492+DY492)/1000</f>
        <v>0</v>
      </c>
      <c r="Z492">
        <f>0.61365*exp(17.502*DZ492/(240.97+DZ492))</f>
        <v>0</v>
      </c>
      <c r="AA492">
        <f>(W492-DS492*(DX492+DY492)/1000)</f>
        <v>0</v>
      </c>
      <c r="AB492">
        <f>(-I492*44100)</f>
        <v>0</v>
      </c>
      <c r="AC492">
        <f>2*29.3*Q492*0.92*(DZ492-V492)</f>
        <v>0</v>
      </c>
      <c r="AD492">
        <f>2*0.95*5.67E-8*(((DZ492+$B$9)+273)^4-(V492+273)^4)</f>
        <v>0</v>
      </c>
      <c r="AE492">
        <f>T492+AD492+AB492+AC492</f>
        <v>0</v>
      </c>
      <c r="AF492">
        <f>DW492*AT492*(DR492-DQ492*(1000-AT492*DT492)/(1000-AT492*DS492))/(100*DK492)</f>
        <v>0</v>
      </c>
      <c r="AG492">
        <f>1000*DW492*AT492*(DS492-DT492)/(100*DK492*(1000-AT492*DS492))</f>
        <v>0</v>
      </c>
      <c r="AH492">
        <f>(AI492 - AJ492 - DX492*1E3/(8.314*(DZ492+273.15)) * AL492/DW492 * AK492) * DW492/(100*DK492) * (1000 - DT492)/1000</f>
        <v>0</v>
      </c>
      <c r="AI492">
        <v>1462.636422754544</v>
      </c>
      <c r="AJ492">
        <v>1440.555393939394</v>
      </c>
      <c r="AK492">
        <v>3.373090735347455</v>
      </c>
      <c r="AL492">
        <v>66.85377035828483</v>
      </c>
      <c r="AM492">
        <f>(AO492 - AN492 + DX492*1E3/(8.314*(DZ492+273.15)) * AQ492/DW492 * AP492) * DW492/(100*DK492) * 1000/(1000 - AO492)</f>
        <v>0</v>
      </c>
      <c r="AN492">
        <v>14.65414100173735</v>
      </c>
      <c r="AO492">
        <v>17.85218241758243</v>
      </c>
      <c r="AP492">
        <v>-0.0003698565540811832</v>
      </c>
      <c r="AQ492">
        <v>101.9108585769425</v>
      </c>
      <c r="AR492">
        <v>0</v>
      </c>
      <c r="AS492">
        <v>0</v>
      </c>
      <c r="AT492">
        <f>IF(AR492*$H$15&gt;=AV492,1.0,(AV492/(AV492-AR492*$H$15)))</f>
        <v>0</v>
      </c>
      <c r="AU492">
        <f>(AT492-1)*100</f>
        <v>0</v>
      </c>
      <c r="AV492">
        <f>MAX(0,($B$15+$C$15*EE492)/(1+$D$15*EE492)*DX492/(DZ492+273)*$E$15)</f>
        <v>0</v>
      </c>
      <c r="AW492" t="s">
        <v>429</v>
      </c>
      <c r="AX492" t="s">
        <v>429</v>
      </c>
      <c r="AY492">
        <v>0</v>
      </c>
      <c r="AZ492">
        <v>0</v>
      </c>
      <c r="BA492">
        <f>1-AY492/AZ492</f>
        <v>0</v>
      </c>
      <c r="BB492">
        <v>0</v>
      </c>
      <c r="BC492" t="s">
        <v>429</v>
      </c>
      <c r="BD492" t="s">
        <v>429</v>
      </c>
      <c r="BE492">
        <v>0</v>
      </c>
      <c r="BF492">
        <v>0</v>
      </c>
      <c r="BG492">
        <f>1-BE492/BF492</f>
        <v>0</v>
      </c>
      <c r="BH492">
        <v>0.5</v>
      </c>
      <c r="BI492">
        <f>DH492</f>
        <v>0</v>
      </c>
      <c r="BJ492">
        <f>K492</f>
        <v>0</v>
      </c>
      <c r="BK492">
        <f>BG492*BH492*BI492</f>
        <v>0</v>
      </c>
      <c r="BL492">
        <f>(BJ492-BB492)/BI492</f>
        <v>0</v>
      </c>
      <c r="BM492">
        <f>(AZ492-BF492)/BF492</f>
        <v>0</v>
      </c>
      <c r="BN492">
        <f>AY492/(BA492+AY492/BF492)</f>
        <v>0</v>
      </c>
      <c r="BO492" t="s">
        <v>429</v>
      </c>
      <c r="BP492">
        <v>0</v>
      </c>
      <c r="BQ492">
        <f>IF(BP492&lt;&gt;0, BP492, BN492)</f>
        <v>0</v>
      </c>
      <c r="BR492">
        <f>1-BQ492/BF492</f>
        <v>0</v>
      </c>
      <c r="BS492">
        <f>(BF492-BE492)/(BF492-BQ492)</f>
        <v>0</v>
      </c>
      <c r="BT492">
        <f>(AZ492-BF492)/(AZ492-BQ492)</f>
        <v>0</v>
      </c>
      <c r="BU492">
        <f>(BF492-BE492)/(BF492-AY492)</f>
        <v>0</v>
      </c>
      <c r="BV492">
        <f>(AZ492-BF492)/(AZ492-AY492)</f>
        <v>0</v>
      </c>
      <c r="BW492">
        <f>(BS492*BQ492/BE492)</f>
        <v>0</v>
      </c>
      <c r="BX492">
        <f>(1-BW492)</f>
        <v>0</v>
      </c>
      <c r="DG492">
        <f>$B$13*EF492+$C$13*EG492+$F$13*ER492*(1-EU492)</f>
        <v>0</v>
      </c>
      <c r="DH492">
        <f>DG492*DI492</f>
        <v>0</v>
      </c>
      <c r="DI492">
        <f>($B$13*$D$11+$C$13*$D$11+$F$13*((FE492+EW492)/MAX(FE492+EW492+FF492, 0.1)*$I$11+FF492/MAX(FE492+EW492+FF492, 0.1)*$J$11))/($B$13+$C$13+$F$13)</f>
        <v>0</v>
      </c>
      <c r="DJ492">
        <f>($B$13*$K$11+$C$13*$K$11+$F$13*((FE492+EW492)/MAX(FE492+EW492+FF492, 0.1)*$P$11+FF492/MAX(FE492+EW492+FF492, 0.1)*$Q$11))/($B$13+$C$13+$F$13)</f>
        <v>0</v>
      </c>
      <c r="DK492">
        <v>4.16</v>
      </c>
      <c r="DL492">
        <v>0.5</v>
      </c>
      <c r="DM492" t="s">
        <v>430</v>
      </c>
      <c r="DN492">
        <v>2</v>
      </c>
      <c r="DO492" t="b">
        <v>1</v>
      </c>
      <c r="DP492">
        <v>1685038379.714286</v>
      </c>
      <c r="DQ492">
        <v>1390.768928571428</v>
      </c>
      <c r="DR492">
        <v>1426.677857142857</v>
      </c>
      <c r="DS492">
        <v>17.86778214285714</v>
      </c>
      <c r="DT492">
        <v>14.66167142857143</v>
      </c>
      <c r="DU492">
        <v>1390.78</v>
      </c>
      <c r="DV492">
        <v>17.95461428571429</v>
      </c>
      <c r="DW492">
        <v>500.0150714285714</v>
      </c>
      <c r="DX492">
        <v>99.47282499999999</v>
      </c>
      <c r="DY492">
        <v>0.09995845357142856</v>
      </c>
      <c r="DZ492">
        <v>26.85595357142857</v>
      </c>
      <c r="EA492">
        <v>27.95757142857143</v>
      </c>
      <c r="EB492">
        <v>999.9000000000002</v>
      </c>
      <c r="EC492">
        <v>0</v>
      </c>
      <c r="ED492">
        <v>0</v>
      </c>
      <c r="EE492">
        <v>10000.4875</v>
      </c>
      <c r="EF492">
        <v>0</v>
      </c>
      <c r="EG492">
        <v>287.44425</v>
      </c>
      <c r="EH492">
        <v>-35.9085</v>
      </c>
      <c r="EI492">
        <v>1416.071071428571</v>
      </c>
      <c r="EJ492">
        <v>1447.905714285715</v>
      </c>
      <c r="EK492">
        <v>3.206133571428572</v>
      </c>
      <c r="EL492">
        <v>1426.677857142857</v>
      </c>
      <c r="EM492">
        <v>14.66167142857143</v>
      </c>
      <c r="EN492">
        <v>1.77736</v>
      </c>
      <c r="EO492">
        <v>1.458437142857143</v>
      </c>
      <c r="EP492">
        <v>15.58908571428571</v>
      </c>
      <c r="EQ492">
        <v>12.53924285714286</v>
      </c>
      <c r="ER492">
        <v>2000.047857142857</v>
      </c>
      <c r="ES492">
        <v>0.9799993571428575</v>
      </c>
      <c r="ET492">
        <v>0.0200006</v>
      </c>
      <c r="EU492">
        <v>0</v>
      </c>
      <c r="EV492">
        <v>97.25586071428573</v>
      </c>
      <c r="EW492">
        <v>5.00078</v>
      </c>
      <c r="EX492">
        <v>11357.07857142857</v>
      </c>
      <c r="EY492">
        <v>16380.02857142857</v>
      </c>
      <c r="EZ492">
        <v>44.86135714285714</v>
      </c>
      <c r="FA492">
        <v>46.22300000000001</v>
      </c>
      <c r="FB492">
        <v>45.25435714285715</v>
      </c>
      <c r="FC492">
        <v>45.51974999999999</v>
      </c>
      <c r="FD492">
        <v>45.42389285714285</v>
      </c>
      <c r="FE492">
        <v>1955.143214285714</v>
      </c>
      <c r="FF492">
        <v>39.90285714285715</v>
      </c>
      <c r="FG492">
        <v>0</v>
      </c>
      <c r="FH492">
        <v>1685038386.7</v>
      </c>
      <c r="FI492">
        <v>0</v>
      </c>
      <c r="FJ492">
        <v>97.2441153846154</v>
      </c>
      <c r="FK492">
        <v>0.5690461323765104</v>
      </c>
      <c r="FL492">
        <v>-891.9658140752277</v>
      </c>
      <c r="FM492">
        <v>11354.79230769231</v>
      </c>
      <c r="FN492">
        <v>15</v>
      </c>
      <c r="FO492">
        <v>1685037180.6</v>
      </c>
      <c r="FP492" t="s">
        <v>1212</v>
      </c>
      <c r="FQ492">
        <v>1685037168.1</v>
      </c>
      <c r="FR492">
        <v>1685037180.6</v>
      </c>
      <c r="FS492">
        <v>6</v>
      </c>
      <c r="FT492">
        <v>0.393</v>
      </c>
      <c r="FU492">
        <v>0.027</v>
      </c>
      <c r="FV492">
        <v>0.222</v>
      </c>
      <c r="FW492">
        <v>-0.163</v>
      </c>
      <c r="FX492">
        <v>420</v>
      </c>
      <c r="FY492">
        <v>12</v>
      </c>
      <c r="FZ492">
        <v>0.38</v>
      </c>
      <c r="GA492">
        <v>0.02</v>
      </c>
      <c r="GB492">
        <v>-35.8791375</v>
      </c>
      <c r="GC492">
        <v>-0.9988784240149404</v>
      </c>
      <c r="GD492">
        <v>0.2591417003180888</v>
      </c>
      <c r="GE492">
        <v>0</v>
      </c>
      <c r="GF492">
        <v>3.194279</v>
      </c>
      <c r="GG492">
        <v>0.148426041275792</v>
      </c>
      <c r="GH492">
        <v>0.02301446162742026</v>
      </c>
      <c r="GI492">
        <v>1</v>
      </c>
      <c r="GJ492">
        <v>1</v>
      </c>
      <c r="GK492">
        <v>2</v>
      </c>
      <c r="GL492" t="s">
        <v>432</v>
      </c>
      <c r="GM492">
        <v>3.09876</v>
      </c>
      <c r="GN492">
        <v>2.75828</v>
      </c>
      <c r="GO492">
        <v>0.215314</v>
      </c>
      <c r="GP492">
        <v>0.21873</v>
      </c>
      <c r="GQ492">
        <v>0.09535929999999999</v>
      </c>
      <c r="GR492">
        <v>0.082818</v>
      </c>
      <c r="GS492">
        <v>19880</v>
      </c>
      <c r="GT492">
        <v>19572.2</v>
      </c>
      <c r="GU492">
        <v>25903</v>
      </c>
      <c r="GV492">
        <v>25422.1</v>
      </c>
      <c r="GW492">
        <v>37637.3</v>
      </c>
      <c r="GX492">
        <v>35541.1</v>
      </c>
      <c r="GY492">
        <v>45304.8</v>
      </c>
      <c r="GZ492">
        <v>41909.1</v>
      </c>
      <c r="HA492">
        <v>1.81973</v>
      </c>
      <c r="HB492">
        <v>1.74588</v>
      </c>
      <c r="HC492">
        <v>-0.228919</v>
      </c>
      <c r="HD492">
        <v>0</v>
      </c>
      <c r="HE492">
        <v>31.6985</v>
      </c>
      <c r="HF492">
        <v>999.9</v>
      </c>
      <c r="HG492">
        <v>39.1</v>
      </c>
      <c r="HH492">
        <v>48.1</v>
      </c>
      <c r="HI492">
        <v>44.3786</v>
      </c>
      <c r="HJ492">
        <v>63.1135</v>
      </c>
      <c r="HK492">
        <v>22.4599</v>
      </c>
      <c r="HL492">
        <v>1</v>
      </c>
      <c r="HM492">
        <v>0.770272</v>
      </c>
      <c r="HN492">
        <v>7.9371</v>
      </c>
      <c r="HO492">
        <v>20.1188</v>
      </c>
      <c r="HP492">
        <v>5.21085</v>
      </c>
      <c r="HQ492">
        <v>11.986</v>
      </c>
      <c r="HR492">
        <v>4.96365</v>
      </c>
      <c r="HS492">
        <v>3.27415</v>
      </c>
      <c r="HT492">
        <v>9999</v>
      </c>
      <c r="HU492">
        <v>9999</v>
      </c>
      <c r="HV492">
        <v>9999</v>
      </c>
      <c r="HW492">
        <v>33.3</v>
      </c>
      <c r="HX492">
        <v>1.86401</v>
      </c>
      <c r="HY492">
        <v>1.86035</v>
      </c>
      <c r="HZ492">
        <v>1.85867</v>
      </c>
      <c r="IA492">
        <v>1.86005</v>
      </c>
      <c r="IB492">
        <v>1.85989</v>
      </c>
      <c r="IC492">
        <v>1.85858</v>
      </c>
      <c r="ID492">
        <v>1.85772</v>
      </c>
      <c r="IE492">
        <v>1.85248</v>
      </c>
      <c r="IF492">
        <v>0</v>
      </c>
      <c r="IG492">
        <v>0</v>
      </c>
      <c r="IH492">
        <v>0</v>
      </c>
      <c r="II492">
        <v>0</v>
      </c>
      <c r="IJ492" t="s">
        <v>433</v>
      </c>
      <c r="IK492" t="s">
        <v>434</v>
      </c>
      <c r="IL492" t="s">
        <v>435</v>
      </c>
      <c r="IM492" t="s">
        <v>435</v>
      </c>
      <c r="IN492" t="s">
        <v>435</v>
      </c>
      <c r="IO492" t="s">
        <v>435</v>
      </c>
      <c r="IP492">
        <v>0</v>
      </c>
      <c r="IQ492">
        <v>100</v>
      </c>
      <c r="IR492">
        <v>100</v>
      </c>
      <c r="IS492">
        <v>-0.02</v>
      </c>
      <c r="IT492">
        <v>-0.08699999999999999</v>
      </c>
      <c r="IU492">
        <v>0.1423453740695309</v>
      </c>
      <c r="IV492">
        <v>0.0002756662941723101</v>
      </c>
      <c r="IW492">
        <v>-1.706736700235475E-07</v>
      </c>
      <c r="IX492">
        <v>-7.648352192670159E-11</v>
      </c>
      <c r="IY492">
        <v>-0.2459740599932363</v>
      </c>
      <c r="IZ492">
        <v>0.001712106514585134</v>
      </c>
      <c r="JA492">
        <v>0.0004201690128959496</v>
      </c>
      <c r="JB492">
        <v>-1.212774764375344E-06</v>
      </c>
      <c r="JC492">
        <v>3</v>
      </c>
      <c r="JD492">
        <v>1949</v>
      </c>
      <c r="JE492">
        <v>1</v>
      </c>
      <c r="JF492">
        <v>28</v>
      </c>
      <c r="JG492">
        <v>20.3</v>
      </c>
      <c r="JH492">
        <v>20.1</v>
      </c>
      <c r="JI492">
        <v>3.13965</v>
      </c>
      <c r="JJ492">
        <v>2.68066</v>
      </c>
      <c r="JK492">
        <v>1.49658</v>
      </c>
      <c r="JL492">
        <v>2.34009</v>
      </c>
      <c r="JM492">
        <v>1.54785</v>
      </c>
      <c r="JN492">
        <v>2.38892</v>
      </c>
      <c r="JO492">
        <v>51.3316</v>
      </c>
      <c r="JP492">
        <v>13.309</v>
      </c>
      <c r="JQ492">
        <v>18</v>
      </c>
      <c r="JR492">
        <v>502.098</v>
      </c>
      <c r="JS492">
        <v>467.092</v>
      </c>
      <c r="JT492">
        <v>20.5552</v>
      </c>
      <c r="JU492">
        <v>36.2561</v>
      </c>
      <c r="JV492">
        <v>30.0001</v>
      </c>
      <c r="JW492">
        <v>35.9712</v>
      </c>
      <c r="JX492">
        <v>35.8287</v>
      </c>
      <c r="JY492">
        <v>63.0365</v>
      </c>
      <c r="JZ492">
        <v>60.9796</v>
      </c>
      <c r="KA492">
        <v>0</v>
      </c>
      <c r="KB492">
        <v>20.5639</v>
      </c>
      <c r="KC492">
        <v>1470.48</v>
      </c>
      <c r="KD492">
        <v>14.6381</v>
      </c>
      <c r="KE492">
        <v>98.99769999999999</v>
      </c>
      <c r="KF492">
        <v>99.4919</v>
      </c>
    </row>
    <row r="493" spans="1:292">
      <c r="A493">
        <v>473</v>
      </c>
      <c r="B493">
        <v>1685038392.5</v>
      </c>
      <c r="C493">
        <v>11793.40000009537</v>
      </c>
      <c r="D493" t="s">
        <v>1388</v>
      </c>
      <c r="E493" t="s">
        <v>1389</v>
      </c>
      <c r="F493">
        <v>5</v>
      </c>
      <c r="G493" t="s">
        <v>1235</v>
      </c>
      <c r="H493">
        <v>1685038385</v>
      </c>
      <c r="I493">
        <f>(J493)/1000</f>
        <v>0</v>
      </c>
      <c r="J493">
        <f>IF(DO493, AM493, AG493)</f>
        <v>0</v>
      </c>
      <c r="K493">
        <f>IF(DO493, AH493, AF493)</f>
        <v>0</v>
      </c>
      <c r="L493">
        <f>DQ493 - IF(AT493&gt;1, K493*DK493*100.0/(AV493*EE493), 0)</f>
        <v>0</v>
      </c>
      <c r="M493">
        <f>((S493-I493/2)*L493-K493)/(S493+I493/2)</f>
        <v>0</v>
      </c>
      <c r="N493">
        <f>M493*(DX493+DY493)/1000.0</f>
        <v>0</v>
      </c>
      <c r="O493">
        <f>(DQ493 - IF(AT493&gt;1, K493*DK493*100.0/(AV493*EE493), 0))*(DX493+DY493)/1000.0</f>
        <v>0</v>
      </c>
      <c r="P493">
        <f>2.0/((1/R493-1/Q493)+SIGN(R493)*SQRT((1/R493-1/Q493)*(1/R493-1/Q493) + 4*DL493/((DL493+1)*(DL493+1))*(2*1/R493*1/Q493-1/Q493*1/Q493)))</f>
        <v>0</v>
      </c>
      <c r="Q493">
        <f>IF(LEFT(DM493,1)&lt;&gt;"0",IF(LEFT(DM493,1)="1",3.0,DN493),$D$5+$E$5*(EE493*DX493/($K$5*1000))+$F$5*(EE493*DX493/($K$5*1000))*MAX(MIN(DK493,$J$5),$I$5)*MAX(MIN(DK493,$J$5),$I$5)+$G$5*MAX(MIN(DK493,$J$5),$I$5)*(EE493*DX493/($K$5*1000))+$H$5*(EE493*DX493/($K$5*1000))*(EE493*DX493/($K$5*1000)))</f>
        <v>0</v>
      </c>
      <c r="R493">
        <f>I493*(1000-(1000*0.61365*exp(17.502*V493/(240.97+V493))/(DX493+DY493)+DS493)/2)/(1000*0.61365*exp(17.502*V493/(240.97+V493))/(DX493+DY493)-DS493)</f>
        <v>0</v>
      </c>
      <c r="S493">
        <f>1/((DL493+1)/(P493/1.6)+1/(Q493/1.37)) + DL493/((DL493+1)/(P493/1.6) + DL493/(Q493/1.37))</f>
        <v>0</v>
      </c>
      <c r="T493">
        <f>(DG493*DJ493)</f>
        <v>0</v>
      </c>
      <c r="U493">
        <f>(DZ493+(T493+2*0.95*5.67E-8*(((DZ493+$B$9)+273)^4-(DZ493+273)^4)-44100*I493)/(1.84*29.3*Q493+8*0.95*5.67E-8*(DZ493+273)^3))</f>
        <v>0</v>
      </c>
      <c r="V493">
        <f>($C$9*EA493+$D$9*EB493+$E$9*U493)</f>
        <v>0</v>
      </c>
      <c r="W493">
        <f>0.61365*exp(17.502*V493/(240.97+V493))</f>
        <v>0</v>
      </c>
      <c r="X493">
        <f>(Y493/Z493*100)</f>
        <v>0</v>
      </c>
      <c r="Y493">
        <f>DS493*(DX493+DY493)/1000</f>
        <v>0</v>
      </c>
      <c r="Z493">
        <f>0.61365*exp(17.502*DZ493/(240.97+DZ493))</f>
        <v>0</v>
      </c>
      <c r="AA493">
        <f>(W493-DS493*(DX493+DY493)/1000)</f>
        <v>0</v>
      </c>
      <c r="AB493">
        <f>(-I493*44100)</f>
        <v>0</v>
      </c>
      <c r="AC493">
        <f>2*29.3*Q493*0.92*(DZ493-V493)</f>
        <v>0</v>
      </c>
      <c r="AD493">
        <f>2*0.95*5.67E-8*(((DZ493+$B$9)+273)^4-(V493+273)^4)</f>
        <v>0</v>
      </c>
      <c r="AE493">
        <f>T493+AD493+AB493+AC493</f>
        <v>0</v>
      </c>
      <c r="AF493">
        <f>DW493*AT493*(DR493-DQ493*(1000-AT493*DT493)/(1000-AT493*DS493))/(100*DK493)</f>
        <v>0</v>
      </c>
      <c r="AG493">
        <f>1000*DW493*AT493*(DS493-DT493)/(100*DK493*(1000-AT493*DS493))</f>
        <v>0</v>
      </c>
      <c r="AH493">
        <f>(AI493 - AJ493 - DX493*1E3/(8.314*(DZ493+273.15)) * AL493/DW493 * AK493) * DW493/(100*DK493) * (1000 - DT493)/1000</f>
        <v>0</v>
      </c>
      <c r="AI493">
        <v>1480.484440025357</v>
      </c>
      <c r="AJ493">
        <v>1457.888242424242</v>
      </c>
      <c r="AK493">
        <v>3.467222095752362</v>
      </c>
      <c r="AL493">
        <v>66.85377035828483</v>
      </c>
      <c r="AM493">
        <f>(AO493 - AN493 + DX493*1E3/(8.314*(DZ493+273.15)) * AQ493/DW493 * AP493) * DW493/(100*DK493) * 1000/(1000 - AO493)</f>
        <v>0</v>
      </c>
      <c r="AN493">
        <v>14.65448136104582</v>
      </c>
      <c r="AO493">
        <v>17.84902967032968</v>
      </c>
      <c r="AP493">
        <v>-0.0001903636637133851</v>
      </c>
      <c r="AQ493">
        <v>101.9108585769425</v>
      </c>
      <c r="AR493">
        <v>0</v>
      </c>
      <c r="AS493">
        <v>0</v>
      </c>
      <c r="AT493">
        <f>IF(AR493*$H$15&gt;=AV493,1.0,(AV493/(AV493-AR493*$H$15)))</f>
        <v>0</v>
      </c>
      <c r="AU493">
        <f>(AT493-1)*100</f>
        <v>0</v>
      </c>
      <c r="AV493">
        <f>MAX(0,($B$15+$C$15*EE493)/(1+$D$15*EE493)*DX493/(DZ493+273)*$E$15)</f>
        <v>0</v>
      </c>
      <c r="AW493" t="s">
        <v>429</v>
      </c>
      <c r="AX493" t="s">
        <v>429</v>
      </c>
      <c r="AY493">
        <v>0</v>
      </c>
      <c r="AZ493">
        <v>0</v>
      </c>
      <c r="BA493">
        <f>1-AY493/AZ493</f>
        <v>0</v>
      </c>
      <c r="BB493">
        <v>0</v>
      </c>
      <c r="BC493" t="s">
        <v>429</v>
      </c>
      <c r="BD493" t="s">
        <v>429</v>
      </c>
      <c r="BE493">
        <v>0</v>
      </c>
      <c r="BF493">
        <v>0</v>
      </c>
      <c r="BG493">
        <f>1-BE493/BF493</f>
        <v>0</v>
      </c>
      <c r="BH493">
        <v>0.5</v>
      </c>
      <c r="BI493">
        <f>DH493</f>
        <v>0</v>
      </c>
      <c r="BJ493">
        <f>K493</f>
        <v>0</v>
      </c>
      <c r="BK493">
        <f>BG493*BH493*BI493</f>
        <v>0</v>
      </c>
      <c r="BL493">
        <f>(BJ493-BB493)/BI493</f>
        <v>0</v>
      </c>
      <c r="BM493">
        <f>(AZ493-BF493)/BF493</f>
        <v>0</v>
      </c>
      <c r="BN493">
        <f>AY493/(BA493+AY493/BF493)</f>
        <v>0</v>
      </c>
      <c r="BO493" t="s">
        <v>429</v>
      </c>
      <c r="BP493">
        <v>0</v>
      </c>
      <c r="BQ493">
        <f>IF(BP493&lt;&gt;0, BP493, BN493)</f>
        <v>0</v>
      </c>
      <c r="BR493">
        <f>1-BQ493/BF493</f>
        <v>0</v>
      </c>
      <c r="BS493">
        <f>(BF493-BE493)/(BF493-BQ493)</f>
        <v>0</v>
      </c>
      <c r="BT493">
        <f>(AZ493-BF493)/(AZ493-BQ493)</f>
        <v>0</v>
      </c>
      <c r="BU493">
        <f>(BF493-BE493)/(BF493-AY493)</f>
        <v>0</v>
      </c>
      <c r="BV493">
        <f>(AZ493-BF493)/(AZ493-AY493)</f>
        <v>0</v>
      </c>
      <c r="BW493">
        <f>(BS493*BQ493/BE493)</f>
        <v>0</v>
      </c>
      <c r="BX493">
        <f>(1-BW493)</f>
        <v>0</v>
      </c>
      <c r="DG493">
        <f>$B$13*EF493+$C$13*EG493+$F$13*ER493*(1-EU493)</f>
        <v>0</v>
      </c>
      <c r="DH493">
        <f>DG493*DI493</f>
        <v>0</v>
      </c>
      <c r="DI493">
        <f>($B$13*$D$11+$C$13*$D$11+$F$13*((FE493+EW493)/MAX(FE493+EW493+FF493, 0.1)*$I$11+FF493/MAX(FE493+EW493+FF493, 0.1)*$J$11))/($B$13+$C$13+$F$13)</f>
        <v>0</v>
      </c>
      <c r="DJ493">
        <f>($B$13*$K$11+$C$13*$K$11+$F$13*((FE493+EW493)/MAX(FE493+EW493+FF493, 0.1)*$P$11+FF493/MAX(FE493+EW493+FF493, 0.1)*$Q$11))/($B$13+$C$13+$F$13)</f>
        <v>0</v>
      </c>
      <c r="DK493">
        <v>4.16</v>
      </c>
      <c r="DL493">
        <v>0.5</v>
      </c>
      <c r="DM493" t="s">
        <v>430</v>
      </c>
      <c r="DN493">
        <v>2</v>
      </c>
      <c r="DO493" t="b">
        <v>1</v>
      </c>
      <c r="DP493">
        <v>1685038385</v>
      </c>
      <c r="DQ493">
        <v>1408.327407407407</v>
      </c>
      <c r="DR493">
        <v>1444.465925925926</v>
      </c>
      <c r="DS493">
        <v>17.85612592592593</v>
      </c>
      <c r="DT493">
        <v>14.65525185185185</v>
      </c>
      <c r="DU493">
        <v>1408.349259259259</v>
      </c>
      <c r="DV493">
        <v>17.94312592592592</v>
      </c>
      <c r="DW493">
        <v>500.0217037037037</v>
      </c>
      <c r="DX493">
        <v>99.47376666666668</v>
      </c>
      <c r="DY493">
        <v>0.1000534925925926</v>
      </c>
      <c r="DZ493">
        <v>26.86336296296296</v>
      </c>
      <c r="EA493">
        <v>27.96321481481482</v>
      </c>
      <c r="EB493">
        <v>999.9000000000001</v>
      </c>
      <c r="EC493">
        <v>0</v>
      </c>
      <c r="ED493">
        <v>0</v>
      </c>
      <c r="EE493">
        <v>10001.71111111111</v>
      </c>
      <c r="EF493">
        <v>0</v>
      </c>
      <c r="EG493">
        <v>287.6727407407407</v>
      </c>
      <c r="EH493">
        <v>-36.13891111111111</v>
      </c>
      <c r="EI493">
        <v>1433.931851851852</v>
      </c>
      <c r="EJ493">
        <v>1465.949259259259</v>
      </c>
      <c r="EK493">
        <v>3.200887407407408</v>
      </c>
      <c r="EL493">
        <v>1444.465925925926</v>
      </c>
      <c r="EM493">
        <v>14.65525185185185</v>
      </c>
      <c r="EN493">
        <v>1.776216666666667</v>
      </c>
      <c r="EO493">
        <v>1.457812222222222</v>
      </c>
      <c r="EP493">
        <v>15.57904444444444</v>
      </c>
      <c r="EQ493">
        <v>12.53271481481482</v>
      </c>
      <c r="ER493">
        <v>2000.028518518518</v>
      </c>
      <c r="ES493">
        <v>0.9799957407407407</v>
      </c>
      <c r="ET493">
        <v>0.02000434444444444</v>
      </c>
      <c r="EU493">
        <v>0</v>
      </c>
      <c r="EV493">
        <v>97.30566296296296</v>
      </c>
      <c r="EW493">
        <v>5.00078</v>
      </c>
      <c r="EX493">
        <v>11146.01481481481</v>
      </c>
      <c r="EY493">
        <v>16379.85185185185</v>
      </c>
      <c r="EZ493">
        <v>44.87003703703702</v>
      </c>
      <c r="FA493">
        <v>46.23366666666667</v>
      </c>
      <c r="FB493">
        <v>45.27996296296296</v>
      </c>
      <c r="FC493">
        <v>45.53918518518518</v>
      </c>
      <c r="FD493">
        <v>45.40022222222223</v>
      </c>
      <c r="FE493">
        <v>1955.118888888889</v>
      </c>
      <c r="FF493">
        <v>39.90925925925927</v>
      </c>
      <c r="FG493">
        <v>0</v>
      </c>
      <c r="FH493">
        <v>1685038392.1</v>
      </c>
      <c r="FI493">
        <v>0</v>
      </c>
      <c r="FJ493">
        <v>97.28713599999998</v>
      </c>
      <c r="FK493">
        <v>0.7880307565884006</v>
      </c>
      <c r="FL493">
        <v>-4440.776931800533</v>
      </c>
      <c r="FM493">
        <v>11115.864</v>
      </c>
      <c r="FN493">
        <v>15</v>
      </c>
      <c r="FO493">
        <v>1685037180.6</v>
      </c>
      <c r="FP493" t="s">
        <v>1212</v>
      </c>
      <c r="FQ493">
        <v>1685037168.1</v>
      </c>
      <c r="FR493">
        <v>1685037180.6</v>
      </c>
      <c r="FS493">
        <v>6</v>
      </c>
      <c r="FT493">
        <v>0.393</v>
      </c>
      <c r="FU493">
        <v>0.027</v>
      </c>
      <c r="FV493">
        <v>0.222</v>
      </c>
      <c r="FW493">
        <v>-0.163</v>
      </c>
      <c r="FX493">
        <v>420</v>
      </c>
      <c r="FY493">
        <v>12</v>
      </c>
      <c r="FZ493">
        <v>0.38</v>
      </c>
      <c r="GA493">
        <v>0.02</v>
      </c>
      <c r="GB493">
        <v>-36.0247575</v>
      </c>
      <c r="GC493">
        <v>-2.97933771106937</v>
      </c>
      <c r="GD493">
        <v>0.3864633021953706</v>
      </c>
      <c r="GE493">
        <v>0</v>
      </c>
      <c r="GF493">
        <v>3.2029045</v>
      </c>
      <c r="GG493">
        <v>-0.02621628517823851</v>
      </c>
      <c r="GH493">
        <v>0.01061128761037035</v>
      </c>
      <c r="GI493">
        <v>1</v>
      </c>
      <c r="GJ493">
        <v>1</v>
      </c>
      <c r="GK493">
        <v>2</v>
      </c>
      <c r="GL493" t="s">
        <v>432</v>
      </c>
      <c r="GM493">
        <v>3.09877</v>
      </c>
      <c r="GN493">
        <v>2.75821</v>
      </c>
      <c r="GO493">
        <v>0.216862</v>
      </c>
      <c r="GP493">
        <v>0.220207</v>
      </c>
      <c r="GQ493">
        <v>0.0953479</v>
      </c>
      <c r="GR493">
        <v>0.0828204</v>
      </c>
      <c r="GS493">
        <v>19840.5</v>
      </c>
      <c r="GT493">
        <v>19535</v>
      </c>
      <c r="GU493">
        <v>25902.9</v>
      </c>
      <c r="GV493">
        <v>25422</v>
      </c>
      <c r="GW493">
        <v>37637.8</v>
      </c>
      <c r="GX493">
        <v>35541.1</v>
      </c>
      <c r="GY493">
        <v>45304.6</v>
      </c>
      <c r="GZ493">
        <v>41908.9</v>
      </c>
      <c r="HA493">
        <v>1.8195</v>
      </c>
      <c r="HB493">
        <v>1.74585</v>
      </c>
      <c r="HC493">
        <v>-0.227943</v>
      </c>
      <c r="HD493">
        <v>0</v>
      </c>
      <c r="HE493">
        <v>31.6801</v>
      </c>
      <c r="HF493">
        <v>999.9</v>
      </c>
      <c r="HG493">
        <v>39.1</v>
      </c>
      <c r="HH493">
        <v>48.1</v>
      </c>
      <c r="HI493">
        <v>44.3783</v>
      </c>
      <c r="HJ493">
        <v>62.9735</v>
      </c>
      <c r="HK493">
        <v>22.3077</v>
      </c>
      <c r="HL493">
        <v>1</v>
      </c>
      <c r="HM493">
        <v>0.770325</v>
      </c>
      <c r="HN493">
        <v>7.94477</v>
      </c>
      <c r="HO493">
        <v>20.1184</v>
      </c>
      <c r="HP493">
        <v>5.21085</v>
      </c>
      <c r="HQ493">
        <v>11.986</v>
      </c>
      <c r="HR493">
        <v>4.96315</v>
      </c>
      <c r="HS493">
        <v>3.274</v>
      </c>
      <c r="HT493">
        <v>9999</v>
      </c>
      <c r="HU493">
        <v>9999</v>
      </c>
      <c r="HV493">
        <v>9999</v>
      </c>
      <c r="HW493">
        <v>33.3</v>
      </c>
      <c r="HX493">
        <v>1.86401</v>
      </c>
      <c r="HY493">
        <v>1.86035</v>
      </c>
      <c r="HZ493">
        <v>1.85867</v>
      </c>
      <c r="IA493">
        <v>1.86005</v>
      </c>
      <c r="IB493">
        <v>1.85989</v>
      </c>
      <c r="IC493">
        <v>1.85855</v>
      </c>
      <c r="ID493">
        <v>1.85772</v>
      </c>
      <c r="IE493">
        <v>1.85245</v>
      </c>
      <c r="IF493">
        <v>0</v>
      </c>
      <c r="IG493">
        <v>0</v>
      </c>
      <c r="IH493">
        <v>0</v>
      </c>
      <c r="II493">
        <v>0</v>
      </c>
      <c r="IJ493" t="s">
        <v>433</v>
      </c>
      <c r="IK493" t="s">
        <v>434</v>
      </c>
      <c r="IL493" t="s">
        <v>435</v>
      </c>
      <c r="IM493" t="s">
        <v>435</v>
      </c>
      <c r="IN493" t="s">
        <v>435</v>
      </c>
      <c r="IO493" t="s">
        <v>435</v>
      </c>
      <c r="IP493">
        <v>0</v>
      </c>
      <c r="IQ493">
        <v>100</v>
      </c>
      <c r="IR493">
        <v>100</v>
      </c>
      <c r="IS493">
        <v>-0.04</v>
      </c>
      <c r="IT493">
        <v>-0.0871</v>
      </c>
      <c r="IU493">
        <v>0.1423453740695309</v>
      </c>
      <c r="IV493">
        <v>0.0002756662941723101</v>
      </c>
      <c r="IW493">
        <v>-1.706736700235475E-07</v>
      </c>
      <c r="IX493">
        <v>-7.648352192670159E-11</v>
      </c>
      <c r="IY493">
        <v>-0.2459740599932363</v>
      </c>
      <c r="IZ493">
        <v>0.001712106514585134</v>
      </c>
      <c r="JA493">
        <v>0.0004201690128959496</v>
      </c>
      <c r="JB493">
        <v>-1.212774764375344E-06</v>
      </c>
      <c r="JC493">
        <v>3</v>
      </c>
      <c r="JD493">
        <v>1949</v>
      </c>
      <c r="JE493">
        <v>1</v>
      </c>
      <c r="JF493">
        <v>28</v>
      </c>
      <c r="JG493">
        <v>20.4</v>
      </c>
      <c r="JH493">
        <v>20.2</v>
      </c>
      <c r="JI493">
        <v>3.17017</v>
      </c>
      <c r="JJ493">
        <v>2.677</v>
      </c>
      <c r="JK493">
        <v>1.49658</v>
      </c>
      <c r="JL493">
        <v>2.34009</v>
      </c>
      <c r="JM493">
        <v>1.54785</v>
      </c>
      <c r="JN493">
        <v>2.41821</v>
      </c>
      <c r="JO493">
        <v>51.3316</v>
      </c>
      <c r="JP493">
        <v>13.3265</v>
      </c>
      <c r="JQ493">
        <v>18</v>
      </c>
      <c r="JR493">
        <v>501.985</v>
      </c>
      <c r="JS493">
        <v>467.104</v>
      </c>
      <c r="JT493">
        <v>20.5846</v>
      </c>
      <c r="JU493">
        <v>36.2629</v>
      </c>
      <c r="JV493">
        <v>30.0001</v>
      </c>
      <c r="JW493">
        <v>35.9754</v>
      </c>
      <c r="JX493">
        <v>35.8328</v>
      </c>
      <c r="JY493">
        <v>63.6066</v>
      </c>
      <c r="JZ493">
        <v>60.9796</v>
      </c>
      <c r="KA493">
        <v>0</v>
      </c>
      <c r="KB493">
        <v>20.587</v>
      </c>
      <c r="KC493">
        <v>1490.52</v>
      </c>
      <c r="KD493">
        <v>14.6381</v>
      </c>
      <c r="KE493">
        <v>98.99720000000001</v>
      </c>
      <c r="KF493">
        <v>99.49169999999999</v>
      </c>
    </row>
    <row r="494" spans="1:292">
      <c r="A494">
        <v>474</v>
      </c>
      <c r="B494">
        <v>1685038397.5</v>
      </c>
      <c r="C494">
        <v>11798.40000009537</v>
      </c>
      <c r="D494" t="s">
        <v>1390</v>
      </c>
      <c r="E494" t="s">
        <v>1391</v>
      </c>
      <c r="F494">
        <v>5</v>
      </c>
      <c r="G494" t="s">
        <v>1235</v>
      </c>
      <c r="H494">
        <v>1685038389.714286</v>
      </c>
      <c r="I494">
        <f>(J494)/1000</f>
        <v>0</v>
      </c>
      <c r="J494">
        <f>IF(DO494, AM494, AG494)</f>
        <v>0</v>
      </c>
      <c r="K494">
        <f>IF(DO494, AH494, AF494)</f>
        <v>0</v>
      </c>
      <c r="L494">
        <f>DQ494 - IF(AT494&gt;1, K494*DK494*100.0/(AV494*EE494), 0)</f>
        <v>0</v>
      </c>
      <c r="M494">
        <f>((S494-I494/2)*L494-K494)/(S494+I494/2)</f>
        <v>0</v>
      </c>
      <c r="N494">
        <f>M494*(DX494+DY494)/1000.0</f>
        <v>0</v>
      </c>
      <c r="O494">
        <f>(DQ494 - IF(AT494&gt;1, K494*DK494*100.0/(AV494*EE494), 0))*(DX494+DY494)/1000.0</f>
        <v>0</v>
      </c>
      <c r="P494">
        <f>2.0/((1/R494-1/Q494)+SIGN(R494)*SQRT((1/R494-1/Q494)*(1/R494-1/Q494) + 4*DL494/((DL494+1)*(DL494+1))*(2*1/R494*1/Q494-1/Q494*1/Q494)))</f>
        <v>0</v>
      </c>
      <c r="Q494">
        <f>IF(LEFT(DM494,1)&lt;&gt;"0",IF(LEFT(DM494,1)="1",3.0,DN494),$D$5+$E$5*(EE494*DX494/($K$5*1000))+$F$5*(EE494*DX494/($K$5*1000))*MAX(MIN(DK494,$J$5),$I$5)*MAX(MIN(DK494,$J$5),$I$5)+$G$5*MAX(MIN(DK494,$J$5),$I$5)*(EE494*DX494/($K$5*1000))+$H$5*(EE494*DX494/($K$5*1000))*(EE494*DX494/($K$5*1000)))</f>
        <v>0</v>
      </c>
      <c r="R494">
        <f>I494*(1000-(1000*0.61365*exp(17.502*V494/(240.97+V494))/(DX494+DY494)+DS494)/2)/(1000*0.61365*exp(17.502*V494/(240.97+V494))/(DX494+DY494)-DS494)</f>
        <v>0</v>
      </c>
      <c r="S494">
        <f>1/((DL494+1)/(P494/1.6)+1/(Q494/1.37)) + DL494/((DL494+1)/(P494/1.6) + DL494/(Q494/1.37))</f>
        <v>0</v>
      </c>
      <c r="T494">
        <f>(DG494*DJ494)</f>
        <v>0</v>
      </c>
      <c r="U494">
        <f>(DZ494+(T494+2*0.95*5.67E-8*(((DZ494+$B$9)+273)^4-(DZ494+273)^4)-44100*I494)/(1.84*29.3*Q494+8*0.95*5.67E-8*(DZ494+273)^3))</f>
        <v>0</v>
      </c>
      <c r="V494">
        <f>($C$9*EA494+$D$9*EB494+$E$9*U494)</f>
        <v>0</v>
      </c>
      <c r="W494">
        <f>0.61365*exp(17.502*V494/(240.97+V494))</f>
        <v>0</v>
      </c>
      <c r="X494">
        <f>(Y494/Z494*100)</f>
        <v>0</v>
      </c>
      <c r="Y494">
        <f>DS494*(DX494+DY494)/1000</f>
        <v>0</v>
      </c>
      <c r="Z494">
        <f>0.61365*exp(17.502*DZ494/(240.97+DZ494))</f>
        <v>0</v>
      </c>
      <c r="AA494">
        <f>(W494-DS494*(DX494+DY494)/1000)</f>
        <v>0</v>
      </c>
      <c r="AB494">
        <f>(-I494*44100)</f>
        <v>0</v>
      </c>
      <c r="AC494">
        <f>2*29.3*Q494*0.92*(DZ494-V494)</f>
        <v>0</v>
      </c>
      <c r="AD494">
        <f>2*0.95*5.67E-8*(((DZ494+$B$9)+273)^4-(V494+273)^4)</f>
        <v>0</v>
      </c>
      <c r="AE494">
        <f>T494+AD494+AB494+AC494</f>
        <v>0</v>
      </c>
      <c r="AF494">
        <f>DW494*AT494*(DR494-DQ494*(1000-AT494*DT494)/(1000-AT494*DS494))/(100*DK494)</f>
        <v>0</v>
      </c>
      <c r="AG494">
        <f>1000*DW494*AT494*(DS494-DT494)/(100*DK494*(1000-AT494*DS494))</f>
        <v>0</v>
      </c>
      <c r="AH494">
        <f>(AI494 - AJ494 - DX494*1E3/(8.314*(DZ494+273.15)) * AL494/DW494 * AK494) * DW494/(100*DK494) * (1000 - DT494)/1000</f>
        <v>0</v>
      </c>
      <c r="AI494">
        <v>1496.712874916068</v>
      </c>
      <c r="AJ494">
        <v>1474.700181818182</v>
      </c>
      <c r="AK494">
        <v>3.353478902561297</v>
      </c>
      <c r="AL494">
        <v>66.85377035828483</v>
      </c>
      <c r="AM494">
        <f>(AO494 - AN494 + DX494*1E3/(8.314*(DZ494+273.15)) * AQ494/DW494 * AP494) * DW494/(100*DK494) * 1000/(1000 - AO494)</f>
        <v>0</v>
      </c>
      <c r="AN494">
        <v>14.655069948721</v>
      </c>
      <c r="AO494">
        <v>17.84333296703298</v>
      </c>
      <c r="AP494">
        <v>-5.43297342130557E-05</v>
      </c>
      <c r="AQ494">
        <v>101.9108585769425</v>
      </c>
      <c r="AR494">
        <v>0</v>
      </c>
      <c r="AS494">
        <v>0</v>
      </c>
      <c r="AT494">
        <f>IF(AR494*$H$15&gt;=AV494,1.0,(AV494/(AV494-AR494*$H$15)))</f>
        <v>0</v>
      </c>
      <c r="AU494">
        <f>(AT494-1)*100</f>
        <v>0</v>
      </c>
      <c r="AV494">
        <f>MAX(0,($B$15+$C$15*EE494)/(1+$D$15*EE494)*DX494/(DZ494+273)*$E$15)</f>
        <v>0</v>
      </c>
      <c r="AW494" t="s">
        <v>429</v>
      </c>
      <c r="AX494" t="s">
        <v>429</v>
      </c>
      <c r="AY494">
        <v>0</v>
      </c>
      <c r="AZ494">
        <v>0</v>
      </c>
      <c r="BA494">
        <f>1-AY494/AZ494</f>
        <v>0</v>
      </c>
      <c r="BB494">
        <v>0</v>
      </c>
      <c r="BC494" t="s">
        <v>429</v>
      </c>
      <c r="BD494" t="s">
        <v>429</v>
      </c>
      <c r="BE494">
        <v>0</v>
      </c>
      <c r="BF494">
        <v>0</v>
      </c>
      <c r="BG494">
        <f>1-BE494/BF494</f>
        <v>0</v>
      </c>
      <c r="BH494">
        <v>0.5</v>
      </c>
      <c r="BI494">
        <f>DH494</f>
        <v>0</v>
      </c>
      <c r="BJ494">
        <f>K494</f>
        <v>0</v>
      </c>
      <c r="BK494">
        <f>BG494*BH494*BI494</f>
        <v>0</v>
      </c>
      <c r="BL494">
        <f>(BJ494-BB494)/BI494</f>
        <v>0</v>
      </c>
      <c r="BM494">
        <f>(AZ494-BF494)/BF494</f>
        <v>0</v>
      </c>
      <c r="BN494">
        <f>AY494/(BA494+AY494/BF494)</f>
        <v>0</v>
      </c>
      <c r="BO494" t="s">
        <v>429</v>
      </c>
      <c r="BP494">
        <v>0</v>
      </c>
      <c r="BQ494">
        <f>IF(BP494&lt;&gt;0, BP494, BN494)</f>
        <v>0</v>
      </c>
      <c r="BR494">
        <f>1-BQ494/BF494</f>
        <v>0</v>
      </c>
      <c r="BS494">
        <f>(BF494-BE494)/(BF494-BQ494)</f>
        <v>0</v>
      </c>
      <c r="BT494">
        <f>(AZ494-BF494)/(AZ494-BQ494)</f>
        <v>0</v>
      </c>
      <c r="BU494">
        <f>(BF494-BE494)/(BF494-AY494)</f>
        <v>0</v>
      </c>
      <c r="BV494">
        <f>(AZ494-BF494)/(AZ494-AY494)</f>
        <v>0</v>
      </c>
      <c r="BW494">
        <f>(BS494*BQ494/BE494)</f>
        <v>0</v>
      </c>
      <c r="BX494">
        <f>(1-BW494)</f>
        <v>0</v>
      </c>
      <c r="DG494">
        <f>$B$13*EF494+$C$13*EG494+$F$13*ER494*(1-EU494)</f>
        <v>0</v>
      </c>
      <c r="DH494">
        <f>DG494*DI494</f>
        <v>0</v>
      </c>
      <c r="DI494">
        <f>($B$13*$D$11+$C$13*$D$11+$F$13*((FE494+EW494)/MAX(FE494+EW494+FF494, 0.1)*$I$11+FF494/MAX(FE494+EW494+FF494, 0.1)*$J$11))/($B$13+$C$13+$F$13)</f>
        <v>0</v>
      </c>
      <c r="DJ494">
        <f>($B$13*$K$11+$C$13*$K$11+$F$13*((FE494+EW494)/MAX(FE494+EW494+FF494, 0.1)*$P$11+FF494/MAX(FE494+EW494+FF494, 0.1)*$Q$11))/($B$13+$C$13+$F$13)</f>
        <v>0</v>
      </c>
      <c r="DK494">
        <v>4.16</v>
      </c>
      <c r="DL494">
        <v>0.5</v>
      </c>
      <c r="DM494" t="s">
        <v>430</v>
      </c>
      <c r="DN494">
        <v>2</v>
      </c>
      <c r="DO494" t="b">
        <v>1</v>
      </c>
      <c r="DP494">
        <v>1685038389.714286</v>
      </c>
      <c r="DQ494">
        <v>1424.053214285714</v>
      </c>
      <c r="DR494">
        <v>1460.123928571429</v>
      </c>
      <c r="DS494">
        <v>17.85068214285714</v>
      </c>
      <c r="DT494">
        <v>14.65504642857143</v>
      </c>
      <c r="DU494">
        <v>1424.085</v>
      </c>
      <c r="DV494">
        <v>17.93775714285714</v>
      </c>
      <c r="DW494">
        <v>500.0215357142857</v>
      </c>
      <c r="DX494">
        <v>99.47407857142858</v>
      </c>
      <c r="DY494">
        <v>0.1000528857142857</v>
      </c>
      <c r="DZ494">
        <v>26.871825</v>
      </c>
      <c r="EA494">
        <v>27.96670714285714</v>
      </c>
      <c r="EB494">
        <v>999.9000000000002</v>
      </c>
      <c r="EC494">
        <v>0</v>
      </c>
      <c r="ED494">
        <v>0</v>
      </c>
      <c r="EE494">
        <v>10002.99642857143</v>
      </c>
      <c r="EF494">
        <v>0</v>
      </c>
      <c r="EG494">
        <v>286.4531428571428</v>
      </c>
      <c r="EH494">
        <v>-36.07074285714285</v>
      </c>
      <c r="EI494">
        <v>1449.935357142857</v>
      </c>
      <c r="EJ494">
        <v>1481.839285714286</v>
      </c>
      <c r="EK494">
        <v>3.195636071428572</v>
      </c>
      <c r="EL494">
        <v>1460.123928571429</v>
      </c>
      <c r="EM494">
        <v>14.65504642857143</v>
      </c>
      <c r="EN494">
        <v>1.775678928571429</v>
      </c>
      <c r="EO494">
        <v>1.457797142857143</v>
      </c>
      <c r="EP494">
        <v>15.57432857142857</v>
      </c>
      <c r="EQ494">
        <v>12.53255357142857</v>
      </c>
      <c r="ER494">
        <v>2000.001785714285</v>
      </c>
      <c r="ES494">
        <v>0.9799951071428573</v>
      </c>
      <c r="ET494">
        <v>0.02000500357142857</v>
      </c>
      <c r="EU494">
        <v>0</v>
      </c>
      <c r="EV494">
        <v>97.38018928571428</v>
      </c>
      <c r="EW494">
        <v>5.00078</v>
      </c>
      <c r="EX494">
        <v>10966.35</v>
      </c>
      <c r="EY494">
        <v>16379.62857142857</v>
      </c>
      <c r="EZ494">
        <v>44.87685714285713</v>
      </c>
      <c r="FA494">
        <v>46.24767857142857</v>
      </c>
      <c r="FB494">
        <v>45.43285714285714</v>
      </c>
      <c r="FC494">
        <v>45.55125</v>
      </c>
      <c r="FD494">
        <v>45.42385714285714</v>
      </c>
      <c r="FE494">
        <v>1955.092142857143</v>
      </c>
      <c r="FF494">
        <v>39.90821428571429</v>
      </c>
      <c r="FG494">
        <v>0</v>
      </c>
      <c r="FH494">
        <v>1685038396.9</v>
      </c>
      <c r="FI494">
        <v>0</v>
      </c>
      <c r="FJ494">
        <v>97.34836400000002</v>
      </c>
      <c r="FK494">
        <v>0.2617461420985871</v>
      </c>
      <c r="FL494">
        <v>-1419.184611308293</v>
      </c>
      <c r="FM494">
        <v>10949.336</v>
      </c>
      <c r="FN494">
        <v>15</v>
      </c>
      <c r="FO494">
        <v>1685037180.6</v>
      </c>
      <c r="FP494" t="s">
        <v>1212</v>
      </c>
      <c r="FQ494">
        <v>1685037168.1</v>
      </c>
      <c r="FR494">
        <v>1685037180.6</v>
      </c>
      <c r="FS494">
        <v>6</v>
      </c>
      <c r="FT494">
        <v>0.393</v>
      </c>
      <c r="FU494">
        <v>0.027</v>
      </c>
      <c r="FV494">
        <v>0.222</v>
      </c>
      <c r="FW494">
        <v>-0.163</v>
      </c>
      <c r="FX494">
        <v>420</v>
      </c>
      <c r="FY494">
        <v>12</v>
      </c>
      <c r="FZ494">
        <v>0.38</v>
      </c>
      <c r="GA494">
        <v>0.02</v>
      </c>
      <c r="GB494">
        <v>-36.0189525</v>
      </c>
      <c r="GC494">
        <v>-0.09124390243881168</v>
      </c>
      <c r="GD494">
        <v>0.4258927077254906</v>
      </c>
      <c r="GE494">
        <v>1</v>
      </c>
      <c r="GF494">
        <v>3.1987105</v>
      </c>
      <c r="GG494">
        <v>-0.06828652908068539</v>
      </c>
      <c r="GH494">
        <v>0.006712812730145249</v>
      </c>
      <c r="GI494">
        <v>1</v>
      </c>
      <c r="GJ494">
        <v>2</v>
      </c>
      <c r="GK494">
        <v>2</v>
      </c>
      <c r="GL494" t="s">
        <v>1125</v>
      </c>
      <c r="GM494">
        <v>3.0986</v>
      </c>
      <c r="GN494">
        <v>2.75794</v>
      </c>
      <c r="GO494">
        <v>0.218356</v>
      </c>
      <c r="GP494">
        <v>0.221605</v>
      </c>
      <c r="GQ494">
        <v>0.0953257</v>
      </c>
      <c r="GR494">
        <v>0.0828277</v>
      </c>
      <c r="GS494">
        <v>19802.4</v>
      </c>
      <c r="GT494">
        <v>19499.8</v>
      </c>
      <c r="GU494">
        <v>25902.7</v>
      </c>
      <c r="GV494">
        <v>25421.9</v>
      </c>
      <c r="GW494">
        <v>37638.8</v>
      </c>
      <c r="GX494">
        <v>35540.9</v>
      </c>
      <c r="GY494">
        <v>45304.5</v>
      </c>
      <c r="GZ494">
        <v>41908.8</v>
      </c>
      <c r="HA494">
        <v>1.81895</v>
      </c>
      <c r="HB494">
        <v>1.74615</v>
      </c>
      <c r="HC494">
        <v>-0.226676</v>
      </c>
      <c r="HD494">
        <v>0</v>
      </c>
      <c r="HE494">
        <v>31.666</v>
      </c>
      <c r="HF494">
        <v>999.9</v>
      </c>
      <c r="HG494">
        <v>39.1</v>
      </c>
      <c r="HH494">
        <v>48.1</v>
      </c>
      <c r="HI494">
        <v>44.3755</v>
      </c>
      <c r="HJ494">
        <v>63.0435</v>
      </c>
      <c r="HK494">
        <v>22.4199</v>
      </c>
      <c r="HL494">
        <v>1</v>
      </c>
      <c r="HM494">
        <v>0.770574</v>
      </c>
      <c r="HN494">
        <v>7.94582</v>
      </c>
      <c r="HO494">
        <v>20.1182</v>
      </c>
      <c r="HP494">
        <v>5.21235</v>
      </c>
      <c r="HQ494">
        <v>11.986</v>
      </c>
      <c r="HR494">
        <v>4.9637</v>
      </c>
      <c r="HS494">
        <v>3.27423</v>
      </c>
      <c r="HT494">
        <v>9999</v>
      </c>
      <c r="HU494">
        <v>9999</v>
      </c>
      <c r="HV494">
        <v>9999</v>
      </c>
      <c r="HW494">
        <v>33.3</v>
      </c>
      <c r="HX494">
        <v>1.86401</v>
      </c>
      <c r="HY494">
        <v>1.86035</v>
      </c>
      <c r="HZ494">
        <v>1.85867</v>
      </c>
      <c r="IA494">
        <v>1.86005</v>
      </c>
      <c r="IB494">
        <v>1.85989</v>
      </c>
      <c r="IC494">
        <v>1.85855</v>
      </c>
      <c r="ID494">
        <v>1.85772</v>
      </c>
      <c r="IE494">
        <v>1.85244</v>
      </c>
      <c r="IF494">
        <v>0</v>
      </c>
      <c r="IG494">
        <v>0</v>
      </c>
      <c r="IH494">
        <v>0</v>
      </c>
      <c r="II494">
        <v>0</v>
      </c>
      <c r="IJ494" t="s">
        <v>433</v>
      </c>
      <c r="IK494" t="s">
        <v>434</v>
      </c>
      <c r="IL494" t="s">
        <v>435</v>
      </c>
      <c r="IM494" t="s">
        <v>435</v>
      </c>
      <c r="IN494" t="s">
        <v>435</v>
      </c>
      <c r="IO494" t="s">
        <v>435</v>
      </c>
      <c r="IP494">
        <v>0</v>
      </c>
      <c r="IQ494">
        <v>100</v>
      </c>
      <c r="IR494">
        <v>100</v>
      </c>
      <c r="IS494">
        <v>-0.05</v>
      </c>
      <c r="IT494">
        <v>-0.0871</v>
      </c>
      <c r="IU494">
        <v>0.1423453740695309</v>
      </c>
      <c r="IV494">
        <v>0.0002756662941723101</v>
      </c>
      <c r="IW494">
        <v>-1.706736700235475E-07</v>
      </c>
      <c r="IX494">
        <v>-7.648352192670159E-11</v>
      </c>
      <c r="IY494">
        <v>-0.2459740599932363</v>
      </c>
      <c r="IZ494">
        <v>0.001712106514585134</v>
      </c>
      <c r="JA494">
        <v>0.0004201690128959496</v>
      </c>
      <c r="JB494">
        <v>-1.212774764375344E-06</v>
      </c>
      <c r="JC494">
        <v>3</v>
      </c>
      <c r="JD494">
        <v>1949</v>
      </c>
      <c r="JE494">
        <v>1</v>
      </c>
      <c r="JF494">
        <v>28</v>
      </c>
      <c r="JG494">
        <v>20.5</v>
      </c>
      <c r="JH494">
        <v>20.3</v>
      </c>
      <c r="JI494">
        <v>3.19824</v>
      </c>
      <c r="JJ494">
        <v>2.66968</v>
      </c>
      <c r="JK494">
        <v>1.49658</v>
      </c>
      <c r="JL494">
        <v>2.34009</v>
      </c>
      <c r="JM494">
        <v>1.54785</v>
      </c>
      <c r="JN494">
        <v>2.48779</v>
      </c>
      <c r="JO494">
        <v>51.3316</v>
      </c>
      <c r="JP494">
        <v>13.3352</v>
      </c>
      <c r="JQ494">
        <v>18</v>
      </c>
      <c r="JR494">
        <v>501.669</v>
      </c>
      <c r="JS494">
        <v>467.33</v>
      </c>
      <c r="JT494">
        <v>20.609</v>
      </c>
      <c r="JU494">
        <v>36.2675</v>
      </c>
      <c r="JV494">
        <v>30.0004</v>
      </c>
      <c r="JW494">
        <v>35.9795</v>
      </c>
      <c r="JX494">
        <v>35.837</v>
      </c>
      <c r="JY494">
        <v>64.1628</v>
      </c>
      <c r="JZ494">
        <v>60.9796</v>
      </c>
      <c r="KA494">
        <v>0</v>
      </c>
      <c r="KB494">
        <v>20.6096</v>
      </c>
      <c r="KC494">
        <v>1503.95</v>
      </c>
      <c r="KD494">
        <v>14.6381</v>
      </c>
      <c r="KE494">
        <v>98.9967</v>
      </c>
      <c r="KF494">
        <v>99.4913</v>
      </c>
    </row>
    <row r="495" spans="1:292">
      <c r="A495">
        <v>475</v>
      </c>
      <c r="B495">
        <v>1685038402.5</v>
      </c>
      <c r="C495">
        <v>11803.40000009537</v>
      </c>
      <c r="D495" t="s">
        <v>1392</v>
      </c>
      <c r="E495" t="s">
        <v>1393</v>
      </c>
      <c r="F495">
        <v>5</v>
      </c>
      <c r="G495" t="s">
        <v>1235</v>
      </c>
      <c r="H495">
        <v>1685038395</v>
      </c>
      <c r="I495">
        <f>(J495)/1000</f>
        <v>0</v>
      </c>
      <c r="J495">
        <f>IF(DO495, AM495, AG495)</f>
        <v>0</v>
      </c>
      <c r="K495">
        <f>IF(DO495, AH495, AF495)</f>
        <v>0</v>
      </c>
      <c r="L495">
        <f>DQ495 - IF(AT495&gt;1, K495*DK495*100.0/(AV495*EE495), 0)</f>
        <v>0</v>
      </c>
      <c r="M495">
        <f>((S495-I495/2)*L495-K495)/(S495+I495/2)</f>
        <v>0</v>
      </c>
      <c r="N495">
        <f>M495*(DX495+DY495)/1000.0</f>
        <v>0</v>
      </c>
      <c r="O495">
        <f>(DQ495 - IF(AT495&gt;1, K495*DK495*100.0/(AV495*EE495), 0))*(DX495+DY495)/1000.0</f>
        <v>0</v>
      </c>
      <c r="P495">
        <f>2.0/((1/R495-1/Q495)+SIGN(R495)*SQRT((1/R495-1/Q495)*(1/R495-1/Q495) + 4*DL495/((DL495+1)*(DL495+1))*(2*1/R495*1/Q495-1/Q495*1/Q495)))</f>
        <v>0</v>
      </c>
      <c r="Q495">
        <f>IF(LEFT(DM495,1)&lt;&gt;"0",IF(LEFT(DM495,1)="1",3.0,DN495),$D$5+$E$5*(EE495*DX495/($K$5*1000))+$F$5*(EE495*DX495/($K$5*1000))*MAX(MIN(DK495,$J$5),$I$5)*MAX(MIN(DK495,$J$5),$I$5)+$G$5*MAX(MIN(DK495,$J$5),$I$5)*(EE495*DX495/($K$5*1000))+$H$5*(EE495*DX495/($K$5*1000))*(EE495*DX495/($K$5*1000)))</f>
        <v>0</v>
      </c>
      <c r="R495">
        <f>I495*(1000-(1000*0.61365*exp(17.502*V495/(240.97+V495))/(DX495+DY495)+DS495)/2)/(1000*0.61365*exp(17.502*V495/(240.97+V495))/(DX495+DY495)-DS495)</f>
        <v>0</v>
      </c>
      <c r="S495">
        <f>1/((DL495+1)/(P495/1.6)+1/(Q495/1.37)) + DL495/((DL495+1)/(P495/1.6) + DL495/(Q495/1.37))</f>
        <v>0</v>
      </c>
      <c r="T495">
        <f>(DG495*DJ495)</f>
        <v>0</v>
      </c>
      <c r="U495">
        <f>(DZ495+(T495+2*0.95*5.67E-8*(((DZ495+$B$9)+273)^4-(DZ495+273)^4)-44100*I495)/(1.84*29.3*Q495+8*0.95*5.67E-8*(DZ495+273)^3))</f>
        <v>0</v>
      </c>
      <c r="V495">
        <f>($C$9*EA495+$D$9*EB495+$E$9*U495)</f>
        <v>0</v>
      </c>
      <c r="W495">
        <f>0.61365*exp(17.502*V495/(240.97+V495))</f>
        <v>0</v>
      </c>
      <c r="X495">
        <f>(Y495/Z495*100)</f>
        <v>0</v>
      </c>
      <c r="Y495">
        <f>DS495*(DX495+DY495)/1000</f>
        <v>0</v>
      </c>
      <c r="Z495">
        <f>0.61365*exp(17.502*DZ495/(240.97+DZ495))</f>
        <v>0</v>
      </c>
      <c r="AA495">
        <f>(W495-DS495*(DX495+DY495)/1000)</f>
        <v>0</v>
      </c>
      <c r="AB495">
        <f>(-I495*44100)</f>
        <v>0</v>
      </c>
      <c r="AC495">
        <f>2*29.3*Q495*0.92*(DZ495-V495)</f>
        <v>0</v>
      </c>
      <c r="AD495">
        <f>2*0.95*5.67E-8*(((DZ495+$B$9)+273)^4-(V495+273)^4)</f>
        <v>0</v>
      </c>
      <c r="AE495">
        <f>T495+AD495+AB495+AC495</f>
        <v>0</v>
      </c>
      <c r="AF495">
        <f>DW495*AT495*(DR495-DQ495*(1000-AT495*DT495)/(1000-AT495*DS495))/(100*DK495)</f>
        <v>0</v>
      </c>
      <c r="AG495">
        <f>1000*DW495*AT495*(DS495-DT495)/(100*DK495*(1000-AT495*DS495))</f>
        <v>0</v>
      </c>
      <c r="AH495">
        <f>(AI495 - AJ495 - DX495*1E3/(8.314*(DZ495+273.15)) * AL495/DW495 * AK495) * DW495/(100*DK495) * (1000 - DT495)/1000</f>
        <v>0</v>
      </c>
      <c r="AI495">
        <v>1513.07461882441</v>
      </c>
      <c r="AJ495">
        <v>1491.188</v>
      </c>
      <c r="AK495">
        <v>3.28024785753351</v>
      </c>
      <c r="AL495">
        <v>66.85377035828483</v>
      </c>
      <c r="AM495">
        <f>(AO495 - AN495 + DX495*1E3/(8.314*(DZ495+273.15)) * AQ495/DW495 * AP495) * DW495/(100*DK495) * 1000/(1000 - AO495)</f>
        <v>0</v>
      </c>
      <c r="AN495">
        <v>14.65650817776039</v>
      </c>
      <c r="AO495">
        <v>17.84229230769231</v>
      </c>
      <c r="AP495">
        <v>-3.746892366436605E-05</v>
      </c>
      <c r="AQ495">
        <v>101.9108585769425</v>
      </c>
      <c r="AR495">
        <v>0</v>
      </c>
      <c r="AS495">
        <v>0</v>
      </c>
      <c r="AT495">
        <f>IF(AR495*$H$15&gt;=AV495,1.0,(AV495/(AV495-AR495*$H$15)))</f>
        <v>0</v>
      </c>
      <c r="AU495">
        <f>(AT495-1)*100</f>
        <v>0</v>
      </c>
      <c r="AV495">
        <f>MAX(0,($B$15+$C$15*EE495)/(1+$D$15*EE495)*DX495/(DZ495+273)*$E$15)</f>
        <v>0</v>
      </c>
      <c r="AW495" t="s">
        <v>429</v>
      </c>
      <c r="AX495" t="s">
        <v>429</v>
      </c>
      <c r="AY495">
        <v>0</v>
      </c>
      <c r="AZ495">
        <v>0</v>
      </c>
      <c r="BA495">
        <f>1-AY495/AZ495</f>
        <v>0</v>
      </c>
      <c r="BB495">
        <v>0</v>
      </c>
      <c r="BC495" t="s">
        <v>429</v>
      </c>
      <c r="BD495" t="s">
        <v>429</v>
      </c>
      <c r="BE495">
        <v>0</v>
      </c>
      <c r="BF495">
        <v>0</v>
      </c>
      <c r="BG495">
        <f>1-BE495/BF495</f>
        <v>0</v>
      </c>
      <c r="BH495">
        <v>0.5</v>
      </c>
      <c r="BI495">
        <f>DH495</f>
        <v>0</v>
      </c>
      <c r="BJ495">
        <f>K495</f>
        <v>0</v>
      </c>
      <c r="BK495">
        <f>BG495*BH495*BI495</f>
        <v>0</v>
      </c>
      <c r="BL495">
        <f>(BJ495-BB495)/BI495</f>
        <v>0</v>
      </c>
      <c r="BM495">
        <f>(AZ495-BF495)/BF495</f>
        <v>0</v>
      </c>
      <c r="BN495">
        <f>AY495/(BA495+AY495/BF495)</f>
        <v>0</v>
      </c>
      <c r="BO495" t="s">
        <v>429</v>
      </c>
      <c r="BP495">
        <v>0</v>
      </c>
      <c r="BQ495">
        <f>IF(BP495&lt;&gt;0, BP495, BN495)</f>
        <v>0</v>
      </c>
      <c r="BR495">
        <f>1-BQ495/BF495</f>
        <v>0</v>
      </c>
      <c r="BS495">
        <f>(BF495-BE495)/(BF495-BQ495)</f>
        <v>0</v>
      </c>
      <c r="BT495">
        <f>(AZ495-BF495)/(AZ495-BQ495)</f>
        <v>0</v>
      </c>
      <c r="BU495">
        <f>(BF495-BE495)/(BF495-AY495)</f>
        <v>0</v>
      </c>
      <c r="BV495">
        <f>(AZ495-BF495)/(AZ495-AY495)</f>
        <v>0</v>
      </c>
      <c r="BW495">
        <f>(BS495*BQ495/BE495)</f>
        <v>0</v>
      </c>
      <c r="BX495">
        <f>(1-BW495)</f>
        <v>0</v>
      </c>
      <c r="DG495">
        <f>$B$13*EF495+$C$13*EG495+$F$13*ER495*(1-EU495)</f>
        <v>0</v>
      </c>
      <c r="DH495">
        <f>DG495*DI495</f>
        <v>0</v>
      </c>
      <c r="DI495">
        <f>($B$13*$D$11+$C$13*$D$11+$F$13*((FE495+EW495)/MAX(FE495+EW495+FF495, 0.1)*$I$11+FF495/MAX(FE495+EW495+FF495, 0.1)*$J$11))/($B$13+$C$13+$F$13)</f>
        <v>0</v>
      </c>
      <c r="DJ495">
        <f>($B$13*$K$11+$C$13*$K$11+$F$13*((FE495+EW495)/MAX(FE495+EW495+FF495, 0.1)*$P$11+FF495/MAX(FE495+EW495+FF495, 0.1)*$Q$11))/($B$13+$C$13+$F$13)</f>
        <v>0</v>
      </c>
      <c r="DK495">
        <v>4.16</v>
      </c>
      <c r="DL495">
        <v>0.5</v>
      </c>
      <c r="DM495" t="s">
        <v>430</v>
      </c>
      <c r="DN495">
        <v>2</v>
      </c>
      <c r="DO495" t="b">
        <v>1</v>
      </c>
      <c r="DP495">
        <v>1685038395</v>
      </c>
      <c r="DQ495">
        <v>1441.666666666666</v>
      </c>
      <c r="DR495">
        <v>1477.592592592593</v>
      </c>
      <c r="DS495">
        <v>17.84637037037037</v>
      </c>
      <c r="DT495">
        <v>14.65595185185185</v>
      </c>
      <c r="DU495">
        <v>1441.70962962963</v>
      </c>
      <c r="DV495">
        <v>17.9335037037037</v>
      </c>
      <c r="DW495">
        <v>499.9976296296296</v>
      </c>
      <c r="DX495">
        <v>99.47476296296294</v>
      </c>
      <c r="DY495">
        <v>0.1000072185185185</v>
      </c>
      <c r="DZ495">
        <v>26.8785962962963</v>
      </c>
      <c r="EA495">
        <v>27.96917037037037</v>
      </c>
      <c r="EB495">
        <v>999.9000000000001</v>
      </c>
      <c r="EC495">
        <v>0</v>
      </c>
      <c r="ED495">
        <v>0</v>
      </c>
      <c r="EE495">
        <v>10000.37777777778</v>
      </c>
      <c r="EF495">
        <v>0</v>
      </c>
      <c r="EG495">
        <v>286.5354074074074</v>
      </c>
      <c r="EH495">
        <v>-35.92624814814815</v>
      </c>
      <c r="EI495">
        <v>1467.861851851852</v>
      </c>
      <c r="EJ495">
        <v>1499.569259259259</v>
      </c>
      <c r="EK495">
        <v>3.190411851851852</v>
      </c>
      <c r="EL495">
        <v>1477.592592592593</v>
      </c>
      <c r="EM495">
        <v>14.65595185185185</v>
      </c>
      <c r="EN495">
        <v>1.775262592592592</v>
      </c>
      <c r="EO495">
        <v>1.457897777777778</v>
      </c>
      <c r="EP495">
        <v>15.57066666666667</v>
      </c>
      <c r="EQ495">
        <v>12.53361111111111</v>
      </c>
      <c r="ER495">
        <v>2000.022962962963</v>
      </c>
      <c r="ES495">
        <v>0.9799930000000001</v>
      </c>
      <c r="ET495">
        <v>0.02000719629629629</v>
      </c>
      <c r="EU495">
        <v>0</v>
      </c>
      <c r="EV495">
        <v>97.31672592592589</v>
      </c>
      <c r="EW495">
        <v>5.00078</v>
      </c>
      <c r="EX495">
        <v>11015.36296296296</v>
      </c>
      <c r="EY495">
        <v>16379.77777777778</v>
      </c>
      <c r="EZ495">
        <v>44.87218518518517</v>
      </c>
      <c r="FA495">
        <v>46.24992592592593</v>
      </c>
      <c r="FB495">
        <v>45.41637037037036</v>
      </c>
      <c r="FC495">
        <v>45.56477777777778</v>
      </c>
      <c r="FD495">
        <v>45.40718518518519</v>
      </c>
      <c r="FE495">
        <v>1955.107777777777</v>
      </c>
      <c r="FF495">
        <v>39.9137037037037</v>
      </c>
      <c r="FG495">
        <v>0</v>
      </c>
      <c r="FH495">
        <v>1685038401.7</v>
      </c>
      <c r="FI495">
        <v>0</v>
      </c>
      <c r="FJ495">
        <v>97.32030399999999</v>
      </c>
      <c r="FK495">
        <v>-0.8303923051875045</v>
      </c>
      <c r="FL495">
        <v>3994.353846421607</v>
      </c>
      <c r="FM495">
        <v>11024.328</v>
      </c>
      <c r="FN495">
        <v>15</v>
      </c>
      <c r="FO495">
        <v>1685037180.6</v>
      </c>
      <c r="FP495" t="s">
        <v>1212</v>
      </c>
      <c r="FQ495">
        <v>1685037168.1</v>
      </c>
      <c r="FR495">
        <v>1685037180.6</v>
      </c>
      <c r="FS495">
        <v>6</v>
      </c>
      <c r="FT495">
        <v>0.393</v>
      </c>
      <c r="FU495">
        <v>0.027</v>
      </c>
      <c r="FV495">
        <v>0.222</v>
      </c>
      <c r="FW495">
        <v>-0.163</v>
      </c>
      <c r="FX495">
        <v>420</v>
      </c>
      <c r="FY495">
        <v>12</v>
      </c>
      <c r="FZ495">
        <v>0.38</v>
      </c>
      <c r="GA495">
        <v>0.02</v>
      </c>
      <c r="GB495">
        <v>-35.97385</v>
      </c>
      <c r="GC495">
        <v>2.375085928705576</v>
      </c>
      <c r="GD495">
        <v>0.4651491142633727</v>
      </c>
      <c r="GE495">
        <v>0</v>
      </c>
      <c r="GF495">
        <v>3.192991</v>
      </c>
      <c r="GG495">
        <v>-0.05986761726079094</v>
      </c>
      <c r="GH495">
        <v>0.005811890742262802</v>
      </c>
      <c r="GI495">
        <v>1</v>
      </c>
      <c r="GJ495">
        <v>1</v>
      </c>
      <c r="GK495">
        <v>2</v>
      </c>
      <c r="GL495" t="s">
        <v>432</v>
      </c>
      <c r="GM495">
        <v>3.09856</v>
      </c>
      <c r="GN495">
        <v>2.75819</v>
      </c>
      <c r="GO495">
        <v>0.219807</v>
      </c>
      <c r="GP495">
        <v>0.223092</v>
      </c>
      <c r="GQ495">
        <v>0.0953152</v>
      </c>
      <c r="GR495">
        <v>0.08282920000000001</v>
      </c>
      <c r="GS495">
        <v>19765.4</v>
      </c>
      <c r="GT495">
        <v>19462.3</v>
      </c>
      <c r="GU495">
        <v>25902.5</v>
      </c>
      <c r="GV495">
        <v>25421.8</v>
      </c>
      <c r="GW495">
        <v>37638.9</v>
      </c>
      <c r="GX495">
        <v>35540.8</v>
      </c>
      <c r="GY495">
        <v>45303.8</v>
      </c>
      <c r="GZ495">
        <v>41908.6</v>
      </c>
      <c r="HA495">
        <v>1.81922</v>
      </c>
      <c r="HB495">
        <v>1.74573</v>
      </c>
      <c r="HC495">
        <v>-0.225462</v>
      </c>
      <c r="HD495">
        <v>0</v>
      </c>
      <c r="HE495">
        <v>31.648</v>
      </c>
      <c r="HF495">
        <v>999.9</v>
      </c>
      <c r="HG495">
        <v>39.1</v>
      </c>
      <c r="HH495">
        <v>48.1</v>
      </c>
      <c r="HI495">
        <v>44.3751</v>
      </c>
      <c r="HJ495">
        <v>62.9935</v>
      </c>
      <c r="HK495">
        <v>22.6442</v>
      </c>
      <c r="HL495">
        <v>1</v>
      </c>
      <c r="HM495">
        <v>0.771006</v>
      </c>
      <c r="HN495">
        <v>7.95118</v>
      </c>
      <c r="HO495">
        <v>20.1177</v>
      </c>
      <c r="HP495">
        <v>5.21145</v>
      </c>
      <c r="HQ495">
        <v>11.986</v>
      </c>
      <c r="HR495">
        <v>4.9636</v>
      </c>
      <c r="HS495">
        <v>3.27423</v>
      </c>
      <c r="HT495">
        <v>9999</v>
      </c>
      <c r="HU495">
        <v>9999</v>
      </c>
      <c r="HV495">
        <v>9999</v>
      </c>
      <c r="HW495">
        <v>33.3</v>
      </c>
      <c r="HX495">
        <v>1.86401</v>
      </c>
      <c r="HY495">
        <v>1.86035</v>
      </c>
      <c r="HZ495">
        <v>1.85867</v>
      </c>
      <c r="IA495">
        <v>1.86005</v>
      </c>
      <c r="IB495">
        <v>1.85989</v>
      </c>
      <c r="IC495">
        <v>1.85856</v>
      </c>
      <c r="ID495">
        <v>1.85771</v>
      </c>
      <c r="IE495">
        <v>1.85244</v>
      </c>
      <c r="IF495">
        <v>0</v>
      </c>
      <c r="IG495">
        <v>0</v>
      </c>
      <c r="IH495">
        <v>0</v>
      </c>
      <c r="II495">
        <v>0</v>
      </c>
      <c r="IJ495" t="s">
        <v>433</v>
      </c>
      <c r="IK495" t="s">
        <v>434</v>
      </c>
      <c r="IL495" t="s">
        <v>435</v>
      </c>
      <c r="IM495" t="s">
        <v>435</v>
      </c>
      <c r="IN495" t="s">
        <v>435</v>
      </c>
      <c r="IO495" t="s">
        <v>435</v>
      </c>
      <c r="IP495">
        <v>0</v>
      </c>
      <c r="IQ495">
        <v>100</v>
      </c>
      <c r="IR495">
        <v>100</v>
      </c>
      <c r="IS495">
        <v>-0.06</v>
      </c>
      <c r="IT495">
        <v>-0.0872</v>
      </c>
      <c r="IU495">
        <v>0.1423453740695309</v>
      </c>
      <c r="IV495">
        <v>0.0002756662941723101</v>
      </c>
      <c r="IW495">
        <v>-1.706736700235475E-07</v>
      </c>
      <c r="IX495">
        <v>-7.648352192670159E-11</v>
      </c>
      <c r="IY495">
        <v>-0.2459740599932363</v>
      </c>
      <c r="IZ495">
        <v>0.001712106514585134</v>
      </c>
      <c r="JA495">
        <v>0.0004201690128959496</v>
      </c>
      <c r="JB495">
        <v>-1.212774764375344E-06</v>
      </c>
      <c r="JC495">
        <v>3</v>
      </c>
      <c r="JD495">
        <v>1949</v>
      </c>
      <c r="JE495">
        <v>1</v>
      </c>
      <c r="JF495">
        <v>28</v>
      </c>
      <c r="JG495">
        <v>20.6</v>
      </c>
      <c r="JH495">
        <v>20.4</v>
      </c>
      <c r="JI495">
        <v>3.22266</v>
      </c>
      <c r="JJ495">
        <v>2.677</v>
      </c>
      <c r="JK495">
        <v>1.49658</v>
      </c>
      <c r="JL495">
        <v>2.34131</v>
      </c>
      <c r="JM495">
        <v>1.54785</v>
      </c>
      <c r="JN495">
        <v>2.50244</v>
      </c>
      <c r="JO495">
        <v>51.3316</v>
      </c>
      <c r="JP495">
        <v>13.3177</v>
      </c>
      <c r="JQ495">
        <v>18</v>
      </c>
      <c r="JR495">
        <v>501.871</v>
      </c>
      <c r="JS495">
        <v>467.074</v>
      </c>
      <c r="JT495">
        <v>20.6312</v>
      </c>
      <c r="JU495">
        <v>36.273</v>
      </c>
      <c r="JV495">
        <v>30.0004</v>
      </c>
      <c r="JW495">
        <v>35.9837</v>
      </c>
      <c r="JX495">
        <v>35.8402</v>
      </c>
      <c r="JY495">
        <v>64.7735</v>
      </c>
      <c r="JZ495">
        <v>60.9796</v>
      </c>
      <c r="KA495">
        <v>0</v>
      </c>
      <c r="KB495">
        <v>20.6309</v>
      </c>
      <c r="KC495">
        <v>1524</v>
      </c>
      <c r="KD495">
        <v>14.6381</v>
      </c>
      <c r="KE495">
        <v>98.99550000000001</v>
      </c>
      <c r="KF495">
        <v>99.49079999999999</v>
      </c>
    </row>
    <row r="496" spans="1:292">
      <c r="A496">
        <v>476</v>
      </c>
      <c r="B496">
        <v>1685038407.5</v>
      </c>
      <c r="C496">
        <v>11808.40000009537</v>
      </c>
      <c r="D496" t="s">
        <v>1394</v>
      </c>
      <c r="E496" t="s">
        <v>1395</v>
      </c>
      <c r="F496">
        <v>5</v>
      </c>
      <c r="G496" t="s">
        <v>1235</v>
      </c>
      <c r="H496">
        <v>1685038399.714286</v>
      </c>
      <c r="I496">
        <f>(J496)/1000</f>
        <v>0</v>
      </c>
      <c r="J496">
        <f>IF(DO496, AM496, AG496)</f>
        <v>0</v>
      </c>
      <c r="K496">
        <f>IF(DO496, AH496, AF496)</f>
        <v>0</v>
      </c>
      <c r="L496">
        <f>DQ496 - IF(AT496&gt;1, K496*DK496*100.0/(AV496*EE496), 0)</f>
        <v>0</v>
      </c>
      <c r="M496">
        <f>((S496-I496/2)*L496-K496)/(S496+I496/2)</f>
        <v>0</v>
      </c>
      <c r="N496">
        <f>M496*(DX496+DY496)/1000.0</f>
        <v>0</v>
      </c>
      <c r="O496">
        <f>(DQ496 - IF(AT496&gt;1, K496*DK496*100.0/(AV496*EE496), 0))*(DX496+DY496)/1000.0</f>
        <v>0</v>
      </c>
      <c r="P496">
        <f>2.0/((1/R496-1/Q496)+SIGN(R496)*SQRT((1/R496-1/Q496)*(1/R496-1/Q496) + 4*DL496/((DL496+1)*(DL496+1))*(2*1/R496*1/Q496-1/Q496*1/Q496)))</f>
        <v>0</v>
      </c>
      <c r="Q496">
        <f>IF(LEFT(DM496,1)&lt;&gt;"0",IF(LEFT(DM496,1)="1",3.0,DN496),$D$5+$E$5*(EE496*DX496/($K$5*1000))+$F$5*(EE496*DX496/($K$5*1000))*MAX(MIN(DK496,$J$5),$I$5)*MAX(MIN(DK496,$J$5),$I$5)+$G$5*MAX(MIN(DK496,$J$5),$I$5)*(EE496*DX496/($K$5*1000))+$H$5*(EE496*DX496/($K$5*1000))*(EE496*DX496/($K$5*1000)))</f>
        <v>0</v>
      </c>
      <c r="R496">
        <f>I496*(1000-(1000*0.61365*exp(17.502*V496/(240.97+V496))/(DX496+DY496)+DS496)/2)/(1000*0.61365*exp(17.502*V496/(240.97+V496))/(DX496+DY496)-DS496)</f>
        <v>0</v>
      </c>
      <c r="S496">
        <f>1/((DL496+1)/(P496/1.6)+1/(Q496/1.37)) + DL496/((DL496+1)/(P496/1.6) + DL496/(Q496/1.37))</f>
        <v>0</v>
      </c>
      <c r="T496">
        <f>(DG496*DJ496)</f>
        <v>0</v>
      </c>
      <c r="U496">
        <f>(DZ496+(T496+2*0.95*5.67E-8*(((DZ496+$B$9)+273)^4-(DZ496+273)^4)-44100*I496)/(1.84*29.3*Q496+8*0.95*5.67E-8*(DZ496+273)^3))</f>
        <v>0</v>
      </c>
      <c r="V496">
        <f>($C$9*EA496+$D$9*EB496+$E$9*U496)</f>
        <v>0</v>
      </c>
      <c r="W496">
        <f>0.61365*exp(17.502*V496/(240.97+V496))</f>
        <v>0</v>
      </c>
      <c r="X496">
        <f>(Y496/Z496*100)</f>
        <v>0</v>
      </c>
      <c r="Y496">
        <f>DS496*(DX496+DY496)/1000</f>
        <v>0</v>
      </c>
      <c r="Z496">
        <f>0.61365*exp(17.502*DZ496/(240.97+DZ496))</f>
        <v>0</v>
      </c>
      <c r="AA496">
        <f>(W496-DS496*(DX496+DY496)/1000)</f>
        <v>0</v>
      </c>
      <c r="AB496">
        <f>(-I496*44100)</f>
        <v>0</v>
      </c>
      <c r="AC496">
        <f>2*29.3*Q496*0.92*(DZ496-V496)</f>
        <v>0</v>
      </c>
      <c r="AD496">
        <f>2*0.95*5.67E-8*(((DZ496+$B$9)+273)^4-(V496+273)^4)</f>
        <v>0</v>
      </c>
      <c r="AE496">
        <f>T496+AD496+AB496+AC496</f>
        <v>0</v>
      </c>
      <c r="AF496">
        <f>DW496*AT496*(DR496-DQ496*(1000-AT496*DT496)/(1000-AT496*DS496))/(100*DK496)</f>
        <v>0</v>
      </c>
      <c r="AG496">
        <f>1000*DW496*AT496*(DS496-DT496)/(100*DK496*(1000-AT496*DS496))</f>
        <v>0</v>
      </c>
      <c r="AH496">
        <f>(AI496 - AJ496 - DX496*1E3/(8.314*(DZ496+273.15)) * AL496/DW496 * AK496) * DW496/(100*DK496) * (1000 - DT496)/1000</f>
        <v>0</v>
      </c>
      <c r="AI496">
        <v>1530.147695848964</v>
      </c>
      <c r="AJ496">
        <v>1508.102303030303</v>
      </c>
      <c r="AK496">
        <v>3.386547945265042</v>
      </c>
      <c r="AL496">
        <v>66.85377035828483</v>
      </c>
      <c r="AM496">
        <f>(AO496 - AN496 + DX496*1E3/(8.314*(DZ496+273.15)) * AQ496/DW496 * AP496) * DW496/(100*DK496) * 1000/(1000 - AO496)</f>
        <v>0</v>
      </c>
      <c r="AN496">
        <v>14.65652916658348</v>
      </c>
      <c r="AO496">
        <v>17.84093406593408</v>
      </c>
      <c r="AP496">
        <v>-7.500869820299685E-05</v>
      </c>
      <c r="AQ496">
        <v>101.9108585769425</v>
      </c>
      <c r="AR496">
        <v>0</v>
      </c>
      <c r="AS496">
        <v>0</v>
      </c>
      <c r="AT496">
        <f>IF(AR496*$H$15&gt;=AV496,1.0,(AV496/(AV496-AR496*$H$15)))</f>
        <v>0</v>
      </c>
      <c r="AU496">
        <f>(AT496-1)*100</f>
        <v>0</v>
      </c>
      <c r="AV496">
        <f>MAX(0,($B$15+$C$15*EE496)/(1+$D$15*EE496)*DX496/(DZ496+273)*$E$15)</f>
        <v>0</v>
      </c>
      <c r="AW496" t="s">
        <v>429</v>
      </c>
      <c r="AX496" t="s">
        <v>429</v>
      </c>
      <c r="AY496">
        <v>0</v>
      </c>
      <c r="AZ496">
        <v>0</v>
      </c>
      <c r="BA496">
        <f>1-AY496/AZ496</f>
        <v>0</v>
      </c>
      <c r="BB496">
        <v>0</v>
      </c>
      <c r="BC496" t="s">
        <v>429</v>
      </c>
      <c r="BD496" t="s">
        <v>429</v>
      </c>
      <c r="BE496">
        <v>0</v>
      </c>
      <c r="BF496">
        <v>0</v>
      </c>
      <c r="BG496">
        <f>1-BE496/BF496</f>
        <v>0</v>
      </c>
      <c r="BH496">
        <v>0.5</v>
      </c>
      <c r="BI496">
        <f>DH496</f>
        <v>0</v>
      </c>
      <c r="BJ496">
        <f>K496</f>
        <v>0</v>
      </c>
      <c r="BK496">
        <f>BG496*BH496*BI496</f>
        <v>0</v>
      </c>
      <c r="BL496">
        <f>(BJ496-BB496)/BI496</f>
        <v>0</v>
      </c>
      <c r="BM496">
        <f>(AZ496-BF496)/BF496</f>
        <v>0</v>
      </c>
      <c r="BN496">
        <f>AY496/(BA496+AY496/BF496)</f>
        <v>0</v>
      </c>
      <c r="BO496" t="s">
        <v>429</v>
      </c>
      <c r="BP496">
        <v>0</v>
      </c>
      <c r="BQ496">
        <f>IF(BP496&lt;&gt;0, BP496, BN496)</f>
        <v>0</v>
      </c>
      <c r="BR496">
        <f>1-BQ496/BF496</f>
        <v>0</v>
      </c>
      <c r="BS496">
        <f>(BF496-BE496)/(BF496-BQ496)</f>
        <v>0</v>
      </c>
      <c r="BT496">
        <f>(AZ496-BF496)/(AZ496-BQ496)</f>
        <v>0</v>
      </c>
      <c r="BU496">
        <f>(BF496-BE496)/(BF496-AY496)</f>
        <v>0</v>
      </c>
      <c r="BV496">
        <f>(AZ496-BF496)/(AZ496-AY496)</f>
        <v>0</v>
      </c>
      <c r="BW496">
        <f>(BS496*BQ496/BE496)</f>
        <v>0</v>
      </c>
      <c r="BX496">
        <f>(1-BW496)</f>
        <v>0</v>
      </c>
      <c r="DG496">
        <f>$B$13*EF496+$C$13*EG496+$F$13*ER496*(1-EU496)</f>
        <v>0</v>
      </c>
      <c r="DH496">
        <f>DG496*DI496</f>
        <v>0</v>
      </c>
      <c r="DI496">
        <f>($B$13*$D$11+$C$13*$D$11+$F$13*((FE496+EW496)/MAX(FE496+EW496+FF496, 0.1)*$I$11+FF496/MAX(FE496+EW496+FF496, 0.1)*$J$11))/($B$13+$C$13+$F$13)</f>
        <v>0</v>
      </c>
      <c r="DJ496">
        <f>($B$13*$K$11+$C$13*$K$11+$F$13*((FE496+EW496)/MAX(FE496+EW496+FF496, 0.1)*$P$11+FF496/MAX(FE496+EW496+FF496, 0.1)*$Q$11))/($B$13+$C$13+$F$13)</f>
        <v>0</v>
      </c>
      <c r="DK496">
        <v>4.16</v>
      </c>
      <c r="DL496">
        <v>0.5</v>
      </c>
      <c r="DM496" t="s">
        <v>430</v>
      </c>
      <c r="DN496">
        <v>2</v>
      </c>
      <c r="DO496" t="b">
        <v>1</v>
      </c>
      <c r="DP496">
        <v>1685038399.714286</v>
      </c>
      <c r="DQ496">
        <v>1457.236428571428</v>
      </c>
      <c r="DR496">
        <v>1493.013214285714</v>
      </c>
      <c r="DS496">
        <v>17.84338571428571</v>
      </c>
      <c r="DT496">
        <v>14.65717142857143</v>
      </c>
      <c r="DU496">
        <v>1457.289285714286</v>
      </c>
      <c r="DV496">
        <v>17.93056785714285</v>
      </c>
      <c r="DW496">
        <v>500.0163214285714</v>
      </c>
      <c r="DX496">
        <v>99.47436071428572</v>
      </c>
      <c r="DY496">
        <v>0.1000198892857143</v>
      </c>
      <c r="DZ496">
        <v>26.88653928571429</v>
      </c>
      <c r="EA496">
        <v>27.97892857142857</v>
      </c>
      <c r="EB496">
        <v>999.9000000000002</v>
      </c>
      <c r="EC496">
        <v>0</v>
      </c>
      <c r="ED496">
        <v>0</v>
      </c>
      <c r="EE496">
        <v>10002.05714285714</v>
      </c>
      <c r="EF496">
        <v>0</v>
      </c>
      <c r="EG496">
        <v>288.2466071428572</v>
      </c>
      <c r="EH496">
        <v>-35.77748571428571</v>
      </c>
      <c r="EI496">
        <v>1483.709285714286</v>
      </c>
      <c r="EJ496">
        <v>1515.221428571429</v>
      </c>
      <c r="EK496">
        <v>3.186209999999999</v>
      </c>
      <c r="EL496">
        <v>1493.013214285714</v>
      </c>
      <c r="EM496">
        <v>14.65717142857143</v>
      </c>
      <c r="EN496">
        <v>1.774958928571429</v>
      </c>
      <c r="EO496">
        <v>1.458013928571428</v>
      </c>
      <c r="EP496">
        <v>15.56799642857143</v>
      </c>
      <c r="EQ496">
        <v>12.53481785714286</v>
      </c>
      <c r="ER496">
        <v>2000.040357142857</v>
      </c>
      <c r="ES496">
        <v>0.9799945357142857</v>
      </c>
      <c r="ET496">
        <v>0.02000559285714285</v>
      </c>
      <c r="EU496">
        <v>0</v>
      </c>
      <c r="EV496">
        <v>97.32585714285715</v>
      </c>
      <c r="EW496">
        <v>5.00078</v>
      </c>
      <c r="EX496">
        <v>11248.83928571429</v>
      </c>
      <c r="EY496">
        <v>16379.93214285714</v>
      </c>
      <c r="EZ496">
        <v>44.88799999999998</v>
      </c>
      <c r="FA496">
        <v>46.26107142857143</v>
      </c>
      <c r="FB496">
        <v>45.51753571428571</v>
      </c>
      <c r="FC496">
        <v>45.57135714285715</v>
      </c>
      <c r="FD496">
        <v>45.40821428571428</v>
      </c>
      <c r="FE496">
        <v>1955.126785714286</v>
      </c>
      <c r="FF496">
        <v>39.91250000000001</v>
      </c>
      <c r="FG496">
        <v>0</v>
      </c>
      <c r="FH496">
        <v>1685038407.1</v>
      </c>
      <c r="FI496">
        <v>0</v>
      </c>
      <c r="FJ496">
        <v>97.32994615384617</v>
      </c>
      <c r="FK496">
        <v>-0.05621197220338184</v>
      </c>
      <c r="FL496">
        <v>3438.379489635746</v>
      </c>
      <c r="FM496">
        <v>11278.40769230769</v>
      </c>
      <c r="FN496">
        <v>15</v>
      </c>
      <c r="FO496">
        <v>1685037180.6</v>
      </c>
      <c r="FP496" t="s">
        <v>1212</v>
      </c>
      <c r="FQ496">
        <v>1685037168.1</v>
      </c>
      <c r="FR496">
        <v>1685037180.6</v>
      </c>
      <c r="FS496">
        <v>6</v>
      </c>
      <c r="FT496">
        <v>0.393</v>
      </c>
      <c r="FU496">
        <v>0.027</v>
      </c>
      <c r="FV496">
        <v>0.222</v>
      </c>
      <c r="FW496">
        <v>-0.163</v>
      </c>
      <c r="FX496">
        <v>420</v>
      </c>
      <c r="FY496">
        <v>12</v>
      </c>
      <c r="FZ496">
        <v>0.38</v>
      </c>
      <c r="GA496">
        <v>0.02</v>
      </c>
      <c r="GB496">
        <v>-35.98085</v>
      </c>
      <c r="GC496">
        <v>2.690618386491558</v>
      </c>
      <c r="GD496">
        <v>0.4368044825777318</v>
      </c>
      <c r="GE496">
        <v>0</v>
      </c>
      <c r="GF496">
        <v>3.18936725</v>
      </c>
      <c r="GG496">
        <v>-0.05529309568480624</v>
      </c>
      <c r="GH496">
        <v>0.005388386116222545</v>
      </c>
      <c r="GI496">
        <v>1</v>
      </c>
      <c r="GJ496">
        <v>1</v>
      </c>
      <c r="GK496">
        <v>2</v>
      </c>
      <c r="GL496" t="s">
        <v>432</v>
      </c>
      <c r="GM496">
        <v>3.09854</v>
      </c>
      <c r="GN496">
        <v>2.75851</v>
      </c>
      <c r="GO496">
        <v>0.221282</v>
      </c>
      <c r="GP496">
        <v>0.224557</v>
      </c>
      <c r="GQ496">
        <v>0.0953108</v>
      </c>
      <c r="GR496">
        <v>0.0828414</v>
      </c>
      <c r="GS496">
        <v>19727.7</v>
      </c>
      <c r="GT496">
        <v>19425.4</v>
      </c>
      <c r="GU496">
        <v>25902.3</v>
      </c>
      <c r="GV496">
        <v>25421.7</v>
      </c>
      <c r="GW496">
        <v>37639</v>
      </c>
      <c r="GX496">
        <v>35540.5</v>
      </c>
      <c r="GY496">
        <v>45303.5</v>
      </c>
      <c r="GZ496">
        <v>41908.6</v>
      </c>
      <c r="HA496">
        <v>1.81918</v>
      </c>
      <c r="HB496">
        <v>1.74583</v>
      </c>
      <c r="HC496">
        <v>-0.222981</v>
      </c>
      <c r="HD496">
        <v>0</v>
      </c>
      <c r="HE496">
        <v>31.6292</v>
      </c>
      <c r="HF496">
        <v>999.9</v>
      </c>
      <c r="HG496">
        <v>39.1</v>
      </c>
      <c r="HH496">
        <v>48.1</v>
      </c>
      <c r="HI496">
        <v>44.3773</v>
      </c>
      <c r="HJ496">
        <v>63.1235</v>
      </c>
      <c r="HK496">
        <v>22.6923</v>
      </c>
      <c r="HL496">
        <v>1</v>
      </c>
      <c r="HM496">
        <v>0.771273</v>
      </c>
      <c r="HN496">
        <v>7.96004</v>
      </c>
      <c r="HO496">
        <v>20.1173</v>
      </c>
      <c r="HP496">
        <v>5.2116</v>
      </c>
      <c r="HQ496">
        <v>11.986</v>
      </c>
      <c r="HR496">
        <v>4.9636</v>
      </c>
      <c r="HS496">
        <v>3.27428</v>
      </c>
      <c r="HT496">
        <v>9999</v>
      </c>
      <c r="HU496">
        <v>9999</v>
      </c>
      <c r="HV496">
        <v>9999</v>
      </c>
      <c r="HW496">
        <v>33.3</v>
      </c>
      <c r="HX496">
        <v>1.86401</v>
      </c>
      <c r="HY496">
        <v>1.86035</v>
      </c>
      <c r="HZ496">
        <v>1.85868</v>
      </c>
      <c r="IA496">
        <v>1.86005</v>
      </c>
      <c r="IB496">
        <v>1.85989</v>
      </c>
      <c r="IC496">
        <v>1.85855</v>
      </c>
      <c r="ID496">
        <v>1.8577</v>
      </c>
      <c r="IE496">
        <v>1.85243</v>
      </c>
      <c r="IF496">
        <v>0</v>
      </c>
      <c r="IG496">
        <v>0</v>
      </c>
      <c r="IH496">
        <v>0</v>
      </c>
      <c r="II496">
        <v>0</v>
      </c>
      <c r="IJ496" t="s">
        <v>433</v>
      </c>
      <c r="IK496" t="s">
        <v>434</v>
      </c>
      <c r="IL496" t="s">
        <v>435</v>
      </c>
      <c r="IM496" t="s">
        <v>435</v>
      </c>
      <c r="IN496" t="s">
        <v>435</v>
      </c>
      <c r="IO496" t="s">
        <v>435</v>
      </c>
      <c r="IP496">
        <v>0</v>
      </c>
      <c r="IQ496">
        <v>100</v>
      </c>
      <c r="IR496">
        <v>100</v>
      </c>
      <c r="IS496">
        <v>-0.08</v>
      </c>
      <c r="IT496">
        <v>-0.0873</v>
      </c>
      <c r="IU496">
        <v>0.1423453740695309</v>
      </c>
      <c r="IV496">
        <v>0.0002756662941723101</v>
      </c>
      <c r="IW496">
        <v>-1.706736700235475E-07</v>
      </c>
      <c r="IX496">
        <v>-7.648352192670159E-11</v>
      </c>
      <c r="IY496">
        <v>-0.2459740599932363</v>
      </c>
      <c r="IZ496">
        <v>0.001712106514585134</v>
      </c>
      <c r="JA496">
        <v>0.0004201690128959496</v>
      </c>
      <c r="JB496">
        <v>-1.212774764375344E-06</v>
      </c>
      <c r="JC496">
        <v>3</v>
      </c>
      <c r="JD496">
        <v>1949</v>
      </c>
      <c r="JE496">
        <v>1</v>
      </c>
      <c r="JF496">
        <v>28</v>
      </c>
      <c r="JG496">
        <v>20.7</v>
      </c>
      <c r="JH496">
        <v>20.4</v>
      </c>
      <c r="JI496">
        <v>3.25562</v>
      </c>
      <c r="JJ496">
        <v>2.677</v>
      </c>
      <c r="JK496">
        <v>1.49658</v>
      </c>
      <c r="JL496">
        <v>2.34009</v>
      </c>
      <c r="JM496">
        <v>1.54785</v>
      </c>
      <c r="JN496">
        <v>2.45972</v>
      </c>
      <c r="JO496">
        <v>51.3316</v>
      </c>
      <c r="JP496">
        <v>13.3265</v>
      </c>
      <c r="JQ496">
        <v>18</v>
      </c>
      <c r="JR496">
        <v>501.868</v>
      </c>
      <c r="JS496">
        <v>467.162</v>
      </c>
      <c r="JT496">
        <v>20.6508</v>
      </c>
      <c r="JU496">
        <v>36.2789</v>
      </c>
      <c r="JV496">
        <v>30.0004</v>
      </c>
      <c r="JW496">
        <v>35.9878</v>
      </c>
      <c r="JX496">
        <v>35.8435</v>
      </c>
      <c r="JY496">
        <v>65.3216</v>
      </c>
      <c r="JZ496">
        <v>60.9796</v>
      </c>
      <c r="KA496">
        <v>0</v>
      </c>
      <c r="KB496">
        <v>20.6495</v>
      </c>
      <c r="KC496">
        <v>1537.36</v>
      </c>
      <c r="KD496">
        <v>14.6381</v>
      </c>
      <c r="KE496">
        <v>98.9949</v>
      </c>
      <c r="KF496">
        <v>99.4906</v>
      </c>
    </row>
    <row r="497" spans="1:292">
      <c r="A497">
        <v>477</v>
      </c>
      <c r="B497">
        <v>1685038412.5</v>
      </c>
      <c r="C497">
        <v>11813.40000009537</v>
      </c>
      <c r="D497" t="s">
        <v>1396</v>
      </c>
      <c r="E497" t="s">
        <v>1397</v>
      </c>
      <c r="F497">
        <v>5</v>
      </c>
      <c r="G497" t="s">
        <v>1235</v>
      </c>
      <c r="H497">
        <v>1685038405</v>
      </c>
      <c r="I497">
        <f>(J497)/1000</f>
        <v>0</v>
      </c>
      <c r="J497">
        <f>IF(DO497, AM497, AG497)</f>
        <v>0</v>
      </c>
      <c r="K497">
        <f>IF(DO497, AH497, AF497)</f>
        <v>0</v>
      </c>
      <c r="L497">
        <f>DQ497 - IF(AT497&gt;1, K497*DK497*100.0/(AV497*EE497), 0)</f>
        <v>0</v>
      </c>
      <c r="M497">
        <f>((S497-I497/2)*L497-K497)/(S497+I497/2)</f>
        <v>0</v>
      </c>
      <c r="N497">
        <f>M497*(DX497+DY497)/1000.0</f>
        <v>0</v>
      </c>
      <c r="O497">
        <f>(DQ497 - IF(AT497&gt;1, K497*DK497*100.0/(AV497*EE497), 0))*(DX497+DY497)/1000.0</f>
        <v>0</v>
      </c>
      <c r="P497">
        <f>2.0/((1/R497-1/Q497)+SIGN(R497)*SQRT((1/R497-1/Q497)*(1/R497-1/Q497) + 4*DL497/((DL497+1)*(DL497+1))*(2*1/R497*1/Q497-1/Q497*1/Q497)))</f>
        <v>0</v>
      </c>
      <c r="Q497">
        <f>IF(LEFT(DM497,1)&lt;&gt;"0",IF(LEFT(DM497,1)="1",3.0,DN497),$D$5+$E$5*(EE497*DX497/($K$5*1000))+$F$5*(EE497*DX497/($K$5*1000))*MAX(MIN(DK497,$J$5),$I$5)*MAX(MIN(DK497,$J$5),$I$5)+$G$5*MAX(MIN(DK497,$J$5),$I$5)*(EE497*DX497/($K$5*1000))+$H$5*(EE497*DX497/($K$5*1000))*(EE497*DX497/($K$5*1000)))</f>
        <v>0</v>
      </c>
      <c r="R497">
        <f>I497*(1000-(1000*0.61365*exp(17.502*V497/(240.97+V497))/(DX497+DY497)+DS497)/2)/(1000*0.61365*exp(17.502*V497/(240.97+V497))/(DX497+DY497)-DS497)</f>
        <v>0</v>
      </c>
      <c r="S497">
        <f>1/((DL497+1)/(P497/1.6)+1/(Q497/1.37)) + DL497/((DL497+1)/(P497/1.6) + DL497/(Q497/1.37))</f>
        <v>0</v>
      </c>
      <c r="T497">
        <f>(DG497*DJ497)</f>
        <v>0</v>
      </c>
      <c r="U497">
        <f>(DZ497+(T497+2*0.95*5.67E-8*(((DZ497+$B$9)+273)^4-(DZ497+273)^4)-44100*I497)/(1.84*29.3*Q497+8*0.95*5.67E-8*(DZ497+273)^3))</f>
        <v>0</v>
      </c>
      <c r="V497">
        <f>($C$9*EA497+$D$9*EB497+$E$9*U497)</f>
        <v>0</v>
      </c>
      <c r="W497">
        <f>0.61365*exp(17.502*V497/(240.97+V497))</f>
        <v>0</v>
      </c>
      <c r="X497">
        <f>(Y497/Z497*100)</f>
        <v>0</v>
      </c>
      <c r="Y497">
        <f>DS497*(DX497+DY497)/1000</f>
        <v>0</v>
      </c>
      <c r="Z497">
        <f>0.61365*exp(17.502*DZ497/(240.97+DZ497))</f>
        <v>0</v>
      </c>
      <c r="AA497">
        <f>(W497-DS497*(DX497+DY497)/1000)</f>
        <v>0</v>
      </c>
      <c r="AB497">
        <f>(-I497*44100)</f>
        <v>0</v>
      </c>
      <c r="AC497">
        <f>2*29.3*Q497*0.92*(DZ497-V497)</f>
        <v>0</v>
      </c>
      <c r="AD497">
        <f>2*0.95*5.67E-8*(((DZ497+$B$9)+273)^4-(V497+273)^4)</f>
        <v>0</v>
      </c>
      <c r="AE497">
        <f>T497+AD497+AB497+AC497</f>
        <v>0</v>
      </c>
      <c r="AF497">
        <f>DW497*AT497*(DR497-DQ497*(1000-AT497*DT497)/(1000-AT497*DS497))/(100*DK497)</f>
        <v>0</v>
      </c>
      <c r="AG497">
        <f>1000*DW497*AT497*(DS497-DT497)/(100*DK497*(1000-AT497*DS497))</f>
        <v>0</v>
      </c>
      <c r="AH497">
        <f>(AI497 - AJ497 - DX497*1E3/(8.314*(DZ497+273.15)) * AL497/DW497 * AK497) * DW497/(100*DK497) * (1000 - DT497)/1000</f>
        <v>0</v>
      </c>
      <c r="AI497">
        <v>1547.026290155306</v>
      </c>
      <c r="AJ497">
        <v>1524.961333333333</v>
      </c>
      <c r="AK497">
        <v>3.386914524199978</v>
      </c>
      <c r="AL497">
        <v>66.85377035828483</v>
      </c>
      <c r="AM497">
        <f>(AO497 - AN497 + DX497*1E3/(8.314*(DZ497+273.15)) * AQ497/DW497 * AP497) * DW497/(100*DK497) * 1000/(1000 - AO497)</f>
        <v>0</v>
      </c>
      <c r="AN497">
        <v>14.66054943842264</v>
      </c>
      <c r="AO497">
        <v>17.83688241758242</v>
      </c>
      <c r="AP497">
        <v>-4.524253265217244E-05</v>
      </c>
      <c r="AQ497">
        <v>101.9108585769425</v>
      </c>
      <c r="AR497">
        <v>0</v>
      </c>
      <c r="AS497">
        <v>0</v>
      </c>
      <c r="AT497">
        <f>IF(AR497*$H$15&gt;=AV497,1.0,(AV497/(AV497-AR497*$H$15)))</f>
        <v>0</v>
      </c>
      <c r="AU497">
        <f>(AT497-1)*100</f>
        <v>0</v>
      </c>
      <c r="AV497">
        <f>MAX(0,($B$15+$C$15*EE497)/(1+$D$15*EE497)*DX497/(DZ497+273)*$E$15)</f>
        <v>0</v>
      </c>
      <c r="AW497" t="s">
        <v>429</v>
      </c>
      <c r="AX497" t="s">
        <v>429</v>
      </c>
      <c r="AY497">
        <v>0</v>
      </c>
      <c r="AZ497">
        <v>0</v>
      </c>
      <c r="BA497">
        <f>1-AY497/AZ497</f>
        <v>0</v>
      </c>
      <c r="BB497">
        <v>0</v>
      </c>
      <c r="BC497" t="s">
        <v>429</v>
      </c>
      <c r="BD497" t="s">
        <v>429</v>
      </c>
      <c r="BE497">
        <v>0</v>
      </c>
      <c r="BF497">
        <v>0</v>
      </c>
      <c r="BG497">
        <f>1-BE497/BF497</f>
        <v>0</v>
      </c>
      <c r="BH497">
        <v>0.5</v>
      </c>
      <c r="BI497">
        <f>DH497</f>
        <v>0</v>
      </c>
      <c r="BJ497">
        <f>K497</f>
        <v>0</v>
      </c>
      <c r="BK497">
        <f>BG497*BH497*BI497</f>
        <v>0</v>
      </c>
      <c r="BL497">
        <f>(BJ497-BB497)/BI497</f>
        <v>0</v>
      </c>
      <c r="BM497">
        <f>(AZ497-BF497)/BF497</f>
        <v>0</v>
      </c>
      <c r="BN497">
        <f>AY497/(BA497+AY497/BF497)</f>
        <v>0</v>
      </c>
      <c r="BO497" t="s">
        <v>429</v>
      </c>
      <c r="BP497">
        <v>0</v>
      </c>
      <c r="BQ497">
        <f>IF(BP497&lt;&gt;0, BP497, BN497)</f>
        <v>0</v>
      </c>
      <c r="BR497">
        <f>1-BQ497/BF497</f>
        <v>0</v>
      </c>
      <c r="BS497">
        <f>(BF497-BE497)/(BF497-BQ497)</f>
        <v>0</v>
      </c>
      <c r="BT497">
        <f>(AZ497-BF497)/(AZ497-BQ497)</f>
        <v>0</v>
      </c>
      <c r="BU497">
        <f>(BF497-BE497)/(BF497-AY497)</f>
        <v>0</v>
      </c>
      <c r="BV497">
        <f>(AZ497-BF497)/(AZ497-AY497)</f>
        <v>0</v>
      </c>
      <c r="BW497">
        <f>(BS497*BQ497/BE497)</f>
        <v>0</v>
      </c>
      <c r="BX497">
        <f>(1-BW497)</f>
        <v>0</v>
      </c>
      <c r="DG497">
        <f>$B$13*EF497+$C$13*EG497+$F$13*ER497*(1-EU497)</f>
        <v>0</v>
      </c>
      <c r="DH497">
        <f>DG497*DI497</f>
        <v>0</v>
      </c>
      <c r="DI497">
        <f>($B$13*$D$11+$C$13*$D$11+$F$13*((FE497+EW497)/MAX(FE497+EW497+FF497, 0.1)*$I$11+FF497/MAX(FE497+EW497+FF497, 0.1)*$J$11))/($B$13+$C$13+$F$13)</f>
        <v>0</v>
      </c>
      <c r="DJ497">
        <f>($B$13*$K$11+$C$13*$K$11+$F$13*((FE497+EW497)/MAX(FE497+EW497+FF497, 0.1)*$P$11+FF497/MAX(FE497+EW497+FF497, 0.1)*$Q$11))/($B$13+$C$13+$F$13)</f>
        <v>0</v>
      </c>
      <c r="DK497">
        <v>4.16</v>
      </c>
      <c r="DL497">
        <v>0.5</v>
      </c>
      <c r="DM497" t="s">
        <v>430</v>
      </c>
      <c r="DN497">
        <v>2</v>
      </c>
      <c r="DO497" t="b">
        <v>1</v>
      </c>
      <c r="DP497">
        <v>1685038405</v>
      </c>
      <c r="DQ497">
        <v>1474.605925925926</v>
      </c>
      <c r="DR497">
        <v>1510.534814814814</v>
      </c>
      <c r="DS497">
        <v>17.8405</v>
      </c>
      <c r="DT497">
        <v>14.65904814814815</v>
      </c>
      <c r="DU497">
        <v>1474.671481481482</v>
      </c>
      <c r="DV497">
        <v>17.92773703703704</v>
      </c>
      <c r="DW497">
        <v>500.0170370370371</v>
      </c>
      <c r="DX497">
        <v>99.47427037037035</v>
      </c>
      <c r="DY497">
        <v>0.1000160592592593</v>
      </c>
      <c r="DZ497">
        <v>26.89606296296296</v>
      </c>
      <c r="EA497">
        <v>27.99327037037037</v>
      </c>
      <c r="EB497">
        <v>999.9000000000001</v>
      </c>
      <c r="EC497">
        <v>0</v>
      </c>
      <c r="ED497">
        <v>0</v>
      </c>
      <c r="EE497">
        <v>10001.04074074074</v>
      </c>
      <c r="EF497">
        <v>0</v>
      </c>
      <c r="EG497">
        <v>290.4119259259259</v>
      </c>
      <c r="EH497">
        <v>-35.93011111111111</v>
      </c>
      <c r="EI497">
        <v>1501.389629629629</v>
      </c>
      <c r="EJ497">
        <v>1533.007037037037</v>
      </c>
      <c r="EK497">
        <v>3.181455555555556</v>
      </c>
      <c r="EL497">
        <v>1510.534814814814</v>
      </c>
      <c r="EM497">
        <v>14.65904814814815</v>
      </c>
      <c r="EN497">
        <v>1.774671481481482</v>
      </c>
      <c r="EO497">
        <v>1.458199259259259</v>
      </c>
      <c r="EP497">
        <v>15.56547037037037</v>
      </c>
      <c r="EQ497">
        <v>12.53675555555556</v>
      </c>
      <c r="ER497">
        <v>2000.016666666667</v>
      </c>
      <c r="ES497">
        <v>0.9799963703703704</v>
      </c>
      <c r="ET497">
        <v>0.02000365185185185</v>
      </c>
      <c r="EU497">
        <v>0</v>
      </c>
      <c r="EV497">
        <v>97.35057407407406</v>
      </c>
      <c r="EW497">
        <v>5.00078</v>
      </c>
      <c r="EX497">
        <v>11484.88148148148</v>
      </c>
      <c r="EY497">
        <v>16379.73703703704</v>
      </c>
      <c r="EZ497">
        <v>44.89325925925926</v>
      </c>
      <c r="FA497">
        <v>46.26607407407406</v>
      </c>
      <c r="FB497">
        <v>45.52518518518518</v>
      </c>
      <c r="FC497">
        <v>45.57396296296297</v>
      </c>
      <c r="FD497">
        <v>45.39088888888887</v>
      </c>
      <c r="FE497">
        <v>1955.107037037037</v>
      </c>
      <c r="FF497">
        <v>39.90962962962963</v>
      </c>
      <c r="FG497">
        <v>0</v>
      </c>
      <c r="FH497">
        <v>1685038411.9</v>
      </c>
      <c r="FI497">
        <v>0</v>
      </c>
      <c r="FJ497">
        <v>97.36330384615384</v>
      </c>
      <c r="FK497">
        <v>0.9243042796030727</v>
      </c>
      <c r="FL497">
        <v>599.7606824293418</v>
      </c>
      <c r="FM497">
        <v>11479.1</v>
      </c>
      <c r="FN497">
        <v>15</v>
      </c>
      <c r="FO497">
        <v>1685037180.6</v>
      </c>
      <c r="FP497" t="s">
        <v>1212</v>
      </c>
      <c r="FQ497">
        <v>1685037168.1</v>
      </c>
      <c r="FR497">
        <v>1685037180.6</v>
      </c>
      <c r="FS497">
        <v>6</v>
      </c>
      <c r="FT497">
        <v>0.393</v>
      </c>
      <c r="FU497">
        <v>0.027</v>
      </c>
      <c r="FV497">
        <v>0.222</v>
      </c>
      <c r="FW497">
        <v>-0.163</v>
      </c>
      <c r="FX497">
        <v>420</v>
      </c>
      <c r="FY497">
        <v>12</v>
      </c>
      <c r="FZ497">
        <v>0.38</v>
      </c>
      <c r="GA497">
        <v>0.02</v>
      </c>
      <c r="GB497">
        <v>-35.86714634146342</v>
      </c>
      <c r="GC497">
        <v>-1.346464808362345</v>
      </c>
      <c r="GD497">
        <v>0.2890308432335089</v>
      </c>
      <c r="GE497">
        <v>0</v>
      </c>
      <c r="GF497">
        <v>3.184613170731708</v>
      </c>
      <c r="GG497">
        <v>-0.05310376306620145</v>
      </c>
      <c r="GH497">
        <v>0.005300752564621169</v>
      </c>
      <c r="GI497">
        <v>1</v>
      </c>
      <c r="GJ497">
        <v>1</v>
      </c>
      <c r="GK497">
        <v>2</v>
      </c>
      <c r="GL497" t="s">
        <v>432</v>
      </c>
      <c r="GM497">
        <v>3.09865</v>
      </c>
      <c r="GN497">
        <v>2.75786</v>
      </c>
      <c r="GO497">
        <v>0.222751</v>
      </c>
      <c r="GP497">
        <v>0.22603</v>
      </c>
      <c r="GQ497">
        <v>0.0953002</v>
      </c>
      <c r="GR497">
        <v>0.0828424</v>
      </c>
      <c r="GS497">
        <v>19690.4</v>
      </c>
      <c r="GT497">
        <v>19388.4</v>
      </c>
      <c r="GU497">
        <v>25902.3</v>
      </c>
      <c r="GV497">
        <v>25421.7</v>
      </c>
      <c r="GW497">
        <v>37639.7</v>
      </c>
      <c r="GX497">
        <v>35540.7</v>
      </c>
      <c r="GY497">
        <v>45303.6</v>
      </c>
      <c r="GZ497">
        <v>41908.7</v>
      </c>
      <c r="HA497">
        <v>1.81925</v>
      </c>
      <c r="HB497">
        <v>1.74577</v>
      </c>
      <c r="HC497">
        <v>-0.220954</v>
      </c>
      <c r="HD497">
        <v>0</v>
      </c>
      <c r="HE497">
        <v>31.6094</v>
      </c>
      <c r="HF497">
        <v>999.9</v>
      </c>
      <c r="HG497">
        <v>39.1</v>
      </c>
      <c r="HH497">
        <v>48.1</v>
      </c>
      <c r="HI497">
        <v>44.3777</v>
      </c>
      <c r="HJ497">
        <v>62.9235</v>
      </c>
      <c r="HK497">
        <v>22.524</v>
      </c>
      <c r="HL497">
        <v>1</v>
      </c>
      <c r="HM497">
        <v>0.771761</v>
      </c>
      <c r="HN497">
        <v>8.029489999999999</v>
      </c>
      <c r="HO497">
        <v>20.1141</v>
      </c>
      <c r="HP497">
        <v>5.211</v>
      </c>
      <c r="HQ497">
        <v>11.986</v>
      </c>
      <c r="HR497">
        <v>4.9633</v>
      </c>
      <c r="HS497">
        <v>3.2742</v>
      </c>
      <c r="HT497">
        <v>9999</v>
      </c>
      <c r="HU497">
        <v>9999</v>
      </c>
      <c r="HV497">
        <v>9999</v>
      </c>
      <c r="HW497">
        <v>33.3</v>
      </c>
      <c r="HX497">
        <v>1.86401</v>
      </c>
      <c r="HY497">
        <v>1.86035</v>
      </c>
      <c r="HZ497">
        <v>1.85867</v>
      </c>
      <c r="IA497">
        <v>1.86005</v>
      </c>
      <c r="IB497">
        <v>1.85989</v>
      </c>
      <c r="IC497">
        <v>1.85856</v>
      </c>
      <c r="ID497">
        <v>1.8577</v>
      </c>
      <c r="IE497">
        <v>1.85247</v>
      </c>
      <c r="IF497">
        <v>0</v>
      </c>
      <c r="IG497">
        <v>0</v>
      </c>
      <c r="IH497">
        <v>0</v>
      </c>
      <c r="II497">
        <v>0</v>
      </c>
      <c r="IJ497" t="s">
        <v>433</v>
      </c>
      <c r="IK497" t="s">
        <v>434</v>
      </c>
      <c r="IL497" t="s">
        <v>435</v>
      </c>
      <c r="IM497" t="s">
        <v>435</v>
      </c>
      <c r="IN497" t="s">
        <v>435</v>
      </c>
      <c r="IO497" t="s">
        <v>435</v>
      </c>
      <c r="IP497">
        <v>0</v>
      </c>
      <c r="IQ497">
        <v>100</v>
      </c>
      <c r="IR497">
        <v>100</v>
      </c>
      <c r="IS497">
        <v>-0.08</v>
      </c>
      <c r="IT497">
        <v>-0.0873</v>
      </c>
      <c r="IU497">
        <v>0.1423453740695309</v>
      </c>
      <c r="IV497">
        <v>0.0002756662941723101</v>
      </c>
      <c r="IW497">
        <v>-1.706736700235475E-07</v>
      </c>
      <c r="IX497">
        <v>-7.648352192670159E-11</v>
      </c>
      <c r="IY497">
        <v>-0.2459740599932363</v>
      </c>
      <c r="IZ497">
        <v>0.001712106514585134</v>
      </c>
      <c r="JA497">
        <v>0.0004201690128959496</v>
      </c>
      <c r="JB497">
        <v>-1.212774764375344E-06</v>
      </c>
      <c r="JC497">
        <v>3</v>
      </c>
      <c r="JD497">
        <v>1949</v>
      </c>
      <c r="JE497">
        <v>1</v>
      </c>
      <c r="JF497">
        <v>28</v>
      </c>
      <c r="JG497">
        <v>20.7</v>
      </c>
      <c r="JH497">
        <v>20.5</v>
      </c>
      <c r="JI497">
        <v>3.28613</v>
      </c>
      <c r="JJ497">
        <v>2.68188</v>
      </c>
      <c r="JK497">
        <v>1.49658</v>
      </c>
      <c r="JL497">
        <v>2.34009</v>
      </c>
      <c r="JM497">
        <v>1.54785</v>
      </c>
      <c r="JN497">
        <v>2.39502</v>
      </c>
      <c r="JO497">
        <v>51.2983</v>
      </c>
      <c r="JP497">
        <v>13.3002</v>
      </c>
      <c r="JQ497">
        <v>18</v>
      </c>
      <c r="JR497">
        <v>501.932</v>
      </c>
      <c r="JS497">
        <v>467.146</v>
      </c>
      <c r="JT497">
        <v>20.659</v>
      </c>
      <c r="JU497">
        <v>36.2832</v>
      </c>
      <c r="JV497">
        <v>30.0005</v>
      </c>
      <c r="JW497">
        <v>35.9903</v>
      </c>
      <c r="JX497">
        <v>35.846</v>
      </c>
      <c r="JY497">
        <v>65.92149999999999</v>
      </c>
      <c r="JZ497">
        <v>60.9796</v>
      </c>
      <c r="KA497">
        <v>0</v>
      </c>
      <c r="KB497">
        <v>20.6499</v>
      </c>
      <c r="KC497">
        <v>1557.41</v>
      </c>
      <c r="KD497">
        <v>14.6381</v>
      </c>
      <c r="KE497">
        <v>98.99509999999999</v>
      </c>
      <c r="KF497">
        <v>99.4909</v>
      </c>
    </row>
    <row r="498" spans="1:292">
      <c r="A498">
        <v>478</v>
      </c>
      <c r="B498">
        <v>1685038417.5</v>
      </c>
      <c r="C498">
        <v>11818.40000009537</v>
      </c>
      <c r="D498" t="s">
        <v>1398</v>
      </c>
      <c r="E498" t="s">
        <v>1399</v>
      </c>
      <c r="F498">
        <v>5</v>
      </c>
      <c r="G498" t="s">
        <v>1235</v>
      </c>
      <c r="H498">
        <v>1685038409.714286</v>
      </c>
      <c r="I498">
        <f>(J498)/1000</f>
        <v>0</v>
      </c>
      <c r="J498">
        <f>IF(DO498, AM498, AG498)</f>
        <v>0</v>
      </c>
      <c r="K498">
        <f>IF(DO498, AH498, AF498)</f>
        <v>0</v>
      </c>
      <c r="L498">
        <f>DQ498 - IF(AT498&gt;1, K498*DK498*100.0/(AV498*EE498), 0)</f>
        <v>0</v>
      </c>
      <c r="M498">
        <f>((S498-I498/2)*L498-K498)/(S498+I498/2)</f>
        <v>0</v>
      </c>
      <c r="N498">
        <f>M498*(DX498+DY498)/1000.0</f>
        <v>0</v>
      </c>
      <c r="O498">
        <f>(DQ498 - IF(AT498&gt;1, K498*DK498*100.0/(AV498*EE498), 0))*(DX498+DY498)/1000.0</f>
        <v>0</v>
      </c>
      <c r="P498">
        <f>2.0/((1/R498-1/Q498)+SIGN(R498)*SQRT((1/R498-1/Q498)*(1/R498-1/Q498) + 4*DL498/((DL498+1)*(DL498+1))*(2*1/R498*1/Q498-1/Q498*1/Q498)))</f>
        <v>0</v>
      </c>
      <c r="Q498">
        <f>IF(LEFT(DM498,1)&lt;&gt;"0",IF(LEFT(DM498,1)="1",3.0,DN498),$D$5+$E$5*(EE498*DX498/($K$5*1000))+$F$5*(EE498*DX498/($K$5*1000))*MAX(MIN(DK498,$J$5),$I$5)*MAX(MIN(DK498,$J$5),$I$5)+$G$5*MAX(MIN(DK498,$J$5),$I$5)*(EE498*DX498/($K$5*1000))+$H$5*(EE498*DX498/($K$5*1000))*(EE498*DX498/($K$5*1000)))</f>
        <v>0</v>
      </c>
      <c r="R498">
        <f>I498*(1000-(1000*0.61365*exp(17.502*V498/(240.97+V498))/(DX498+DY498)+DS498)/2)/(1000*0.61365*exp(17.502*V498/(240.97+V498))/(DX498+DY498)-DS498)</f>
        <v>0</v>
      </c>
      <c r="S498">
        <f>1/((DL498+1)/(P498/1.6)+1/(Q498/1.37)) + DL498/((DL498+1)/(P498/1.6) + DL498/(Q498/1.37))</f>
        <v>0</v>
      </c>
      <c r="T498">
        <f>(DG498*DJ498)</f>
        <v>0</v>
      </c>
      <c r="U498">
        <f>(DZ498+(T498+2*0.95*5.67E-8*(((DZ498+$B$9)+273)^4-(DZ498+273)^4)-44100*I498)/(1.84*29.3*Q498+8*0.95*5.67E-8*(DZ498+273)^3))</f>
        <v>0</v>
      </c>
      <c r="V498">
        <f>($C$9*EA498+$D$9*EB498+$E$9*U498)</f>
        <v>0</v>
      </c>
      <c r="W498">
        <f>0.61365*exp(17.502*V498/(240.97+V498))</f>
        <v>0</v>
      </c>
      <c r="X498">
        <f>(Y498/Z498*100)</f>
        <v>0</v>
      </c>
      <c r="Y498">
        <f>DS498*(DX498+DY498)/1000</f>
        <v>0</v>
      </c>
      <c r="Z498">
        <f>0.61365*exp(17.502*DZ498/(240.97+DZ498))</f>
        <v>0</v>
      </c>
      <c r="AA498">
        <f>(W498-DS498*(DX498+DY498)/1000)</f>
        <v>0</v>
      </c>
      <c r="AB498">
        <f>(-I498*44100)</f>
        <v>0</v>
      </c>
      <c r="AC498">
        <f>2*29.3*Q498*0.92*(DZ498-V498)</f>
        <v>0</v>
      </c>
      <c r="AD498">
        <f>2*0.95*5.67E-8*(((DZ498+$B$9)+273)^4-(V498+273)^4)</f>
        <v>0</v>
      </c>
      <c r="AE498">
        <f>T498+AD498+AB498+AC498</f>
        <v>0</v>
      </c>
      <c r="AF498">
        <f>DW498*AT498*(DR498-DQ498*(1000-AT498*DT498)/(1000-AT498*DS498))/(100*DK498)</f>
        <v>0</v>
      </c>
      <c r="AG498">
        <f>1000*DW498*AT498*(DS498-DT498)/(100*DK498*(1000-AT498*DS498))</f>
        <v>0</v>
      </c>
      <c r="AH498">
        <f>(AI498 - AJ498 - DX498*1E3/(8.314*(DZ498+273.15)) * AL498/DW498 * AK498) * DW498/(100*DK498) * (1000 - DT498)/1000</f>
        <v>0</v>
      </c>
      <c r="AI498">
        <v>1564.134045927393</v>
      </c>
      <c r="AJ498">
        <v>1542.02496969697</v>
      </c>
      <c r="AK498">
        <v>3.428701757132409</v>
      </c>
      <c r="AL498">
        <v>66.85377035828483</v>
      </c>
      <c r="AM498">
        <f>(AO498 - AN498 + DX498*1E3/(8.314*(DZ498+273.15)) * AQ498/DW498 * AP498) * DW498/(100*DK498) * 1000/(1000 - AO498)</f>
        <v>0</v>
      </c>
      <c r="AN498">
        <v>14.66191715766938</v>
      </c>
      <c r="AO498">
        <v>17.83313736263737</v>
      </c>
      <c r="AP498">
        <v>1.158526187967692E-05</v>
      </c>
      <c r="AQ498">
        <v>101.9108585769425</v>
      </c>
      <c r="AR498">
        <v>0</v>
      </c>
      <c r="AS498">
        <v>0</v>
      </c>
      <c r="AT498">
        <f>IF(AR498*$H$15&gt;=AV498,1.0,(AV498/(AV498-AR498*$H$15)))</f>
        <v>0</v>
      </c>
      <c r="AU498">
        <f>(AT498-1)*100</f>
        <v>0</v>
      </c>
      <c r="AV498">
        <f>MAX(0,($B$15+$C$15*EE498)/(1+$D$15*EE498)*DX498/(DZ498+273)*$E$15)</f>
        <v>0</v>
      </c>
      <c r="AW498" t="s">
        <v>429</v>
      </c>
      <c r="AX498" t="s">
        <v>429</v>
      </c>
      <c r="AY498">
        <v>0</v>
      </c>
      <c r="AZ498">
        <v>0</v>
      </c>
      <c r="BA498">
        <f>1-AY498/AZ498</f>
        <v>0</v>
      </c>
      <c r="BB498">
        <v>0</v>
      </c>
      <c r="BC498" t="s">
        <v>429</v>
      </c>
      <c r="BD498" t="s">
        <v>429</v>
      </c>
      <c r="BE498">
        <v>0</v>
      </c>
      <c r="BF498">
        <v>0</v>
      </c>
      <c r="BG498">
        <f>1-BE498/BF498</f>
        <v>0</v>
      </c>
      <c r="BH498">
        <v>0.5</v>
      </c>
      <c r="BI498">
        <f>DH498</f>
        <v>0</v>
      </c>
      <c r="BJ498">
        <f>K498</f>
        <v>0</v>
      </c>
      <c r="BK498">
        <f>BG498*BH498*BI498</f>
        <v>0</v>
      </c>
      <c r="BL498">
        <f>(BJ498-BB498)/BI498</f>
        <v>0</v>
      </c>
      <c r="BM498">
        <f>(AZ498-BF498)/BF498</f>
        <v>0</v>
      </c>
      <c r="BN498">
        <f>AY498/(BA498+AY498/BF498)</f>
        <v>0</v>
      </c>
      <c r="BO498" t="s">
        <v>429</v>
      </c>
      <c r="BP498">
        <v>0</v>
      </c>
      <c r="BQ498">
        <f>IF(BP498&lt;&gt;0, BP498, BN498)</f>
        <v>0</v>
      </c>
      <c r="BR498">
        <f>1-BQ498/BF498</f>
        <v>0</v>
      </c>
      <c r="BS498">
        <f>(BF498-BE498)/(BF498-BQ498)</f>
        <v>0</v>
      </c>
      <c r="BT498">
        <f>(AZ498-BF498)/(AZ498-BQ498)</f>
        <v>0</v>
      </c>
      <c r="BU498">
        <f>(BF498-BE498)/(BF498-AY498)</f>
        <v>0</v>
      </c>
      <c r="BV498">
        <f>(AZ498-BF498)/(AZ498-AY498)</f>
        <v>0</v>
      </c>
      <c r="BW498">
        <f>(BS498*BQ498/BE498)</f>
        <v>0</v>
      </c>
      <c r="BX498">
        <f>(1-BW498)</f>
        <v>0</v>
      </c>
      <c r="DG498">
        <f>$B$13*EF498+$C$13*EG498+$F$13*ER498*(1-EU498)</f>
        <v>0</v>
      </c>
      <c r="DH498">
        <f>DG498*DI498</f>
        <v>0</v>
      </c>
      <c r="DI498">
        <f>($B$13*$D$11+$C$13*$D$11+$F$13*((FE498+EW498)/MAX(FE498+EW498+FF498, 0.1)*$I$11+FF498/MAX(FE498+EW498+FF498, 0.1)*$J$11))/($B$13+$C$13+$F$13)</f>
        <v>0</v>
      </c>
      <c r="DJ498">
        <f>($B$13*$K$11+$C$13*$K$11+$F$13*((FE498+EW498)/MAX(FE498+EW498+FF498, 0.1)*$P$11+FF498/MAX(FE498+EW498+FF498, 0.1)*$Q$11))/($B$13+$C$13+$F$13)</f>
        <v>0</v>
      </c>
      <c r="DK498">
        <v>4.16</v>
      </c>
      <c r="DL498">
        <v>0.5</v>
      </c>
      <c r="DM498" t="s">
        <v>430</v>
      </c>
      <c r="DN498">
        <v>2</v>
      </c>
      <c r="DO498" t="b">
        <v>1</v>
      </c>
      <c r="DP498">
        <v>1685038409.714286</v>
      </c>
      <c r="DQ498">
        <v>1490.2075</v>
      </c>
      <c r="DR498">
        <v>1526.330357142857</v>
      </c>
      <c r="DS498">
        <v>17.83822142857143</v>
      </c>
      <c r="DT498">
        <v>14.66046785714286</v>
      </c>
      <c r="DU498">
        <v>1490.285714285714</v>
      </c>
      <c r="DV498">
        <v>17.92549642857143</v>
      </c>
      <c r="DW498">
        <v>500.0103571428571</v>
      </c>
      <c r="DX498">
        <v>99.47433928571429</v>
      </c>
      <c r="DY498">
        <v>0.1000213642857143</v>
      </c>
      <c r="DZ498">
        <v>26.90459285714286</v>
      </c>
      <c r="EA498">
        <v>28.00148571428572</v>
      </c>
      <c r="EB498">
        <v>999.9000000000002</v>
      </c>
      <c r="EC498">
        <v>0</v>
      </c>
      <c r="ED498">
        <v>0</v>
      </c>
      <c r="EE498">
        <v>10003.25892857143</v>
      </c>
      <c r="EF498">
        <v>0</v>
      </c>
      <c r="EG498">
        <v>291.1078928571429</v>
      </c>
      <c r="EH498">
        <v>-36.12415714285715</v>
      </c>
      <c r="EI498">
        <v>1517.271428571428</v>
      </c>
      <c r="EJ498">
        <v>1549.04</v>
      </c>
      <c r="EK498">
        <v>3.177751428571428</v>
      </c>
      <c r="EL498">
        <v>1526.330357142857</v>
      </c>
      <c r="EM498">
        <v>14.66046785714286</v>
      </c>
      <c r="EN498">
        <v>1.774445357142857</v>
      </c>
      <c r="EO498">
        <v>1.458341071428572</v>
      </c>
      <c r="EP498">
        <v>15.56348571428571</v>
      </c>
      <c r="EQ498">
        <v>12.53823928571429</v>
      </c>
      <c r="ER498">
        <v>2000.013571428571</v>
      </c>
      <c r="ES498">
        <v>0.9799977857142858</v>
      </c>
      <c r="ET498">
        <v>0.02000220714285714</v>
      </c>
      <c r="EU498">
        <v>0</v>
      </c>
      <c r="EV498">
        <v>97.41767142857145</v>
      </c>
      <c r="EW498">
        <v>5.00078</v>
      </c>
      <c r="EX498">
        <v>11494.53571428571</v>
      </c>
      <c r="EY498">
        <v>16379.73571428571</v>
      </c>
      <c r="EZ498">
        <v>44.89482142857141</v>
      </c>
      <c r="FA498">
        <v>46.27657142857142</v>
      </c>
      <c r="FB498">
        <v>45.64039285714285</v>
      </c>
      <c r="FC498">
        <v>45.58464285714285</v>
      </c>
      <c r="FD498">
        <v>45.40142857142856</v>
      </c>
      <c r="FE498">
        <v>1955.107857142857</v>
      </c>
      <c r="FF498">
        <v>39.90571428571429</v>
      </c>
      <c r="FG498">
        <v>0</v>
      </c>
      <c r="FH498">
        <v>1685038416.7</v>
      </c>
      <c r="FI498">
        <v>0</v>
      </c>
      <c r="FJ498">
        <v>97.39615000000001</v>
      </c>
      <c r="FK498">
        <v>0.2668068382663878</v>
      </c>
      <c r="FL498">
        <v>-251.7094050071554</v>
      </c>
      <c r="FM498">
        <v>11493.34230769231</v>
      </c>
      <c r="FN498">
        <v>15</v>
      </c>
      <c r="FO498">
        <v>1685037180.6</v>
      </c>
      <c r="FP498" t="s">
        <v>1212</v>
      </c>
      <c r="FQ498">
        <v>1685037168.1</v>
      </c>
      <c r="FR498">
        <v>1685037180.6</v>
      </c>
      <c r="FS498">
        <v>6</v>
      </c>
      <c r="FT498">
        <v>0.393</v>
      </c>
      <c r="FU498">
        <v>0.027</v>
      </c>
      <c r="FV498">
        <v>0.222</v>
      </c>
      <c r="FW498">
        <v>-0.163</v>
      </c>
      <c r="FX498">
        <v>420</v>
      </c>
      <c r="FY498">
        <v>12</v>
      </c>
      <c r="FZ498">
        <v>0.38</v>
      </c>
      <c r="GA498">
        <v>0.02</v>
      </c>
      <c r="GB498">
        <v>-35.9617775</v>
      </c>
      <c r="GC498">
        <v>-2.94230206378985</v>
      </c>
      <c r="GD498">
        <v>0.3093369332035047</v>
      </c>
      <c r="GE498">
        <v>0</v>
      </c>
      <c r="GF498">
        <v>3.18048975</v>
      </c>
      <c r="GG498">
        <v>-0.04631358348968261</v>
      </c>
      <c r="GH498">
        <v>0.004489617738460532</v>
      </c>
      <c r="GI498">
        <v>1</v>
      </c>
      <c r="GJ498">
        <v>1</v>
      </c>
      <c r="GK498">
        <v>2</v>
      </c>
      <c r="GL498" t="s">
        <v>432</v>
      </c>
      <c r="GM498">
        <v>3.09854</v>
      </c>
      <c r="GN498">
        <v>2.75777</v>
      </c>
      <c r="GO498">
        <v>0.224232</v>
      </c>
      <c r="GP498">
        <v>0.227478</v>
      </c>
      <c r="GQ498">
        <v>0.09528010000000001</v>
      </c>
      <c r="GR498">
        <v>0.0828537</v>
      </c>
      <c r="GS498">
        <v>19652.6</v>
      </c>
      <c r="GT498">
        <v>19351.8</v>
      </c>
      <c r="GU498">
        <v>25902.2</v>
      </c>
      <c r="GV498">
        <v>25421.5</v>
      </c>
      <c r="GW498">
        <v>37640.8</v>
      </c>
      <c r="GX498">
        <v>35540</v>
      </c>
      <c r="GY498">
        <v>45303.7</v>
      </c>
      <c r="GZ498">
        <v>41908.1</v>
      </c>
      <c r="HA498">
        <v>1.819</v>
      </c>
      <c r="HB498">
        <v>1.74568</v>
      </c>
      <c r="HC498">
        <v>-0.219826</v>
      </c>
      <c r="HD498">
        <v>0</v>
      </c>
      <c r="HE498">
        <v>31.584</v>
      </c>
      <c r="HF498">
        <v>999.9</v>
      </c>
      <c r="HG498">
        <v>39.1</v>
      </c>
      <c r="HH498">
        <v>48.1</v>
      </c>
      <c r="HI498">
        <v>44.3782</v>
      </c>
      <c r="HJ498">
        <v>63.2635</v>
      </c>
      <c r="HK498">
        <v>22.4239</v>
      </c>
      <c r="HL498">
        <v>1</v>
      </c>
      <c r="HM498">
        <v>0.773923</v>
      </c>
      <c r="HN498">
        <v>8.627929999999999</v>
      </c>
      <c r="HO498">
        <v>20.0832</v>
      </c>
      <c r="HP498">
        <v>5.2083</v>
      </c>
      <c r="HQ498">
        <v>11.986</v>
      </c>
      <c r="HR498">
        <v>4.9621</v>
      </c>
      <c r="HS498">
        <v>3.27338</v>
      </c>
      <c r="HT498">
        <v>9999</v>
      </c>
      <c r="HU498">
        <v>9999</v>
      </c>
      <c r="HV498">
        <v>9999</v>
      </c>
      <c r="HW498">
        <v>33.3</v>
      </c>
      <c r="HX498">
        <v>1.86401</v>
      </c>
      <c r="HY498">
        <v>1.86035</v>
      </c>
      <c r="HZ498">
        <v>1.85867</v>
      </c>
      <c r="IA498">
        <v>1.86004</v>
      </c>
      <c r="IB498">
        <v>1.85989</v>
      </c>
      <c r="IC498">
        <v>1.85854</v>
      </c>
      <c r="ID498">
        <v>1.85766</v>
      </c>
      <c r="IE498">
        <v>1.85243</v>
      </c>
      <c r="IF498">
        <v>0</v>
      </c>
      <c r="IG498">
        <v>0</v>
      </c>
      <c r="IH498">
        <v>0</v>
      </c>
      <c r="II498">
        <v>0</v>
      </c>
      <c r="IJ498" t="s">
        <v>433</v>
      </c>
      <c r="IK498" t="s">
        <v>434</v>
      </c>
      <c r="IL498" t="s">
        <v>435</v>
      </c>
      <c r="IM498" t="s">
        <v>435</v>
      </c>
      <c r="IN498" t="s">
        <v>435</v>
      </c>
      <c r="IO498" t="s">
        <v>435</v>
      </c>
      <c r="IP498">
        <v>0</v>
      </c>
      <c r="IQ498">
        <v>100</v>
      </c>
      <c r="IR498">
        <v>100</v>
      </c>
      <c r="IS498">
        <v>-0.1</v>
      </c>
      <c r="IT498">
        <v>-0.0873</v>
      </c>
      <c r="IU498">
        <v>0.1423453740695309</v>
      </c>
      <c r="IV498">
        <v>0.0002756662941723101</v>
      </c>
      <c r="IW498">
        <v>-1.706736700235475E-07</v>
      </c>
      <c r="IX498">
        <v>-7.648352192670159E-11</v>
      </c>
      <c r="IY498">
        <v>-0.2459740599932363</v>
      </c>
      <c r="IZ498">
        <v>0.001712106514585134</v>
      </c>
      <c r="JA498">
        <v>0.0004201690128959496</v>
      </c>
      <c r="JB498">
        <v>-1.212774764375344E-06</v>
      </c>
      <c r="JC498">
        <v>3</v>
      </c>
      <c r="JD498">
        <v>1949</v>
      </c>
      <c r="JE498">
        <v>1</v>
      </c>
      <c r="JF498">
        <v>28</v>
      </c>
      <c r="JG498">
        <v>20.8</v>
      </c>
      <c r="JH498">
        <v>20.6</v>
      </c>
      <c r="JI498">
        <v>3.31055</v>
      </c>
      <c r="JJ498">
        <v>2.66846</v>
      </c>
      <c r="JK498">
        <v>1.49658</v>
      </c>
      <c r="JL498">
        <v>2.34131</v>
      </c>
      <c r="JM498">
        <v>1.54785</v>
      </c>
      <c r="JN498">
        <v>2.43408</v>
      </c>
      <c r="JO498">
        <v>51.2983</v>
      </c>
      <c r="JP498">
        <v>13.2477</v>
      </c>
      <c r="JQ498">
        <v>18</v>
      </c>
      <c r="JR498">
        <v>501.803</v>
      </c>
      <c r="JS498">
        <v>467.102</v>
      </c>
      <c r="JT498">
        <v>20.6119</v>
      </c>
      <c r="JU498">
        <v>36.2871</v>
      </c>
      <c r="JV498">
        <v>30.0017</v>
      </c>
      <c r="JW498">
        <v>35.9942</v>
      </c>
      <c r="JX498">
        <v>35.849</v>
      </c>
      <c r="JY498">
        <v>66.4641</v>
      </c>
      <c r="JZ498">
        <v>60.9796</v>
      </c>
      <c r="KA498">
        <v>0</v>
      </c>
      <c r="KB498">
        <v>20.5306</v>
      </c>
      <c r="KC498">
        <v>1570.78</v>
      </c>
      <c r="KD498">
        <v>14.6381</v>
      </c>
      <c r="KE498">
        <v>98.995</v>
      </c>
      <c r="KF498">
        <v>99.4897</v>
      </c>
    </row>
    <row r="499" spans="1:292">
      <c r="A499">
        <v>479</v>
      </c>
      <c r="B499">
        <v>1685038422.5</v>
      </c>
      <c r="C499">
        <v>11823.40000009537</v>
      </c>
      <c r="D499" t="s">
        <v>1400</v>
      </c>
      <c r="E499" t="s">
        <v>1401</v>
      </c>
      <c r="F499">
        <v>5</v>
      </c>
      <c r="G499" t="s">
        <v>1235</v>
      </c>
      <c r="H499">
        <v>1685038415</v>
      </c>
      <c r="I499">
        <f>(J499)/1000</f>
        <v>0</v>
      </c>
      <c r="J499">
        <f>IF(DO499, AM499, AG499)</f>
        <v>0</v>
      </c>
      <c r="K499">
        <f>IF(DO499, AH499, AF499)</f>
        <v>0</v>
      </c>
      <c r="L499">
        <f>DQ499 - IF(AT499&gt;1, K499*DK499*100.0/(AV499*EE499), 0)</f>
        <v>0</v>
      </c>
      <c r="M499">
        <f>((S499-I499/2)*L499-K499)/(S499+I499/2)</f>
        <v>0</v>
      </c>
      <c r="N499">
        <f>M499*(DX499+DY499)/1000.0</f>
        <v>0</v>
      </c>
      <c r="O499">
        <f>(DQ499 - IF(AT499&gt;1, K499*DK499*100.0/(AV499*EE499), 0))*(DX499+DY499)/1000.0</f>
        <v>0</v>
      </c>
      <c r="P499">
        <f>2.0/((1/R499-1/Q499)+SIGN(R499)*SQRT((1/R499-1/Q499)*(1/R499-1/Q499) + 4*DL499/((DL499+1)*(DL499+1))*(2*1/R499*1/Q499-1/Q499*1/Q499)))</f>
        <v>0</v>
      </c>
      <c r="Q499">
        <f>IF(LEFT(DM499,1)&lt;&gt;"0",IF(LEFT(DM499,1)="1",3.0,DN499),$D$5+$E$5*(EE499*DX499/($K$5*1000))+$F$5*(EE499*DX499/($K$5*1000))*MAX(MIN(DK499,$J$5),$I$5)*MAX(MIN(DK499,$J$5),$I$5)+$G$5*MAX(MIN(DK499,$J$5),$I$5)*(EE499*DX499/($K$5*1000))+$H$5*(EE499*DX499/($K$5*1000))*(EE499*DX499/($K$5*1000)))</f>
        <v>0</v>
      </c>
      <c r="R499">
        <f>I499*(1000-(1000*0.61365*exp(17.502*V499/(240.97+V499))/(DX499+DY499)+DS499)/2)/(1000*0.61365*exp(17.502*V499/(240.97+V499))/(DX499+DY499)-DS499)</f>
        <v>0</v>
      </c>
      <c r="S499">
        <f>1/((DL499+1)/(P499/1.6)+1/(Q499/1.37)) + DL499/((DL499+1)/(P499/1.6) + DL499/(Q499/1.37))</f>
        <v>0</v>
      </c>
      <c r="T499">
        <f>(DG499*DJ499)</f>
        <v>0</v>
      </c>
      <c r="U499">
        <f>(DZ499+(T499+2*0.95*5.67E-8*(((DZ499+$B$9)+273)^4-(DZ499+273)^4)-44100*I499)/(1.84*29.3*Q499+8*0.95*5.67E-8*(DZ499+273)^3))</f>
        <v>0</v>
      </c>
      <c r="V499">
        <f>($C$9*EA499+$D$9*EB499+$E$9*U499)</f>
        <v>0</v>
      </c>
      <c r="W499">
        <f>0.61365*exp(17.502*V499/(240.97+V499))</f>
        <v>0</v>
      </c>
      <c r="X499">
        <f>(Y499/Z499*100)</f>
        <v>0</v>
      </c>
      <c r="Y499">
        <f>DS499*(DX499+DY499)/1000</f>
        <v>0</v>
      </c>
      <c r="Z499">
        <f>0.61365*exp(17.502*DZ499/(240.97+DZ499))</f>
        <v>0</v>
      </c>
      <c r="AA499">
        <f>(W499-DS499*(DX499+DY499)/1000)</f>
        <v>0</v>
      </c>
      <c r="AB499">
        <f>(-I499*44100)</f>
        <v>0</v>
      </c>
      <c r="AC499">
        <f>2*29.3*Q499*0.92*(DZ499-V499)</f>
        <v>0</v>
      </c>
      <c r="AD499">
        <f>2*0.95*5.67E-8*(((DZ499+$B$9)+273)^4-(V499+273)^4)</f>
        <v>0</v>
      </c>
      <c r="AE499">
        <f>T499+AD499+AB499+AC499</f>
        <v>0</v>
      </c>
      <c r="AF499">
        <f>DW499*AT499*(DR499-DQ499*(1000-AT499*DT499)/(1000-AT499*DS499))/(100*DK499)</f>
        <v>0</v>
      </c>
      <c r="AG499">
        <f>1000*DW499*AT499*(DS499-DT499)/(100*DK499*(1000-AT499*DS499))</f>
        <v>0</v>
      </c>
      <c r="AH499">
        <f>(AI499 - AJ499 - DX499*1E3/(8.314*(DZ499+273.15)) * AL499/DW499 * AK499) * DW499/(100*DK499) * (1000 - DT499)/1000</f>
        <v>0</v>
      </c>
      <c r="AI499">
        <v>1580.773016451671</v>
      </c>
      <c r="AJ499">
        <v>1558.781818181817</v>
      </c>
      <c r="AK499">
        <v>3.347407203992822</v>
      </c>
      <c r="AL499">
        <v>66.85377035828483</v>
      </c>
      <c r="AM499">
        <f>(AO499 - AN499 + DX499*1E3/(8.314*(DZ499+273.15)) * AQ499/DW499 * AP499) * DW499/(100*DK499) * 1000/(1000 - AO499)</f>
        <v>0</v>
      </c>
      <c r="AN499">
        <v>14.66451250913817</v>
      </c>
      <c r="AO499">
        <v>17.82617142857144</v>
      </c>
      <c r="AP499">
        <v>-5.66462557907492E-05</v>
      </c>
      <c r="AQ499">
        <v>101.9108585769425</v>
      </c>
      <c r="AR499">
        <v>0</v>
      </c>
      <c r="AS499">
        <v>0</v>
      </c>
      <c r="AT499">
        <f>IF(AR499*$H$15&gt;=AV499,1.0,(AV499/(AV499-AR499*$H$15)))</f>
        <v>0</v>
      </c>
      <c r="AU499">
        <f>(AT499-1)*100</f>
        <v>0</v>
      </c>
      <c r="AV499">
        <f>MAX(0,($B$15+$C$15*EE499)/(1+$D$15*EE499)*DX499/(DZ499+273)*$E$15)</f>
        <v>0</v>
      </c>
      <c r="AW499" t="s">
        <v>429</v>
      </c>
      <c r="AX499" t="s">
        <v>429</v>
      </c>
      <c r="AY499">
        <v>0</v>
      </c>
      <c r="AZ499">
        <v>0</v>
      </c>
      <c r="BA499">
        <f>1-AY499/AZ499</f>
        <v>0</v>
      </c>
      <c r="BB499">
        <v>0</v>
      </c>
      <c r="BC499" t="s">
        <v>429</v>
      </c>
      <c r="BD499" t="s">
        <v>429</v>
      </c>
      <c r="BE499">
        <v>0</v>
      </c>
      <c r="BF499">
        <v>0</v>
      </c>
      <c r="BG499">
        <f>1-BE499/BF499</f>
        <v>0</v>
      </c>
      <c r="BH499">
        <v>0.5</v>
      </c>
      <c r="BI499">
        <f>DH499</f>
        <v>0</v>
      </c>
      <c r="BJ499">
        <f>K499</f>
        <v>0</v>
      </c>
      <c r="BK499">
        <f>BG499*BH499*BI499</f>
        <v>0</v>
      </c>
      <c r="BL499">
        <f>(BJ499-BB499)/BI499</f>
        <v>0</v>
      </c>
      <c r="BM499">
        <f>(AZ499-BF499)/BF499</f>
        <v>0</v>
      </c>
      <c r="BN499">
        <f>AY499/(BA499+AY499/BF499)</f>
        <v>0</v>
      </c>
      <c r="BO499" t="s">
        <v>429</v>
      </c>
      <c r="BP499">
        <v>0</v>
      </c>
      <c r="BQ499">
        <f>IF(BP499&lt;&gt;0, BP499, BN499)</f>
        <v>0</v>
      </c>
      <c r="BR499">
        <f>1-BQ499/BF499</f>
        <v>0</v>
      </c>
      <c r="BS499">
        <f>(BF499-BE499)/(BF499-BQ499)</f>
        <v>0</v>
      </c>
      <c r="BT499">
        <f>(AZ499-BF499)/(AZ499-BQ499)</f>
        <v>0</v>
      </c>
      <c r="BU499">
        <f>(BF499-BE499)/(BF499-AY499)</f>
        <v>0</v>
      </c>
      <c r="BV499">
        <f>(AZ499-BF499)/(AZ499-AY499)</f>
        <v>0</v>
      </c>
      <c r="BW499">
        <f>(BS499*BQ499/BE499)</f>
        <v>0</v>
      </c>
      <c r="BX499">
        <f>(1-BW499)</f>
        <v>0</v>
      </c>
      <c r="DG499">
        <f>$B$13*EF499+$C$13*EG499+$F$13*ER499*(1-EU499)</f>
        <v>0</v>
      </c>
      <c r="DH499">
        <f>DG499*DI499</f>
        <v>0</v>
      </c>
      <c r="DI499">
        <f>($B$13*$D$11+$C$13*$D$11+$F$13*((FE499+EW499)/MAX(FE499+EW499+FF499, 0.1)*$I$11+FF499/MAX(FE499+EW499+FF499, 0.1)*$J$11))/($B$13+$C$13+$F$13)</f>
        <v>0</v>
      </c>
      <c r="DJ499">
        <f>($B$13*$K$11+$C$13*$K$11+$F$13*((FE499+EW499)/MAX(FE499+EW499+FF499, 0.1)*$P$11+FF499/MAX(FE499+EW499+FF499, 0.1)*$Q$11))/($B$13+$C$13+$F$13)</f>
        <v>0</v>
      </c>
      <c r="DK499">
        <v>4.16</v>
      </c>
      <c r="DL499">
        <v>0.5</v>
      </c>
      <c r="DM499" t="s">
        <v>430</v>
      </c>
      <c r="DN499">
        <v>2</v>
      </c>
      <c r="DO499" t="b">
        <v>1</v>
      </c>
      <c r="DP499">
        <v>1685038415</v>
      </c>
      <c r="DQ499">
        <v>1507.789259259259</v>
      </c>
      <c r="DR499">
        <v>1543.841481481481</v>
      </c>
      <c r="DS499">
        <v>17.8342925925926</v>
      </c>
      <c r="DT499">
        <v>14.66322962962963</v>
      </c>
      <c r="DU499">
        <v>1507.881111111111</v>
      </c>
      <c r="DV499">
        <v>17.92161851851852</v>
      </c>
      <c r="DW499">
        <v>499.9758518518519</v>
      </c>
      <c r="DX499">
        <v>99.47456296296296</v>
      </c>
      <c r="DY499">
        <v>0.09989159259259257</v>
      </c>
      <c r="DZ499">
        <v>26.91235185185185</v>
      </c>
      <c r="EA499">
        <v>28.00703703703704</v>
      </c>
      <c r="EB499">
        <v>999.9000000000001</v>
      </c>
      <c r="EC499">
        <v>0</v>
      </c>
      <c r="ED499">
        <v>0</v>
      </c>
      <c r="EE499">
        <v>10004.23518518518</v>
      </c>
      <c r="EF499">
        <v>0</v>
      </c>
      <c r="EG499">
        <v>291.327</v>
      </c>
      <c r="EH499">
        <v>-36.05266296296296</v>
      </c>
      <c r="EI499">
        <v>1535.167407407408</v>
      </c>
      <c r="EJ499">
        <v>1566.815185185185</v>
      </c>
      <c r="EK499">
        <v>3.171055925925926</v>
      </c>
      <c r="EL499">
        <v>1543.841481481481</v>
      </c>
      <c r="EM499">
        <v>14.66322962962963</v>
      </c>
      <c r="EN499">
        <v>1.774058148148148</v>
      </c>
      <c r="EO499">
        <v>1.458618518518518</v>
      </c>
      <c r="EP499">
        <v>15.56007407407408</v>
      </c>
      <c r="EQ499">
        <v>12.54114074074074</v>
      </c>
      <c r="ER499">
        <v>1999.99962962963</v>
      </c>
      <c r="ES499">
        <v>0.9799971111111112</v>
      </c>
      <c r="ET499">
        <v>0.02000291111111112</v>
      </c>
      <c r="EU499">
        <v>0</v>
      </c>
      <c r="EV499">
        <v>97.4154888888889</v>
      </c>
      <c r="EW499">
        <v>5.00078</v>
      </c>
      <c r="EX499">
        <v>11495.08888888889</v>
      </c>
      <c r="EY499">
        <v>16379.60740740741</v>
      </c>
      <c r="EZ499">
        <v>44.88629629629629</v>
      </c>
      <c r="FA499">
        <v>46.27985185185184</v>
      </c>
      <c r="FB499">
        <v>45.68725925925925</v>
      </c>
      <c r="FC499">
        <v>45.58544444444445</v>
      </c>
      <c r="FD499">
        <v>45.41166666666666</v>
      </c>
      <c r="FE499">
        <v>1955.092592592592</v>
      </c>
      <c r="FF499">
        <v>39.90666666666667</v>
      </c>
      <c r="FG499">
        <v>0</v>
      </c>
      <c r="FH499">
        <v>1685038422.1</v>
      </c>
      <c r="FI499">
        <v>0</v>
      </c>
      <c r="FJ499">
        <v>97.403668</v>
      </c>
      <c r="FK499">
        <v>-0.642646149310853</v>
      </c>
      <c r="FL499">
        <v>-51.50000351300152</v>
      </c>
      <c r="FM499">
        <v>11495.192</v>
      </c>
      <c r="FN499">
        <v>15</v>
      </c>
      <c r="FO499">
        <v>1685037180.6</v>
      </c>
      <c r="FP499" t="s">
        <v>1212</v>
      </c>
      <c r="FQ499">
        <v>1685037168.1</v>
      </c>
      <c r="FR499">
        <v>1685037180.6</v>
      </c>
      <c r="FS499">
        <v>6</v>
      </c>
      <c r="FT499">
        <v>0.393</v>
      </c>
      <c r="FU499">
        <v>0.027</v>
      </c>
      <c r="FV499">
        <v>0.222</v>
      </c>
      <c r="FW499">
        <v>-0.163</v>
      </c>
      <c r="FX499">
        <v>420</v>
      </c>
      <c r="FY499">
        <v>12</v>
      </c>
      <c r="FZ499">
        <v>0.38</v>
      </c>
      <c r="GA499">
        <v>0.02</v>
      </c>
      <c r="GB499">
        <v>-36.05658780487805</v>
      </c>
      <c r="GC499">
        <v>0.2574940766549755</v>
      </c>
      <c r="GD499">
        <v>0.2131827799240754</v>
      </c>
      <c r="GE499">
        <v>0</v>
      </c>
      <c r="GF499">
        <v>3.174965365853658</v>
      </c>
      <c r="GG499">
        <v>-0.06927700348431297</v>
      </c>
      <c r="GH499">
        <v>0.007062478006893812</v>
      </c>
      <c r="GI499">
        <v>1</v>
      </c>
      <c r="GJ499">
        <v>1</v>
      </c>
      <c r="GK499">
        <v>2</v>
      </c>
      <c r="GL499" t="s">
        <v>432</v>
      </c>
      <c r="GM499">
        <v>3.0988</v>
      </c>
      <c r="GN499">
        <v>2.75823</v>
      </c>
      <c r="GO499">
        <v>0.225665</v>
      </c>
      <c r="GP499">
        <v>0.228876</v>
      </c>
      <c r="GQ499">
        <v>0.0952547</v>
      </c>
      <c r="GR499">
        <v>0.08287219999999999</v>
      </c>
      <c r="GS499">
        <v>19616.1</v>
      </c>
      <c r="GT499">
        <v>19316.7</v>
      </c>
      <c r="GU499">
        <v>25902</v>
      </c>
      <c r="GV499">
        <v>25421.5</v>
      </c>
      <c r="GW499">
        <v>37641.7</v>
      </c>
      <c r="GX499">
        <v>35539.4</v>
      </c>
      <c r="GY499">
        <v>45303.3</v>
      </c>
      <c r="GZ499">
        <v>41908.1</v>
      </c>
      <c r="HA499">
        <v>1.81907</v>
      </c>
      <c r="HB499">
        <v>1.7456</v>
      </c>
      <c r="HC499">
        <v>-0.217531</v>
      </c>
      <c r="HD499">
        <v>0</v>
      </c>
      <c r="HE499">
        <v>31.5528</v>
      </c>
      <c r="HF499">
        <v>999.9</v>
      </c>
      <c r="HG499">
        <v>39.1</v>
      </c>
      <c r="HH499">
        <v>48.1</v>
      </c>
      <c r="HI499">
        <v>44.3785</v>
      </c>
      <c r="HJ499">
        <v>63.0335</v>
      </c>
      <c r="HK499">
        <v>22.3558</v>
      </c>
      <c r="HL499">
        <v>1</v>
      </c>
      <c r="HM499">
        <v>0.775292</v>
      </c>
      <c r="HN499">
        <v>8.51092</v>
      </c>
      <c r="HO499">
        <v>20.0894</v>
      </c>
      <c r="HP499">
        <v>5.20786</v>
      </c>
      <c r="HQ499">
        <v>11.986</v>
      </c>
      <c r="HR499">
        <v>4.9623</v>
      </c>
      <c r="HS499">
        <v>3.27363</v>
      </c>
      <c r="HT499">
        <v>9999</v>
      </c>
      <c r="HU499">
        <v>9999</v>
      </c>
      <c r="HV499">
        <v>9999</v>
      </c>
      <c r="HW499">
        <v>33.3</v>
      </c>
      <c r="HX499">
        <v>1.86401</v>
      </c>
      <c r="HY499">
        <v>1.86035</v>
      </c>
      <c r="HZ499">
        <v>1.85867</v>
      </c>
      <c r="IA499">
        <v>1.86005</v>
      </c>
      <c r="IB499">
        <v>1.85989</v>
      </c>
      <c r="IC499">
        <v>1.85855</v>
      </c>
      <c r="ID499">
        <v>1.85769</v>
      </c>
      <c r="IE499">
        <v>1.85244</v>
      </c>
      <c r="IF499">
        <v>0</v>
      </c>
      <c r="IG499">
        <v>0</v>
      </c>
      <c r="IH499">
        <v>0</v>
      </c>
      <c r="II499">
        <v>0</v>
      </c>
      <c r="IJ499" t="s">
        <v>433</v>
      </c>
      <c r="IK499" t="s">
        <v>434</v>
      </c>
      <c r="IL499" t="s">
        <v>435</v>
      </c>
      <c r="IM499" t="s">
        <v>435</v>
      </c>
      <c r="IN499" t="s">
        <v>435</v>
      </c>
      <c r="IO499" t="s">
        <v>435</v>
      </c>
      <c r="IP499">
        <v>0</v>
      </c>
      <c r="IQ499">
        <v>100</v>
      </c>
      <c r="IR499">
        <v>100</v>
      </c>
      <c r="IS499">
        <v>-0.11</v>
      </c>
      <c r="IT499">
        <v>-0.08740000000000001</v>
      </c>
      <c r="IU499">
        <v>0.1423453740695309</v>
      </c>
      <c r="IV499">
        <v>0.0002756662941723101</v>
      </c>
      <c r="IW499">
        <v>-1.706736700235475E-07</v>
      </c>
      <c r="IX499">
        <v>-7.648352192670159E-11</v>
      </c>
      <c r="IY499">
        <v>-0.2459740599932363</v>
      </c>
      <c r="IZ499">
        <v>0.001712106514585134</v>
      </c>
      <c r="JA499">
        <v>0.0004201690128959496</v>
      </c>
      <c r="JB499">
        <v>-1.212774764375344E-06</v>
      </c>
      <c r="JC499">
        <v>3</v>
      </c>
      <c r="JD499">
        <v>1949</v>
      </c>
      <c r="JE499">
        <v>1</v>
      </c>
      <c r="JF499">
        <v>28</v>
      </c>
      <c r="JG499">
        <v>20.9</v>
      </c>
      <c r="JH499">
        <v>20.7</v>
      </c>
      <c r="JI499">
        <v>3.34351</v>
      </c>
      <c r="JJ499">
        <v>2.66479</v>
      </c>
      <c r="JK499">
        <v>1.49658</v>
      </c>
      <c r="JL499">
        <v>2.34009</v>
      </c>
      <c r="JM499">
        <v>1.54785</v>
      </c>
      <c r="JN499">
        <v>2.46216</v>
      </c>
      <c r="JO499">
        <v>51.2983</v>
      </c>
      <c r="JP499">
        <v>13.274</v>
      </c>
      <c r="JQ499">
        <v>18</v>
      </c>
      <c r="JR499">
        <v>501.872</v>
      </c>
      <c r="JS499">
        <v>467.069</v>
      </c>
      <c r="JT499">
        <v>20.545</v>
      </c>
      <c r="JU499">
        <v>36.2911</v>
      </c>
      <c r="JV499">
        <v>30.0013</v>
      </c>
      <c r="JW499">
        <v>35.9974</v>
      </c>
      <c r="JX499">
        <v>35.8513</v>
      </c>
      <c r="JY499">
        <v>67.095</v>
      </c>
      <c r="JZ499">
        <v>60.9796</v>
      </c>
      <c r="KA499">
        <v>0</v>
      </c>
      <c r="KB499">
        <v>20.5301</v>
      </c>
      <c r="KC499">
        <v>1590.86</v>
      </c>
      <c r="KD499">
        <v>14.6402</v>
      </c>
      <c r="KE499">
        <v>98.9943</v>
      </c>
      <c r="KF499">
        <v>99.4897</v>
      </c>
    </row>
    <row r="500" spans="1:292">
      <c r="A500">
        <v>480</v>
      </c>
      <c r="B500">
        <v>1685038427.5</v>
      </c>
      <c r="C500">
        <v>11828.40000009537</v>
      </c>
      <c r="D500" t="s">
        <v>1402</v>
      </c>
      <c r="E500" t="s">
        <v>1403</v>
      </c>
      <c r="F500">
        <v>5</v>
      </c>
      <c r="G500" t="s">
        <v>1235</v>
      </c>
      <c r="H500">
        <v>1685038419.714286</v>
      </c>
      <c r="I500">
        <f>(J500)/1000</f>
        <v>0</v>
      </c>
      <c r="J500">
        <f>IF(DO500, AM500, AG500)</f>
        <v>0</v>
      </c>
      <c r="K500">
        <f>IF(DO500, AH500, AF500)</f>
        <v>0</v>
      </c>
      <c r="L500">
        <f>DQ500 - IF(AT500&gt;1, K500*DK500*100.0/(AV500*EE500), 0)</f>
        <v>0</v>
      </c>
      <c r="M500">
        <f>((S500-I500/2)*L500-K500)/(S500+I500/2)</f>
        <v>0</v>
      </c>
      <c r="N500">
        <f>M500*(DX500+DY500)/1000.0</f>
        <v>0</v>
      </c>
      <c r="O500">
        <f>(DQ500 - IF(AT500&gt;1, K500*DK500*100.0/(AV500*EE500), 0))*(DX500+DY500)/1000.0</f>
        <v>0</v>
      </c>
      <c r="P500">
        <f>2.0/((1/R500-1/Q500)+SIGN(R500)*SQRT((1/R500-1/Q500)*(1/R500-1/Q500) + 4*DL500/((DL500+1)*(DL500+1))*(2*1/R500*1/Q500-1/Q500*1/Q500)))</f>
        <v>0</v>
      </c>
      <c r="Q500">
        <f>IF(LEFT(DM500,1)&lt;&gt;"0",IF(LEFT(DM500,1)="1",3.0,DN500),$D$5+$E$5*(EE500*DX500/($K$5*1000))+$F$5*(EE500*DX500/($K$5*1000))*MAX(MIN(DK500,$J$5),$I$5)*MAX(MIN(DK500,$J$5),$I$5)+$G$5*MAX(MIN(DK500,$J$5),$I$5)*(EE500*DX500/($K$5*1000))+$H$5*(EE500*DX500/($K$5*1000))*(EE500*DX500/($K$5*1000)))</f>
        <v>0</v>
      </c>
      <c r="R500">
        <f>I500*(1000-(1000*0.61365*exp(17.502*V500/(240.97+V500))/(DX500+DY500)+DS500)/2)/(1000*0.61365*exp(17.502*V500/(240.97+V500))/(DX500+DY500)-DS500)</f>
        <v>0</v>
      </c>
      <c r="S500">
        <f>1/((DL500+1)/(P500/1.6)+1/(Q500/1.37)) + DL500/((DL500+1)/(P500/1.6) + DL500/(Q500/1.37))</f>
        <v>0</v>
      </c>
      <c r="T500">
        <f>(DG500*DJ500)</f>
        <v>0</v>
      </c>
      <c r="U500">
        <f>(DZ500+(T500+2*0.95*5.67E-8*(((DZ500+$B$9)+273)^4-(DZ500+273)^4)-44100*I500)/(1.84*29.3*Q500+8*0.95*5.67E-8*(DZ500+273)^3))</f>
        <v>0</v>
      </c>
      <c r="V500">
        <f>($C$9*EA500+$D$9*EB500+$E$9*U500)</f>
        <v>0</v>
      </c>
      <c r="W500">
        <f>0.61365*exp(17.502*V500/(240.97+V500))</f>
        <v>0</v>
      </c>
      <c r="X500">
        <f>(Y500/Z500*100)</f>
        <v>0</v>
      </c>
      <c r="Y500">
        <f>DS500*(DX500+DY500)/1000</f>
        <v>0</v>
      </c>
      <c r="Z500">
        <f>0.61365*exp(17.502*DZ500/(240.97+DZ500))</f>
        <v>0</v>
      </c>
      <c r="AA500">
        <f>(W500-DS500*(DX500+DY500)/1000)</f>
        <v>0</v>
      </c>
      <c r="AB500">
        <f>(-I500*44100)</f>
        <v>0</v>
      </c>
      <c r="AC500">
        <f>2*29.3*Q500*0.92*(DZ500-V500)</f>
        <v>0</v>
      </c>
      <c r="AD500">
        <f>2*0.95*5.67E-8*(((DZ500+$B$9)+273)^4-(V500+273)^4)</f>
        <v>0</v>
      </c>
      <c r="AE500">
        <f>T500+AD500+AB500+AC500</f>
        <v>0</v>
      </c>
      <c r="AF500">
        <f>DW500*AT500*(DR500-DQ500*(1000-AT500*DT500)/(1000-AT500*DS500))/(100*DK500)</f>
        <v>0</v>
      </c>
      <c r="AG500">
        <f>1000*DW500*AT500*(DS500-DT500)/(100*DK500*(1000-AT500*DS500))</f>
        <v>0</v>
      </c>
      <c r="AH500">
        <f>(AI500 - AJ500 - DX500*1E3/(8.314*(DZ500+273.15)) * AL500/DW500 * AK500) * DW500/(100*DK500) * (1000 - DT500)/1000</f>
        <v>0</v>
      </c>
      <c r="AI500">
        <v>1598.410855554049</v>
      </c>
      <c r="AJ500">
        <v>1575.901272727272</v>
      </c>
      <c r="AK500">
        <v>3.471386374532452</v>
      </c>
      <c r="AL500">
        <v>66.85377035828483</v>
      </c>
      <c r="AM500">
        <f>(AO500 - AN500 + DX500*1E3/(8.314*(DZ500+273.15)) * AQ500/DW500 * AP500) * DW500/(100*DK500) * 1000/(1000 - AO500)</f>
        <v>0</v>
      </c>
      <c r="AN500">
        <v>14.66781834455439</v>
      </c>
      <c r="AO500">
        <v>17.8200032967033</v>
      </c>
      <c r="AP500">
        <v>-7.671061047516925E-05</v>
      </c>
      <c r="AQ500">
        <v>101.9108585769425</v>
      </c>
      <c r="AR500">
        <v>0</v>
      </c>
      <c r="AS500">
        <v>0</v>
      </c>
      <c r="AT500">
        <f>IF(AR500*$H$15&gt;=AV500,1.0,(AV500/(AV500-AR500*$H$15)))</f>
        <v>0</v>
      </c>
      <c r="AU500">
        <f>(AT500-1)*100</f>
        <v>0</v>
      </c>
      <c r="AV500">
        <f>MAX(0,($B$15+$C$15*EE500)/(1+$D$15*EE500)*DX500/(DZ500+273)*$E$15)</f>
        <v>0</v>
      </c>
      <c r="AW500" t="s">
        <v>429</v>
      </c>
      <c r="AX500" t="s">
        <v>429</v>
      </c>
      <c r="AY500">
        <v>0</v>
      </c>
      <c r="AZ500">
        <v>0</v>
      </c>
      <c r="BA500">
        <f>1-AY500/AZ500</f>
        <v>0</v>
      </c>
      <c r="BB500">
        <v>0</v>
      </c>
      <c r="BC500" t="s">
        <v>429</v>
      </c>
      <c r="BD500" t="s">
        <v>429</v>
      </c>
      <c r="BE500">
        <v>0</v>
      </c>
      <c r="BF500">
        <v>0</v>
      </c>
      <c r="BG500">
        <f>1-BE500/BF500</f>
        <v>0</v>
      </c>
      <c r="BH500">
        <v>0.5</v>
      </c>
      <c r="BI500">
        <f>DH500</f>
        <v>0</v>
      </c>
      <c r="BJ500">
        <f>K500</f>
        <v>0</v>
      </c>
      <c r="BK500">
        <f>BG500*BH500*BI500</f>
        <v>0</v>
      </c>
      <c r="BL500">
        <f>(BJ500-BB500)/BI500</f>
        <v>0</v>
      </c>
      <c r="BM500">
        <f>(AZ500-BF500)/BF500</f>
        <v>0</v>
      </c>
      <c r="BN500">
        <f>AY500/(BA500+AY500/BF500)</f>
        <v>0</v>
      </c>
      <c r="BO500" t="s">
        <v>429</v>
      </c>
      <c r="BP500">
        <v>0</v>
      </c>
      <c r="BQ500">
        <f>IF(BP500&lt;&gt;0, BP500, BN500)</f>
        <v>0</v>
      </c>
      <c r="BR500">
        <f>1-BQ500/BF500</f>
        <v>0</v>
      </c>
      <c r="BS500">
        <f>(BF500-BE500)/(BF500-BQ500)</f>
        <v>0</v>
      </c>
      <c r="BT500">
        <f>(AZ500-BF500)/(AZ500-BQ500)</f>
        <v>0</v>
      </c>
      <c r="BU500">
        <f>(BF500-BE500)/(BF500-AY500)</f>
        <v>0</v>
      </c>
      <c r="BV500">
        <f>(AZ500-BF500)/(AZ500-AY500)</f>
        <v>0</v>
      </c>
      <c r="BW500">
        <f>(BS500*BQ500/BE500)</f>
        <v>0</v>
      </c>
      <c r="BX500">
        <f>(1-BW500)</f>
        <v>0</v>
      </c>
      <c r="DG500">
        <f>$B$13*EF500+$C$13*EG500+$F$13*ER500*(1-EU500)</f>
        <v>0</v>
      </c>
      <c r="DH500">
        <f>DG500*DI500</f>
        <v>0</v>
      </c>
      <c r="DI500">
        <f>($B$13*$D$11+$C$13*$D$11+$F$13*((FE500+EW500)/MAX(FE500+EW500+FF500, 0.1)*$I$11+FF500/MAX(FE500+EW500+FF500, 0.1)*$J$11))/($B$13+$C$13+$F$13)</f>
        <v>0</v>
      </c>
      <c r="DJ500">
        <f>($B$13*$K$11+$C$13*$K$11+$F$13*((FE500+EW500)/MAX(FE500+EW500+FF500, 0.1)*$P$11+FF500/MAX(FE500+EW500+FF500, 0.1)*$Q$11))/($B$13+$C$13+$F$13)</f>
        <v>0</v>
      </c>
      <c r="DK500">
        <v>4.16</v>
      </c>
      <c r="DL500">
        <v>0.5</v>
      </c>
      <c r="DM500" t="s">
        <v>430</v>
      </c>
      <c r="DN500">
        <v>2</v>
      </c>
      <c r="DO500" t="b">
        <v>1</v>
      </c>
      <c r="DP500">
        <v>1685038419.714286</v>
      </c>
      <c r="DQ500">
        <v>1523.446785714286</v>
      </c>
      <c r="DR500">
        <v>1559.784642857143</v>
      </c>
      <c r="DS500">
        <v>17.82919642857143</v>
      </c>
      <c r="DT500">
        <v>14.66544642857143</v>
      </c>
      <c r="DU500">
        <v>1523.551071428572</v>
      </c>
      <c r="DV500">
        <v>17.91659285714286</v>
      </c>
      <c r="DW500">
        <v>499.9887857142857</v>
      </c>
      <c r="DX500">
        <v>99.47536071428571</v>
      </c>
      <c r="DY500">
        <v>0.09995251428571426</v>
      </c>
      <c r="DZ500">
        <v>26.91277500000001</v>
      </c>
      <c r="EA500">
        <v>28.00826785714286</v>
      </c>
      <c r="EB500">
        <v>999.9000000000002</v>
      </c>
      <c r="EC500">
        <v>0</v>
      </c>
      <c r="ED500">
        <v>0</v>
      </c>
      <c r="EE500">
        <v>10001.83142857143</v>
      </c>
      <c r="EF500">
        <v>0</v>
      </c>
      <c r="EG500">
        <v>291.6497142857143</v>
      </c>
      <c r="EH500">
        <v>-36.33791071428571</v>
      </c>
      <c r="EI500">
        <v>1551.101428571429</v>
      </c>
      <c r="EJ500">
        <v>1582.999642857143</v>
      </c>
      <c r="EK500">
        <v>3.163738214285714</v>
      </c>
      <c r="EL500">
        <v>1559.784642857143</v>
      </c>
      <c r="EM500">
        <v>14.66544642857143</v>
      </c>
      <c r="EN500">
        <v>1.773565357142857</v>
      </c>
      <c r="EO500">
        <v>1.458850714285714</v>
      </c>
      <c r="EP500">
        <v>15.55573214285714</v>
      </c>
      <c r="EQ500">
        <v>12.54356785714286</v>
      </c>
      <c r="ER500">
        <v>1999.999642857143</v>
      </c>
      <c r="ES500">
        <v>0.9799967857142857</v>
      </c>
      <c r="ET500">
        <v>0.02000325</v>
      </c>
      <c r="EU500">
        <v>0</v>
      </c>
      <c r="EV500">
        <v>97.41212142857144</v>
      </c>
      <c r="EW500">
        <v>5.00078</v>
      </c>
      <c r="EX500">
        <v>11501.17857142857</v>
      </c>
      <c r="EY500">
        <v>16379.61071428571</v>
      </c>
      <c r="EZ500">
        <v>44.88585714285714</v>
      </c>
      <c r="FA500">
        <v>46.28542857142856</v>
      </c>
      <c r="FB500">
        <v>45.75860714285712</v>
      </c>
      <c r="FC500">
        <v>45.57792857142858</v>
      </c>
      <c r="FD500">
        <v>45.43046428571428</v>
      </c>
      <c r="FE500">
        <v>1955.090714285714</v>
      </c>
      <c r="FF500">
        <v>39.90714285714287</v>
      </c>
      <c r="FG500">
        <v>0</v>
      </c>
      <c r="FH500">
        <v>1685038426.9</v>
      </c>
      <c r="FI500">
        <v>0</v>
      </c>
      <c r="FJ500">
        <v>97.39689199999999</v>
      </c>
      <c r="FK500">
        <v>0.1707615309644674</v>
      </c>
      <c r="FL500">
        <v>445.7076878012922</v>
      </c>
      <c r="FM500">
        <v>11500.604</v>
      </c>
      <c r="FN500">
        <v>15</v>
      </c>
      <c r="FO500">
        <v>1685037180.6</v>
      </c>
      <c r="FP500" t="s">
        <v>1212</v>
      </c>
      <c r="FQ500">
        <v>1685037168.1</v>
      </c>
      <c r="FR500">
        <v>1685037180.6</v>
      </c>
      <c r="FS500">
        <v>6</v>
      </c>
      <c r="FT500">
        <v>0.393</v>
      </c>
      <c r="FU500">
        <v>0.027</v>
      </c>
      <c r="FV500">
        <v>0.222</v>
      </c>
      <c r="FW500">
        <v>-0.163</v>
      </c>
      <c r="FX500">
        <v>420</v>
      </c>
      <c r="FY500">
        <v>12</v>
      </c>
      <c r="FZ500">
        <v>0.38</v>
      </c>
      <c r="GA500">
        <v>0.02</v>
      </c>
      <c r="GB500">
        <v>-36.2781025</v>
      </c>
      <c r="GC500">
        <v>-2.169677673545959</v>
      </c>
      <c r="GD500">
        <v>0.4757789704723713</v>
      </c>
      <c r="GE500">
        <v>0</v>
      </c>
      <c r="GF500">
        <v>3.16711575</v>
      </c>
      <c r="GG500">
        <v>-0.09489061913696072</v>
      </c>
      <c r="GH500">
        <v>0.0093014654456973</v>
      </c>
      <c r="GI500">
        <v>1</v>
      </c>
      <c r="GJ500">
        <v>1</v>
      </c>
      <c r="GK500">
        <v>2</v>
      </c>
      <c r="GL500" t="s">
        <v>432</v>
      </c>
      <c r="GM500">
        <v>3.09876</v>
      </c>
      <c r="GN500">
        <v>2.7581</v>
      </c>
      <c r="GO500">
        <v>0.227134</v>
      </c>
      <c r="GP500">
        <v>0.230398</v>
      </c>
      <c r="GQ500">
        <v>0.0952305</v>
      </c>
      <c r="GR500">
        <v>0.0828697</v>
      </c>
      <c r="GS500">
        <v>19578.6</v>
      </c>
      <c r="GT500">
        <v>19278.4</v>
      </c>
      <c r="GU500">
        <v>25901.9</v>
      </c>
      <c r="GV500">
        <v>25421.5</v>
      </c>
      <c r="GW500">
        <v>37642.6</v>
      </c>
      <c r="GX500">
        <v>35539.5</v>
      </c>
      <c r="GY500">
        <v>45303</v>
      </c>
      <c r="GZ500">
        <v>41908</v>
      </c>
      <c r="HA500">
        <v>1.8191</v>
      </c>
      <c r="HB500">
        <v>1.7456</v>
      </c>
      <c r="HC500">
        <v>-0.215497</v>
      </c>
      <c r="HD500">
        <v>0</v>
      </c>
      <c r="HE500">
        <v>31.5247</v>
      </c>
      <c r="HF500">
        <v>999.9</v>
      </c>
      <c r="HG500">
        <v>39.1</v>
      </c>
      <c r="HH500">
        <v>48.1</v>
      </c>
      <c r="HI500">
        <v>44.3762</v>
      </c>
      <c r="HJ500">
        <v>62.9535</v>
      </c>
      <c r="HK500">
        <v>22.4399</v>
      </c>
      <c r="HL500">
        <v>1</v>
      </c>
      <c r="HM500">
        <v>0.775145</v>
      </c>
      <c r="HN500">
        <v>8.466799999999999</v>
      </c>
      <c r="HO500">
        <v>20.0926</v>
      </c>
      <c r="HP500">
        <v>5.21085</v>
      </c>
      <c r="HQ500">
        <v>11.986</v>
      </c>
      <c r="HR500">
        <v>4.96335</v>
      </c>
      <c r="HS500">
        <v>3.27425</v>
      </c>
      <c r="HT500">
        <v>9999</v>
      </c>
      <c r="HU500">
        <v>9999</v>
      </c>
      <c r="HV500">
        <v>9999</v>
      </c>
      <c r="HW500">
        <v>33.3</v>
      </c>
      <c r="HX500">
        <v>1.86401</v>
      </c>
      <c r="HY500">
        <v>1.86035</v>
      </c>
      <c r="HZ500">
        <v>1.85867</v>
      </c>
      <c r="IA500">
        <v>1.86003</v>
      </c>
      <c r="IB500">
        <v>1.85989</v>
      </c>
      <c r="IC500">
        <v>1.85854</v>
      </c>
      <c r="ID500">
        <v>1.85769</v>
      </c>
      <c r="IE500">
        <v>1.85242</v>
      </c>
      <c r="IF500">
        <v>0</v>
      </c>
      <c r="IG500">
        <v>0</v>
      </c>
      <c r="IH500">
        <v>0</v>
      </c>
      <c r="II500">
        <v>0</v>
      </c>
      <c r="IJ500" t="s">
        <v>433</v>
      </c>
      <c r="IK500" t="s">
        <v>434</v>
      </c>
      <c r="IL500" t="s">
        <v>435</v>
      </c>
      <c r="IM500" t="s">
        <v>435</v>
      </c>
      <c r="IN500" t="s">
        <v>435</v>
      </c>
      <c r="IO500" t="s">
        <v>435</v>
      </c>
      <c r="IP500">
        <v>0</v>
      </c>
      <c r="IQ500">
        <v>100</v>
      </c>
      <c r="IR500">
        <v>100</v>
      </c>
      <c r="IS500">
        <v>-0.13</v>
      </c>
      <c r="IT500">
        <v>-0.08749999999999999</v>
      </c>
      <c r="IU500">
        <v>0.1423453740695309</v>
      </c>
      <c r="IV500">
        <v>0.0002756662941723101</v>
      </c>
      <c r="IW500">
        <v>-1.706736700235475E-07</v>
      </c>
      <c r="IX500">
        <v>-7.648352192670159E-11</v>
      </c>
      <c r="IY500">
        <v>-0.2459740599932363</v>
      </c>
      <c r="IZ500">
        <v>0.001712106514585134</v>
      </c>
      <c r="JA500">
        <v>0.0004201690128959496</v>
      </c>
      <c r="JB500">
        <v>-1.212774764375344E-06</v>
      </c>
      <c r="JC500">
        <v>3</v>
      </c>
      <c r="JD500">
        <v>1949</v>
      </c>
      <c r="JE500">
        <v>1</v>
      </c>
      <c r="JF500">
        <v>28</v>
      </c>
      <c r="JG500">
        <v>21</v>
      </c>
      <c r="JH500">
        <v>20.8</v>
      </c>
      <c r="JI500">
        <v>3.37036</v>
      </c>
      <c r="JJ500">
        <v>2.66724</v>
      </c>
      <c r="JK500">
        <v>1.49658</v>
      </c>
      <c r="JL500">
        <v>2.34009</v>
      </c>
      <c r="JM500">
        <v>1.54785</v>
      </c>
      <c r="JN500">
        <v>2.50488</v>
      </c>
      <c r="JO500">
        <v>51.2983</v>
      </c>
      <c r="JP500">
        <v>13.2827</v>
      </c>
      <c r="JQ500">
        <v>18</v>
      </c>
      <c r="JR500">
        <v>501.917</v>
      </c>
      <c r="JS500">
        <v>467.088</v>
      </c>
      <c r="JT500">
        <v>20.5177</v>
      </c>
      <c r="JU500">
        <v>36.2946</v>
      </c>
      <c r="JV500">
        <v>30.0005</v>
      </c>
      <c r="JW500">
        <v>36.0015</v>
      </c>
      <c r="JX500">
        <v>35.854</v>
      </c>
      <c r="JY500">
        <v>67.6172</v>
      </c>
      <c r="JZ500">
        <v>60.9796</v>
      </c>
      <c r="KA500">
        <v>0</v>
      </c>
      <c r="KB500">
        <v>20.5185</v>
      </c>
      <c r="KC500">
        <v>1604.22</v>
      </c>
      <c r="KD500">
        <v>14.6447</v>
      </c>
      <c r="KE500">
        <v>98.9936</v>
      </c>
      <c r="KF500">
        <v>99.48950000000001</v>
      </c>
    </row>
    <row r="501" spans="1:292">
      <c r="A501">
        <v>481</v>
      </c>
      <c r="B501">
        <v>1685039559</v>
      </c>
      <c r="C501">
        <v>12959.90000009537</v>
      </c>
      <c r="D501" t="s">
        <v>1404</v>
      </c>
      <c r="E501" t="s">
        <v>1405</v>
      </c>
      <c r="F501">
        <v>5</v>
      </c>
      <c r="G501" t="s">
        <v>1406</v>
      </c>
      <c r="H501">
        <v>1685039551</v>
      </c>
      <c r="I501">
        <f>(J501)/1000</f>
        <v>0</v>
      </c>
      <c r="J501">
        <f>IF(DO501, AM501, AG501)</f>
        <v>0</v>
      </c>
      <c r="K501">
        <f>IF(DO501, AH501, AF501)</f>
        <v>0</v>
      </c>
      <c r="L501">
        <f>DQ501 - IF(AT501&gt;1, K501*DK501*100.0/(AV501*EE501), 0)</f>
        <v>0</v>
      </c>
      <c r="M501">
        <f>((S501-I501/2)*L501-K501)/(S501+I501/2)</f>
        <v>0</v>
      </c>
      <c r="N501">
        <f>M501*(DX501+DY501)/1000.0</f>
        <v>0</v>
      </c>
      <c r="O501">
        <f>(DQ501 - IF(AT501&gt;1, K501*DK501*100.0/(AV501*EE501), 0))*(DX501+DY501)/1000.0</f>
        <v>0</v>
      </c>
      <c r="P501">
        <f>2.0/((1/R501-1/Q501)+SIGN(R501)*SQRT((1/R501-1/Q501)*(1/R501-1/Q501) + 4*DL501/((DL501+1)*(DL501+1))*(2*1/R501*1/Q501-1/Q501*1/Q501)))</f>
        <v>0</v>
      </c>
      <c r="Q501">
        <f>IF(LEFT(DM501,1)&lt;&gt;"0",IF(LEFT(DM501,1)="1",3.0,DN501),$D$5+$E$5*(EE501*DX501/($K$5*1000))+$F$5*(EE501*DX501/($K$5*1000))*MAX(MIN(DK501,$J$5),$I$5)*MAX(MIN(DK501,$J$5),$I$5)+$G$5*MAX(MIN(DK501,$J$5),$I$5)*(EE501*DX501/($K$5*1000))+$H$5*(EE501*DX501/($K$5*1000))*(EE501*DX501/($K$5*1000)))</f>
        <v>0</v>
      </c>
      <c r="R501">
        <f>I501*(1000-(1000*0.61365*exp(17.502*V501/(240.97+V501))/(DX501+DY501)+DS501)/2)/(1000*0.61365*exp(17.502*V501/(240.97+V501))/(DX501+DY501)-DS501)</f>
        <v>0</v>
      </c>
      <c r="S501">
        <f>1/((DL501+1)/(P501/1.6)+1/(Q501/1.37)) + DL501/((DL501+1)/(P501/1.6) + DL501/(Q501/1.37))</f>
        <v>0</v>
      </c>
      <c r="T501">
        <f>(DG501*DJ501)</f>
        <v>0</v>
      </c>
      <c r="U501">
        <f>(DZ501+(T501+2*0.95*5.67E-8*(((DZ501+$B$9)+273)^4-(DZ501+273)^4)-44100*I501)/(1.84*29.3*Q501+8*0.95*5.67E-8*(DZ501+273)^3))</f>
        <v>0</v>
      </c>
      <c r="V501">
        <f>($C$9*EA501+$D$9*EB501+$E$9*U501)</f>
        <v>0</v>
      </c>
      <c r="W501">
        <f>0.61365*exp(17.502*V501/(240.97+V501))</f>
        <v>0</v>
      </c>
      <c r="X501">
        <f>(Y501/Z501*100)</f>
        <v>0</v>
      </c>
      <c r="Y501">
        <f>DS501*(DX501+DY501)/1000</f>
        <v>0</v>
      </c>
      <c r="Z501">
        <f>0.61365*exp(17.502*DZ501/(240.97+DZ501))</f>
        <v>0</v>
      </c>
      <c r="AA501">
        <f>(W501-DS501*(DX501+DY501)/1000)</f>
        <v>0</v>
      </c>
      <c r="AB501">
        <f>(-I501*44100)</f>
        <v>0</v>
      </c>
      <c r="AC501">
        <f>2*29.3*Q501*0.92*(DZ501-V501)</f>
        <v>0</v>
      </c>
      <c r="AD501">
        <f>2*0.95*5.67E-8*(((DZ501+$B$9)+273)^4-(V501+273)^4)</f>
        <v>0</v>
      </c>
      <c r="AE501">
        <f>T501+AD501+AB501+AC501</f>
        <v>0</v>
      </c>
      <c r="AF501">
        <f>DW501*AT501*(DR501-DQ501*(1000-AT501*DT501)/(1000-AT501*DS501))/(100*DK501)</f>
        <v>0</v>
      </c>
      <c r="AG501">
        <f>1000*DW501*AT501*(DS501-DT501)/(100*DK501*(1000-AT501*DS501))</f>
        <v>0</v>
      </c>
      <c r="AH501">
        <f>(AI501 - AJ501 - DX501*1E3/(8.314*(DZ501+273.15)) * AL501/DW501 * AK501) * DW501/(100*DK501) * (1000 - DT501)/1000</f>
        <v>0</v>
      </c>
      <c r="AI501">
        <v>426.680834805745</v>
      </c>
      <c r="AJ501">
        <v>415.9098242424243</v>
      </c>
      <c r="AK501">
        <v>-0.0004605184395959624</v>
      </c>
      <c r="AL501">
        <v>66.96187495327348</v>
      </c>
      <c r="AM501">
        <f>(AO501 - AN501 + DX501*1E3/(8.314*(DZ501+273.15)) * AQ501/DW501 * AP501) * DW501/(100*DK501) * 1000/(1000 - AO501)</f>
        <v>0</v>
      </c>
      <c r="AN501">
        <v>14.97505739744536</v>
      </c>
      <c r="AO501">
        <v>18.18985524475526</v>
      </c>
      <c r="AP501">
        <v>-5.406937394319657E-05</v>
      </c>
      <c r="AQ501">
        <v>97.61332919018848</v>
      </c>
      <c r="AR501">
        <v>0</v>
      </c>
      <c r="AS501">
        <v>0</v>
      </c>
      <c r="AT501">
        <f>IF(AR501*$H$15&gt;=AV501,1.0,(AV501/(AV501-AR501*$H$15)))</f>
        <v>0</v>
      </c>
      <c r="AU501">
        <f>(AT501-1)*100</f>
        <v>0</v>
      </c>
      <c r="AV501">
        <f>MAX(0,($B$15+$C$15*EE501)/(1+$D$15*EE501)*DX501/(DZ501+273)*$E$15)</f>
        <v>0</v>
      </c>
      <c r="AW501" t="s">
        <v>429</v>
      </c>
      <c r="AX501" t="s">
        <v>429</v>
      </c>
      <c r="AY501">
        <v>0</v>
      </c>
      <c r="AZ501">
        <v>0</v>
      </c>
      <c r="BA501">
        <f>1-AY501/AZ501</f>
        <v>0</v>
      </c>
      <c r="BB501">
        <v>0</v>
      </c>
      <c r="BC501" t="s">
        <v>429</v>
      </c>
      <c r="BD501" t="s">
        <v>429</v>
      </c>
      <c r="BE501">
        <v>0</v>
      </c>
      <c r="BF501">
        <v>0</v>
      </c>
      <c r="BG501">
        <f>1-BE501/BF501</f>
        <v>0</v>
      </c>
      <c r="BH501">
        <v>0.5</v>
      </c>
      <c r="BI501">
        <f>DH501</f>
        <v>0</v>
      </c>
      <c r="BJ501">
        <f>K501</f>
        <v>0</v>
      </c>
      <c r="BK501">
        <f>BG501*BH501*BI501</f>
        <v>0</v>
      </c>
      <c r="BL501">
        <f>(BJ501-BB501)/BI501</f>
        <v>0</v>
      </c>
      <c r="BM501">
        <f>(AZ501-BF501)/BF501</f>
        <v>0</v>
      </c>
      <c r="BN501">
        <f>AY501/(BA501+AY501/BF501)</f>
        <v>0</v>
      </c>
      <c r="BO501" t="s">
        <v>429</v>
      </c>
      <c r="BP501">
        <v>0</v>
      </c>
      <c r="BQ501">
        <f>IF(BP501&lt;&gt;0, BP501, BN501)</f>
        <v>0</v>
      </c>
      <c r="BR501">
        <f>1-BQ501/BF501</f>
        <v>0</v>
      </c>
      <c r="BS501">
        <f>(BF501-BE501)/(BF501-BQ501)</f>
        <v>0</v>
      </c>
      <c r="BT501">
        <f>(AZ501-BF501)/(AZ501-BQ501)</f>
        <v>0</v>
      </c>
      <c r="BU501">
        <f>(BF501-BE501)/(BF501-AY501)</f>
        <v>0</v>
      </c>
      <c r="BV501">
        <f>(AZ501-BF501)/(AZ501-AY501)</f>
        <v>0</v>
      </c>
      <c r="BW501">
        <f>(BS501*BQ501/BE501)</f>
        <v>0</v>
      </c>
      <c r="BX501">
        <f>(1-BW501)</f>
        <v>0</v>
      </c>
      <c r="DG501">
        <f>$B$13*EF501+$C$13*EG501+$F$13*ER501*(1-EU501)</f>
        <v>0</v>
      </c>
      <c r="DH501">
        <f>DG501*DI501</f>
        <v>0</v>
      </c>
      <c r="DI501">
        <f>($B$13*$D$11+$C$13*$D$11+$F$13*((FE501+EW501)/MAX(FE501+EW501+FF501, 0.1)*$I$11+FF501/MAX(FE501+EW501+FF501, 0.1)*$J$11))/($B$13+$C$13+$F$13)</f>
        <v>0</v>
      </c>
      <c r="DJ501">
        <f>($B$13*$K$11+$C$13*$K$11+$F$13*((FE501+EW501)/MAX(FE501+EW501+FF501, 0.1)*$P$11+FF501/MAX(FE501+EW501+FF501, 0.1)*$Q$11))/($B$13+$C$13+$F$13)</f>
        <v>0</v>
      </c>
      <c r="DK501">
        <v>6</v>
      </c>
      <c r="DL501">
        <v>0.5</v>
      </c>
      <c r="DM501" t="s">
        <v>430</v>
      </c>
      <c r="DN501">
        <v>2</v>
      </c>
      <c r="DO501" t="b">
        <v>1</v>
      </c>
      <c r="DP501">
        <v>1685039551</v>
      </c>
      <c r="DQ501">
        <v>408.3655806451612</v>
      </c>
      <c r="DR501">
        <v>420.2892580645162</v>
      </c>
      <c r="DS501">
        <v>18.20925161290323</v>
      </c>
      <c r="DT501">
        <v>14.98088709677419</v>
      </c>
      <c r="DU501">
        <v>408.173064516129</v>
      </c>
      <c r="DV501">
        <v>18.29754838709677</v>
      </c>
      <c r="DW501">
        <v>500.0112580645161</v>
      </c>
      <c r="DX501">
        <v>99.46941612903227</v>
      </c>
      <c r="DY501">
        <v>0.09998884193548389</v>
      </c>
      <c r="DZ501">
        <v>27.16885161290323</v>
      </c>
      <c r="EA501">
        <v>28.33121935483871</v>
      </c>
      <c r="EB501">
        <v>999.9000000000003</v>
      </c>
      <c r="EC501">
        <v>0</v>
      </c>
      <c r="ED501">
        <v>0</v>
      </c>
      <c r="EE501">
        <v>10002.34193548387</v>
      </c>
      <c r="EF501">
        <v>0</v>
      </c>
      <c r="EG501">
        <v>367.0355483870967</v>
      </c>
      <c r="EH501">
        <v>-11.92365161290322</v>
      </c>
      <c r="EI501">
        <v>415.9395806451612</v>
      </c>
      <c r="EJ501">
        <v>426.6812258064516</v>
      </c>
      <c r="EK501">
        <v>3.228362580645162</v>
      </c>
      <c r="EL501">
        <v>420.2892580645162</v>
      </c>
      <c r="EM501">
        <v>14.98088709677419</v>
      </c>
      <c r="EN501">
        <v>1.811264838709677</v>
      </c>
      <c r="EO501">
        <v>1.490140322580646</v>
      </c>
      <c r="EP501">
        <v>15.88433225806452</v>
      </c>
      <c r="EQ501">
        <v>12.86737096774194</v>
      </c>
      <c r="ER501">
        <v>2000.019677419354</v>
      </c>
      <c r="ES501">
        <v>0.9800017096774193</v>
      </c>
      <c r="ET501">
        <v>0.0199980064516129</v>
      </c>
      <c r="EU501">
        <v>0</v>
      </c>
      <c r="EV501">
        <v>786.7833548387098</v>
      </c>
      <c r="EW501">
        <v>5.000779999999999</v>
      </c>
      <c r="EX501">
        <v>19810.60967741935</v>
      </c>
      <c r="EY501">
        <v>16379.8</v>
      </c>
      <c r="EZ501">
        <v>45.4716129032258</v>
      </c>
      <c r="FA501">
        <v>47.57832258064515</v>
      </c>
      <c r="FB501">
        <v>46.10874193548386</v>
      </c>
      <c r="FC501">
        <v>46.43319354838709</v>
      </c>
      <c r="FD501">
        <v>45.82432258064514</v>
      </c>
      <c r="FE501">
        <v>1955.119677419355</v>
      </c>
      <c r="FF501">
        <v>39.90000000000001</v>
      </c>
      <c r="FG501">
        <v>0</v>
      </c>
      <c r="FH501">
        <v>1685039558.5</v>
      </c>
      <c r="FI501">
        <v>0</v>
      </c>
      <c r="FJ501">
        <v>786.6156</v>
      </c>
      <c r="FK501">
        <v>-10.45761536046053</v>
      </c>
      <c r="FL501">
        <v>-2868.515379068512</v>
      </c>
      <c r="FM501">
        <v>19788.892</v>
      </c>
      <c r="FN501">
        <v>15</v>
      </c>
      <c r="FO501">
        <v>1685038834.5</v>
      </c>
      <c r="FP501" t="s">
        <v>1407</v>
      </c>
      <c r="FQ501">
        <v>1685038825.5</v>
      </c>
      <c r="FR501">
        <v>1685038834.5</v>
      </c>
      <c r="FS501">
        <v>7</v>
      </c>
      <c r="FT501">
        <v>-0.029</v>
      </c>
      <c r="FU501">
        <v>-0.007</v>
      </c>
      <c r="FV501">
        <v>0.194</v>
      </c>
      <c r="FW501">
        <v>-0.178</v>
      </c>
      <c r="FX501">
        <v>420</v>
      </c>
      <c r="FY501">
        <v>11</v>
      </c>
      <c r="FZ501">
        <v>0.2</v>
      </c>
      <c r="GA501">
        <v>0.02</v>
      </c>
      <c r="GB501">
        <v>-11.9307625</v>
      </c>
      <c r="GC501">
        <v>0.133640150093815</v>
      </c>
      <c r="GD501">
        <v>0.03704109668665337</v>
      </c>
      <c r="GE501">
        <v>0</v>
      </c>
      <c r="GF501">
        <v>3.2313535</v>
      </c>
      <c r="GG501">
        <v>-0.06552360225140971</v>
      </c>
      <c r="GH501">
        <v>0.006459029938775643</v>
      </c>
      <c r="GI501">
        <v>1</v>
      </c>
      <c r="GJ501">
        <v>1</v>
      </c>
      <c r="GK501">
        <v>2</v>
      </c>
      <c r="GL501" t="s">
        <v>432</v>
      </c>
      <c r="GM501">
        <v>3.09854</v>
      </c>
      <c r="GN501">
        <v>2.75785</v>
      </c>
      <c r="GO501">
        <v>0.0923127</v>
      </c>
      <c r="GP501">
        <v>0.09443410000000001</v>
      </c>
      <c r="GQ501">
        <v>0.09624439999999999</v>
      </c>
      <c r="GR501">
        <v>0.08373029999999999</v>
      </c>
      <c r="GS501">
        <v>22928.2</v>
      </c>
      <c r="GT501">
        <v>22627.6</v>
      </c>
      <c r="GU501">
        <v>25827.5</v>
      </c>
      <c r="GV501">
        <v>25358.6</v>
      </c>
      <c r="GW501">
        <v>37481.6</v>
      </c>
      <c r="GX501">
        <v>35407.2</v>
      </c>
      <c r="GY501">
        <v>45174.9</v>
      </c>
      <c r="GZ501">
        <v>41807.8</v>
      </c>
      <c r="HA501">
        <v>1.80165</v>
      </c>
      <c r="HB501">
        <v>1.71893</v>
      </c>
      <c r="HC501">
        <v>-0.107765</v>
      </c>
      <c r="HD501">
        <v>0</v>
      </c>
      <c r="HE501">
        <v>30.0655</v>
      </c>
      <c r="HF501">
        <v>999.9</v>
      </c>
      <c r="HG501">
        <v>39</v>
      </c>
      <c r="HH501">
        <v>47.8</v>
      </c>
      <c r="HI501">
        <v>43.5996</v>
      </c>
      <c r="HJ501">
        <v>62.9138</v>
      </c>
      <c r="HK501">
        <v>23.8381</v>
      </c>
      <c r="HL501">
        <v>1</v>
      </c>
      <c r="HM501">
        <v>0.939362</v>
      </c>
      <c r="HN501">
        <v>9.28105</v>
      </c>
      <c r="HO501">
        <v>20.0568</v>
      </c>
      <c r="HP501">
        <v>5.21355</v>
      </c>
      <c r="HQ501">
        <v>11.986</v>
      </c>
      <c r="HR501">
        <v>4.9637</v>
      </c>
      <c r="HS501">
        <v>3.27467</v>
      </c>
      <c r="HT501">
        <v>9999</v>
      </c>
      <c r="HU501">
        <v>9999</v>
      </c>
      <c r="HV501">
        <v>9999</v>
      </c>
      <c r="HW501">
        <v>33.6</v>
      </c>
      <c r="HX501">
        <v>1.864</v>
      </c>
      <c r="HY501">
        <v>1.86028</v>
      </c>
      <c r="HZ501">
        <v>1.85867</v>
      </c>
      <c r="IA501">
        <v>1.85999</v>
      </c>
      <c r="IB501">
        <v>1.85989</v>
      </c>
      <c r="IC501">
        <v>1.85852</v>
      </c>
      <c r="ID501">
        <v>1.8576</v>
      </c>
      <c r="IE501">
        <v>1.85242</v>
      </c>
      <c r="IF501">
        <v>0</v>
      </c>
      <c r="IG501">
        <v>0</v>
      </c>
      <c r="IH501">
        <v>0</v>
      </c>
      <c r="II501">
        <v>0</v>
      </c>
      <c r="IJ501" t="s">
        <v>433</v>
      </c>
      <c r="IK501" t="s">
        <v>434</v>
      </c>
      <c r="IL501" t="s">
        <v>435</v>
      </c>
      <c r="IM501" t="s">
        <v>435</v>
      </c>
      <c r="IN501" t="s">
        <v>435</v>
      </c>
      <c r="IO501" t="s">
        <v>435</v>
      </c>
      <c r="IP501">
        <v>0</v>
      </c>
      <c r="IQ501">
        <v>100</v>
      </c>
      <c r="IR501">
        <v>100</v>
      </c>
      <c r="IS501">
        <v>0.193</v>
      </c>
      <c r="IT501">
        <v>-0.0886</v>
      </c>
      <c r="IU501">
        <v>0.1137255797111478</v>
      </c>
      <c r="IV501">
        <v>0.0002756662941723101</v>
      </c>
      <c r="IW501">
        <v>-1.706736700235475E-07</v>
      </c>
      <c r="IX501">
        <v>-7.648352192670159E-11</v>
      </c>
      <c r="IY501">
        <v>-0.2528666375941129</v>
      </c>
      <c r="IZ501">
        <v>0.001712106514585134</v>
      </c>
      <c r="JA501">
        <v>0.0004201690128959496</v>
      </c>
      <c r="JB501">
        <v>-1.212774764375344E-06</v>
      </c>
      <c r="JC501">
        <v>3</v>
      </c>
      <c r="JD501">
        <v>1949</v>
      </c>
      <c r="JE501">
        <v>1</v>
      </c>
      <c r="JF501">
        <v>28</v>
      </c>
      <c r="JG501">
        <v>12.2</v>
      </c>
      <c r="JH501">
        <v>12.1</v>
      </c>
      <c r="JI501">
        <v>1.12305</v>
      </c>
      <c r="JJ501">
        <v>2.68677</v>
      </c>
      <c r="JK501">
        <v>1.49658</v>
      </c>
      <c r="JL501">
        <v>2.33398</v>
      </c>
      <c r="JM501">
        <v>1.54785</v>
      </c>
      <c r="JN501">
        <v>2.50244</v>
      </c>
      <c r="JO501">
        <v>50.7709</v>
      </c>
      <c r="JP501">
        <v>12.7136</v>
      </c>
      <c r="JQ501">
        <v>18</v>
      </c>
      <c r="JR501">
        <v>503.278</v>
      </c>
      <c r="JS501">
        <v>462.311</v>
      </c>
      <c r="JT501">
        <v>20.809</v>
      </c>
      <c r="JU501">
        <v>37.9049</v>
      </c>
      <c r="JV501">
        <v>30.0027</v>
      </c>
      <c r="JW501">
        <v>37.7963</v>
      </c>
      <c r="JX501">
        <v>37.7338</v>
      </c>
      <c r="JY501">
        <v>22.5781</v>
      </c>
      <c r="JZ501">
        <v>59.6233</v>
      </c>
      <c r="KA501">
        <v>0</v>
      </c>
      <c r="KB501">
        <v>16.3984</v>
      </c>
      <c r="KC501">
        <v>413.569</v>
      </c>
      <c r="KD501">
        <v>14.9672</v>
      </c>
      <c r="KE501">
        <v>98.7122</v>
      </c>
      <c r="KF501">
        <v>99.2484</v>
      </c>
    </row>
    <row r="502" spans="1:292">
      <c r="A502">
        <v>482</v>
      </c>
      <c r="B502">
        <v>1685039564</v>
      </c>
      <c r="C502">
        <v>12964.90000009537</v>
      </c>
      <c r="D502" t="s">
        <v>1408</v>
      </c>
      <c r="E502" t="s">
        <v>1409</v>
      </c>
      <c r="F502">
        <v>5</v>
      </c>
      <c r="G502" t="s">
        <v>1406</v>
      </c>
      <c r="H502">
        <v>1685039556.155172</v>
      </c>
      <c r="I502">
        <f>(J502)/1000</f>
        <v>0</v>
      </c>
      <c r="J502">
        <f>IF(DO502, AM502, AG502)</f>
        <v>0</v>
      </c>
      <c r="K502">
        <f>IF(DO502, AH502, AF502)</f>
        <v>0</v>
      </c>
      <c r="L502">
        <f>DQ502 - IF(AT502&gt;1, K502*DK502*100.0/(AV502*EE502), 0)</f>
        <v>0</v>
      </c>
      <c r="M502">
        <f>((S502-I502/2)*L502-K502)/(S502+I502/2)</f>
        <v>0</v>
      </c>
      <c r="N502">
        <f>M502*(DX502+DY502)/1000.0</f>
        <v>0</v>
      </c>
      <c r="O502">
        <f>(DQ502 - IF(AT502&gt;1, K502*DK502*100.0/(AV502*EE502), 0))*(DX502+DY502)/1000.0</f>
        <v>0</v>
      </c>
      <c r="P502">
        <f>2.0/((1/R502-1/Q502)+SIGN(R502)*SQRT((1/R502-1/Q502)*(1/R502-1/Q502) + 4*DL502/((DL502+1)*(DL502+1))*(2*1/R502*1/Q502-1/Q502*1/Q502)))</f>
        <v>0</v>
      </c>
      <c r="Q502">
        <f>IF(LEFT(DM502,1)&lt;&gt;"0",IF(LEFT(DM502,1)="1",3.0,DN502),$D$5+$E$5*(EE502*DX502/($K$5*1000))+$F$5*(EE502*DX502/($K$5*1000))*MAX(MIN(DK502,$J$5),$I$5)*MAX(MIN(DK502,$J$5),$I$5)+$G$5*MAX(MIN(DK502,$J$5),$I$5)*(EE502*DX502/($K$5*1000))+$H$5*(EE502*DX502/($K$5*1000))*(EE502*DX502/($K$5*1000)))</f>
        <v>0</v>
      </c>
      <c r="R502">
        <f>I502*(1000-(1000*0.61365*exp(17.502*V502/(240.97+V502))/(DX502+DY502)+DS502)/2)/(1000*0.61365*exp(17.502*V502/(240.97+V502))/(DX502+DY502)-DS502)</f>
        <v>0</v>
      </c>
      <c r="S502">
        <f>1/((DL502+1)/(P502/1.6)+1/(Q502/1.37)) + DL502/((DL502+1)/(P502/1.6) + DL502/(Q502/1.37))</f>
        <v>0</v>
      </c>
      <c r="T502">
        <f>(DG502*DJ502)</f>
        <v>0</v>
      </c>
      <c r="U502">
        <f>(DZ502+(T502+2*0.95*5.67E-8*(((DZ502+$B$9)+273)^4-(DZ502+273)^4)-44100*I502)/(1.84*29.3*Q502+8*0.95*5.67E-8*(DZ502+273)^3))</f>
        <v>0</v>
      </c>
      <c r="V502">
        <f>($C$9*EA502+$D$9*EB502+$E$9*U502)</f>
        <v>0</v>
      </c>
      <c r="W502">
        <f>0.61365*exp(17.502*V502/(240.97+V502))</f>
        <v>0</v>
      </c>
      <c r="X502">
        <f>(Y502/Z502*100)</f>
        <v>0</v>
      </c>
      <c r="Y502">
        <f>DS502*(DX502+DY502)/1000</f>
        <v>0</v>
      </c>
      <c r="Z502">
        <f>0.61365*exp(17.502*DZ502/(240.97+DZ502))</f>
        <v>0</v>
      </c>
      <c r="AA502">
        <f>(W502-DS502*(DX502+DY502)/1000)</f>
        <v>0</v>
      </c>
      <c r="AB502">
        <f>(-I502*44100)</f>
        <v>0</v>
      </c>
      <c r="AC502">
        <f>2*29.3*Q502*0.92*(DZ502-V502)</f>
        <v>0</v>
      </c>
      <c r="AD502">
        <f>2*0.95*5.67E-8*(((DZ502+$B$9)+273)^4-(V502+273)^4)</f>
        <v>0</v>
      </c>
      <c r="AE502">
        <f>T502+AD502+AB502+AC502</f>
        <v>0</v>
      </c>
      <c r="AF502">
        <f>DW502*AT502*(DR502-DQ502*(1000-AT502*DT502)/(1000-AT502*DS502))/(100*DK502)</f>
        <v>0</v>
      </c>
      <c r="AG502">
        <f>1000*DW502*AT502*(DS502-DT502)/(100*DK502*(1000-AT502*DS502))</f>
        <v>0</v>
      </c>
      <c r="AH502">
        <f>(AI502 - AJ502 - DX502*1E3/(8.314*(DZ502+273.15)) * AL502/DW502 * AK502) * DW502/(100*DK502) * (1000 - DT502)/1000</f>
        <v>0</v>
      </c>
      <c r="AI502">
        <v>426.6152559931318</v>
      </c>
      <c r="AJ502">
        <v>415.8846424242421</v>
      </c>
      <c r="AK502">
        <v>-0.0008513913975417507</v>
      </c>
      <c r="AL502">
        <v>66.96187495327348</v>
      </c>
      <c r="AM502">
        <f>(AO502 - AN502 + DX502*1E3/(8.314*(DZ502+273.15)) * AQ502/DW502 * AP502) * DW502/(100*DK502) * 1000/(1000 - AO502)</f>
        <v>0</v>
      </c>
      <c r="AN502">
        <v>14.96325871852976</v>
      </c>
      <c r="AO502">
        <v>18.16954965034966</v>
      </c>
      <c r="AP502">
        <v>-0.0001106257763274433</v>
      </c>
      <c r="AQ502">
        <v>97.61332919018848</v>
      </c>
      <c r="AR502">
        <v>0</v>
      </c>
      <c r="AS502">
        <v>0</v>
      </c>
      <c r="AT502">
        <f>IF(AR502*$H$15&gt;=AV502,1.0,(AV502/(AV502-AR502*$H$15)))</f>
        <v>0</v>
      </c>
      <c r="AU502">
        <f>(AT502-1)*100</f>
        <v>0</v>
      </c>
      <c r="AV502">
        <f>MAX(0,($B$15+$C$15*EE502)/(1+$D$15*EE502)*DX502/(DZ502+273)*$E$15)</f>
        <v>0</v>
      </c>
      <c r="AW502" t="s">
        <v>429</v>
      </c>
      <c r="AX502" t="s">
        <v>429</v>
      </c>
      <c r="AY502">
        <v>0</v>
      </c>
      <c r="AZ502">
        <v>0</v>
      </c>
      <c r="BA502">
        <f>1-AY502/AZ502</f>
        <v>0</v>
      </c>
      <c r="BB502">
        <v>0</v>
      </c>
      <c r="BC502" t="s">
        <v>429</v>
      </c>
      <c r="BD502" t="s">
        <v>429</v>
      </c>
      <c r="BE502">
        <v>0</v>
      </c>
      <c r="BF502">
        <v>0</v>
      </c>
      <c r="BG502">
        <f>1-BE502/BF502</f>
        <v>0</v>
      </c>
      <c r="BH502">
        <v>0.5</v>
      </c>
      <c r="BI502">
        <f>DH502</f>
        <v>0</v>
      </c>
      <c r="BJ502">
        <f>K502</f>
        <v>0</v>
      </c>
      <c r="BK502">
        <f>BG502*BH502*BI502</f>
        <v>0</v>
      </c>
      <c r="BL502">
        <f>(BJ502-BB502)/BI502</f>
        <v>0</v>
      </c>
      <c r="BM502">
        <f>(AZ502-BF502)/BF502</f>
        <v>0</v>
      </c>
      <c r="BN502">
        <f>AY502/(BA502+AY502/BF502)</f>
        <v>0</v>
      </c>
      <c r="BO502" t="s">
        <v>429</v>
      </c>
      <c r="BP502">
        <v>0</v>
      </c>
      <c r="BQ502">
        <f>IF(BP502&lt;&gt;0, BP502, BN502)</f>
        <v>0</v>
      </c>
      <c r="BR502">
        <f>1-BQ502/BF502</f>
        <v>0</v>
      </c>
      <c r="BS502">
        <f>(BF502-BE502)/(BF502-BQ502)</f>
        <v>0</v>
      </c>
      <c r="BT502">
        <f>(AZ502-BF502)/(AZ502-BQ502)</f>
        <v>0</v>
      </c>
      <c r="BU502">
        <f>(BF502-BE502)/(BF502-AY502)</f>
        <v>0</v>
      </c>
      <c r="BV502">
        <f>(AZ502-BF502)/(AZ502-AY502)</f>
        <v>0</v>
      </c>
      <c r="BW502">
        <f>(BS502*BQ502/BE502)</f>
        <v>0</v>
      </c>
      <c r="BX502">
        <f>(1-BW502)</f>
        <v>0</v>
      </c>
      <c r="DG502">
        <f>$B$13*EF502+$C$13*EG502+$F$13*ER502*(1-EU502)</f>
        <v>0</v>
      </c>
      <c r="DH502">
        <f>DG502*DI502</f>
        <v>0</v>
      </c>
      <c r="DI502">
        <f>($B$13*$D$11+$C$13*$D$11+$F$13*((FE502+EW502)/MAX(FE502+EW502+FF502, 0.1)*$I$11+FF502/MAX(FE502+EW502+FF502, 0.1)*$J$11))/($B$13+$C$13+$F$13)</f>
        <v>0</v>
      </c>
      <c r="DJ502">
        <f>($B$13*$K$11+$C$13*$K$11+$F$13*((FE502+EW502)/MAX(FE502+EW502+FF502, 0.1)*$P$11+FF502/MAX(FE502+EW502+FF502, 0.1)*$Q$11))/($B$13+$C$13+$F$13)</f>
        <v>0</v>
      </c>
      <c r="DK502">
        <v>6</v>
      </c>
      <c r="DL502">
        <v>0.5</v>
      </c>
      <c r="DM502" t="s">
        <v>430</v>
      </c>
      <c r="DN502">
        <v>2</v>
      </c>
      <c r="DO502" t="b">
        <v>1</v>
      </c>
      <c r="DP502">
        <v>1685039556.155172</v>
      </c>
      <c r="DQ502">
        <v>408.3594137931035</v>
      </c>
      <c r="DR502">
        <v>420.1582068965517</v>
      </c>
      <c r="DS502">
        <v>18.19485517241379</v>
      </c>
      <c r="DT502">
        <v>14.97192068965517</v>
      </c>
      <c r="DU502">
        <v>408.1668275862069</v>
      </c>
      <c r="DV502">
        <v>18.28337586206897</v>
      </c>
      <c r="DW502">
        <v>499.9939310344828</v>
      </c>
      <c r="DX502">
        <v>99.46987586206897</v>
      </c>
      <c r="DY502">
        <v>0.09991393448275863</v>
      </c>
      <c r="DZ502">
        <v>27.15358620689655</v>
      </c>
      <c r="EA502">
        <v>28.31148965517241</v>
      </c>
      <c r="EB502">
        <v>999.9000000000002</v>
      </c>
      <c r="EC502">
        <v>0</v>
      </c>
      <c r="ED502">
        <v>0</v>
      </c>
      <c r="EE502">
        <v>10001.36137931035</v>
      </c>
      <c r="EF502">
        <v>0</v>
      </c>
      <c r="EG502">
        <v>366.5238620689656</v>
      </c>
      <c r="EH502">
        <v>-11.79879310344828</v>
      </c>
      <c r="EI502">
        <v>415.9271379310345</v>
      </c>
      <c r="EJ502">
        <v>426.5442413793103</v>
      </c>
      <c r="EK502">
        <v>3.222934137931034</v>
      </c>
      <c r="EL502">
        <v>420.1582068965517</v>
      </c>
      <c r="EM502">
        <v>14.97192068965517</v>
      </c>
      <c r="EN502">
        <v>1.809840689655173</v>
      </c>
      <c r="EO502">
        <v>1.489255172413793</v>
      </c>
      <c r="EP502">
        <v>15.87203103448276</v>
      </c>
      <c r="EQ502">
        <v>12.85829310344828</v>
      </c>
      <c r="ER502">
        <v>2000.010689655172</v>
      </c>
      <c r="ES502">
        <v>0.9800017931034483</v>
      </c>
      <c r="ET502">
        <v>0.01999792068965518</v>
      </c>
      <c r="EU502">
        <v>0</v>
      </c>
      <c r="EV502">
        <v>785.8771724137931</v>
      </c>
      <c r="EW502">
        <v>5.00078</v>
      </c>
      <c r="EX502">
        <v>19591.0448275862</v>
      </c>
      <c r="EY502">
        <v>16379.72758620689</v>
      </c>
      <c r="EZ502">
        <v>45.49765517241379</v>
      </c>
      <c r="FA502">
        <v>47.60327586206897</v>
      </c>
      <c r="FB502">
        <v>46.1441724137931</v>
      </c>
      <c r="FC502">
        <v>46.45675862068966</v>
      </c>
      <c r="FD502">
        <v>45.83810344827586</v>
      </c>
      <c r="FE502">
        <v>1955.110689655172</v>
      </c>
      <c r="FF502">
        <v>39.90000000000001</v>
      </c>
      <c r="FG502">
        <v>0</v>
      </c>
      <c r="FH502">
        <v>1685039563.3</v>
      </c>
      <c r="FI502">
        <v>0</v>
      </c>
      <c r="FJ502">
        <v>785.7474400000001</v>
      </c>
      <c r="FK502">
        <v>-10.26323078377702</v>
      </c>
      <c r="FL502">
        <v>-4418.500008287483</v>
      </c>
      <c r="FM502">
        <v>19553.768</v>
      </c>
      <c r="FN502">
        <v>15</v>
      </c>
      <c r="FO502">
        <v>1685038834.5</v>
      </c>
      <c r="FP502" t="s">
        <v>1407</v>
      </c>
      <c r="FQ502">
        <v>1685038825.5</v>
      </c>
      <c r="FR502">
        <v>1685038834.5</v>
      </c>
      <c r="FS502">
        <v>7</v>
      </c>
      <c r="FT502">
        <v>-0.029</v>
      </c>
      <c r="FU502">
        <v>-0.007</v>
      </c>
      <c r="FV502">
        <v>0.194</v>
      </c>
      <c r="FW502">
        <v>-0.178</v>
      </c>
      <c r="FX502">
        <v>420</v>
      </c>
      <c r="FY502">
        <v>11</v>
      </c>
      <c r="FZ502">
        <v>0.2</v>
      </c>
      <c r="GA502">
        <v>0.02</v>
      </c>
      <c r="GB502">
        <v>-11.87385</v>
      </c>
      <c r="GC502">
        <v>0.8424382739212184</v>
      </c>
      <c r="GD502">
        <v>0.1902512352128102</v>
      </c>
      <c r="GE502">
        <v>0</v>
      </c>
      <c r="GF502">
        <v>3.22616875</v>
      </c>
      <c r="GG502">
        <v>-0.05979816135084719</v>
      </c>
      <c r="GH502">
        <v>0.005891521105580451</v>
      </c>
      <c r="GI502">
        <v>1</v>
      </c>
      <c r="GJ502">
        <v>1</v>
      </c>
      <c r="GK502">
        <v>2</v>
      </c>
      <c r="GL502" t="s">
        <v>432</v>
      </c>
      <c r="GM502">
        <v>3.09882</v>
      </c>
      <c r="GN502">
        <v>2.75825</v>
      </c>
      <c r="GO502">
        <v>0.0922929</v>
      </c>
      <c r="GP502">
        <v>0.0940333</v>
      </c>
      <c r="GQ502">
        <v>0.0961639</v>
      </c>
      <c r="GR502">
        <v>0.08367479999999999</v>
      </c>
      <c r="GS502">
        <v>22927.3</v>
      </c>
      <c r="GT502">
        <v>22636.3</v>
      </c>
      <c r="GU502">
        <v>25826</v>
      </c>
      <c r="GV502">
        <v>25357.3</v>
      </c>
      <c r="GW502">
        <v>37483</v>
      </c>
      <c r="GX502">
        <v>35407.8</v>
      </c>
      <c r="GY502">
        <v>45172.6</v>
      </c>
      <c r="GZ502">
        <v>41805.9</v>
      </c>
      <c r="HA502">
        <v>1.80163</v>
      </c>
      <c r="HB502">
        <v>1.71837</v>
      </c>
      <c r="HC502">
        <v>-0.110514</v>
      </c>
      <c r="HD502">
        <v>0</v>
      </c>
      <c r="HE502">
        <v>30.0714</v>
      </c>
      <c r="HF502">
        <v>999.9</v>
      </c>
      <c r="HG502">
        <v>39</v>
      </c>
      <c r="HH502">
        <v>47.8</v>
      </c>
      <c r="HI502">
        <v>43.5983</v>
      </c>
      <c r="HJ502">
        <v>63.0438</v>
      </c>
      <c r="HK502">
        <v>23.5016</v>
      </c>
      <c r="HL502">
        <v>1</v>
      </c>
      <c r="HM502">
        <v>0.941964</v>
      </c>
      <c r="HN502">
        <v>9.28105</v>
      </c>
      <c r="HO502">
        <v>20.0564</v>
      </c>
      <c r="HP502">
        <v>5.21025</v>
      </c>
      <c r="HQ502">
        <v>11.986</v>
      </c>
      <c r="HR502">
        <v>4.9628</v>
      </c>
      <c r="HS502">
        <v>3.2739</v>
      </c>
      <c r="HT502">
        <v>9999</v>
      </c>
      <c r="HU502">
        <v>9999</v>
      </c>
      <c r="HV502">
        <v>9999</v>
      </c>
      <c r="HW502">
        <v>33.6</v>
      </c>
      <c r="HX502">
        <v>1.86399</v>
      </c>
      <c r="HY502">
        <v>1.86025</v>
      </c>
      <c r="HZ502">
        <v>1.85867</v>
      </c>
      <c r="IA502">
        <v>1.85999</v>
      </c>
      <c r="IB502">
        <v>1.85989</v>
      </c>
      <c r="IC502">
        <v>1.85852</v>
      </c>
      <c r="ID502">
        <v>1.8576</v>
      </c>
      <c r="IE502">
        <v>1.85242</v>
      </c>
      <c r="IF502">
        <v>0</v>
      </c>
      <c r="IG502">
        <v>0</v>
      </c>
      <c r="IH502">
        <v>0</v>
      </c>
      <c r="II502">
        <v>0</v>
      </c>
      <c r="IJ502" t="s">
        <v>433</v>
      </c>
      <c r="IK502" t="s">
        <v>434</v>
      </c>
      <c r="IL502" t="s">
        <v>435</v>
      </c>
      <c r="IM502" t="s">
        <v>435</v>
      </c>
      <c r="IN502" t="s">
        <v>435</v>
      </c>
      <c r="IO502" t="s">
        <v>435</v>
      </c>
      <c r="IP502">
        <v>0</v>
      </c>
      <c r="IQ502">
        <v>100</v>
      </c>
      <c r="IR502">
        <v>100</v>
      </c>
      <c r="IS502">
        <v>0.192</v>
      </c>
      <c r="IT502">
        <v>-0.08890000000000001</v>
      </c>
      <c r="IU502">
        <v>0.1137255797111478</v>
      </c>
      <c r="IV502">
        <v>0.0002756662941723101</v>
      </c>
      <c r="IW502">
        <v>-1.706736700235475E-07</v>
      </c>
      <c r="IX502">
        <v>-7.648352192670159E-11</v>
      </c>
      <c r="IY502">
        <v>-0.2528666375941129</v>
      </c>
      <c r="IZ502">
        <v>0.001712106514585134</v>
      </c>
      <c r="JA502">
        <v>0.0004201690128959496</v>
      </c>
      <c r="JB502">
        <v>-1.212774764375344E-06</v>
      </c>
      <c r="JC502">
        <v>3</v>
      </c>
      <c r="JD502">
        <v>1949</v>
      </c>
      <c r="JE502">
        <v>1</v>
      </c>
      <c r="JF502">
        <v>28</v>
      </c>
      <c r="JG502">
        <v>12.3</v>
      </c>
      <c r="JH502">
        <v>12.2</v>
      </c>
      <c r="JI502">
        <v>1.09497</v>
      </c>
      <c r="JJ502">
        <v>2.68555</v>
      </c>
      <c r="JK502">
        <v>1.49658</v>
      </c>
      <c r="JL502">
        <v>2.33521</v>
      </c>
      <c r="JM502">
        <v>1.54785</v>
      </c>
      <c r="JN502">
        <v>2.46948</v>
      </c>
      <c r="JO502">
        <v>50.7709</v>
      </c>
      <c r="JP502">
        <v>12.7048</v>
      </c>
      <c r="JQ502">
        <v>18</v>
      </c>
      <c r="JR502">
        <v>503.367</v>
      </c>
      <c r="JS502">
        <v>462.032</v>
      </c>
      <c r="JT502">
        <v>20.8054</v>
      </c>
      <c r="JU502">
        <v>37.93</v>
      </c>
      <c r="JV502">
        <v>30.0026</v>
      </c>
      <c r="JW502">
        <v>37.8116</v>
      </c>
      <c r="JX502">
        <v>37.7464</v>
      </c>
      <c r="JY502">
        <v>22.0305</v>
      </c>
      <c r="JZ502">
        <v>59.6233</v>
      </c>
      <c r="KA502">
        <v>0</v>
      </c>
      <c r="KB502">
        <v>16.3929</v>
      </c>
      <c r="KC502">
        <v>400.142</v>
      </c>
      <c r="KD502">
        <v>14.9672</v>
      </c>
      <c r="KE502">
        <v>98.7068</v>
      </c>
      <c r="KF502">
        <v>99.2437</v>
      </c>
    </row>
    <row r="503" spans="1:292">
      <c r="A503">
        <v>483</v>
      </c>
      <c r="B503">
        <v>1685039569</v>
      </c>
      <c r="C503">
        <v>12969.90000009537</v>
      </c>
      <c r="D503" t="s">
        <v>1410</v>
      </c>
      <c r="E503" t="s">
        <v>1411</v>
      </c>
      <c r="F503">
        <v>5</v>
      </c>
      <c r="G503" t="s">
        <v>1406</v>
      </c>
      <c r="H503">
        <v>1685039561.232143</v>
      </c>
      <c r="I503">
        <f>(J503)/1000</f>
        <v>0</v>
      </c>
      <c r="J503">
        <f>IF(DO503, AM503, AG503)</f>
        <v>0</v>
      </c>
      <c r="K503">
        <f>IF(DO503, AH503, AF503)</f>
        <v>0</v>
      </c>
      <c r="L503">
        <f>DQ503 - IF(AT503&gt;1, K503*DK503*100.0/(AV503*EE503), 0)</f>
        <v>0</v>
      </c>
      <c r="M503">
        <f>((S503-I503/2)*L503-K503)/(S503+I503/2)</f>
        <v>0</v>
      </c>
      <c r="N503">
        <f>M503*(DX503+DY503)/1000.0</f>
        <v>0</v>
      </c>
      <c r="O503">
        <f>(DQ503 - IF(AT503&gt;1, K503*DK503*100.0/(AV503*EE503), 0))*(DX503+DY503)/1000.0</f>
        <v>0</v>
      </c>
      <c r="P503">
        <f>2.0/((1/R503-1/Q503)+SIGN(R503)*SQRT((1/R503-1/Q503)*(1/R503-1/Q503) + 4*DL503/((DL503+1)*(DL503+1))*(2*1/R503*1/Q503-1/Q503*1/Q503)))</f>
        <v>0</v>
      </c>
      <c r="Q503">
        <f>IF(LEFT(DM503,1)&lt;&gt;"0",IF(LEFT(DM503,1)="1",3.0,DN503),$D$5+$E$5*(EE503*DX503/($K$5*1000))+$F$5*(EE503*DX503/($K$5*1000))*MAX(MIN(DK503,$J$5),$I$5)*MAX(MIN(DK503,$J$5),$I$5)+$G$5*MAX(MIN(DK503,$J$5),$I$5)*(EE503*DX503/($K$5*1000))+$H$5*(EE503*DX503/($K$5*1000))*(EE503*DX503/($K$5*1000)))</f>
        <v>0</v>
      </c>
      <c r="R503">
        <f>I503*(1000-(1000*0.61365*exp(17.502*V503/(240.97+V503))/(DX503+DY503)+DS503)/2)/(1000*0.61365*exp(17.502*V503/(240.97+V503))/(DX503+DY503)-DS503)</f>
        <v>0</v>
      </c>
      <c r="S503">
        <f>1/((DL503+1)/(P503/1.6)+1/(Q503/1.37)) + DL503/((DL503+1)/(P503/1.6) + DL503/(Q503/1.37))</f>
        <v>0</v>
      </c>
      <c r="T503">
        <f>(DG503*DJ503)</f>
        <v>0</v>
      </c>
      <c r="U503">
        <f>(DZ503+(T503+2*0.95*5.67E-8*(((DZ503+$B$9)+273)^4-(DZ503+273)^4)-44100*I503)/(1.84*29.3*Q503+8*0.95*5.67E-8*(DZ503+273)^3))</f>
        <v>0</v>
      </c>
      <c r="V503">
        <f>($C$9*EA503+$D$9*EB503+$E$9*U503)</f>
        <v>0</v>
      </c>
      <c r="W503">
        <f>0.61365*exp(17.502*V503/(240.97+V503))</f>
        <v>0</v>
      </c>
      <c r="X503">
        <f>(Y503/Z503*100)</f>
        <v>0</v>
      </c>
      <c r="Y503">
        <f>DS503*(DX503+DY503)/1000</f>
        <v>0</v>
      </c>
      <c r="Z503">
        <f>0.61365*exp(17.502*DZ503/(240.97+DZ503))</f>
        <v>0</v>
      </c>
      <c r="AA503">
        <f>(W503-DS503*(DX503+DY503)/1000)</f>
        <v>0</v>
      </c>
      <c r="AB503">
        <f>(-I503*44100)</f>
        <v>0</v>
      </c>
      <c r="AC503">
        <f>2*29.3*Q503*0.92*(DZ503-V503)</f>
        <v>0</v>
      </c>
      <c r="AD503">
        <f>2*0.95*5.67E-8*(((DZ503+$B$9)+273)^4-(V503+273)^4)</f>
        <v>0</v>
      </c>
      <c r="AE503">
        <f>T503+AD503+AB503+AC503</f>
        <v>0</v>
      </c>
      <c r="AF503">
        <f>DW503*AT503*(DR503-DQ503*(1000-AT503*DT503)/(1000-AT503*DS503))/(100*DK503)</f>
        <v>0</v>
      </c>
      <c r="AG503">
        <f>1000*DW503*AT503*(DS503-DT503)/(100*DK503*(1000-AT503*DS503))</f>
        <v>0</v>
      </c>
      <c r="AH503">
        <f>(AI503 - AJ503 - DX503*1E3/(8.314*(DZ503+273.15)) * AL503/DW503 * AK503) * DW503/(100*DK503) * (1000 - DT503)/1000</f>
        <v>0</v>
      </c>
      <c r="AI503">
        <v>419.8570843814236</v>
      </c>
      <c r="AJ503">
        <v>413.2792545454543</v>
      </c>
      <c r="AK503">
        <v>-0.6588369135389012</v>
      </c>
      <c r="AL503">
        <v>66.96187495327348</v>
      </c>
      <c r="AM503">
        <f>(AO503 - AN503 + DX503*1E3/(8.314*(DZ503+273.15)) * AQ503/DW503 * AP503) * DW503/(100*DK503) * 1000/(1000 - AO503)</f>
        <v>0</v>
      </c>
      <c r="AN503">
        <v>14.95070681496691</v>
      </c>
      <c r="AO503">
        <v>18.14857692307693</v>
      </c>
      <c r="AP503">
        <v>-9.460859019427923E-05</v>
      </c>
      <c r="AQ503">
        <v>97.61332919018848</v>
      </c>
      <c r="AR503">
        <v>0</v>
      </c>
      <c r="AS503">
        <v>0</v>
      </c>
      <c r="AT503">
        <f>IF(AR503*$H$15&gt;=AV503,1.0,(AV503/(AV503-AR503*$H$15)))</f>
        <v>0</v>
      </c>
      <c r="AU503">
        <f>(AT503-1)*100</f>
        <v>0</v>
      </c>
      <c r="AV503">
        <f>MAX(0,($B$15+$C$15*EE503)/(1+$D$15*EE503)*DX503/(DZ503+273)*$E$15)</f>
        <v>0</v>
      </c>
      <c r="AW503" t="s">
        <v>429</v>
      </c>
      <c r="AX503" t="s">
        <v>429</v>
      </c>
      <c r="AY503">
        <v>0</v>
      </c>
      <c r="AZ503">
        <v>0</v>
      </c>
      <c r="BA503">
        <f>1-AY503/AZ503</f>
        <v>0</v>
      </c>
      <c r="BB503">
        <v>0</v>
      </c>
      <c r="BC503" t="s">
        <v>429</v>
      </c>
      <c r="BD503" t="s">
        <v>429</v>
      </c>
      <c r="BE503">
        <v>0</v>
      </c>
      <c r="BF503">
        <v>0</v>
      </c>
      <c r="BG503">
        <f>1-BE503/BF503</f>
        <v>0</v>
      </c>
      <c r="BH503">
        <v>0.5</v>
      </c>
      <c r="BI503">
        <f>DH503</f>
        <v>0</v>
      </c>
      <c r="BJ503">
        <f>K503</f>
        <v>0</v>
      </c>
      <c r="BK503">
        <f>BG503*BH503*BI503</f>
        <v>0</v>
      </c>
      <c r="BL503">
        <f>(BJ503-BB503)/BI503</f>
        <v>0</v>
      </c>
      <c r="BM503">
        <f>(AZ503-BF503)/BF503</f>
        <v>0</v>
      </c>
      <c r="BN503">
        <f>AY503/(BA503+AY503/BF503)</f>
        <v>0</v>
      </c>
      <c r="BO503" t="s">
        <v>429</v>
      </c>
      <c r="BP503">
        <v>0</v>
      </c>
      <c r="BQ503">
        <f>IF(BP503&lt;&gt;0, BP503, BN503)</f>
        <v>0</v>
      </c>
      <c r="BR503">
        <f>1-BQ503/BF503</f>
        <v>0</v>
      </c>
      <c r="BS503">
        <f>(BF503-BE503)/(BF503-BQ503)</f>
        <v>0</v>
      </c>
      <c r="BT503">
        <f>(AZ503-BF503)/(AZ503-BQ503)</f>
        <v>0</v>
      </c>
      <c r="BU503">
        <f>(BF503-BE503)/(BF503-AY503)</f>
        <v>0</v>
      </c>
      <c r="BV503">
        <f>(AZ503-BF503)/(AZ503-AY503)</f>
        <v>0</v>
      </c>
      <c r="BW503">
        <f>(BS503*BQ503/BE503)</f>
        <v>0</v>
      </c>
      <c r="BX503">
        <f>(1-BW503)</f>
        <v>0</v>
      </c>
      <c r="DG503">
        <f>$B$13*EF503+$C$13*EG503+$F$13*ER503*(1-EU503)</f>
        <v>0</v>
      </c>
      <c r="DH503">
        <f>DG503*DI503</f>
        <v>0</v>
      </c>
      <c r="DI503">
        <f>($B$13*$D$11+$C$13*$D$11+$F$13*((FE503+EW503)/MAX(FE503+EW503+FF503, 0.1)*$I$11+FF503/MAX(FE503+EW503+FF503, 0.1)*$J$11))/($B$13+$C$13+$F$13)</f>
        <v>0</v>
      </c>
      <c r="DJ503">
        <f>($B$13*$K$11+$C$13*$K$11+$F$13*((FE503+EW503)/MAX(FE503+EW503+FF503, 0.1)*$P$11+FF503/MAX(FE503+EW503+FF503, 0.1)*$Q$11))/($B$13+$C$13+$F$13)</f>
        <v>0</v>
      </c>
      <c r="DK503">
        <v>6</v>
      </c>
      <c r="DL503">
        <v>0.5</v>
      </c>
      <c r="DM503" t="s">
        <v>430</v>
      </c>
      <c r="DN503">
        <v>2</v>
      </c>
      <c r="DO503" t="b">
        <v>1</v>
      </c>
      <c r="DP503">
        <v>1685039561.232143</v>
      </c>
      <c r="DQ503">
        <v>407.9873928571428</v>
      </c>
      <c r="DR503">
        <v>417.6674642857143</v>
      </c>
      <c r="DS503">
        <v>18.17776071428571</v>
      </c>
      <c r="DT503">
        <v>14.96048214285714</v>
      </c>
      <c r="DU503">
        <v>407.79475</v>
      </c>
      <c r="DV503">
        <v>18.26654642857143</v>
      </c>
      <c r="DW503">
        <v>499.9921428571429</v>
      </c>
      <c r="DX503">
        <v>99.47007857142857</v>
      </c>
      <c r="DY503">
        <v>0.09993307500000001</v>
      </c>
      <c r="DZ503">
        <v>27.13906785714286</v>
      </c>
      <c r="EA503">
        <v>28.28973571428572</v>
      </c>
      <c r="EB503">
        <v>999.9000000000002</v>
      </c>
      <c r="EC503">
        <v>0</v>
      </c>
      <c r="ED503">
        <v>0</v>
      </c>
      <c r="EE503">
        <v>10000.0225</v>
      </c>
      <c r="EF503">
        <v>0</v>
      </c>
      <c r="EG503">
        <v>359.6257142857143</v>
      </c>
      <c r="EH503">
        <v>-9.680127857142853</v>
      </c>
      <c r="EI503">
        <v>415.5409285714286</v>
      </c>
      <c r="EJ503">
        <v>424.0108928571429</v>
      </c>
      <c r="EK503">
        <v>3.21727</v>
      </c>
      <c r="EL503">
        <v>417.6674642857143</v>
      </c>
      <c r="EM503">
        <v>14.96048214285714</v>
      </c>
      <c r="EN503">
        <v>1.808143214285715</v>
      </c>
      <c r="EO503">
        <v>1.488120714285714</v>
      </c>
      <c r="EP503">
        <v>15.85735714285714</v>
      </c>
      <c r="EQ503">
        <v>12.84665357142857</v>
      </c>
      <c r="ER503">
        <v>1999.995714285714</v>
      </c>
      <c r="ES503">
        <v>0.9800018928571428</v>
      </c>
      <c r="ET503">
        <v>0.01999781428571429</v>
      </c>
      <c r="EU503">
        <v>0</v>
      </c>
      <c r="EV503">
        <v>785.0541785714286</v>
      </c>
      <c r="EW503">
        <v>5.00078</v>
      </c>
      <c r="EX503">
        <v>19300.28214285714</v>
      </c>
      <c r="EY503">
        <v>16379.60714285714</v>
      </c>
      <c r="EZ503">
        <v>45.52207142857143</v>
      </c>
      <c r="FA503">
        <v>47.63371428571428</v>
      </c>
      <c r="FB503">
        <v>46.14042857142857</v>
      </c>
      <c r="FC503">
        <v>46.4797857142857</v>
      </c>
      <c r="FD503">
        <v>45.88364285714285</v>
      </c>
      <c r="FE503">
        <v>1955.095714285714</v>
      </c>
      <c r="FF503">
        <v>39.89964285714286</v>
      </c>
      <c r="FG503">
        <v>0</v>
      </c>
      <c r="FH503">
        <v>1685039568.7</v>
      </c>
      <c r="FI503">
        <v>0</v>
      </c>
      <c r="FJ503">
        <v>784.9461538461538</v>
      </c>
      <c r="FK503">
        <v>-9.367658116337257</v>
      </c>
      <c r="FL503">
        <v>-2102.48547058177</v>
      </c>
      <c r="FM503">
        <v>19275.80384615385</v>
      </c>
      <c r="FN503">
        <v>15</v>
      </c>
      <c r="FO503">
        <v>1685038834.5</v>
      </c>
      <c r="FP503" t="s">
        <v>1407</v>
      </c>
      <c r="FQ503">
        <v>1685038825.5</v>
      </c>
      <c r="FR503">
        <v>1685038834.5</v>
      </c>
      <c r="FS503">
        <v>7</v>
      </c>
      <c r="FT503">
        <v>-0.029</v>
      </c>
      <c r="FU503">
        <v>-0.007</v>
      </c>
      <c r="FV503">
        <v>0.194</v>
      </c>
      <c r="FW503">
        <v>-0.178</v>
      </c>
      <c r="FX503">
        <v>420</v>
      </c>
      <c r="FY503">
        <v>11</v>
      </c>
      <c r="FZ503">
        <v>0.2</v>
      </c>
      <c r="GA503">
        <v>0.02</v>
      </c>
      <c r="GB503">
        <v>-10.33925048780488</v>
      </c>
      <c r="GC503">
        <v>22.08441344947732</v>
      </c>
      <c r="GD503">
        <v>2.911978259994859</v>
      </c>
      <c r="GE503">
        <v>0</v>
      </c>
      <c r="GF503">
        <v>3.220054878048781</v>
      </c>
      <c r="GG503">
        <v>-0.06863853658536918</v>
      </c>
      <c r="GH503">
        <v>0.006923422994497576</v>
      </c>
      <c r="GI503">
        <v>1</v>
      </c>
      <c r="GJ503">
        <v>1</v>
      </c>
      <c r="GK503">
        <v>2</v>
      </c>
      <c r="GL503" t="s">
        <v>432</v>
      </c>
      <c r="GM503">
        <v>3.09883</v>
      </c>
      <c r="GN503">
        <v>2.7581</v>
      </c>
      <c r="GO503">
        <v>0.09176810000000001</v>
      </c>
      <c r="GP503">
        <v>0.0919431</v>
      </c>
      <c r="GQ503">
        <v>0.0960831</v>
      </c>
      <c r="GR503">
        <v>0.0836201</v>
      </c>
      <c r="GS503">
        <v>22939.4</v>
      </c>
      <c r="GT503">
        <v>22687.6</v>
      </c>
      <c r="GU503">
        <v>25824.9</v>
      </c>
      <c r="GV503">
        <v>25356.4</v>
      </c>
      <c r="GW503">
        <v>37484.5</v>
      </c>
      <c r="GX503">
        <v>35408.4</v>
      </c>
      <c r="GY503">
        <v>45170.4</v>
      </c>
      <c r="GZ503">
        <v>41804.4</v>
      </c>
      <c r="HA503">
        <v>1.80195</v>
      </c>
      <c r="HB503">
        <v>1.71788</v>
      </c>
      <c r="HC503">
        <v>-0.111036</v>
      </c>
      <c r="HD503">
        <v>0</v>
      </c>
      <c r="HE503">
        <v>30.0714</v>
      </c>
      <c r="HF503">
        <v>999.9</v>
      </c>
      <c r="HG503">
        <v>39</v>
      </c>
      <c r="HH503">
        <v>47.8</v>
      </c>
      <c r="HI503">
        <v>43.5987</v>
      </c>
      <c r="HJ503">
        <v>63.0538</v>
      </c>
      <c r="HK503">
        <v>23.722</v>
      </c>
      <c r="HL503">
        <v>1</v>
      </c>
      <c r="HM503">
        <v>0.944042</v>
      </c>
      <c r="HN503">
        <v>9.28105</v>
      </c>
      <c r="HO503">
        <v>20.0563</v>
      </c>
      <c r="HP503">
        <v>5.21085</v>
      </c>
      <c r="HQ503">
        <v>11.986</v>
      </c>
      <c r="HR503">
        <v>4.96275</v>
      </c>
      <c r="HS503">
        <v>3.27423</v>
      </c>
      <c r="HT503">
        <v>9999</v>
      </c>
      <c r="HU503">
        <v>9999</v>
      </c>
      <c r="HV503">
        <v>9999</v>
      </c>
      <c r="HW503">
        <v>33.6</v>
      </c>
      <c r="HX503">
        <v>1.864</v>
      </c>
      <c r="HY503">
        <v>1.86025</v>
      </c>
      <c r="HZ503">
        <v>1.85867</v>
      </c>
      <c r="IA503">
        <v>1.85997</v>
      </c>
      <c r="IB503">
        <v>1.85988</v>
      </c>
      <c r="IC503">
        <v>1.85852</v>
      </c>
      <c r="ID503">
        <v>1.8576</v>
      </c>
      <c r="IE503">
        <v>1.85242</v>
      </c>
      <c r="IF503">
        <v>0</v>
      </c>
      <c r="IG503">
        <v>0</v>
      </c>
      <c r="IH503">
        <v>0</v>
      </c>
      <c r="II503">
        <v>0</v>
      </c>
      <c r="IJ503" t="s">
        <v>433</v>
      </c>
      <c r="IK503" t="s">
        <v>434</v>
      </c>
      <c r="IL503" t="s">
        <v>435</v>
      </c>
      <c r="IM503" t="s">
        <v>435</v>
      </c>
      <c r="IN503" t="s">
        <v>435</v>
      </c>
      <c r="IO503" t="s">
        <v>435</v>
      </c>
      <c r="IP503">
        <v>0</v>
      </c>
      <c r="IQ503">
        <v>100</v>
      </c>
      <c r="IR503">
        <v>100</v>
      </c>
      <c r="IS503">
        <v>0.192</v>
      </c>
      <c r="IT503">
        <v>-0.0892</v>
      </c>
      <c r="IU503">
        <v>0.1137255797111478</v>
      </c>
      <c r="IV503">
        <v>0.0002756662941723101</v>
      </c>
      <c r="IW503">
        <v>-1.706736700235475E-07</v>
      </c>
      <c r="IX503">
        <v>-7.648352192670159E-11</v>
      </c>
      <c r="IY503">
        <v>-0.2528666375941129</v>
      </c>
      <c r="IZ503">
        <v>0.001712106514585134</v>
      </c>
      <c r="JA503">
        <v>0.0004201690128959496</v>
      </c>
      <c r="JB503">
        <v>-1.212774764375344E-06</v>
      </c>
      <c r="JC503">
        <v>3</v>
      </c>
      <c r="JD503">
        <v>1949</v>
      </c>
      <c r="JE503">
        <v>1</v>
      </c>
      <c r="JF503">
        <v>28</v>
      </c>
      <c r="JG503">
        <v>12.4</v>
      </c>
      <c r="JH503">
        <v>12.2</v>
      </c>
      <c r="JI503">
        <v>1.06323</v>
      </c>
      <c r="JJ503">
        <v>2.68188</v>
      </c>
      <c r="JK503">
        <v>1.49658</v>
      </c>
      <c r="JL503">
        <v>2.33521</v>
      </c>
      <c r="JM503">
        <v>1.54785</v>
      </c>
      <c r="JN503">
        <v>2.45972</v>
      </c>
      <c r="JO503">
        <v>50.7709</v>
      </c>
      <c r="JP503">
        <v>12.6961</v>
      </c>
      <c r="JQ503">
        <v>18</v>
      </c>
      <c r="JR503">
        <v>503.682</v>
      </c>
      <c r="JS503">
        <v>461.777</v>
      </c>
      <c r="JT503">
        <v>20.8028</v>
      </c>
      <c r="JU503">
        <v>37.9539</v>
      </c>
      <c r="JV503">
        <v>30.0023</v>
      </c>
      <c r="JW503">
        <v>37.8275</v>
      </c>
      <c r="JX503">
        <v>37.7578</v>
      </c>
      <c r="JY503">
        <v>21.3956</v>
      </c>
      <c r="JZ503">
        <v>59.6233</v>
      </c>
      <c r="KA503">
        <v>0</v>
      </c>
      <c r="KB503">
        <v>16.381</v>
      </c>
      <c r="KC503">
        <v>380.106</v>
      </c>
      <c r="KD503">
        <v>14.9716</v>
      </c>
      <c r="KE503">
        <v>98.7021</v>
      </c>
      <c r="KF503">
        <v>99.2402</v>
      </c>
    </row>
    <row r="504" spans="1:292">
      <c r="A504">
        <v>484</v>
      </c>
      <c r="B504">
        <v>1685039574</v>
      </c>
      <c r="C504">
        <v>12974.90000009537</v>
      </c>
      <c r="D504" t="s">
        <v>1412</v>
      </c>
      <c r="E504" t="s">
        <v>1413</v>
      </c>
      <c r="F504">
        <v>5</v>
      </c>
      <c r="G504" t="s">
        <v>1406</v>
      </c>
      <c r="H504">
        <v>1685039566.5</v>
      </c>
      <c r="I504">
        <f>(J504)/1000</f>
        <v>0</v>
      </c>
      <c r="J504">
        <f>IF(DO504, AM504, AG504)</f>
        <v>0</v>
      </c>
      <c r="K504">
        <f>IF(DO504, AH504, AF504)</f>
        <v>0</v>
      </c>
      <c r="L504">
        <f>DQ504 - IF(AT504&gt;1, K504*DK504*100.0/(AV504*EE504), 0)</f>
        <v>0</v>
      </c>
      <c r="M504">
        <f>((S504-I504/2)*L504-K504)/(S504+I504/2)</f>
        <v>0</v>
      </c>
      <c r="N504">
        <f>M504*(DX504+DY504)/1000.0</f>
        <v>0</v>
      </c>
      <c r="O504">
        <f>(DQ504 - IF(AT504&gt;1, K504*DK504*100.0/(AV504*EE504), 0))*(DX504+DY504)/1000.0</f>
        <v>0</v>
      </c>
      <c r="P504">
        <f>2.0/((1/R504-1/Q504)+SIGN(R504)*SQRT((1/R504-1/Q504)*(1/R504-1/Q504) + 4*DL504/((DL504+1)*(DL504+1))*(2*1/R504*1/Q504-1/Q504*1/Q504)))</f>
        <v>0</v>
      </c>
      <c r="Q504">
        <f>IF(LEFT(DM504,1)&lt;&gt;"0",IF(LEFT(DM504,1)="1",3.0,DN504),$D$5+$E$5*(EE504*DX504/($K$5*1000))+$F$5*(EE504*DX504/($K$5*1000))*MAX(MIN(DK504,$J$5),$I$5)*MAX(MIN(DK504,$J$5),$I$5)+$G$5*MAX(MIN(DK504,$J$5),$I$5)*(EE504*DX504/($K$5*1000))+$H$5*(EE504*DX504/($K$5*1000))*(EE504*DX504/($K$5*1000)))</f>
        <v>0</v>
      </c>
      <c r="R504">
        <f>I504*(1000-(1000*0.61365*exp(17.502*V504/(240.97+V504))/(DX504+DY504)+DS504)/2)/(1000*0.61365*exp(17.502*V504/(240.97+V504))/(DX504+DY504)-DS504)</f>
        <v>0</v>
      </c>
      <c r="S504">
        <f>1/((DL504+1)/(P504/1.6)+1/(Q504/1.37)) + DL504/((DL504+1)/(P504/1.6) + DL504/(Q504/1.37))</f>
        <v>0</v>
      </c>
      <c r="T504">
        <f>(DG504*DJ504)</f>
        <v>0</v>
      </c>
      <c r="U504">
        <f>(DZ504+(T504+2*0.95*5.67E-8*(((DZ504+$B$9)+273)^4-(DZ504+273)^4)-44100*I504)/(1.84*29.3*Q504+8*0.95*5.67E-8*(DZ504+273)^3))</f>
        <v>0</v>
      </c>
      <c r="V504">
        <f>($C$9*EA504+$D$9*EB504+$E$9*U504)</f>
        <v>0</v>
      </c>
      <c r="W504">
        <f>0.61365*exp(17.502*V504/(240.97+V504))</f>
        <v>0</v>
      </c>
      <c r="X504">
        <f>(Y504/Z504*100)</f>
        <v>0</v>
      </c>
      <c r="Y504">
        <f>DS504*(DX504+DY504)/1000</f>
        <v>0</v>
      </c>
      <c r="Z504">
        <f>0.61365*exp(17.502*DZ504/(240.97+DZ504))</f>
        <v>0</v>
      </c>
      <c r="AA504">
        <f>(W504-DS504*(DX504+DY504)/1000)</f>
        <v>0</v>
      </c>
      <c r="AB504">
        <f>(-I504*44100)</f>
        <v>0</v>
      </c>
      <c r="AC504">
        <f>2*29.3*Q504*0.92*(DZ504-V504)</f>
        <v>0</v>
      </c>
      <c r="AD504">
        <f>2*0.95*5.67E-8*(((DZ504+$B$9)+273)^4-(V504+273)^4)</f>
        <v>0</v>
      </c>
      <c r="AE504">
        <f>T504+AD504+AB504+AC504</f>
        <v>0</v>
      </c>
      <c r="AF504">
        <f>DW504*AT504*(DR504-DQ504*(1000-AT504*DT504)/(1000-AT504*DS504))/(100*DK504)</f>
        <v>0</v>
      </c>
      <c r="AG504">
        <f>1000*DW504*AT504*(DS504-DT504)/(100*DK504*(1000-AT504*DS504))</f>
        <v>0</v>
      </c>
      <c r="AH504">
        <f>(AI504 - AJ504 - DX504*1E3/(8.314*(DZ504+273.15)) * AL504/DW504 * AK504) * DW504/(100*DK504) * (1000 - DT504)/1000</f>
        <v>0</v>
      </c>
      <c r="AI504">
        <v>405.3754887532503</v>
      </c>
      <c r="AJ504">
        <v>405.2605878787879</v>
      </c>
      <c r="AK504">
        <v>-1.749843884584388</v>
      </c>
      <c r="AL504">
        <v>66.96187495327348</v>
      </c>
      <c r="AM504">
        <f>(AO504 - AN504 + DX504*1E3/(8.314*(DZ504+273.15)) * AQ504/DW504 * AP504) * DW504/(100*DK504) * 1000/(1000 - AO504)</f>
        <v>0</v>
      </c>
      <c r="AN504">
        <v>14.93651893427919</v>
      </c>
      <c r="AO504">
        <v>18.12865874125875</v>
      </c>
      <c r="AP504">
        <v>-9.179071830710884E-05</v>
      </c>
      <c r="AQ504">
        <v>97.61332919018848</v>
      </c>
      <c r="AR504">
        <v>0</v>
      </c>
      <c r="AS504">
        <v>0</v>
      </c>
      <c r="AT504">
        <f>IF(AR504*$H$15&gt;=AV504,1.0,(AV504/(AV504-AR504*$H$15)))</f>
        <v>0</v>
      </c>
      <c r="AU504">
        <f>(AT504-1)*100</f>
        <v>0</v>
      </c>
      <c r="AV504">
        <f>MAX(0,($B$15+$C$15*EE504)/(1+$D$15*EE504)*DX504/(DZ504+273)*$E$15)</f>
        <v>0</v>
      </c>
      <c r="AW504" t="s">
        <v>429</v>
      </c>
      <c r="AX504" t="s">
        <v>429</v>
      </c>
      <c r="AY504">
        <v>0</v>
      </c>
      <c r="AZ504">
        <v>0</v>
      </c>
      <c r="BA504">
        <f>1-AY504/AZ504</f>
        <v>0</v>
      </c>
      <c r="BB504">
        <v>0</v>
      </c>
      <c r="BC504" t="s">
        <v>429</v>
      </c>
      <c r="BD504" t="s">
        <v>429</v>
      </c>
      <c r="BE504">
        <v>0</v>
      </c>
      <c r="BF504">
        <v>0</v>
      </c>
      <c r="BG504">
        <f>1-BE504/BF504</f>
        <v>0</v>
      </c>
      <c r="BH504">
        <v>0.5</v>
      </c>
      <c r="BI504">
        <f>DH504</f>
        <v>0</v>
      </c>
      <c r="BJ504">
        <f>K504</f>
        <v>0</v>
      </c>
      <c r="BK504">
        <f>BG504*BH504*BI504</f>
        <v>0</v>
      </c>
      <c r="BL504">
        <f>(BJ504-BB504)/BI504</f>
        <v>0</v>
      </c>
      <c r="BM504">
        <f>(AZ504-BF504)/BF504</f>
        <v>0</v>
      </c>
      <c r="BN504">
        <f>AY504/(BA504+AY504/BF504)</f>
        <v>0</v>
      </c>
      <c r="BO504" t="s">
        <v>429</v>
      </c>
      <c r="BP504">
        <v>0</v>
      </c>
      <c r="BQ504">
        <f>IF(BP504&lt;&gt;0, BP504, BN504)</f>
        <v>0</v>
      </c>
      <c r="BR504">
        <f>1-BQ504/BF504</f>
        <v>0</v>
      </c>
      <c r="BS504">
        <f>(BF504-BE504)/(BF504-BQ504)</f>
        <v>0</v>
      </c>
      <c r="BT504">
        <f>(AZ504-BF504)/(AZ504-BQ504)</f>
        <v>0</v>
      </c>
      <c r="BU504">
        <f>(BF504-BE504)/(BF504-AY504)</f>
        <v>0</v>
      </c>
      <c r="BV504">
        <f>(AZ504-BF504)/(AZ504-AY504)</f>
        <v>0</v>
      </c>
      <c r="BW504">
        <f>(BS504*BQ504/BE504)</f>
        <v>0</v>
      </c>
      <c r="BX504">
        <f>(1-BW504)</f>
        <v>0</v>
      </c>
      <c r="DG504">
        <f>$B$13*EF504+$C$13*EG504+$F$13*ER504*(1-EU504)</f>
        <v>0</v>
      </c>
      <c r="DH504">
        <f>DG504*DI504</f>
        <v>0</v>
      </c>
      <c r="DI504">
        <f>($B$13*$D$11+$C$13*$D$11+$F$13*((FE504+EW504)/MAX(FE504+EW504+FF504, 0.1)*$I$11+FF504/MAX(FE504+EW504+FF504, 0.1)*$J$11))/($B$13+$C$13+$F$13)</f>
        <v>0</v>
      </c>
      <c r="DJ504">
        <f>($B$13*$K$11+$C$13*$K$11+$F$13*((FE504+EW504)/MAX(FE504+EW504+FF504, 0.1)*$P$11+FF504/MAX(FE504+EW504+FF504, 0.1)*$Q$11))/($B$13+$C$13+$F$13)</f>
        <v>0</v>
      </c>
      <c r="DK504">
        <v>6</v>
      </c>
      <c r="DL504">
        <v>0.5</v>
      </c>
      <c r="DM504" t="s">
        <v>430</v>
      </c>
      <c r="DN504">
        <v>2</v>
      </c>
      <c r="DO504" t="b">
        <v>1</v>
      </c>
      <c r="DP504">
        <v>1685039566.5</v>
      </c>
      <c r="DQ504">
        <v>405.669037037037</v>
      </c>
      <c r="DR504">
        <v>410.223888888889</v>
      </c>
      <c r="DS504">
        <v>18.15715555555555</v>
      </c>
      <c r="DT504">
        <v>14.94686666666667</v>
      </c>
      <c r="DU504">
        <v>405.4766666666666</v>
      </c>
      <c r="DV504">
        <v>18.24626666666667</v>
      </c>
      <c r="DW504">
        <v>500.0086666666667</v>
      </c>
      <c r="DX504">
        <v>99.47101481481481</v>
      </c>
      <c r="DY504">
        <v>0.1000160518518519</v>
      </c>
      <c r="DZ504">
        <v>27.1222</v>
      </c>
      <c r="EA504">
        <v>28.26907037037037</v>
      </c>
      <c r="EB504">
        <v>999.9000000000001</v>
      </c>
      <c r="EC504">
        <v>0</v>
      </c>
      <c r="ED504">
        <v>0</v>
      </c>
      <c r="EE504">
        <v>9999.258518518518</v>
      </c>
      <c r="EF504">
        <v>0</v>
      </c>
      <c r="EG504">
        <v>353.2633333333333</v>
      </c>
      <c r="EH504">
        <v>-4.554990925925925</v>
      </c>
      <c r="EI504">
        <v>413.171037037037</v>
      </c>
      <c r="EJ504">
        <v>416.4486666666667</v>
      </c>
      <c r="EK504">
        <v>3.210284814814815</v>
      </c>
      <c r="EL504">
        <v>410.223888888889</v>
      </c>
      <c r="EM504">
        <v>14.94686666666667</v>
      </c>
      <c r="EN504">
        <v>1.80611</v>
      </c>
      <c r="EO504">
        <v>1.486781111111111</v>
      </c>
      <c r="EP504">
        <v>15.83976666666666</v>
      </c>
      <c r="EQ504">
        <v>12.83289259259259</v>
      </c>
      <c r="ER504">
        <v>1999.994444444445</v>
      </c>
      <c r="ES504">
        <v>0.9800019999999999</v>
      </c>
      <c r="ET504">
        <v>0.0199977</v>
      </c>
      <c r="EU504">
        <v>0</v>
      </c>
      <c r="EV504">
        <v>784.2405925925925</v>
      </c>
      <c r="EW504">
        <v>5.00078</v>
      </c>
      <c r="EX504">
        <v>19161.00740740741</v>
      </c>
      <c r="EY504">
        <v>16379.59629629629</v>
      </c>
      <c r="EZ504">
        <v>45.55748148148147</v>
      </c>
      <c r="FA504">
        <v>47.6687037037037</v>
      </c>
      <c r="FB504">
        <v>46.15485185185184</v>
      </c>
      <c r="FC504">
        <v>46.52296296296296</v>
      </c>
      <c r="FD504">
        <v>45.928</v>
      </c>
      <c r="FE504">
        <v>1955.094444444444</v>
      </c>
      <c r="FF504">
        <v>39.89962962962963</v>
      </c>
      <c r="FG504">
        <v>0</v>
      </c>
      <c r="FH504">
        <v>1685039573.5</v>
      </c>
      <c r="FI504">
        <v>0</v>
      </c>
      <c r="FJ504">
        <v>784.2129230769229</v>
      </c>
      <c r="FK504">
        <v>-8.622564096359875</v>
      </c>
      <c r="FL504">
        <v>-524.9777770572668</v>
      </c>
      <c r="FM504">
        <v>19163.43846153846</v>
      </c>
      <c r="FN504">
        <v>15</v>
      </c>
      <c r="FO504">
        <v>1685038834.5</v>
      </c>
      <c r="FP504" t="s">
        <v>1407</v>
      </c>
      <c r="FQ504">
        <v>1685038825.5</v>
      </c>
      <c r="FR504">
        <v>1685038834.5</v>
      </c>
      <c r="FS504">
        <v>7</v>
      </c>
      <c r="FT504">
        <v>-0.029</v>
      </c>
      <c r="FU504">
        <v>-0.007</v>
      </c>
      <c r="FV504">
        <v>0.194</v>
      </c>
      <c r="FW504">
        <v>-0.178</v>
      </c>
      <c r="FX504">
        <v>420</v>
      </c>
      <c r="FY504">
        <v>11</v>
      </c>
      <c r="FZ504">
        <v>0.2</v>
      </c>
      <c r="GA504">
        <v>0.02</v>
      </c>
      <c r="GB504">
        <v>-7.603546951219513</v>
      </c>
      <c r="GC504">
        <v>50.76983979094077</v>
      </c>
      <c r="GD504">
        <v>5.605029400776317</v>
      </c>
      <c r="GE504">
        <v>0</v>
      </c>
      <c r="GF504">
        <v>3.215370731707317</v>
      </c>
      <c r="GG504">
        <v>-0.07607686411148834</v>
      </c>
      <c r="GH504">
        <v>0.00760267744565383</v>
      </c>
      <c r="GI504">
        <v>1</v>
      </c>
      <c r="GJ504">
        <v>1</v>
      </c>
      <c r="GK504">
        <v>2</v>
      </c>
      <c r="GL504" t="s">
        <v>432</v>
      </c>
      <c r="GM504">
        <v>3.09888</v>
      </c>
      <c r="GN504">
        <v>2.75809</v>
      </c>
      <c r="GO504">
        <v>0.0903158</v>
      </c>
      <c r="GP504">
        <v>0.089231</v>
      </c>
      <c r="GQ504">
        <v>0.09600499999999999</v>
      </c>
      <c r="GR504">
        <v>0.0835761</v>
      </c>
      <c r="GS504">
        <v>22975</v>
      </c>
      <c r="GT504">
        <v>22754.2</v>
      </c>
      <c r="GU504">
        <v>25823.8</v>
      </c>
      <c r="GV504">
        <v>25355.2</v>
      </c>
      <c r="GW504">
        <v>37486.1</v>
      </c>
      <c r="GX504">
        <v>35408.7</v>
      </c>
      <c r="GY504">
        <v>45168.7</v>
      </c>
      <c r="GZ504">
        <v>41803.2</v>
      </c>
      <c r="HA504">
        <v>1.80152</v>
      </c>
      <c r="HB504">
        <v>1.71755</v>
      </c>
      <c r="HC504">
        <v>-0.11209</v>
      </c>
      <c r="HD504">
        <v>0</v>
      </c>
      <c r="HE504">
        <v>30.0687</v>
      </c>
      <c r="HF504">
        <v>999.9</v>
      </c>
      <c r="HG504">
        <v>39</v>
      </c>
      <c r="HH504">
        <v>47.8</v>
      </c>
      <c r="HI504">
        <v>43.6016</v>
      </c>
      <c r="HJ504">
        <v>62.9138</v>
      </c>
      <c r="HK504">
        <v>23.5417</v>
      </c>
      <c r="HL504">
        <v>1</v>
      </c>
      <c r="HM504">
        <v>0.946059</v>
      </c>
      <c r="HN504">
        <v>9.28105</v>
      </c>
      <c r="HO504">
        <v>20.056</v>
      </c>
      <c r="HP504">
        <v>5.20965</v>
      </c>
      <c r="HQ504">
        <v>11.986</v>
      </c>
      <c r="HR504">
        <v>4.96245</v>
      </c>
      <c r="HS504">
        <v>3.27413</v>
      </c>
      <c r="HT504">
        <v>9999</v>
      </c>
      <c r="HU504">
        <v>9999</v>
      </c>
      <c r="HV504">
        <v>9999</v>
      </c>
      <c r="HW504">
        <v>33.6</v>
      </c>
      <c r="HX504">
        <v>1.864</v>
      </c>
      <c r="HY504">
        <v>1.86024</v>
      </c>
      <c r="HZ504">
        <v>1.85867</v>
      </c>
      <c r="IA504">
        <v>1.86</v>
      </c>
      <c r="IB504">
        <v>1.85988</v>
      </c>
      <c r="IC504">
        <v>1.85852</v>
      </c>
      <c r="ID504">
        <v>1.8576</v>
      </c>
      <c r="IE504">
        <v>1.85242</v>
      </c>
      <c r="IF504">
        <v>0</v>
      </c>
      <c r="IG504">
        <v>0</v>
      </c>
      <c r="IH504">
        <v>0</v>
      </c>
      <c r="II504">
        <v>0</v>
      </c>
      <c r="IJ504" t="s">
        <v>433</v>
      </c>
      <c r="IK504" t="s">
        <v>434</v>
      </c>
      <c r="IL504" t="s">
        <v>435</v>
      </c>
      <c r="IM504" t="s">
        <v>435</v>
      </c>
      <c r="IN504" t="s">
        <v>435</v>
      </c>
      <c r="IO504" t="s">
        <v>435</v>
      </c>
      <c r="IP504">
        <v>0</v>
      </c>
      <c r="IQ504">
        <v>100</v>
      </c>
      <c r="IR504">
        <v>100</v>
      </c>
      <c r="IS504">
        <v>0.192</v>
      </c>
      <c r="IT504">
        <v>-0.0896</v>
      </c>
      <c r="IU504">
        <v>0.1137255797111478</v>
      </c>
      <c r="IV504">
        <v>0.0002756662941723101</v>
      </c>
      <c r="IW504">
        <v>-1.706736700235475E-07</v>
      </c>
      <c r="IX504">
        <v>-7.648352192670159E-11</v>
      </c>
      <c r="IY504">
        <v>-0.2528666375941129</v>
      </c>
      <c r="IZ504">
        <v>0.001712106514585134</v>
      </c>
      <c r="JA504">
        <v>0.0004201690128959496</v>
      </c>
      <c r="JB504">
        <v>-1.212774764375344E-06</v>
      </c>
      <c r="JC504">
        <v>3</v>
      </c>
      <c r="JD504">
        <v>1949</v>
      </c>
      <c r="JE504">
        <v>1</v>
      </c>
      <c r="JF504">
        <v>28</v>
      </c>
      <c r="JG504">
        <v>12.5</v>
      </c>
      <c r="JH504">
        <v>12.3</v>
      </c>
      <c r="JI504">
        <v>1.02905</v>
      </c>
      <c r="JJ504">
        <v>2.68555</v>
      </c>
      <c r="JK504">
        <v>1.49658</v>
      </c>
      <c r="JL504">
        <v>2.33398</v>
      </c>
      <c r="JM504">
        <v>1.54785</v>
      </c>
      <c r="JN504">
        <v>2.47925</v>
      </c>
      <c r="JO504">
        <v>50.7709</v>
      </c>
      <c r="JP504">
        <v>12.6961</v>
      </c>
      <c r="JQ504">
        <v>18</v>
      </c>
      <c r="JR504">
        <v>503.517</v>
      </c>
      <c r="JS504">
        <v>461.642</v>
      </c>
      <c r="JT504">
        <v>20.7977</v>
      </c>
      <c r="JU504">
        <v>37.9777</v>
      </c>
      <c r="JV504">
        <v>30.002</v>
      </c>
      <c r="JW504">
        <v>37.843</v>
      </c>
      <c r="JX504">
        <v>37.7696</v>
      </c>
      <c r="JY504">
        <v>20.6358</v>
      </c>
      <c r="JZ504">
        <v>59.6233</v>
      </c>
      <c r="KA504">
        <v>0</v>
      </c>
      <c r="KB504">
        <v>16.3704</v>
      </c>
      <c r="KC504">
        <v>366.707</v>
      </c>
      <c r="KD504">
        <v>14.9573</v>
      </c>
      <c r="KE504">
        <v>98.6982</v>
      </c>
      <c r="KF504">
        <v>99.2366</v>
      </c>
    </row>
    <row r="505" spans="1:292">
      <c r="A505">
        <v>485</v>
      </c>
      <c r="B505">
        <v>1685039579</v>
      </c>
      <c r="C505">
        <v>12979.90000009537</v>
      </c>
      <c r="D505" t="s">
        <v>1414</v>
      </c>
      <c r="E505" t="s">
        <v>1415</v>
      </c>
      <c r="F505">
        <v>5</v>
      </c>
      <c r="G505" t="s">
        <v>1406</v>
      </c>
      <c r="H505">
        <v>1685039571.214286</v>
      </c>
      <c r="I505">
        <f>(J505)/1000</f>
        <v>0</v>
      </c>
      <c r="J505">
        <f>IF(DO505, AM505, AG505)</f>
        <v>0</v>
      </c>
      <c r="K505">
        <f>IF(DO505, AH505, AF505)</f>
        <v>0</v>
      </c>
      <c r="L505">
        <f>DQ505 - IF(AT505&gt;1, K505*DK505*100.0/(AV505*EE505), 0)</f>
        <v>0</v>
      </c>
      <c r="M505">
        <f>((S505-I505/2)*L505-K505)/(S505+I505/2)</f>
        <v>0</v>
      </c>
      <c r="N505">
        <f>M505*(DX505+DY505)/1000.0</f>
        <v>0</v>
      </c>
      <c r="O505">
        <f>(DQ505 - IF(AT505&gt;1, K505*DK505*100.0/(AV505*EE505), 0))*(DX505+DY505)/1000.0</f>
        <v>0</v>
      </c>
      <c r="P505">
        <f>2.0/((1/R505-1/Q505)+SIGN(R505)*SQRT((1/R505-1/Q505)*(1/R505-1/Q505) + 4*DL505/((DL505+1)*(DL505+1))*(2*1/R505*1/Q505-1/Q505*1/Q505)))</f>
        <v>0</v>
      </c>
      <c r="Q505">
        <f>IF(LEFT(DM505,1)&lt;&gt;"0",IF(LEFT(DM505,1)="1",3.0,DN505),$D$5+$E$5*(EE505*DX505/($K$5*1000))+$F$5*(EE505*DX505/($K$5*1000))*MAX(MIN(DK505,$J$5),$I$5)*MAX(MIN(DK505,$J$5),$I$5)+$G$5*MAX(MIN(DK505,$J$5),$I$5)*(EE505*DX505/($K$5*1000))+$H$5*(EE505*DX505/($K$5*1000))*(EE505*DX505/($K$5*1000)))</f>
        <v>0</v>
      </c>
      <c r="R505">
        <f>I505*(1000-(1000*0.61365*exp(17.502*V505/(240.97+V505))/(DX505+DY505)+DS505)/2)/(1000*0.61365*exp(17.502*V505/(240.97+V505))/(DX505+DY505)-DS505)</f>
        <v>0</v>
      </c>
      <c r="S505">
        <f>1/((DL505+1)/(P505/1.6)+1/(Q505/1.37)) + DL505/((DL505+1)/(P505/1.6) + DL505/(Q505/1.37))</f>
        <v>0</v>
      </c>
      <c r="T505">
        <f>(DG505*DJ505)</f>
        <v>0</v>
      </c>
      <c r="U505">
        <f>(DZ505+(T505+2*0.95*5.67E-8*(((DZ505+$B$9)+273)^4-(DZ505+273)^4)-44100*I505)/(1.84*29.3*Q505+8*0.95*5.67E-8*(DZ505+273)^3))</f>
        <v>0</v>
      </c>
      <c r="V505">
        <f>($C$9*EA505+$D$9*EB505+$E$9*U505)</f>
        <v>0</v>
      </c>
      <c r="W505">
        <f>0.61365*exp(17.502*V505/(240.97+V505))</f>
        <v>0</v>
      </c>
      <c r="X505">
        <f>(Y505/Z505*100)</f>
        <v>0</v>
      </c>
      <c r="Y505">
        <f>DS505*(DX505+DY505)/1000</f>
        <v>0</v>
      </c>
      <c r="Z505">
        <f>0.61365*exp(17.502*DZ505/(240.97+DZ505))</f>
        <v>0</v>
      </c>
      <c r="AA505">
        <f>(W505-DS505*(DX505+DY505)/1000)</f>
        <v>0</v>
      </c>
      <c r="AB505">
        <f>(-I505*44100)</f>
        <v>0</v>
      </c>
      <c r="AC505">
        <f>2*29.3*Q505*0.92*(DZ505-V505)</f>
        <v>0</v>
      </c>
      <c r="AD505">
        <f>2*0.95*5.67E-8*(((DZ505+$B$9)+273)^4-(V505+273)^4)</f>
        <v>0</v>
      </c>
      <c r="AE505">
        <f>T505+AD505+AB505+AC505</f>
        <v>0</v>
      </c>
      <c r="AF505">
        <f>DW505*AT505*(DR505-DQ505*(1000-AT505*DT505)/(1000-AT505*DS505))/(100*DK505)</f>
        <v>0</v>
      </c>
      <c r="AG505">
        <f>1000*DW505*AT505*(DS505-DT505)/(100*DK505*(1000-AT505*DS505))</f>
        <v>0</v>
      </c>
      <c r="AH505">
        <f>(AI505 - AJ505 - DX505*1E3/(8.314*(DZ505+273.15)) * AL505/DW505 * AK505) * DW505/(100*DK505) * (1000 - DT505)/1000</f>
        <v>0</v>
      </c>
      <c r="AI505">
        <v>389.1074269772093</v>
      </c>
      <c r="AJ505">
        <v>393.4082545454544</v>
      </c>
      <c r="AK505">
        <v>-2.460592184804143</v>
      </c>
      <c r="AL505">
        <v>66.96187495327348</v>
      </c>
      <c r="AM505">
        <f>(AO505 - AN505 + DX505*1E3/(8.314*(DZ505+273.15)) * AQ505/DW505 * AP505) * DW505/(100*DK505) * 1000/(1000 - AO505)</f>
        <v>0</v>
      </c>
      <c r="AN505">
        <v>14.92664173120269</v>
      </c>
      <c r="AO505">
        <v>18.10723216783217</v>
      </c>
      <c r="AP505">
        <v>-7.521553005801257E-05</v>
      </c>
      <c r="AQ505">
        <v>97.61332919018848</v>
      </c>
      <c r="AR505">
        <v>0</v>
      </c>
      <c r="AS505">
        <v>0</v>
      </c>
      <c r="AT505">
        <f>IF(AR505*$H$15&gt;=AV505,1.0,(AV505/(AV505-AR505*$H$15)))</f>
        <v>0</v>
      </c>
      <c r="AU505">
        <f>(AT505-1)*100</f>
        <v>0</v>
      </c>
      <c r="AV505">
        <f>MAX(0,($B$15+$C$15*EE505)/(1+$D$15*EE505)*DX505/(DZ505+273)*$E$15)</f>
        <v>0</v>
      </c>
      <c r="AW505" t="s">
        <v>429</v>
      </c>
      <c r="AX505" t="s">
        <v>429</v>
      </c>
      <c r="AY505">
        <v>0</v>
      </c>
      <c r="AZ505">
        <v>0</v>
      </c>
      <c r="BA505">
        <f>1-AY505/AZ505</f>
        <v>0</v>
      </c>
      <c r="BB505">
        <v>0</v>
      </c>
      <c r="BC505" t="s">
        <v>429</v>
      </c>
      <c r="BD505" t="s">
        <v>429</v>
      </c>
      <c r="BE505">
        <v>0</v>
      </c>
      <c r="BF505">
        <v>0</v>
      </c>
      <c r="BG505">
        <f>1-BE505/BF505</f>
        <v>0</v>
      </c>
      <c r="BH505">
        <v>0.5</v>
      </c>
      <c r="BI505">
        <f>DH505</f>
        <v>0</v>
      </c>
      <c r="BJ505">
        <f>K505</f>
        <v>0</v>
      </c>
      <c r="BK505">
        <f>BG505*BH505*BI505</f>
        <v>0</v>
      </c>
      <c r="BL505">
        <f>(BJ505-BB505)/BI505</f>
        <v>0</v>
      </c>
      <c r="BM505">
        <f>(AZ505-BF505)/BF505</f>
        <v>0</v>
      </c>
      <c r="BN505">
        <f>AY505/(BA505+AY505/BF505)</f>
        <v>0</v>
      </c>
      <c r="BO505" t="s">
        <v>429</v>
      </c>
      <c r="BP505">
        <v>0</v>
      </c>
      <c r="BQ505">
        <f>IF(BP505&lt;&gt;0, BP505, BN505)</f>
        <v>0</v>
      </c>
      <c r="BR505">
        <f>1-BQ505/BF505</f>
        <v>0</v>
      </c>
      <c r="BS505">
        <f>(BF505-BE505)/(BF505-BQ505)</f>
        <v>0</v>
      </c>
      <c r="BT505">
        <f>(AZ505-BF505)/(AZ505-BQ505)</f>
        <v>0</v>
      </c>
      <c r="BU505">
        <f>(BF505-BE505)/(BF505-AY505)</f>
        <v>0</v>
      </c>
      <c r="BV505">
        <f>(AZ505-BF505)/(AZ505-AY505)</f>
        <v>0</v>
      </c>
      <c r="BW505">
        <f>(BS505*BQ505/BE505)</f>
        <v>0</v>
      </c>
      <c r="BX505">
        <f>(1-BW505)</f>
        <v>0</v>
      </c>
      <c r="DG505">
        <f>$B$13*EF505+$C$13*EG505+$F$13*ER505*(1-EU505)</f>
        <v>0</v>
      </c>
      <c r="DH505">
        <f>DG505*DI505</f>
        <v>0</v>
      </c>
      <c r="DI505">
        <f>($B$13*$D$11+$C$13*$D$11+$F$13*((FE505+EW505)/MAX(FE505+EW505+FF505, 0.1)*$I$11+FF505/MAX(FE505+EW505+FF505, 0.1)*$J$11))/($B$13+$C$13+$F$13)</f>
        <v>0</v>
      </c>
      <c r="DJ505">
        <f>($B$13*$K$11+$C$13*$K$11+$F$13*((FE505+EW505)/MAX(FE505+EW505+FF505, 0.1)*$P$11+FF505/MAX(FE505+EW505+FF505, 0.1)*$Q$11))/($B$13+$C$13+$F$13)</f>
        <v>0</v>
      </c>
      <c r="DK505">
        <v>6</v>
      </c>
      <c r="DL505">
        <v>0.5</v>
      </c>
      <c r="DM505" t="s">
        <v>430</v>
      </c>
      <c r="DN505">
        <v>2</v>
      </c>
      <c r="DO505" t="b">
        <v>1</v>
      </c>
      <c r="DP505">
        <v>1685039571.214286</v>
      </c>
      <c r="DQ505">
        <v>400.2489285714286</v>
      </c>
      <c r="DR505">
        <v>398.4321785714286</v>
      </c>
      <c r="DS505">
        <v>18.13796428571429</v>
      </c>
      <c r="DT505">
        <v>14.93531428571429</v>
      </c>
      <c r="DU505">
        <v>400.0571785714287</v>
      </c>
      <c r="DV505">
        <v>18.22737857142857</v>
      </c>
      <c r="DW505">
        <v>500.0275</v>
      </c>
      <c r="DX505">
        <v>99.4713857142857</v>
      </c>
      <c r="DY505">
        <v>0.1000264285714286</v>
      </c>
      <c r="DZ505">
        <v>27.10580714285714</v>
      </c>
      <c r="EA505">
        <v>28.25145714285714</v>
      </c>
      <c r="EB505">
        <v>999.9000000000002</v>
      </c>
      <c r="EC505">
        <v>0</v>
      </c>
      <c r="ED505">
        <v>0</v>
      </c>
      <c r="EE505">
        <v>9998.637499999999</v>
      </c>
      <c r="EF505">
        <v>0</v>
      </c>
      <c r="EG505">
        <v>350.2742500000001</v>
      </c>
      <c r="EH505">
        <v>1.816669821428571</v>
      </c>
      <c r="EI505">
        <v>407.6428214285714</v>
      </c>
      <c r="EJ505">
        <v>404.4733214285714</v>
      </c>
      <c r="EK505">
        <v>3.202645357142857</v>
      </c>
      <c r="EL505">
        <v>398.4321785714286</v>
      </c>
      <c r="EM505">
        <v>14.93531428571429</v>
      </c>
      <c r="EN505">
        <v>1.804207857142857</v>
      </c>
      <c r="EO505">
        <v>1.4856375</v>
      </c>
      <c r="EP505">
        <v>15.82328928571429</v>
      </c>
      <c r="EQ505">
        <v>12.82113214285714</v>
      </c>
      <c r="ER505">
        <v>1999.997857142857</v>
      </c>
      <c r="ES505">
        <v>0.9800019999999999</v>
      </c>
      <c r="ET505">
        <v>0.0199977</v>
      </c>
      <c r="EU505">
        <v>0</v>
      </c>
      <c r="EV505">
        <v>783.5642857142857</v>
      </c>
      <c r="EW505">
        <v>5.00078</v>
      </c>
      <c r="EX505">
        <v>19137.16785714286</v>
      </c>
      <c r="EY505">
        <v>16379.62857142857</v>
      </c>
      <c r="EZ505">
        <v>45.56439285714286</v>
      </c>
      <c r="FA505">
        <v>47.69157142857141</v>
      </c>
      <c r="FB505">
        <v>46.14492857142857</v>
      </c>
      <c r="FC505">
        <v>46.54439285714285</v>
      </c>
      <c r="FD505">
        <v>45.95732142857143</v>
      </c>
      <c r="FE505">
        <v>1955.097857142857</v>
      </c>
      <c r="FF505">
        <v>39.89964285714286</v>
      </c>
      <c r="FG505">
        <v>0</v>
      </c>
      <c r="FH505">
        <v>1685039578.3</v>
      </c>
      <c r="FI505">
        <v>0</v>
      </c>
      <c r="FJ505">
        <v>783.5064615384616</v>
      </c>
      <c r="FK505">
        <v>-8.229743598952334</v>
      </c>
      <c r="FL505">
        <v>19.25128219855808</v>
      </c>
      <c r="FM505">
        <v>19136.70384615385</v>
      </c>
      <c r="FN505">
        <v>15</v>
      </c>
      <c r="FO505">
        <v>1685038834.5</v>
      </c>
      <c r="FP505" t="s">
        <v>1407</v>
      </c>
      <c r="FQ505">
        <v>1685038825.5</v>
      </c>
      <c r="FR505">
        <v>1685038834.5</v>
      </c>
      <c r="FS505">
        <v>7</v>
      </c>
      <c r="FT505">
        <v>-0.029</v>
      </c>
      <c r="FU505">
        <v>-0.007</v>
      </c>
      <c r="FV505">
        <v>0.194</v>
      </c>
      <c r="FW505">
        <v>-0.178</v>
      </c>
      <c r="FX505">
        <v>420</v>
      </c>
      <c r="FY505">
        <v>11</v>
      </c>
      <c r="FZ505">
        <v>0.2</v>
      </c>
      <c r="GA505">
        <v>0.02</v>
      </c>
      <c r="GB505">
        <v>-1.713936463414634</v>
      </c>
      <c r="GC505">
        <v>80.85391609756095</v>
      </c>
      <c r="GD505">
        <v>8.065552364574177</v>
      </c>
      <c r="GE505">
        <v>0</v>
      </c>
      <c r="GF505">
        <v>3.206839512195121</v>
      </c>
      <c r="GG505">
        <v>-0.09590738675958455</v>
      </c>
      <c r="GH505">
        <v>0.009497904762841</v>
      </c>
      <c r="GI505">
        <v>1</v>
      </c>
      <c r="GJ505">
        <v>1</v>
      </c>
      <c r="GK505">
        <v>2</v>
      </c>
      <c r="GL505" t="s">
        <v>432</v>
      </c>
      <c r="GM505">
        <v>3.09891</v>
      </c>
      <c r="GN505">
        <v>2.75828</v>
      </c>
      <c r="GO505">
        <v>0.0882151</v>
      </c>
      <c r="GP505">
        <v>0.08635130000000001</v>
      </c>
      <c r="GQ505">
        <v>0.09592100000000001</v>
      </c>
      <c r="GR505">
        <v>0.0835168</v>
      </c>
      <c r="GS505">
        <v>23027.2</v>
      </c>
      <c r="GT505">
        <v>22825.5</v>
      </c>
      <c r="GU505">
        <v>25823</v>
      </c>
      <c r="GV505">
        <v>25354.6</v>
      </c>
      <c r="GW505">
        <v>37488.1</v>
      </c>
      <c r="GX505">
        <v>35409.6</v>
      </c>
      <c r="GY505">
        <v>45167.1</v>
      </c>
      <c r="GZ505">
        <v>41801.9</v>
      </c>
      <c r="HA505">
        <v>1.80105</v>
      </c>
      <c r="HB505">
        <v>1.71738</v>
      </c>
      <c r="HC505">
        <v>-0.112817</v>
      </c>
      <c r="HD505">
        <v>0</v>
      </c>
      <c r="HE505">
        <v>30.0635</v>
      </c>
      <c r="HF505">
        <v>999.9</v>
      </c>
      <c r="HG505">
        <v>39</v>
      </c>
      <c r="HH505">
        <v>47.8</v>
      </c>
      <c r="HI505">
        <v>43.6028</v>
      </c>
      <c r="HJ505">
        <v>63.0738</v>
      </c>
      <c r="HK505">
        <v>23.3854</v>
      </c>
      <c r="HL505">
        <v>1</v>
      </c>
      <c r="HM505">
        <v>0.947891</v>
      </c>
      <c r="HN505">
        <v>9.28105</v>
      </c>
      <c r="HO505">
        <v>20.056</v>
      </c>
      <c r="HP505">
        <v>5.2098</v>
      </c>
      <c r="HQ505">
        <v>11.986</v>
      </c>
      <c r="HR505">
        <v>4.96265</v>
      </c>
      <c r="HS505">
        <v>3.27418</v>
      </c>
      <c r="HT505">
        <v>9999</v>
      </c>
      <c r="HU505">
        <v>9999</v>
      </c>
      <c r="HV505">
        <v>9999</v>
      </c>
      <c r="HW505">
        <v>33.6</v>
      </c>
      <c r="HX505">
        <v>1.86399</v>
      </c>
      <c r="HY505">
        <v>1.86025</v>
      </c>
      <c r="HZ505">
        <v>1.85867</v>
      </c>
      <c r="IA505">
        <v>1.86003</v>
      </c>
      <c r="IB505">
        <v>1.85989</v>
      </c>
      <c r="IC505">
        <v>1.85852</v>
      </c>
      <c r="ID505">
        <v>1.8576</v>
      </c>
      <c r="IE505">
        <v>1.85242</v>
      </c>
      <c r="IF505">
        <v>0</v>
      </c>
      <c r="IG505">
        <v>0</v>
      </c>
      <c r="IH505">
        <v>0</v>
      </c>
      <c r="II505">
        <v>0</v>
      </c>
      <c r="IJ505" t="s">
        <v>433</v>
      </c>
      <c r="IK505" t="s">
        <v>434</v>
      </c>
      <c r="IL505" t="s">
        <v>435</v>
      </c>
      <c r="IM505" t="s">
        <v>435</v>
      </c>
      <c r="IN505" t="s">
        <v>435</v>
      </c>
      <c r="IO505" t="s">
        <v>435</v>
      </c>
      <c r="IP505">
        <v>0</v>
      </c>
      <c r="IQ505">
        <v>100</v>
      </c>
      <c r="IR505">
        <v>100</v>
      </c>
      <c r="IS505">
        <v>0.19</v>
      </c>
      <c r="IT505">
        <v>-0.08989999999999999</v>
      </c>
      <c r="IU505">
        <v>0.1137255797111478</v>
      </c>
      <c r="IV505">
        <v>0.0002756662941723101</v>
      </c>
      <c r="IW505">
        <v>-1.706736700235475E-07</v>
      </c>
      <c r="IX505">
        <v>-7.648352192670159E-11</v>
      </c>
      <c r="IY505">
        <v>-0.2528666375941129</v>
      </c>
      <c r="IZ505">
        <v>0.001712106514585134</v>
      </c>
      <c r="JA505">
        <v>0.0004201690128959496</v>
      </c>
      <c r="JB505">
        <v>-1.212774764375344E-06</v>
      </c>
      <c r="JC505">
        <v>3</v>
      </c>
      <c r="JD505">
        <v>1949</v>
      </c>
      <c r="JE505">
        <v>1</v>
      </c>
      <c r="JF505">
        <v>28</v>
      </c>
      <c r="JG505">
        <v>12.6</v>
      </c>
      <c r="JH505">
        <v>12.4</v>
      </c>
      <c r="JI505">
        <v>0.991211</v>
      </c>
      <c r="JJ505">
        <v>2.7002</v>
      </c>
      <c r="JK505">
        <v>1.49658</v>
      </c>
      <c r="JL505">
        <v>2.33521</v>
      </c>
      <c r="JM505">
        <v>1.54785</v>
      </c>
      <c r="JN505">
        <v>2.34985</v>
      </c>
      <c r="JO505">
        <v>50.7709</v>
      </c>
      <c r="JP505">
        <v>12.6786</v>
      </c>
      <c r="JQ505">
        <v>18</v>
      </c>
      <c r="JR505">
        <v>503.305</v>
      </c>
      <c r="JS505">
        <v>461.59</v>
      </c>
      <c r="JT505">
        <v>20.7907</v>
      </c>
      <c r="JU505">
        <v>37.9999</v>
      </c>
      <c r="JV505">
        <v>30.0019</v>
      </c>
      <c r="JW505">
        <v>37.8562</v>
      </c>
      <c r="JX505">
        <v>37.7791</v>
      </c>
      <c r="JY505">
        <v>19.9353</v>
      </c>
      <c r="JZ505">
        <v>59.6233</v>
      </c>
      <c r="KA505">
        <v>0</v>
      </c>
      <c r="KB505">
        <v>16.3535</v>
      </c>
      <c r="KC505">
        <v>346.674</v>
      </c>
      <c r="KD505">
        <v>14.9703</v>
      </c>
      <c r="KE505">
        <v>98.6949</v>
      </c>
      <c r="KF505">
        <v>99.23390000000001</v>
      </c>
    </row>
    <row r="506" spans="1:292">
      <c r="A506">
        <v>486</v>
      </c>
      <c r="B506">
        <v>1685039584</v>
      </c>
      <c r="C506">
        <v>12984.90000009537</v>
      </c>
      <c r="D506" t="s">
        <v>1416</v>
      </c>
      <c r="E506" t="s">
        <v>1417</v>
      </c>
      <c r="F506">
        <v>5</v>
      </c>
      <c r="G506" t="s">
        <v>1406</v>
      </c>
      <c r="H506">
        <v>1685039576.5</v>
      </c>
      <c r="I506">
        <f>(J506)/1000</f>
        <v>0</v>
      </c>
      <c r="J506">
        <f>IF(DO506, AM506, AG506)</f>
        <v>0</v>
      </c>
      <c r="K506">
        <f>IF(DO506, AH506, AF506)</f>
        <v>0</v>
      </c>
      <c r="L506">
        <f>DQ506 - IF(AT506&gt;1, K506*DK506*100.0/(AV506*EE506), 0)</f>
        <v>0</v>
      </c>
      <c r="M506">
        <f>((S506-I506/2)*L506-K506)/(S506+I506/2)</f>
        <v>0</v>
      </c>
      <c r="N506">
        <f>M506*(DX506+DY506)/1000.0</f>
        <v>0</v>
      </c>
      <c r="O506">
        <f>(DQ506 - IF(AT506&gt;1, K506*DK506*100.0/(AV506*EE506), 0))*(DX506+DY506)/1000.0</f>
        <v>0</v>
      </c>
      <c r="P506">
        <f>2.0/((1/R506-1/Q506)+SIGN(R506)*SQRT((1/R506-1/Q506)*(1/R506-1/Q506) + 4*DL506/((DL506+1)*(DL506+1))*(2*1/R506*1/Q506-1/Q506*1/Q506)))</f>
        <v>0</v>
      </c>
      <c r="Q506">
        <f>IF(LEFT(DM506,1)&lt;&gt;"0",IF(LEFT(DM506,1)="1",3.0,DN506),$D$5+$E$5*(EE506*DX506/($K$5*1000))+$F$5*(EE506*DX506/($K$5*1000))*MAX(MIN(DK506,$J$5),$I$5)*MAX(MIN(DK506,$J$5),$I$5)+$G$5*MAX(MIN(DK506,$J$5),$I$5)*(EE506*DX506/($K$5*1000))+$H$5*(EE506*DX506/($K$5*1000))*(EE506*DX506/($K$5*1000)))</f>
        <v>0</v>
      </c>
      <c r="R506">
        <f>I506*(1000-(1000*0.61365*exp(17.502*V506/(240.97+V506))/(DX506+DY506)+DS506)/2)/(1000*0.61365*exp(17.502*V506/(240.97+V506))/(DX506+DY506)-DS506)</f>
        <v>0</v>
      </c>
      <c r="S506">
        <f>1/((DL506+1)/(P506/1.6)+1/(Q506/1.37)) + DL506/((DL506+1)/(P506/1.6) + DL506/(Q506/1.37))</f>
        <v>0</v>
      </c>
      <c r="T506">
        <f>(DG506*DJ506)</f>
        <v>0</v>
      </c>
      <c r="U506">
        <f>(DZ506+(T506+2*0.95*5.67E-8*(((DZ506+$B$9)+273)^4-(DZ506+273)^4)-44100*I506)/(1.84*29.3*Q506+8*0.95*5.67E-8*(DZ506+273)^3))</f>
        <v>0</v>
      </c>
      <c r="V506">
        <f>($C$9*EA506+$D$9*EB506+$E$9*U506)</f>
        <v>0</v>
      </c>
      <c r="W506">
        <f>0.61365*exp(17.502*V506/(240.97+V506))</f>
        <v>0</v>
      </c>
      <c r="X506">
        <f>(Y506/Z506*100)</f>
        <v>0</v>
      </c>
      <c r="Y506">
        <f>DS506*(DX506+DY506)/1000</f>
        <v>0</v>
      </c>
      <c r="Z506">
        <f>0.61365*exp(17.502*DZ506/(240.97+DZ506))</f>
        <v>0</v>
      </c>
      <c r="AA506">
        <f>(W506-DS506*(DX506+DY506)/1000)</f>
        <v>0</v>
      </c>
      <c r="AB506">
        <f>(-I506*44100)</f>
        <v>0</v>
      </c>
      <c r="AC506">
        <f>2*29.3*Q506*0.92*(DZ506-V506)</f>
        <v>0</v>
      </c>
      <c r="AD506">
        <f>2*0.95*5.67E-8*(((DZ506+$B$9)+273)^4-(V506+273)^4)</f>
        <v>0</v>
      </c>
      <c r="AE506">
        <f>T506+AD506+AB506+AC506</f>
        <v>0</v>
      </c>
      <c r="AF506">
        <f>DW506*AT506*(DR506-DQ506*(1000-AT506*DT506)/(1000-AT506*DS506))/(100*DK506)</f>
        <v>0</v>
      </c>
      <c r="AG506">
        <f>1000*DW506*AT506*(DS506-DT506)/(100*DK506*(1000-AT506*DS506))</f>
        <v>0</v>
      </c>
      <c r="AH506">
        <f>(AI506 - AJ506 - DX506*1E3/(8.314*(DZ506+273.15)) * AL506/DW506 * AK506) * DW506/(100*DK506) * (1000 - DT506)/1000</f>
        <v>0</v>
      </c>
      <c r="AI506">
        <v>372.5384046144794</v>
      </c>
      <c r="AJ506">
        <v>379.3213696969695</v>
      </c>
      <c r="AK506">
        <v>-2.874133328948417</v>
      </c>
      <c r="AL506">
        <v>66.96187495327348</v>
      </c>
      <c r="AM506">
        <f>(AO506 - AN506 + DX506*1E3/(8.314*(DZ506+273.15)) * AQ506/DW506 * AP506) * DW506/(100*DK506) * 1000/(1000 - AO506)</f>
        <v>0</v>
      </c>
      <c r="AN506">
        <v>14.91485339992912</v>
      </c>
      <c r="AO506">
        <v>18.08366153846156</v>
      </c>
      <c r="AP506">
        <v>-9.470535223868865E-05</v>
      </c>
      <c r="AQ506">
        <v>97.61332919018848</v>
      </c>
      <c r="AR506">
        <v>0</v>
      </c>
      <c r="AS506">
        <v>0</v>
      </c>
      <c r="AT506">
        <f>IF(AR506*$H$15&gt;=AV506,1.0,(AV506/(AV506-AR506*$H$15)))</f>
        <v>0</v>
      </c>
      <c r="AU506">
        <f>(AT506-1)*100</f>
        <v>0</v>
      </c>
      <c r="AV506">
        <f>MAX(0,($B$15+$C$15*EE506)/(1+$D$15*EE506)*DX506/(DZ506+273)*$E$15)</f>
        <v>0</v>
      </c>
      <c r="AW506" t="s">
        <v>429</v>
      </c>
      <c r="AX506" t="s">
        <v>429</v>
      </c>
      <c r="AY506">
        <v>0</v>
      </c>
      <c r="AZ506">
        <v>0</v>
      </c>
      <c r="BA506">
        <f>1-AY506/AZ506</f>
        <v>0</v>
      </c>
      <c r="BB506">
        <v>0</v>
      </c>
      <c r="BC506" t="s">
        <v>429</v>
      </c>
      <c r="BD506" t="s">
        <v>429</v>
      </c>
      <c r="BE506">
        <v>0</v>
      </c>
      <c r="BF506">
        <v>0</v>
      </c>
      <c r="BG506">
        <f>1-BE506/BF506</f>
        <v>0</v>
      </c>
      <c r="BH506">
        <v>0.5</v>
      </c>
      <c r="BI506">
        <f>DH506</f>
        <v>0</v>
      </c>
      <c r="BJ506">
        <f>K506</f>
        <v>0</v>
      </c>
      <c r="BK506">
        <f>BG506*BH506*BI506</f>
        <v>0</v>
      </c>
      <c r="BL506">
        <f>(BJ506-BB506)/BI506</f>
        <v>0</v>
      </c>
      <c r="BM506">
        <f>(AZ506-BF506)/BF506</f>
        <v>0</v>
      </c>
      <c r="BN506">
        <f>AY506/(BA506+AY506/BF506)</f>
        <v>0</v>
      </c>
      <c r="BO506" t="s">
        <v>429</v>
      </c>
      <c r="BP506">
        <v>0</v>
      </c>
      <c r="BQ506">
        <f>IF(BP506&lt;&gt;0, BP506, BN506)</f>
        <v>0</v>
      </c>
      <c r="BR506">
        <f>1-BQ506/BF506</f>
        <v>0</v>
      </c>
      <c r="BS506">
        <f>(BF506-BE506)/(BF506-BQ506)</f>
        <v>0</v>
      </c>
      <c r="BT506">
        <f>(AZ506-BF506)/(AZ506-BQ506)</f>
        <v>0</v>
      </c>
      <c r="BU506">
        <f>(BF506-BE506)/(BF506-AY506)</f>
        <v>0</v>
      </c>
      <c r="BV506">
        <f>(AZ506-BF506)/(AZ506-AY506)</f>
        <v>0</v>
      </c>
      <c r="BW506">
        <f>(BS506*BQ506/BE506)</f>
        <v>0</v>
      </c>
      <c r="BX506">
        <f>(1-BW506)</f>
        <v>0</v>
      </c>
      <c r="DG506">
        <f>$B$13*EF506+$C$13*EG506+$F$13*ER506*(1-EU506)</f>
        <v>0</v>
      </c>
      <c r="DH506">
        <f>DG506*DI506</f>
        <v>0</v>
      </c>
      <c r="DI506">
        <f>($B$13*$D$11+$C$13*$D$11+$F$13*((FE506+EW506)/MAX(FE506+EW506+FF506, 0.1)*$I$11+FF506/MAX(FE506+EW506+FF506, 0.1)*$J$11))/($B$13+$C$13+$F$13)</f>
        <v>0</v>
      </c>
      <c r="DJ506">
        <f>($B$13*$K$11+$C$13*$K$11+$F$13*((FE506+EW506)/MAX(FE506+EW506+FF506, 0.1)*$P$11+FF506/MAX(FE506+EW506+FF506, 0.1)*$Q$11))/($B$13+$C$13+$F$13)</f>
        <v>0</v>
      </c>
      <c r="DK506">
        <v>6</v>
      </c>
      <c r="DL506">
        <v>0.5</v>
      </c>
      <c r="DM506" t="s">
        <v>430</v>
      </c>
      <c r="DN506">
        <v>2</v>
      </c>
      <c r="DO506" t="b">
        <v>1</v>
      </c>
      <c r="DP506">
        <v>1685039576.5</v>
      </c>
      <c r="DQ506">
        <v>390.2588888888889</v>
      </c>
      <c r="DR506">
        <v>382.1186666666667</v>
      </c>
      <c r="DS506">
        <v>18.11544814814815</v>
      </c>
      <c r="DT506">
        <v>14.9226037037037</v>
      </c>
      <c r="DU506">
        <v>390.0681851851851</v>
      </c>
      <c r="DV506">
        <v>18.20521481481481</v>
      </c>
      <c r="DW506">
        <v>500.0247037037038</v>
      </c>
      <c r="DX506">
        <v>99.47180740740738</v>
      </c>
      <c r="DY506">
        <v>0.0999784148148148</v>
      </c>
      <c r="DZ506">
        <v>27.08671851851852</v>
      </c>
      <c r="EA506">
        <v>28.23461111111111</v>
      </c>
      <c r="EB506">
        <v>999.9000000000001</v>
      </c>
      <c r="EC506">
        <v>0</v>
      </c>
      <c r="ED506">
        <v>0</v>
      </c>
      <c r="EE506">
        <v>9998.957407407406</v>
      </c>
      <c r="EF506">
        <v>0</v>
      </c>
      <c r="EG506">
        <v>347.8030740740742</v>
      </c>
      <c r="EH506">
        <v>8.140182777777778</v>
      </c>
      <c r="EI506">
        <v>397.4591481481482</v>
      </c>
      <c r="EJ506">
        <v>387.9072962962964</v>
      </c>
      <c r="EK506">
        <v>3.192852592592592</v>
      </c>
      <c r="EL506">
        <v>382.1186666666667</v>
      </c>
      <c r="EM506">
        <v>14.9226037037037</v>
      </c>
      <c r="EN506">
        <v>1.801976666666667</v>
      </c>
      <c r="EO506">
        <v>1.484379259259259</v>
      </c>
      <c r="EP506">
        <v>15.80393703703704</v>
      </c>
      <c r="EQ506">
        <v>12.80818518518518</v>
      </c>
      <c r="ER506">
        <v>2000.001111111111</v>
      </c>
      <c r="ES506">
        <v>0.9800019999999999</v>
      </c>
      <c r="ET506">
        <v>0.0199977</v>
      </c>
      <c r="EU506">
        <v>0</v>
      </c>
      <c r="EV506">
        <v>782.699814814815</v>
      </c>
      <c r="EW506">
        <v>5.00078</v>
      </c>
      <c r="EX506">
        <v>19132.15185185185</v>
      </c>
      <c r="EY506">
        <v>16379.65185185185</v>
      </c>
      <c r="EZ506">
        <v>45.59692592592592</v>
      </c>
      <c r="FA506">
        <v>47.70099999999999</v>
      </c>
      <c r="FB506">
        <v>46.15022222222223</v>
      </c>
      <c r="FC506">
        <v>46.57148148148148</v>
      </c>
      <c r="FD506">
        <v>45.95344444444444</v>
      </c>
      <c r="FE506">
        <v>1955.101111111111</v>
      </c>
      <c r="FF506">
        <v>39.89962962962963</v>
      </c>
      <c r="FG506">
        <v>0</v>
      </c>
      <c r="FH506">
        <v>1685039583.1</v>
      </c>
      <c r="FI506">
        <v>0</v>
      </c>
      <c r="FJ506">
        <v>782.7326923076924</v>
      </c>
      <c r="FK506">
        <v>-10.51323076970874</v>
      </c>
      <c r="FL506">
        <v>-29.87350392643321</v>
      </c>
      <c r="FM506">
        <v>19131.33846153846</v>
      </c>
      <c r="FN506">
        <v>15</v>
      </c>
      <c r="FO506">
        <v>1685038834.5</v>
      </c>
      <c r="FP506" t="s">
        <v>1407</v>
      </c>
      <c r="FQ506">
        <v>1685038825.5</v>
      </c>
      <c r="FR506">
        <v>1685038834.5</v>
      </c>
      <c r="FS506">
        <v>7</v>
      </c>
      <c r="FT506">
        <v>-0.029</v>
      </c>
      <c r="FU506">
        <v>-0.007</v>
      </c>
      <c r="FV506">
        <v>0.194</v>
      </c>
      <c r="FW506">
        <v>-0.178</v>
      </c>
      <c r="FX506">
        <v>420</v>
      </c>
      <c r="FY506">
        <v>11</v>
      </c>
      <c r="FZ506">
        <v>0.2</v>
      </c>
      <c r="GA506">
        <v>0.02</v>
      </c>
      <c r="GB506">
        <v>2.919024512195122</v>
      </c>
      <c r="GC506">
        <v>76.86326717770031</v>
      </c>
      <c r="GD506">
        <v>7.710744021935048</v>
      </c>
      <c r="GE506">
        <v>0</v>
      </c>
      <c r="GF506">
        <v>3.199810731707317</v>
      </c>
      <c r="GG506">
        <v>-0.1069960975609733</v>
      </c>
      <c r="GH506">
        <v>0.01063679059203249</v>
      </c>
      <c r="GI506">
        <v>1</v>
      </c>
      <c r="GJ506">
        <v>1</v>
      </c>
      <c r="GK506">
        <v>2</v>
      </c>
      <c r="GL506" t="s">
        <v>432</v>
      </c>
      <c r="GM506">
        <v>3.09874</v>
      </c>
      <c r="GN506">
        <v>2.75798</v>
      </c>
      <c r="GO506">
        <v>0.0857147</v>
      </c>
      <c r="GP506">
        <v>0.08332630000000001</v>
      </c>
      <c r="GQ506">
        <v>0.0958286</v>
      </c>
      <c r="GR506">
        <v>0.0834719</v>
      </c>
      <c r="GS506">
        <v>23089.5</v>
      </c>
      <c r="GT506">
        <v>22900.2</v>
      </c>
      <c r="GU506">
        <v>25822.1</v>
      </c>
      <c r="GV506">
        <v>25353.9</v>
      </c>
      <c r="GW506">
        <v>37490.4</v>
      </c>
      <c r="GX506">
        <v>35409.9</v>
      </c>
      <c r="GY506">
        <v>45165.6</v>
      </c>
      <c r="GZ506">
        <v>41800.5</v>
      </c>
      <c r="HA506">
        <v>1.80085</v>
      </c>
      <c r="HB506">
        <v>1.71718</v>
      </c>
      <c r="HC506">
        <v>-0.112984</v>
      </c>
      <c r="HD506">
        <v>0</v>
      </c>
      <c r="HE506">
        <v>30.0549</v>
      </c>
      <c r="HF506">
        <v>999.9</v>
      </c>
      <c r="HG506">
        <v>39</v>
      </c>
      <c r="HH506">
        <v>47.8</v>
      </c>
      <c r="HI506">
        <v>43.5978</v>
      </c>
      <c r="HJ506">
        <v>63.0538</v>
      </c>
      <c r="HK506">
        <v>23.7981</v>
      </c>
      <c r="HL506">
        <v>1</v>
      </c>
      <c r="HM506">
        <v>0.949675</v>
      </c>
      <c r="HN506">
        <v>9.28105</v>
      </c>
      <c r="HO506">
        <v>20.0559</v>
      </c>
      <c r="HP506">
        <v>5.2098</v>
      </c>
      <c r="HQ506">
        <v>11.986</v>
      </c>
      <c r="HR506">
        <v>4.9624</v>
      </c>
      <c r="HS506">
        <v>3.2741</v>
      </c>
      <c r="HT506">
        <v>9999</v>
      </c>
      <c r="HU506">
        <v>9999</v>
      </c>
      <c r="HV506">
        <v>9999</v>
      </c>
      <c r="HW506">
        <v>33.6</v>
      </c>
      <c r="HX506">
        <v>1.86397</v>
      </c>
      <c r="HY506">
        <v>1.86029</v>
      </c>
      <c r="HZ506">
        <v>1.85867</v>
      </c>
      <c r="IA506">
        <v>1.86001</v>
      </c>
      <c r="IB506">
        <v>1.85989</v>
      </c>
      <c r="IC506">
        <v>1.85852</v>
      </c>
      <c r="ID506">
        <v>1.85761</v>
      </c>
      <c r="IE506">
        <v>1.85242</v>
      </c>
      <c r="IF506">
        <v>0</v>
      </c>
      <c r="IG506">
        <v>0</v>
      </c>
      <c r="IH506">
        <v>0</v>
      </c>
      <c r="II506">
        <v>0</v>
      </c>
      <c r="IJ506" t="s">
        <v>433</v>
      </c>
      <c r="IK506" t="s">
        <v>434</v>
      </c>
      <c r="IL506" t="s">
        <v>435</v>
      </c>
      <c r="IM506" t="s">
        <v>435</v>
      </c>
      <c r="IN506" t="s">
        <v>435</v>
      </c>
      <c r="IO506" t="s">
        <v>435</v>
      </c>
      <c r="IP506">
        <v>0</v>
      </c>
      <c r="IQ506">
        <v>100</v>
      </c>
      <c r="IR506">
        <v>100</v>
      </c>
      <c r="IS506">
        <v>0.189</v>
      </c>
      <c r="IT506">
        <v>-0.09030000000000001</v>
      </c>
      <c r="IU506">
        <v>0.1137255797111478</v>
      </c>
      <c r="IV506">
        <v>0.0002756662941723101</v>
      </c>
      <c r="IW506">
        <v>-1.706736700235475E-07</v>
      </c>
      <c r="IX506">
        <v>-7.648352192670159E-11</v>
      </c>
      <c r="IY506">
        <v>-0.2528666375941129</v>
      </c>
      <c r="IZ506">
        <v>0.001712106514585134</v>
      </c>
      <c r="JA506">
        <v>0.0004201690128959496</v>
      </c>
      <c r="JB506">
        <v>-1.212774764375344E-06</v>
      </c>
      <c r="JC506">
        <v>3</v>
      </c>
      <c r="JD506">
        <v>1949</v>
      </c>
      <c r="JE506">
        <v>1</v>
      </c>
      <c r="JF506">
        <v>28</v>
      </c>
      <c r="JG506">
        <v>12.6</v>
      </c>
      <c r="JH506">
        <v>12.5</v>
      </c>
      <c r="JI506">
        <v>0.952148</v>
      </c>
      <c r="JJ506">
        <v>2.70142</v>
      </c>
      <c r="JK506">
        <v>1.49658</v>
      </c>
      <c r="JL506">
        <v>2.33398</v>
      </c>
      <c r="JM506">
        <v>1.54785</v>
      </c>
      <c r="JN506">
        <v>2.42554</v>
      </c>
      <c r="JO506">
        <v>50.7709</v>
      </c>
      <c r="JP506">
        <v>12.6786</v>
      </c>
      <c r="JQ506">
        <v>18</v>
      </c>
      <c r="JR506">
        <v>503.271</v>
      </c>
      <c r="JS506">
        <v>461.531</v>
      </c>
      <c r="JT506">
        <v>20.7833</v>
      </c>
      <c r="JU506">
        <v>38.0222</v>
      </c>
      <c r="JV506">
        <v>30.0018</v>
      </c>
      <c r="JW506">
        <v>37.8699</v>
      </c>
      <c r="JX506">
        <v>37.79</v>
      </c>
      <c r="JY506">
        <v>19.1557</v>
      </c>
      <c r="JZ506">
        <v>59.6233</v>
      </c>
      <c r="KA506">
        <v>0</v>
      </c>
      <c r="KB506">
        <v>16.3358</v>
      </c>
      <c r="KC506">
        <v>333.317</v>
      </c>
      <c r="KD506">
        <v>14.9703</v>
      </c>
      <c r="KE506">
        <v>98.6915</v>
      </c>
      <c r="KF506">
        <v>99.2308</v>
      </c>
    </row>
    <row r="507" spans="1:292">
      <c r="A507">
        <v>487</v>
      </c>
      <c r="B507">
        <v>1685039589</v>
      </c>
      <c r="C507">
        <v>12989.90000009537</v>
      </c>
      <c r="D507" t="s">
        <v>1418</v>
      </c>
      <c r="E507" t="s">
        <v>1419</v>
      </c>
      <c r="F507">
        <v>5</v>
      </c>
      <c r="G507" t="s">
        <v>1406</v>
      </c>
      <c r="H507">
        <v>1685039581.214286</v>
      </c>
      <c r="I507">
        <f>(J507)/1000</f>
        <v>0</v>
      </c>
      <c r="J507">
        <f>IF(DO507, AM507, AG507)</f>
        <v>0</v>
      </c>
      <c r="K507">
        <f>IF(DO507, AH507, AF507)</f>
        <v>0</v>
      </c>
      <c r="L507">
        <f>DQ507 - IF(AT507&gt;1, K507*DK507*100.0/(AV507*EE507), 0)</f>
        <v>0</v>
      </c>
      <c r="M507">
        <f>((S507-I507/2)*L507-K507)/(S507+I507/2)</f>
        <v>0</v>
      </c>
      <c r="N507">
        <f>M507*(DX507+DY507)/1000.0</f>
        <v>0</v>
      </c>
      <c r="O507">
        <f>(DQ507 - IF(AT507&gt;1, K507*DK507*100.0/(AV507*EE507), 0))*(DX507+DY507)/1000.0</f>
        <v>0</v>
      </c>
      <c r="P507">
        <f>2.0/((1/R507-1/Q507)+SIGN(R507)*SQRT((1/R507-1/Q507)*(1/R507-1/Q507) + 4*DL507/((DL507+1)*(DL507+1))*(2*1/R507*1/Q507-1/Q507*1/Q507)))</f>
        <v>0</v>
      </c>
      <c r="Q507">
        <f>IF(LEFT(DM507,1)&lt;&gt;"0",IF(LEFT(DM507,1)="1",3.0,DN507),$D$5+$E$5*(EE507*DX507/($K$5*1000))+$F$5*(EE507*DX507/($K$5*1000))*MAX(MIN(DK507,$J$5),$I$5)*MAX(MIN(DK507,$J$5),$I$5)+$G$5*MAX(MIN(DK507,$J$5),$I$5)*(EE507*DX507/($K$5*1000))+$H$5*(EE507*DX507/($K$5*1000))*(EE507*DX507/($K$5*1000)))</f>
        <v>0</v>
      </c>
      <c r="R507">
        <f>I507*(1000-(1000*0.61365*exp(17.502*V507/(240.97+V507))/(DX507+DY507)+DS507)/2)/(1000*0.61365*exp(17.502*V507/(240.97+V507))/(DX507+DY507)-DS507)</f>
        <v>0</v>
      </c>
      <c r="S507">
        <f>1/((DL507+1)/(P507/1.6)+1/(Q507/1.37)) + DL507/((DL507+1)/(P507/1.6) + DL507/(Q507/1.37))</f>
        <v>0</v>
      </c>
      <c r="T507">
        <f>(DG507*DJ507)</f>
        <v>0</v>
      </c>
      <c r="U507">
        <f>(DZ507+(T507+2*0.95*5.67E-8*(((DZ507+$B$9)+273)^4-(DZ507+273)^4)-44100*I507)/(1.84*29.3*Q507+8*0.95*5.67E-8*(DZ507+273)^3))</f>
        <v>0</v>
      </c>
      <c r="V507">
        <f>($C$9*EA507+$D$9*EB507+$E$9*U507)</f>
        <v>0</v>
      </c>
      <c r="W507">
        <f>0.61365*exp(17.502*V507/(240.97+V507))</f>
        <v>0</v>
      </c>
      <c r="X507">
        <f>(Y507/Z507*100)</f>
        <v>0</v>
      </c>
      <c r="Y507">
        <f>DS507*(DX507+DY507)/1000</f>
        <v>0</v>
      </c>
      <c r="Z507">
        <f>0.61365*exp(17.502*DZ507/(240.97+DZ507))</f>
        <v>0</v>
      </c>
      <c r="AA507">
        <f>(W507-DS507*(DX507+DY507)/1000)</f>
        <v>0</v>
      </c>
      <c r="AB507">
        <f>(-I507*44100)</f>
        <v>0</v>
      </c>
      <c r="AC507">
        <f>2*29.3*Q507*0.92*(DZ507-V507)</f>
        <v>0</v>
      </c>
      <c r="AD507">
        <f>2*0.95*5.67E-8*(((DZ507+$B$9)+273)^4-(V507+273)^4)</f>
        <v>0</v>
      </c>
      <c r="AE507">
        <f>T507+AD507+AB507+AC507</f>
        <v>0</v>
      </c>
      <c r="AF507">
        <f>DW507*AT507*(DR507-DQ507*(1000-AT507*DT507)/(1000-AT507*DS507))/(100*DK507)</f>
        <v>0</v>
      </c>
      <c r="AG507">
        <f>1000*DW507*AT507*(DS507-DT507)/(100*DK507*(1000-AT507*DS507))</f>
        <v>0</v>
      </c>
      <c r="AH507">
        <f>(AI507 - AJ507 - DX507*1E3/(8.314*(DZ507+273.15)) * AL507/DW507 * AK507) * DW507/(100*DK507) * (1000 - DT507)/1000</f>
        <v>0</v>
      </c>
      <c r="AI507">
        <v>355.5351078327921</v>
      </c>
      <c r="AJ507">
        <v>364.0772121212121</v>
      </c>
      <c r="AK507">
        <v>-3.078270131927586</v>
      </c>
      <c r="AL507">
        <v>66.96187495327348</v>
      </c>
      <c r="AM507">
        <f>(AO507 - AN507 + DX507*1E3/(8.314*(DZ507+273.15)) * AQ507/DW507 * AP507) * DW507/(100*DK507) * 1000/(1000 - AO507)</f>
        <v>0</v>
      </c>
      <c r="AN507">
        <v>14.90368572310293</v>
      </c>
      <c r="AO507">
        <v>18.06168251748253</v>
      </c>
      <c r="AP507">
        <v>-0.001468225261487203</v>
      </c>
      <c r="AQ507">
        <v>97.61332919018848</v>
      </c>
      <c r="AR507">
        <v>0</v>
      </c>
      <c r="AS507">
        <v>0</v>
      </c>
      <c r="AT507">
        <f>IF(AR507*$H$15&gt;=AV507,1.0,(AV507/(AV507-AR507*$H$15)))</f>
        <v>0</v>
      </c>
      <c r="AU507">
        <f>(AT507-1)*100</f>
        <v>0</v>
      </c>
      <c r="AV507">
        <f>MAX(0,($B$15+$C$15*EE507)/(1+$D$15*EE507)*DX507/(DZ507+273)*$E$15)</f>
        <v>0</v>
      </c>
      <c r="AW507" t="s">
        <v>429</v>
      </c>
      <c r="AX507" t="s">
        <v>429</v>
      </c>
      <c r="AY507">
        <v>0</v>
      </c>
      <c r="AZ507">
        <v>0</v>
      </c>
      <c r="BA507">
        <f>1-AY507/AZ507</f>
        <v>0</v>
      </c>
      <c r="BB507">
        <v>0</v>
      </c>
      <c r="BC507" t="s">
        <v>429</v>
      </c>
      <c r="BD507" t="s">
        <v>429</v>
      </c>
      <c r="BE507">
        <v>0</v>
      </c>
      <c r="BF507">
        <v>0</v>
      </c>
      <c r="BG507">
        <f>1-BE507/BF507</f>
        <v>0</v>
      </c>
      <c r="BH507">
        <v>0.5</v>
      </c>
      <c r="BI507">
        <f>DH507</f>
        <v>0</v>
      </c>
      <c r="BJ507">
        <f>K507</f>
        <v>0</v>
      </c>
      <c r="BK507">
        <f>BG507*BH507*BI507</f>
        <v>0</v>
      </c>
      <c r="BL507">
        <f>(BJ507-BB507)/BI507</f>
        <v>0</v>
      </c>
      <c r="BM507">
        <f>(AZ507-BF507)/BF507</f>
        <v>0</v>
      </c>
      <c r="BN507">
        <f>AY507/(BA507+AY507/BF507)</f>
        <v>0</v>
      </c>
      <c r="BO507" t="s">
        <v>429</v>
      </c>
      <c r="BP507">
        <v>0</v>
      </c>
      <c r="BQ507">
        <f>IF(BP507&lt;&gt;0, BP507, BN507)</f>
        <v>0</v>
      </c>
      <c r="BR507">
        <f>1-BQ507/BF507</f>
        <v>0</v>
      </c>
      <c r="BS507">
        <f>(BF507-BE507)/(BF507-BQ507)</f>
        <v>0</v>
      </c>
      <c r="BT507">
        <f>(AZ507-BF507)/(AZ507-BQ507)</f>
        <v>0</v>
      </c>
      <c r="BU507">
        <f>(BF507-BE507)/(BF507-AY507)</f>
        <v>0</v>
      </c>
      <c r="BV507">
        <f>(AZ507-BF507)/(AZ507-AY507)</f>
        <v>0</v>
      </c>
      <c r="BW507">
        <f>(BS507*BQ507/BE507)</f>
        <v>0</v>
      </c>
      <c r="BX507">
        <f>(1-BW507)</f>
        <v>0</v>
      </c>
      <c r="DG507">
        <f>$B$13*EF507+$C$13*EG507+$F$13*ER507*(1-EU507)</f>
        <v>0</v>
      </c>
      <c r="DH507">
        <f>DG507*DI507</f>
        <v>0</v>
      </c>
      <c r="DI507">
        <f>($B$13*$D$11+$C$13*$D$11+$F$13*((FE507+EW507)/MAX(FE507+EW507+FF507, 0.1)*$I$11+FF507/MAX(FE507+EW507+FF507, 0.1)*$J$11))/($B$13+$C$13+$F$13)</f>
        <v>0</v>
      </c>
      <c r="DJ507">
        <f>($B$13*$K$11+$C$13*$K$11+$F$13*((FE507+EW507)/MAX(FE507+EW507+FF507, 0.1)*$P$11+FF507/MAX(FE507+EW507+FF507, 0.1)*$Q$11))/($B$13+$C$13+$F$13)</f>
        <v>0</v>
      </c>
      <c r="DK507">
        <v>6</v>
      </c>
      <c r="DL507">
        <v>0.5</v>
      </c>
      <c r="DM507" t="s">
        <v>430</v>
      </c>
      <c r="DN507">
        <v>2</v>
      </c>
      <c r="DO507" t="b">
        <v>1</v>
      </c>
      <c r="DP507">
        <v>1685039581.214286</v>
      </c>
      <c r="DQ507">
        <v>378.3557500000001</v>
      </c>
      <c r="DR507">
        <v>366.6909285714286</v>
      </c>
      <c r="DS507">
        <v>18.09468571428571</v>
      </c>
      <c r="DT507">
        <v>14.91231785714286</v>
      </c>
      <c r="DU507">
        <v>378.1664285714286</v>
      </c>
      <c r="DV507">
        <v>18.184775</v>
      </c>
      <c r="DW507">
        <v>500.0196428571429</v>
      </c>
      <c r="DX507">
        <v>99.47223928571429</v>
      </c>
      <c r="DY507">
        <v>0.099999825</v>
      </c>
      <c r="DZ507">
        <v>27.07227857142857</v>
      </c>
      <c r="EA507">
        <v>28.21559642857143</v>
      </c>
      <c r="EB507">
        <v>999.9000000000002</v>
      </c>
      <c r="EC507">
        <v>0</v>
      </c>
      <c r="ED507">
        <v>0</v>
      </c>
      <c r="EE507">
        <v>9996.521428571428</v>
      </c>
      <c r="EF507">
        <v>0</v>
      </c>
      <c r="EG507">
        <v>345.9321428571429</v>
      </c>
      <c r="EH507">
        <v>11.66484428571428</v>
      </c>
      <c r="EI507">
        <v>385.3282857142857</v>
      </c>
      <c r="EJ507">
        <v>372.2419285714286</v>
      </c>
      <c r="EK507">
        <v>3.182376785714286</v>
      </c>
      <c r="EL507">
        <v>366.6909285714286</v>
      </c>
      <c r="EM507">
        <v>14.91231785714286</v>
      </c>
      <c r="EN507">
        <v>1.799919285714286</v>
      </c>
      <c r="EO507">
        <v>1.483361428571429</v>
      </c>
      <c r="EP507">
        <v>15.786075</v>
      </c>
      <c r="EQ507">
        <v>12.79771785714286</v>
      </c>
      <c r="ER507">
        <v>1999.995714285714</v>
      </c>
      <c r="ES507">
        <v>0.9800019999999999</v>
      </c>
      <c r="ET507">
        <v>0.0199977</v>
      </c>
      <c r="EU507">
        <v>0</v>
      </c>
      <c r="EV507">
        <v>781.7997142857145</v>
      </c>
      <c r="EW507">
        <v>5.00078</v>
      </c>
      <c r="EX507">
        <v>19105.49285714285</v>
      </c>
      <c r="EY507">
        <v>16379.61428571429</v>
      </c>
      <c r="EZ507">
        <v>45.60917857142857</v>
      </c>
      <c r="FA507">
        <v>47.69824999999998</v>
      </c>
      <c r="FB507">
        <v>46.13825000000001</v>
      </c>
      <c r="FC507">
        <v>46.58685714285714</v>
      </c>
      <c r="FD507">
        <v>45.97071428571428</v>
      </c>
      <c r="FE507">
        <v>1955.095714285714</v>
      </c>
      <c r="FF507">
        <v>39.89642857142858</v>
      </c>
      <c r="FG507">
        <v>0</v>
      </c>
      <c r="FH507">
        <v>1685039588.5</v>
      </c>
      <c r="FI507">
        <v>0</v>
      </c>
      <c r="FJ507">
        <v>781.64496</v>
      </c>
      <c r="FK507">
        <v>-12.96269228487948</v>
      </c>
      <c r="FL507">
        <v>-635.0153836690132</v>
      </c>
      <c r="FM507">
        <v>19098.844</v>
      </c>
      <c r="FN507">
        <v>15</v>
      </c>
      <c r="FO507">
        <v>1685038834.5</v>
      </c>
      <c r="FP507" t="s">
        <v>1407</v>
      </c>
      <c r="FQ507">
        <v>1685038825.5</v>
      </c>
      <c r="FR507">
        <v>1685038834.5</v>
      </c>
      <c r="FS507">
        <v>7</v>
      </c>
      <c r="FT507">
        <v>-0.029</v>
      </c>
      <c r="FU507">
        <v>-0.007</v>
      </c>
      <c r="FV507">
        <v>0.194</v>
      </c>
      <c r="FW507">
        <v>-0.178</v>
      </c>
      <c r="FX507">
        <v>420</v>
      </c>
      <c r="FY507">
        <v>11</v>
      </c>
      <c r="FZ507">
        <v>0.2</v>
      </c>
      <c r="GA507">
        <v>0.02</v>
      </c>
      <c r="GB507">
        <v>9.224683780487803</v>
      </c>
      <c r="GC507">
        <v>47.02622738675957</v>
      </c>
      <c r="GD507">
        <v>4.791657578557476</v>
      </c>
      <c r="GE507">
        <v>0</v>
      </c>
      <c r="GF507">
        <v>3.188036585365854</v>
      </c>
      <c r="GG507">
        <v>-0.1299501742160279</v>
      </c>
      <c r="GH507">
        <v>0.01287457479473212</v>
      </c>
      <c r="GI507">
        <v>1</v>
      </c>
      <c r="GJ507">
        <v>1</v>
      </c>
      <c r="GK507">
        <v>2</v>
      </c>
      <c r="GL507" t="s">
        <v>432</v>
      </c>
      <c r="GM507">
        <v>3.09875</v>
      </c>
      <c r="GN507">
        <v>2.75818</v>
      </c>
      <c r="GO507">
        <v>0.0829782</v>
      </c>
      <c r="GP507">
        <v>0.0802614</v>
      </c>
      <c r="GQ507">
        <v>0.0957447</v>
      </c>
      <c r="GR507">
        <v>0.0834196</v>
      </c>
      <c r="GS507">
        <v>23157.8</v>
      </c>
      <c r="GT507">
        <v>22976.1</v>
      </c>
      <c r="GU507">
        <v>25821.4</v>
      </c>
      <c r="GV507">
        <v>25353.3</v>
      </c>
      <c r="GW507">
        <v>37492.6</v>
      </c>
      <c r="GX507">
        <v>35410.5</v>
      </c>
      <c r="GY507">
        <v>45164.4</v>
      </c>
      <c r="GZ507">
        <v>41799.3</v>
      </c>
      <c r="HA507">
        <v>1.8004</v>
      </c>
      <c r="HB507">
        <v>1.71715</v>
      </c>
      <c r="HC507">
        <v>-0.114229</v>
      </c>
      <c r="HD507">
        <v>0</v>
      </c>
      <c r="HE507">
        <v>30.0438</v>
      </c>
      <c r="HF507">
        <v>999.9</v>
      </c>
      <c r="HG507">
        <v>39</v>
      </c>
      <c r="HH507">
        <v>47.8</v>
      </c>
      <c r="HI507">
        <v>43.602</v>
      </c>
      <c r="HJ507">
        <v>63.0038</v>
      </c>
      <c r="HK507">
        <v>23.5537</v>
      </c>
      <c r="HL507">
        <v>1</v>
      </c>
      <c r="HM507">
        <v>0.951176</v>
      </c>
      <c r="HN507">
        <v>9.28105</v>
      </c>
      <c r="HO507">
        <v>20.0559</v>
      </c>
      <c r="HP507">
        <v>5.2098</v>
      </c>
      <c r="HQ507">
        <v>11.986</v>
      </c>
      <c r="HR507">
        <v>4.9629</v>
      </c>
      <c r="HS507">
        <v>3.27395</v>
      </c>
      <c r="HT507">
        <v>9999</v>
      </c>
      <c r="HU507">
        <v>9999</v>
      </c>
      <c r="HV507">
        <v>9999</v>
      </c>
      <c r="HW507">
        <v>33.6</v>
      </c>
      <c r="HX507">
        <v>1.864</v>
      </c>
      <c r="HY507">
        <v>1.86028</v>
      </c>
      <c r="HZ507">
        <v>1.85867</v>
      </c>
      <c r="IA507">
        <v>1.86</v>
      </c>
      <c r="IB507">
        <v>1.85989</v>
      </c>
      <c r="IC507">
        <v>1.85852</v>
      </c>
      <c r="ID507">
        <v>1.85761</v>
      </c>
      <c r="IE507">
        <v>1.85242</v>
      </c>
      <c r="IF507">
        <v>0</v>
      </c>
      <c r="IG507">
        <v>0</v>
      </c>
      <c r="IH507">
        <v>0</v>
      </c>
      <c r="II507">
        <v>0</v>
      </c>
      <c r="IJ507" t="s">
        <v>433</v>
      </c>
      <c r="IK507" t="s">
        <v>434</v>
      </c>
      <c r="IL507" t="s">
        <v>435</v>
      </c>
      <c r="IM507" t="s">
        <v>435</v>
      </c>
      <c r="IN507" t="s">
        <v>435</v>
      </c>
      <c r="IO507" t="s">
        <v>435</v>
      </c>
      <c r="IP507">
        <v>0</v>
      </c>
      <c r="IQ507">
        <v>100</v>
      </c>
      <c r="IR507">
        <v>100</v>
      </c>
      <c r="IS507">
        <v>0.187</v>
      </c>
      <c r="IT507">
        <v>-0.0907</v>
      </c>
      <c r="IU507">
        <v>0.1137255797111478</v>
      </c>
      <c r="IV507">
        <v>0.0002756662941723101</v>
      </c>
      <c r="IW507">
        <v>-1.706736700235475E-07</v>
      </c>
      <c r="IX507">
        <v>-7.648352192670159E-11</v>
      </c>
      <c r="IY507">
        <v>-0.2528666375941129</v>
      </c>
      <c r="IZ507">
        <v>0.001712106514585134</v>
      </c>
      <c r="JA507">
        <v>0.0004201690128959496</v>
      </c>
      <c r="JB507">
        <v>-1.212774764375344E-06</v>
      </c>
      <c r="JC507">
        <v>3</v>
      </c>
      <c r="JD507">
        <v>1949</v>
      </c>
      <c r="JE507">
        <v>1</v>
      </c>
      <c r="JF507">
        <v>28</v>
      </c>
      <c r="JG507">
        <v>12.7</v>
      </c>
      <c r="JH507">
        <v>12.6</v>
      </c>
      <c r="JI507">
        <v>0.916748</v>
      </c>
      <c r="JJ507">
        <v>2.7002</v>
      </c>
      <c r="JK507">
        <v>1.49658</v>
      </c>
      <c r="JL507">
        <v>2.33398</v>
      </c>
      <c r="JM507">
        <v>1.54785</v>
      </c>
      <c r="JN507">
        <v>2.45117</v>
      </c>
      <c r="JO507">
        <v>50.7709</v>
      </c>
      <c r="JP507">
        <v>12.6786</v>
      </c>
      <c r="JQ507">
        <v>18</v>
      </c>
      <c r="JR507">
        <v>503.077</v>
      </c>
      <c r="JS507">
        <v>461.579</v>
      </c>
      <c r="JT507">
        <v>20.7753</v>
      </c>
      <c r="JU507">
        <v>38.043</v>
      </c>
      <c r="JV507">
        <v>30.0016</v>
      </c>
      <c r="JW507">
        <v>37.8834</v>
      </c>
      <c r="JX507">
        <v>37.7998</v>
      </c>
      <c r="JY507">
        <v>18.4503</v>
      </c>
      <c r="JZ507">
        <v>59.6233</v>
      </c>
      <c r="KA507">
        <v>0</v>
      </c>
      <c r="KB507">
        <v>16.3189</v>
      </c>
      <c r="KC507">
        <v>313.283</v>
      </c>
      <c r="KD507">
        <v>14.9703</v>
      </c>
      <c r="KE507">
        <v>98.68899999999999</v>
      </c>
      <c r="KF507">
        <v>99.2281</v>
      </c>
    </row>
    <row r="508" spans="1:292">
      <c r="A508">
        <v>488</v>
      </c>
      <c r="B508">
        <v>1685039594</v>
      </c>
      <c r="C508">
        <v>12994.90000009537</v>
      </c>
      <c r="D508" t="s">
        <v>1420</v>
      </c>
      <c r="E508" t="s">
        <v>1421</v>
      </c>
      <c r="F508">
        <v>5</v>
      </c>
      <c r="G508" t="s">
        <v>1406</v>
      </c>
      <c r="H508">
        <v>1685039586.5</v>
      </c>
      <c r="I508">
        <f>(J508)/1000</f>
        <v>0</v>
      </c>
      <c r="J508">
        <f>IF(DO508, AM508, AG508)</f>
        <v>0</v>
      </c>
      <c r="K508">
        <f>IF(DO508, AH508, AF508)</f>
        <v>0</v>
      </c>
      <c r="L508">
        <f>DQ508 - IF(AT508&gt;1, K508*DK508*100.0/(AV508*EE508), 0)</f>
        <v>0</v>
      </c>
      <c r="M508">
        <f>((S508-I508/2)*L508-K508)/(S508+I508/2)</f>
        <v>0</v>
      </c>
      <c r="N508">
        <f>M508*(DX508+DY508)/1000.0</f>
        <v>0</v>
      </c>
      <c r="O508">
        <f>(DQ508 - IF(AT508&gt;1, K508*DK508*100.0/(AV508*EE508), 0))*(DX508+DY508)/1000.0</f>
        <v>0</v>
      </c>
      <c r="P508">
        <f>2.0/((1/R508-1/Q508)+SIGN(R508)*SQRT((1/R508-1/Q508)*(1/R508-1/Q508) + 4*DL508/((DL508+1)*(DL508+1))*(2*1/R508*1/Q508-1/Q508*1/Q508)))</f>
        <v>0</v>
      </c>
      <c r="Q508">
        <f>IF(LEFT(DM508,1)&lt;&gt;"0",IF(LEFT(DM508,1)="1",3.0,DN508),$D$5+$E$5*(EE508*DX508/($K$5*1000))+$F$5*(EE508*DX508/($K$5*1000))*MAX(MIN(DK508,$J$5),$I$5)*MAX(MIN(DK508,$J$5),$I$5)+$G$5*MAX(MIN(DK508,$J$5),$I$5)*(EE508*DX508/($K$5*1000))+$H$5*(EE508*DX508/($K$5*1000))*(EE508*DX508/($K$5*1000)))</f>
        <v>0</v>
      </c>
      <c r="R508">
        <f>I508*(1000-(1000*0.61365*exp(17.502*V508/(240.97+V508))/(DX508+DY508)+DS508)/2)/(1000*0.61365*exp(17.502*V508/(240.97+V508))/(DX508+DY508)-DS508)</f>
        <v>0</v>
      </c>
      <c r="S508">
        <f>1/((DL508+1)/(P508/1.6)+1/(Q508/1.37)) + DL508/((DL508+1)/(P508/1.6) + DL508/(Q508/1.37))</f>
        <v>0</v>
      </c>
      <c r="T508">
        <f>(DG508*DJ508)</f>
        <v>0</v>
      </c>
      <c r="U508">
        <f>(DZ508+(T508+2*0.95*5.67E-8*(((DZ508+$B$9)+273)^4-(DZ508+273)^4)-44100*I508)/(1.84*29.3*Q508+8*0.95*5.67E-8*(DZ508+273)^3))</f>
        <v>0</v>
      </c>
      <c r="V508">
        <f>($C$9*EA508+$D$9*EB508+$E$9*U508)</f>
        <v>0</v>
      </c>
      <c r="W508">
        <f>0.61365*exp(17.502*V508/(240.97+V508))</f>
        <v>0</v>
      </c>
      <c r="X508">
        <f>(Y508/Z508*100)</f>
        <v>0</v>
      </c>
      <c r="Y508">
        <f>DS508*(DX508+DY508)/1000</f>
        <v>0</v>
      </c>
      <c r="Z508">
        <f>0.61365*exp(17.502*DZ508/(240.97+DZ508))</f>
        <v>0</v>
      </c>
      <c r="AA508">
        <f>(W508-DS508*(DX508+DY508)/1000)</f>
        <v>0</v>
      </c>
      <c r="AB508">
        <f>(-I508*44100)</f>
        <v>0</v>
      </c>
      <c r="AC508">
        <f>2*29.3*Q508*0.92*(DZ508-V508)</f>
        <v>0</v>
      </c>
      <c r="AD508">
        <f>2*0.95*5.67E-8*(((DZ508+$B$9)+273)^4-(V508+273)^4)</f>
        <v>0</v>
      </c>
      <c r="AE508">
        <f>T508+AD508+AB508+AC508</f>
        <v>0</v>
      </c>
      <c r="AF508">
        <f>DW508*AT508*(DR508-DQ508*(1000-AT508*DT508)/(1000-AT508*DS508))/(100*DK508)</f>
        <v>0</v>
      </c>
      <c r="AG508">
        <f>1000*DW508*AT508*(DS508-DT508)/(100*DK508*(1000-AT508*DS508))</f>
        <v>0</v>
      </c>
      <c r="AH508">
        <f>(AI508 - AJ508 - DX508*1E3/(8.314*(DZ508+273.15)) * AL508/DW508 * AK508) * DW508/(100*DK508) * (1000 - DT508)/1000</f>
        <v>0</v>
      </c>
      <c r="AI508">
        <v>338.7972111157385</v>
      </c>
      <c r="AJ508">
        <v>348.229812121212</v>
      </c>
      <c r="AK508">
        <v>-3.176910840312322</v>
      </c>
      <c r="AL508">
        <v>66.96187495327348</v>
      </c>
      <c r="AM508">
        <f>(AO508 - AN508 + DX508*1E3/(8.314*(DZ508+273.15)) * AQ508/DW508 * AP508) * DW508/(100*DK508) * 1000/(1000 - AO508)</f>
        <v>0</v>
      </c>
      <c r="AN508">
        <v>14.89178378256394</v>
      </c>
      <c r="AO508">
        <v>18.04245524475525</v>
      </c>
      <c r="AP508">
        <v>-0.0006740499964120957</v>
      </c>
      <c r="AQ508">
        <v>97.61332919018848</v>
      </c>
      <c r="AR508">
        <v>0</v>
      </c>
      <c r="AS508">
        <v>0</v>
      </c>
      <c r="AT508">
        <f>IF(AR508*$H$15&gt;=AV508,1.0,(AV508/(AV508-AR508*$H$15)))</f>
        <v>0</v>
      </c>
      <c r="AU508">
        <f>(AT508-1)*100</f>
        <v>0</v>
      </c>
      <c r="AV508">
        <f>MAX(0,($B$15+$C$15*EE508)/(1+$D$15*EE508)*DX508/(DZ508+273)*$E$15)</f>
        <v>0</v>
      </c>
      <c r="AW508" t="s">
        <v>429</v>
      </c>
      <c r="AX508" t="s">
        <v>429</v>
      </c>
      <c r="AY508">
        <v>0</v>
      </c>
      <c r="AZ508">
        <v>0</v>
      </c>
      <c r="BA508">
        <f>1-AY508/AZ508</f>
        <v>0</v>
      </c>
      <c r="BB508">
        <v>0</v>
      </c>
      <c r="BC508" t="s">
        <v>429</v>
      </c>
      <c r="BD508" t="s">
        <v>429</v>
      </c>
      <c r="BE508">
        <v>0</v>
      </c>
      <c r="BF508">
        <v>0</v>
      </c>
      <c r="BG508">
        <f>1-BE508/BF508</f>
        <v>0</v>
      </c>
      <c r="BH508">
        <v>0.5</v>
      </c>
      <c r="BI508">
        <f>DH508</f>
        <v>0</v>
      </c>
      <c r="BJ508">
        <f>K508</f>
        <v>0</v>
      </c>
      <c r="BK508">
        <f>BG508*BH508*BI508</f>
        <v>0</v>
      </c>
      <c r="BL508">
        <f>(BJ508-BB508)/BI508</f>
        <v>0</v>
      </c>
      <c r="BM508">
        <f>(AZ508-BF508)/BF508</f>
        <v>0</v>
      </c>
      <c r="BN508">
        <f>AY508/(BA508+AY508/BF508)</f>
        <v>0</v>
      </c>
      <c r="BO508" t="s">
        <v>429</v>
      </c>
      <c r="BP508">
        <v>0</v>
      </c>
      <c r="BQ508">
        <f>IF(BP508&lt;&gt;0, BP508, BN508)</f>
        <v>0</v>
      </c>
      <c r="BR508">
        <f>1-BQ508/BF508</f>
        <v>0</v>
      </c>
      <c r="BS508">
        <f>(BF508-BE508)/(BF508-BQ508)</f>
        <v>0</v>
      </c>
      <c r="BT508">
        <f>(AZ508-BF508)/(AZ508-BQ508)</f>
        <v>0</v>
      </c>
      <c r="BU508">
        <f>(BF508-BE508)/(BF508-AY508)</f>
        <v>0</v>
      </c>
      <c r="BV508">
        <f>(AZ508-BF508)/(AZ508-AY508)</f>
        <v>0</v>
      </c>
      <c r="BW508">
        <f>(BS508*BQ508/BE508)</f>
        <v>0</v>
      </c>
      <c r="BX508">
        <f>(1-BW508)</f>
        <v>0</v>
      </c>
      <c r="DG508">
        <f>$B$13*EF508+$C$13*EG508+$F$13*ER508*(1-EU508)</f>
        <v>0</v>
      </c>
      <c r="DH508">
        <f>DG508*DI508</f>
        <v>0</v>
      </c>
      <c r="DI508">
        <f>($B$13*$D$11+$C$13*$D$11+$F$13*((FE508+EW508)/MAX(FE508+EW508+FF508, 0.1)*$I$11+FF508/MAX(FE508+EW508+FF508, 0.1)*$J$11))/($B$13+$C$13+$F$13)</f>
        <v>0</v>
      </c>
      <c r="DJ508">
        <f>($B$13*$K$11+$C$13*$K$11+$F$13*((FE508+EW508)/MAX(FE508+EW508+FF508, 0.1)*$P$11+FF508/MAX(FE508+EW508+FF508, 0.1)*$Q$11))/($B$13+$C$13+$F$13)</f>
        <v>0</v>
      </c>
      <c r="DK508">
        <v>6</v>
      </c>
      <c r="DL508">
        <v>0.5</v>
      </c>
      <c r="DM508" t="s">
        <v>430</v>
      </c>
      <c r="DN508">
        <v>2</v>
      </c>
      <c r="DO508" t="b">
        <v>1</v>
      </c>
      <c r="DP508">
        <v>1685039586.5</v>
      </c>
      <c r="DQ508">
        <v>363.3003333333334</v>
      </c>
      <c r="DR508">
        <v>349.2322592592593</v>
      </c>
      <c r="DS508">
        <v>18.07132962962963</v>
      </c>
      <c r="DT508">
        <v>14.90008888888889</v>
      </c>
      <c r="DU508">
        <v>363.1128518518519</v>
      </c>
      <c r="DV508">
        <v>18.16178518518518</v>
      </c>
      <c r="DW508">
        <v>500.0152592592592</v>
      </c>
      <c r="DX508">
        <v>99.47263703703703</v>
      </c>
      <c r="DY508">
        <v>0.1000076851851852</v>
      </c>
      <c r="DZ508">
        <v>27.05724444444445</v>
      </c>
      <c r="EA508">
        <v>28.20132592592593</v>
      </c>
      <c r="EB508">
        <v>999.9000000000001</v>
      </c>
      <c r="EC508">
        <v>0</v>
      </c>
      <c r="ED508">
        <v>0</v>
      </c>
      <c r="EE508">
        <v>9998.981481481482</v>
      </c>
      <c r="EF508">
        <v>0</v>
      </c>
      <c r="EG508">
        <v>342.9951481481482</v>
      </c>
      <c r="EH508">
        <v>14.0681037037037</v>
      </c>
      <c r="EI508">
        <v>369.9866296296296</v>
      </c>
      <c r="EJ508">
        <v>354.5145555555555</v>
      </c>
      <c r="EK508">
        <v>3.171254814814815</v>
      </c>
      <c r="EL508">
        <v>349.2322592592593</v>
      </c>
      <c r="EM508">
        <v>14.90008888888889</v>
      </c>
      <c r="EN508">
        <v>1.797603703703704</v>
      </c>
      <c r="EO508">
        <v>1.482150740740741</v>
      </c>
      <c r="EP508">
        <v>15.76595925925926</v>
      </c>
      <c r="EQ508">
        <v>12.78525555555556</v>
      </c>
      <c r="ER508">
        <v>1999.978148148148</v>
      </c>
      <c r="ES508">
        <v>0.9800019999999999</v>
      </c>
      <c r="ET508">
        <v>0.0199977</v>
      </c>
      <c r="EU508">
        <v>0</v>
      </c>
      <c r="EV508">
        <v>780.5997407407407</v>
      </c>
      <c r="EW508">
        <v>5.00078</v>
      </c>
      <c r="EX508">
        <v>19038.97037037037</v>
      </c>
      <c r="EY508">
        <v>16379.46666666666</v>
      </c>
      <c r="EZ508">
        <v>45.62933333333332</v>
      </c>
      <c r="FA508">
        <v>47.708</v>
      </c>
      <c r="FB508">
        <v>46.14803703703704</v>
      </c>
      <c r="FC508">
        <v>46.61555555555555</v>
      </c>
      <c r="FD508">
        <v>46.01133333333333</v>
      </c>
      <c r="FE508">
        <v>1955.078148148148</v>
      </c>
      <c r="FF508">
        <v>39.89296296296297</v>
      </c>
      <c r="FG508">
        <v>0</v>
      </c>
      <c r="FH508">
        <v>1685039593.3</v>
      </c>
      <c r="FI508">
        <v>0</v>
      </c>
      <c r="FJ508">
        <v>780.53612</v>
      </c>
      <c r="FK508">
        <v>-14.56407694424218</v>
      </c>
      <c r="FL508">
        <v>-1035.192309476177</v>
      </c>
      <c r="FM508">
        <v>19035.364</v>
      </c>
      <c r="FN508">
        <v>15</v>
      </c>
      <c r="FO508">
        <v>1685038834.5</v>
      </c>
      <c r="FP508" t="s">
        <v>1407</v>
      </c>
      <c r="FQ508">
        <v>1685038825.5</v>
      </c>
      <c r="FR508">
        <v>1685038834.5</v>
      </c>
      <c r="FS508">
        <v>7</v>
      </c>
      <c r="FT508">
        <v>-0.029</v>
      </c>
      <c r="FU508">
        <v>-0.007</v>
      </c>
      <c r="FV508">
        <v>0.194</v>
      </c>
      <c r="FW508">
        <v>-0.178</v>
      </c>
      <c r="FX508">
        <v>420</v>
      </c>
      <c r="FY508">
        <v>11</v>
      </c>
      <c r="FZ508">
        <v>0.2</v>
      </c>
      <c r="GA508">
        <v>0.02</v>
      </c>
      <c r="GB508">
        <v>11.9650056097561</v>
      </c>
      <c r="GC508">
        <v>31.13593818815333</v>
      </c>
      <c r="GD508">
        <v>3.179757973286377</v>
      </c>
      <c r="GE508">
        <v>0</v>
      </c>
      <c r="GF508">
        <v>3.179815609756098</v>
      </c>
      <c r="GG508">
        <v>-0.1294183275261241</v>
      </c>
      <c r="GH508">
        <v>0.01281437417917113</v>
      </c>
      <c r="GI508">
        <v>1</v>
      </c>
      <c r="GJ508">
        <v>1</v>
      </c>
      <c r="GK508">
        <v>2</v>
      </c>
      <c r="GL508" t="s">
        <v>432</v>
      </c>
      <c r="GM508">
        <v>3.0986</v>
      </c>
      <c r="GN508">
        <v>2.75819</v>
      </c>
      <c r="GO508">
        <v>0.0800954</v>
      </c>
      <c r="GP508">
        <v>0.0771623</v>
      </c>
      <c r="GQ508">
        <v>0.0956664</v>
      </c>
      <c r="GR508">
        <v>0.0833663</v>
      </c>
      <c r="GS508">
        <v>23229.9</v>
      </c>
      <c r="GT508">
        <v>23052.8</v>
      </c>
      <c r="GU508">
        <v>25820.8</v>
      </c>
      <c r="GV508">
        <v>25352.7</v>
      </c>
      <c r="GW508">
        <v>37494.7</v>
      </c>
      <c r="GX508">
        <v>35411.4</v>
      </c>
      <c r="GY508">
        <v>45163.4</v>
      </c>
      <c r="GZ508">
        <v>41798.3</v>
      </c>
      <c r="HA508">
        <v>1.80012</v>
      </c>
      <c r="HB508">
        <v>1.71697</v>
      </c>
      <c r="HC508">
        <v>-0.11304</v>
      </c>
      <c r="HD508">
        <v>0</v>
      </c>
      <c r="HE508">
        <v>30.0308</v>
      </c>
      <c r="HF508">
        <v>999.9</v>
      </c>
      <c r="HG508">
        <v>39</v>
      </c>
      <c r="HH508">
        <v>47.8</v>
      </c>
      <c r="HI508">
        <v>43.5987</v>
      </c>
      <c r="HJ508">
        <v>62.9838</v>
      </c>
      <c r="HK508">
        <v>23.8542</v>
      </c>
      <c r="HL508">
        <v>1</v>
      </c>
      <c r="HM508">
        <v>0.952739</v>
      </c>
      <c r="HN508">
        <v>9.28105</v>
      </c>
      <c r="HO508">
        <v>20.0561</v>
      </c>
      <c r="HP508">
        <v>5.20965</v>
      </c>
      <c r="HQ508">
        <v>11.986</v>
      </c>
      <c r="HR508">
        <v>4.96265</v>
      </c>
      <c r="HS508">
        <v>3.27397</v>
      </c>
      <c r="HT508">
        <v>9999</v>
      </c>
      <c r="HU508">
        <v>9999</v>
      </c>
      <c r="HV508">
        <v>9999</v>
      </c>
      <c r="HW508">
        <v>33.6</v>
      </c>
      <c r="HX508">
        <v>1.86399</v>
      </c>
      <c r="HY508">
        <v>1.8603</v>
      </c>
      <c r="HZ508">
        <v>1.85866</v>
      </c>
      <c r="IA508">
        <v>1.85994</v>
      </c>
      <c r="IB508">
        <v>1.85989</v>
      </c>
      <c r="IC508">
        <v>1.85852</v>
      </c>
      <c r="ID508">
        <v>1.8576</v>
      </c>
      <c r="IE508">
        <v>1.85242</v>
      </c>
      <c r="IF508">
        <v>0</v>
      </c>
      <c r="IG508">
        <v>0</v>
      </c>
      <c r="IH508">
        <v>0</v>
      </c>
      <c r="II508">
        <v>0</v>
      </c>
      <c r="IJ508" t="s">
        <v>433</v>
      </c>
      <c r="IK508" t="s">
        <v>434</v>
      </c>
      <c r="IL508" t="s">
        <v>435</v>
      </c>
      <c r="IM508" t="s">
        <v>435</v>
      </c>
      <c r="IN508" t="s">
        <v>435</v>
      </c>
      <c r="IO508" t="s">
        <v>435</v>
      </c>
      <c r="IP508">
        <v>0</v>
      </c>
      <c r="IQ508">
        <v>100</v>
      </c>
      <c r="IR508">
        <v>100</v>
      </c>
      <c r="IS508">
        <v>0.185</v>
      </c>
      <c r="IT508">
        <v>-0.09089999999999999</v>
      </c>
      <c r="IU508">
        <v>0.1137255797111478</v>
      </c>
      <c r="IV508">
        <v>0.0002756662941723101</v>
      </c>
      <c r="IW508">
        <v>-1.706736700235475E-07</v>
      </c>
      <c r="IX508">
        <v>-7.648352192670159E-11</v>
      </c>
      <c r="IY508">
        <v>-0.2528666375941129</v>
      </c>
      <c r="IZ508">
        <v>0.001712106514585134</v>
      </c>
      <c r="JA508">
        <v>0.0004201690128959496</v>
      </c>
      <c r="JB508">
        <v>-1.212774764375344E-06</v>
      </c>
      <c r="JC508">
        <v>3</v>
      </c>
      <c r="JD508">
        <v>1949</v>
      </c>
      <c r="JE508">
        <v>1</v>
      </c>
      <c r="JF508">
        <v>28</v>
      </c>
      <c r="JG508">
        <v>12.8</v>
      </c>
      <c r="JH508">
        <v>12.7</v>
      </c>
      <c r="JI508">
        <v>0.877686</v>
      </c>
      <c r="JJ508">
        <v>2.70264</v>
      </c>
      <c r="JK508">
        <v>1.49658</v>
      </c>
      <c r="JL508">
        <v>2.33521</v>
      </c>
      <c r="JM508">
        <v>1.54785</v>
      </c>
      <c r="JN508">
        <v>2.42065</v>
      </c>
      <c r="JO508">
        <v>50.7709</v>
      </c>
      <c r="JP508">
        <v>12.6698</v>
      </c>
      <c r="JQ508">
        <v>18</v>
      </c>
      <c r="JR508">
        <v>502.993</v>
      </c>
      <c r="JS508">
        <v>461.529</v>
      </c>
      <c r="JT508">
        <v>20.7686</v>
      </c>
      <c r="JU508">
        <v>38.0637</v>
      </c>
      <c r="JV508">
        <v>30.0015</v>
      </c>
      <c r="JW508">
        <v>37.8968</v>
      </c>
      <c r="JX508">
        <v>37.8096</v>
      </c>
      <c r="JY508">
        <v>17.6558</v>
      </c>
      <c r="JZ508">
        <v>59.6233</v>
      </c>
      <c r="KA508">
        <v>0</v>
      </c>
      <c r="KB508">
        <v>16.3014</v>
      </c>
      <c r="KC508">
        <v>299.926</v>
      </c>
      <c r="KD508">
        <v>14.9804</v>
      </c>
      <c r="KE508">
        <v>98.68680000000001</v>
      </c>
      <c r="KF508">
        <v>99.2257</v>
      </c>
    </row>
    <row r="509" spans="1:292">
      <c r="A509">
        <v>489</v>
      </c>
      <c r="B509">
        <v>1685039599</v>
      </c>
      <c r="C509">
        <v>12999.90000009537</v>
      </c>
      <c r="D509" t="s">
        <v>1422</v>
      </c>
      <c r="E509" t="s">
        <v>1423</v>
      </c>
      <c r="F509">
        <v>5</v>
      </c>
      <c r="G509" t="s">
        <v>1406</v>
      </c>
      <c r="H509">
        <v>1685039591.214286</v>
      </c>
      <c r="I509">
        <f>(J509)/1000</f>
        <v>0</v>
      </c>
      <c r="J509">
        <f>IF(DO509, AM509, AG509)</f>
        <v>0</v>
      </c>
      <c r="K509">
        <f>IF(DO509, AH509, AF509)</f>
        <v>0</v>
      </c>
      <c r="L509">
        <f>DQ509 - IF(AT509&gt;1, K509*DK509*100.0/(AV509*EE509), 0)</f>
        <v>0</v>
      </c>
      <c r="M509">
        <f>((S509-I509/2)*L509-K509)/(S509+I509/2)</f>
        <v>0</v>
      </c>
      <c r="N509">
        <f>M509*(DX509+DY509)/1000.0</f>
        <v>0</v>
      </c>
      <c r="O509">
        <f>(DQ509 - IF(AT509&gt;1, K509*DK509*100.0/(AV509*EE509), 0))*(DX509+DY509)/1000.0</f>
        <v>0</v>
      </c>
      <c r="P509">
        <f>2.0/((1/R509-1/Q509)+SIGN(R509)*SQRT((1/R509-1/Q509)*(1/R509-1/Q509) + 4*DL509/((DL509+1)*(DL509+1))*(2*1/R509*1/Q509-1/Q509*1/Q509)))</f>
        <v>0</v>
      </c>
      <c r="Q509">
        <f>IF(LEFT(DM509,1)&lt;&gt;"0",IF(LEFT(DM509,1)="1",3.0,DN509),$D$5+$E$5*(EE509*DX509/($K$5*1000))+$F$5*(EE509*DX509/($K$5*1000))*MAX(MIN(DK509,$J$5),$I$5)*MAX(MIN(DK509,$J$5),$I$5)+$G$5*MAX(MIN(DK509,$J$5),$I$5)*(EE509*DX509/($K$5*1000))+$H$5*(EE509*DX509/($K$5*1000))*(EE509*DX509/($K$5*1000)))</f>
        <v>0</v>
      </c>
      <c r="R509">
        <f>I509*(1000-(1000*0.61365*exp(17.502*V509/(240.97+V509))/(DX509+DY509)+DS509)/2)/(1000*0.61365*exp(17.502*V509/(240.97+V509))/(DX509+DY509)-DS509)</f>
        <v>0</v>
      </c>
      <c r="S509">
        <f>1/((DL509+1)/(P509/1.6)+1/(Q509/1.37)) + DL509/((DL509+1)/(P509/1.6) + DL509/(Q509/1.37))</f>
        <v>0</v>
      </c>
      <c r="T509">
        <f>(DG509*DJ509)</f>
        <v>0</v>
      </c>
      <c r="U509">
        <f>(DZ509+(T509+2*0.95*5.67E-8*(((DZ509+$B$9)+273)^4-(DZ509+273)^4)-44100*I509)/(1.84*29.3*Q509+8*0.95*5.67E-8*(DZ509+273)^3))</f>
        <v>0</v>
      </c>
      <c r="V509">
        <f>($C$9*EA509+$D$9*EB509+$E$9*U509)</f>
        <v>0</v>
      </c>
      <c r="W509">
        <f>0.61365*exp(17.502*V509/(240.97+V509))</f>
        <v>0</v>
      </c>
      <c r="X509">
        <f>(Y509/Z509*100)</f>
        <v>0</v>
      </c>
      <c r="Y509">
        <f>DS509*(DX509+DY509)/1000</f>
        <v>0</v>
      </c>
      <c r="Z509">
        <f>0.61365*exp(17.502*DZ509/(240.97+DZ509))</f>
        <v>0</v>
      </c>
      <c r="AA509">
        <f>(W509-DS509*(DX509+DY509)/1000)</f>
        <v>0</v>
      </c>
      <c r="AB509">
        <f>(-I509*44100)</f>
        <v>0</v>
      </c>
      <c r="AC509">
        <f>2*29.3*Q509*0.92*(DZ509-V509)</f>
        <v>0</v>
      </c>
      <c r="AD509">
        <f>2*0.95*5.67E-8*(((DZ509+$B$9)+273)^4-(V509+273)^4)</f>
        <v>0</v>
      </c>
      <c r="AE509">
        <f>T509+AD509+AB509+AC509</f>
        <v>0</v>
      </c>
      <c r="AF509">
        <f>DW509*AT509*(DR509-DQ509*(1000-AT509*DT509)/(1000-AT509*DS509))/(100*DK509)</f>
        <v>0</v>
      </c>
      <c r="AG509">
        <f>1000*DW509*AT509*(DS509-DT509)/(100*DK509*(1000-AT509*DS509))</f>
        <v>0</v>
      </c>
      <c r="AH509">
        <f>(AI509 - AJ509 - DX509*1E3/(8.314*(DZ509+273.15)) * AL509/DW509 * AK509) * DW509/(100*DK509) * (1000 - DT509)/1000</f>
        <v>0</v>
      </c>
      <c r="AI509">
        <v>322.1253423266774</v>
      </c>
      <c r="AJ509">
        <v>332.152393939394</v>
      </c>
      <c r="AK509">
        <v>-3.221503309792589</v>
      </c>
      <c r="AL509">
        <v>66.96187495327348</v>
      </c>
      <c r="AM509">
        <f>(AO509 - AN509 + DX509*1E3/(8.314*(DZ509+273.15)) * AQ509/DW509 * AP509) * DW509/(100*DK509) * 1000/(1000 - AO509)</f>
        <v>0</v>
      </c>
      <c r="AN509">
        <v>14.87871592337501</v>
      </c>
      <c r="AO509">
        <v>18.01785384615387</v>
      </c>
      <c r="AP509">
        <v>-0.005448559611794456</v>
      </c>
      <c r="AQ509">
        <v>97.61332919018848</v>
      </c>
      <c r="AR509">
        <v>0</v>
      </c>
      <c r="AS509">
        <v>0</v>
      </c>
      <c r="AT509">
        <f>IF(AR509*$H$15&gt;=AV509,1.0,(AV509/(AV509-AR509*$H$15)))</f>
        <v>0</v>
      </c>
      <c r="AU509">
        <f>(AT509-1)*100</f>
        <v>0</v>
      </c>
      <c r="AV509">
        <f>MAX(0,($B$15+$C$15*EE509)/(1+$D$15*EE509)*DX509/(DZ509+273)*$E$15)</f>
        <v>0</v>
      </c>
      <c r="AW509" t="s">
        <v>429</v>
      </c>
      <c r="AX509" t="s">
        <v>429</v>
      </c>
      <c r="AY509">
        <v>0</v>
      </c>
      <c r="AZ509">
        <v>0</v>
      </c>
      <c r="BA509">
        <f>1-AY509/AZ509</f>
        <v>0</v>
      </c>
      <c r="BB509">
        <v>0</v>
      </c>
      <c r="BC509" t="s">
        <v>429</v>
      </c>
      <c r="BD509" t="s">
        <v>429</v>
      </c>
      <c r="BE509">
        <v>0</v>
      </c>
      <c r="BF509">
        <v>0</v>
      </c>
      <c r="BG509">
        <f>1-BE509/BF509</f>
        <v>0</v>
      </c>
      <c r="BH509">
        <v>0.5</v>
      </c>
      <c r="BI509">
        <f>DH509</f>
        <v>0</v>
      </c>
      <c r="BJ509">
        <f>K509</f>
        <v>0</v>
      </c>
      <c r="BK509">
        <f>BG509*BH509*BI509</f>
        <v>0</v>
      </c>
      <c r="BL509">
        <f>(BJ509-BB509)/BI509</f>
        <v>0</v>
      </c>
      <c r="BM509">
        <f>(AZ509-BF509)/BF509</f>
        <v>0</v>
      </c>
      <c r="BN509">
        <f>AY509/(BA509+AY509/BF509)</f>
        <v>0</v>
      </c>
      <c r="BO509" t="s">
        <v>429</v>
      </c>
      <c r="BP509">
        <v>0</v>
      </c>
      <c r="BQ509">
        <f>IF(BP509&lt;&gt;0, BP509, BN509)</f>
        <v>0</v>
      </c>
      <c r="BR509">
        <f>1-BQ509/BF509</f>
        <v>0</v>
      </c>
      <c r="BS509">
        <f>(BF509-BE509)/(BF509-BQ509)</f>
        <v>0</v>
      </c>
      <c r="BT509">
        <f>(AZ509-BF509)/(AZ509-BQ509)</f>
        <v>0</v>
      </c>
      <c r="BU509">
        <f>(BF509-BE509)/(BF509-AY509)</f>
        <v>0</v>
      </c>
      <c r="BV509">
        <f>(AZ509-BF509)/(AZ509-AY509)</f>
        <v>0</v>
      </c>
      <c r="BW509">
        <f>(BS509*BQ509/BE509)</f>
        <v>0</v>
      </c>
      <c r="BX509">
        <f>(1-BW509)</f>
        <v>0</v>
      </c>
      <c r="DG509">
        <f>$B$13*EF509+$C$13*EG509+$F$13*ER509*(1-EU509)</f>
        <v>0</v>
      </c>
      <c r="DH509">
        <f>DG509*DI509</f>
        <v>0</v>
      </c>
      <c r="DI509">
        <f>($B$13*$D$11+$C$13*$D$11+$F$13*((FE509+EW509)/MAX(FE509+EW509+FF509, 0.1)*$I$11+FF509/MAX(FE509+EW509+FF509, 0.1)*$J$11))/($B$13+$C$13+$F$13)</f>
        <v>0</v>
      </c>
      <c r="DJ509">
        <f>($B$13*$K$11+$C$13*$K$11+$F$13*((FE509+EW509)/MAX(FE509+EW509+FF509, 0.1)*$P$11+FF509/MAX(FE509+EW509+FF509, 0.1)*$Q$11))/($B$13+$C$13+$F$13)</f>
        <v>0</v>
      </c>
      <c r="DK509">
        <v>6</v>
      </c>
      <c r="DL509">
        <v>0.5</v>
      </c>
      <c r="DM509" t="s">
        <v>430</v>
      </c>
      <c r="DN509">
        <v>2</v>
      </c>
      <c r="DO509" t="b">
        <v>1</v>
      </c>
      <c r="DP509">
        <v>1685039591.214286</v>
      </c>
      <c r="DQ509">
        <v>348.9572142857143</v>
      </c>
      <c r="DR509">
        <v>333.622</v>
      </c>
      <c r="DS509">
        <v>18.05051428571429</v>
      </c>
      <c r="DT509">
        <v>14.88963928571428</v>
      </c>
      <c r="DU509">
        <v>348.7714999999999</v>
      </c>
      <c r="DV509">
        <v>18.14128214285714</v>
      </c>
      <c r="DW509">
        <v>500.0245</v>
      </c>
      <c r="DX509">
        <v>99.47348928571429</v>
      </c>
      <c r="DY509">
        <v>0.100014125</v>
      </c>
      <c r="DZ509">
        <v>27.04358571428572</v>
      </c>
      <c r="EA509">
        <v>28.18560357142857</v>
      </c>
      <c r="EB509">
        <v>999.9000000000002</v>
      </c>
      <c r="EC509">
        <v>0</v>
      </c>
      <c r="ED509">
        <v>0</v>
      </c>
      <c r="EE509">
        <v>9998.167857142858</v>
      </c>
      <c r="EF509">
        <v>0</v>
      </c>
      <c r="EG509">
        <v>340.4802857142857</v>
      </c>
      <c r="EH509">
        <v>15.33516785714286</v>
      </c>
      <c r="EI509">
        <v>355.3720714285714</v>
      </c>
      <c r="EJ509">
        <v>338.66475</v>
      </c>
      <c r="EK509">
        <v>3.16088</v>
      </c>
      <c r="EL509">
        <v>333.622</v>
      </c>
      <c r="EM509">
        <v>14.88963928571428</v>
      </c>
      <c r="EN509">
        <v>1.795547142857143</v>
      </c>
      <c r="EO509">
        <v>1.481123928571428</v>
      </c>
      <c r="EP509">
        <v>15.748075</v>
      </c>
      <c r="EQ509">
        <v>12.77467142857143</v>
      </c>
      <c r="ER509">
        <v>1999.98</v>
      </c>
      <c r="ES509">
        <v>0.9800022142857142</v>
      </c>
      <c r="ET509">
        <v>0.01999748928571429</v>
      </c>
      <c r="EU509">
        <v>0</v>
      </c>
      <c r="EV509">
        <v>779.371642857143</v>
      </c>
      <c r="EW509">
        <v>5.00078</v>
      </c>
      <c r="EX509">
        <v>18949.79642857143</v>
      </c>
      <c r="EY509">
        <v>16379.48928571428</v>
      </c>
      <c r="EZ509">
        <v>45.63139285714284</v>
      </c>
      <c r="FA509">
        <v>47.7185</v>
      </c>
      <c r="FB509">
        <v>46.13160714285714</v>
      </c>
      <c r="FC509">
        <v>46.63375</v>
      </c>
      <c r="FD509">
        <v>46.08010714285714</v>
      </c>
      <c r="FE509">
        <v>1955.08</v>
      </c>
      <c r="FF509">
        <v>39.89000000000001</v>
      </c>
      <c r="FG509">
        <v>0</v>
      </c>
      <c r="FH509">
        <v>1685039598.7</v>
      </c>
      <c r="FI509">
        <v>0</v>
      </c>
      <c r="FJ509">
        <v>779.2157692307693</v>
      </c>
      <c r="FK509">
        <v>-16.67418804035273</v>
      </c>
      <c r="FL509">
        <v>-1223.887180342721</v>
      </c>
      <c r="FM509">
        <v>18938.17307692308</v>
      </c>
      <c r="FN509">
        <v>15</v>
      </c>
      <c r="FO509">
        <v>1685038834.5</v>
      </c>
      <c r="FP509" t="s">
        <v>1407</v>
      </c>
      <c r="FQ509">
        <v>1685038825.5</v>
      </c>
      <c r="FR509">
        <v>1685038834.5</v>
      </c>
      <c r="FS509">
        <v>7</v>
      </c>
      <c r="FT509">
        <v>-0.029</v>
      </c>
      <c r="FU509">
        <v>-0.007</v>
      </c>
      <c r="FV509">
        <v>0.194</v>
      </c>
      <c r="FW509">
        <v>-0.178</v>
      </c>
      <c r="FX509">
        <v>420</v>
      </c>
      <c r="FY509">
        <v>11</v>
      </c>
      <c r="FZ509">
        <v>0.2</v>
      </c>
      <c r="GA509">
        <v>0.02</v>
      </c>
      <c r="GB509">
        <v>14.3907025</v>
      </c>
      <c r="GC509">
        <v>17.18473058161348</v>
      </c>
      <c r="GD509">
        <v>1.715066232757135</v>
      </c>
      <c r="GE509">
        <v>0</v>
      </c>
      <c r="GF509">
        <v>3.16764425</v>
      </c>
      <c r="GG509">
        <v>-0.1251992870544194</v>
      </c>
      <c r="GH509">
        <v>0.01216198747892383</v>
      </c>
      <c r="GI509">
        <v>1</v>
      </c>
      <c r="GJ509">
        <v>1</v>
      </c>
      <c r="GK509">
        <v>2</v>
      </c>
      <c r="GL509" t="s">
        <v>432</v>
      </c>
      <c r="GM509">
        <v>3.09886</v>
      </c>
      <c r="GN509">
        <v>2.75816</v>
      </c>
      <c r="GO509">
        <v>0.0771128</v>
      </c>
      <c r="GP509">
        <v>0.0739556</v>
      </c>
      <c r="GQ509">
        <v>0.0955737</v>
      </c>
      <c r="GR509">
        <v>0.0833845</v>
      </c>
      <c r="GS509">
        <v>23304.4</v>
      </c>
      <c r="GT509">
        <v>23132.7</v>
      </c>
      <c r="GU509">
        <v>25820</v>
      </c>
      <c r="GV509">
        <v>25352.6</v>
      </c>
      <c r="GW509">
        <v>37496.9</v>
      </c>
      <c r="GX509">
        <v>35410.4</v>
      </c>
      <c r="GY509">
        <v>45161.9</v>
      </c>
      <c r="GZ509">
        <v>41798.3</v>
      </c>
      <c r="HA509">
        <v>1.80018</v>
      </c>
      <c r="HB509">
        <v>1.71677</v>
      </c>
      <c r="HC509">
        <v>-0.114735</v>
      </c>
      <c r="HD509">
        <v>0</v>
      </c>
      <c r="HE509">
        <v>30.0171</v>
      </c>
      <c r="HF509">
        <v>999.9</v>
      </c>
      <c r="HG509">
        <v>39</v>
      </c>
      <c r="HH509">
        <v>47.8</v>
      </c>
      <c r="HI509">
        <v>43.5981</v>
      </c>
      <c r="HJ509">
        <v>63.0538</v>
      </c>
      <c r="HK509">
        <v>23.5777</v>
      </c>
      <c r="HL509">
        <v>1</v>
      </c>
      <c r="HM509">
        <v>0.95404</v>
      </c>
      <c r="HN509">
        <v>9.28105</v>
      </c>
      <c r="HO509">
        <v>20.0562</v>
      </c>
      <c r="HP509">
        <v>5.2101</v>
      </c>
      <c r="HQ509">
        <v>11.986</v>
      </c>
      <c r="HR509">
        <v>4.96275</v>
      </c>
      <c r="HS509">
        <v>3.27397</v>
      </c>
      <c r="HT509">
        <v>9999</v>
      </c>
      <c r="HU509">
        <v>9999</v>
      </c>
      <c r="HV509">
        <v>9999</v>
      </c>
      <c r="HW509">
        <v>33.6</v>
      </c>
      <c r="HX509">
        <v>1.86399</v>
      </c>
      <c r="HY509">
        <v>1.86026</v>
      </c>
      <c r="HZ509">
        <v>1.85867</v>
      </c>
      <c r="IA509">
        <v>1.85994</v>
      </c>
      <c r="IB509">
        <v>1.85987</v>
      </c>
      <c r="IC509">
        <v>1.85852</v>
      </c>
      <c r="ID509">
        <v>1.8576</v>
      </c>
      <c r="IE509">
        <v>1.85242</v>
      </c>
      <c r="IF509">
        <v>0</v>
      </c>
      <c r="IG509">
        <v>0</v>
      </c>
      <c r="IH509">
        <v>0</v>
      </c>
      <c r="II509">
        <v>0</v>
      </c>
      <c r="IJ509" t="s">
        <v>433</v>
      </c>
      <c r="IK509" t="s">
        <v>434</v>
      </c>
      <c r="IL509" t="s">
        <v>435</v>
      </c>
      <c r="IM509" t="s">
        <v>435</v>
      </c>
      <c r="IN509" t="s">
        <v>435</v>
      </c>
      <c r="IO509" t="s">
        <v>435</v>
      </c>
      <c r="IP509">
        <v>0</v>
      </c>
      <c r="IQ509">
        <v>100</v>
      </c>
      <c r="IR509">
        <v>100</v>
      </c>
      <c r="IS509">
        <v>0.183</v>
      </c>
      <c r="IT509">
        <v>-0.09130000000000001</v>
      </c>
      <c r="IU509">
        <v>0.1137255797111478</v>
      </c>
      <c r="IV509">
        <v>0.0002756662941723101</v>
      </c>
      <c r="IW509">
        <v>-1.706736700235475E-07</v>
      </c>
      <c r="IX509">
        <v>-7.648352192670159E-11</v>
      </c>
      <c r="IY509">
        <v>-0.2528666375941129</v>
      </c>
      <c r="IZ509">
        <v>0.001712106514585134</v>
      </c>
      <c r="JA509">
        <v>0.0004201690128959496</v>
      </c>
      <c r="JB509">
        <v>-1.212774764375344E-06</v>
      </c>
      <c r="JC509">
        <v>3</v>
      </c>
      <c r="JD509">
        <v>1949</v>
      </c>
      <c r="JE509">
        <v>1</v>
      </c>
      <c r="JF509">
        <v>28</v>
      </c>
      <c r="JG509">
        <v>12.9</v>
      </c>
      <c r="JH509">
        <v>12.7</v>
      </c>
      <c r="JI509">
        <v>0.842285</v>
      </c>
      <c r="JJ509">
        <v>2.7063</v>
      </c>
      <c r="JK509">
        <v>1.49658</v>
      </c>
      <c r="JL509">
        <v>2.33521</v>
      </c>
      <c r="JM509">
        <v>1.54785</v>
      </c>
      <c r="JN509">
        <v>2.42065</v>
      </c>
      <c r="JO509">
        <v>50.7382</v>
      </c>
      <c r="JP509">
        <v>12.6698</v>
      </c>
      <c r="JQ509">
        <v>18</v>
      </c>
      <c r="JR509">
        <v>503.111</v>
      </c>
      <c r="JS509">
        <v>461.463</v>
      </c>
      <c r="JT509">
        <v>20.7622</v>
      </c>
      <c r="JU509">
        <v>38.0819</v>
      </c>
      <c r="JV509">
        <v>30.0014</v>
      </c>
      <c r="JW509">
        <v>37.9094</v>
      </c>
      <c r="JX509">
        <v>37.8195</v>
      </c>
      <c r="JY509">
        <v>16.9374</v>
      </c>
      <c r="JZ509">
        <v>59.3345</v>
      </c>
      <c r="KA509">
        <v>0</v>
      </c>
      <c r="KB509">
        <v>16.2809</v>
      </c>
      <c r="KC509">
        <v>279.893</v>
      </c>
      <c r="KD509">
        <v>15.0075</v>
      </c>
      <c r="KE509">
        <v>98.6835</v>
      </c>
      <c r="KF509">
        <v>99.2256</v>
      </c>
    </row>
    <row r="510" spans="1:292">
      <c r="A510">
        <v>490</v>
      </c>
      <c r="B510">
        <v>1685039604</v>
      </c>
      <c r="C510">
        <v>13004.90000009537</v>
      </c>
      <c r="D510" t="s">
        <v>1424</v>
      </c>
      <c r="E510" t="s">
        <v>1425</v>
      </c>
      <c r="F510">
        <v>5</v>
      </c>
      <c r="G510" t="s">
        <v>1406</v>
      </c>
      <c r="H510">
        <v>1685039596.5</v>
      </c>
      <c r="I510">
        <f>(J510)/1000</f>
        <v>0</v>
      </c>
      <c r="J510">
        <f>IF(DO510, AM510, AG510)</f>
        <v>0</v>
      </c>
      <c r="K510">
        <f>IF(DO510, AH510, AF510)</f>
        <v>0</v>
      </c>
      <c r="L510">
        <f>DQ510 - IF(AT510&gt;1, K510*DK510*100.0/(AV510*EE510), 0)</f>
        <v>0</v>
      </c>
      <c r="M510">
        <f>((S510-I510/2)*L510-K510)/(S510+I510/2)</f>
        <v>0</v>
      </c>
      <c r="N510">
        <f>M510*(DX510+DY510)/1000.0</f>
        <v>0</v>
      </c>
      <c r="O510">
        <f>(DQ510 - IF(AT510&gt;1, K510*DK510*100.0/(AV510*EE510), 0))*(DX510+DY510)/1000.0</f>
        <v>0</v>
      </c>
      <c r="P510">
        <f>2.0/((1/R510-1/Q510)+SIGN(R510)*SQRT((1/R510-1/Q510)*(1/R510-1/Q510) + 4*DL510/((DL510+1)*(DL510+1))*(2*1/R510*1/Q510-1/Q510*1/Q510)))</f>
        <v>0</v>
      </c>
      <c r="Q510">
        <f>IF(LEFT(DM510,1)&lt;&gt;"0",IF(LEFT(DM510,1)="1",3.0,DN510),$D$5+$E$5*(EE510*DX510/($K$5*1000))+$F$5*(EE510*DX510/($K$5*1000))*MAX(MIN(DK510,$J$5),$I$5)*MAX(MIN(DK510,$J$5),$I$5)+$G$5*MAX(MIN(DK510,$J$5),$I$5)*(EE510*DX510/($K$5*1000))+$H$5*(EE510*DX510/($K$5*1000))*(EE510*DX510/($K$5*1000)))</f>
        <v>0</v>
      </c>
      <c r="R510">
        <f>I510*(1000-(1000*0.61365*exp(17.502*V510/(240.97+V510))/(DX510+DY510)+DS510)/2)/(1000*0.61365*exp(17.502*V510/(240.97+V510))/(DX510+DY510)-DS510)</f>
        <v>0</v>
      </c>
      <c r="S510">
        <f>1/((DL510+1)/(P510/1.6)+1/(Q510/1.37)) + DL510/((DL510+1)/(P510/1.6) + DL510/(Q510/1.37))</f>
        <v>0</v>
      </c>
      <c r="T510">
        <f>(DG510*DJ510)</f>
        <v>0</v>
      </c>
      <c r="U510">
        <f>(DZ510+(T510+2*0.95*5.67E-8*(((DZ510+$B$9)+273)^4-(DZ510+273)^4)-44100*I510)/(1.84*29.3*Q510+8*0.95*5.67E-8*(DZ510+273)^3))</f>
        <v>0</v>
      </c>
      <c r="V510">
        <f>($C$9*EA510+$D$9*EB510+$E$9*U510)</f>
        <v>0</v>
      </c>
      <c r="W510">
        <f>0.61365*exp(17.502*V510/(240.97+V510))</f>
        <v>0</v>
      </c>
      <c r="X510">
        <f>(Y510/Z510*100)</f>
        <v>0</v>
      </c>
      <c r="Y510">
        <f>DS510*(DX510+DY510)/1000</f>
        <v>0</v>
      </c>
      <c r="Z510">
        <f>0.61365*exp(17.502*DZ510/(240.97+DZ510))</f>
        <v>0</v>
      </c>
      <c r="AA510">
        <f>(W510-DS510*(DX510+DY510)/1000)</f>
        <v>0</v>
      </c>
      <c r="AB510">
        <f>(-I510*44100)</f>
        <v>0</v>
      </c>
      <c r="AC510">
        <f>2*29.3*Q510*0.92*(DZ510-V510)</f>
        <v>0</v>
      </c>
      <c r="AD510">
        <f>2*0.95*5.67E-8*(((DZ510+$B$9)+273)^4-(V510+273)^4)</f>
        <v>0</v>
      </c>
      <c r="AE510">
        <f>T510+AD510+AB510+AC510</f>
        <v>0</v>
      </c>
      <c r="AF510">
        <f>DW510*AT510*(DR510-DQ510*(1000-AT510*DT510)/(1000-AT510*DS510))/(100*DK510)</f>
        <v>0</v>
      </c>
      <c r="AG510">
        <f>1000*DW510*AT510*(DS510-DT510)/(100*DK510*(1000-AT510*DS510))</f>
        <v>0</v>
      </c>
      <c r="AH510">
        <f>(AI510 - AJ510 - DX510*1E3/(8.314*(DZ510+273.15)) * AL510/DW510 * AK510) * DW510/(100*DK510) * (1000 - DT510)/1000</f>
        <v>0</v>
      </c>
      <c r="AI510">
        <v>305.1242706626322</v>
      </c>
      <c r="AJ510">
        <v>315.8631090909091</v>
      </c>
      <c r="AK510">
        <v>-3.260853947555142</v>
      </c>
      <c r="AL510">
        <v>66.96187495327348</v>
      </c>
      <c r="AM510">
        <f>(AO510 - AN510 + DX510*1E3/(8.314*(DZ510+273.15)) * AQ510/DW510 * AP510) * DW510/(100*DK510) * 1000/(1000 - AO510)</f>
        <v>0</v>
      </c>
      <c r="AN510">
        <v>14.90051905381272</v>
      </c>
      <c r="AO510">
        <v>18.01073916083917</v>
      </c>
      <c r="AP510">
        <v>-0.003779474165309043</v>
      </c>
      <c r="AQ510">
        <v>97.61332919018848</v>
      </c>
      <c r="AR510">
        <v>0</v>
      </c>
      <c r="AS510">
        <v>0</v>
      </c>
      <c r="AT510">
        <f>IF(AR510*$H$15&gt;=AV510,1.0,(AV510/(AV510-AR510*$H$15)))</f>
        <v>0</v>
      </c>
      <c r="AU510">
        <f>(AT510-1)*100</f>
        <v>0</v>
      </c>
      <c r="AV510">
        <f>MAX(0,($B$15+$C$15*EE510)/(1+$D$15*EE510)*DX510/(DZ510+273)*$E$15)</f>
        <v>0</v>
      </c>
      <c r="AW510" t="s">
        <v>429</v>
      </c>
      <c r="AX510" t="s">
        <v>429</v>
      </c>
      <c r="AY510">
        <v>0</v>
      </c>
      <c r="AZ510">
        <v>0</v>
      </c>
      <c r="BA510">
        <f>1-AY510/AZ510</f>
        <v>0</v>
      </c>
      <c r="BB510">
        <v>0</v>
      </c>
      <c r="BC510" t="s">
        <v>429</v>
      </c>
      <c r="BD510" t="s">
        <v>429</v>
      </c>
      <c r="BE510">
        <v>0</v>
      </c>
      <c r="BF510">
        <v>0</v>
      </c>
      <c r="BG510">
        <f>1-BE510/BF510</f>
        <v>0</v>
      </c>
      <c r="BH510">
        <v>0.5</v>
      </c>
      <c r="BI510">
        <f>DH510</f>
        <v>0</v>
      </c>
      <c r="BJ510">
        <f>K510</f>
        <v>0</v>
      </c>
      <c r="BK510">
        <f>BG510*BH510*BI510</f>
        <v>0</v>
      </c>
      <c r="BL510">
        <f>(BJ510-BB510)/BI510</f>
        <v>0</v>
      </c>
      <c r="BM510">
        <f>(AZ510-BF510)/BF510</f>
        <v>0</v>
      </c>
      <c r="BN510">
        <f>AY510/(BA510+AY510/BF510)</f>
        <v>0</v>
      </c>
      <c r="BO510" t="s">
        <v>429</v>
      </c>
      <c r="BP510">
        <v>0</v>
      </c>
      <c r="BQ510">
        <f>IF(BP510&lt;&gt;0, BP510, BN510)</f>
        <v>0</v>
      </c>
      <c r="BR510">
        <f>1-BQ510/BF510</f>
        <v>0</v>
      </c>
      <c r="BS510">
        <f>(BF510-BE510)/(BF510-BQ510)</f>
        <v>0</v>
      </c>
      <c r="BT510">
        <f>(AZ510-BF510)/(AZ510-BQ510)</f>
        <v>0</v>
      </c>
      <c r="BU510">
        <f>(BF510-BE510)/(BF510-AY510)</f>
        <v>0</v>
      </c>
      <c r="BV510">
        <f>(AZ510-BF510)/(AZ510-AY510)</f>
        <v>0</v>
      </c>
      <c r="BW510">
        <f>(BS510*BQ510/BE510)</f>
        <v>0</v>
      </c>
      <c r="BX510">
        <f>(1-BW510)</f>
        <v>0</v>
      </c>
      <c r="DG510">
        <f>$B$13*EF510+$C$13*EG510+$F$13*ER510*(1-EU510)</f>
        <v>0</v>
      </c>
      <c r="DH510">
        <f>DG510*DI510</f>
        <v>0</v>
      </c>
      <c r="DI510">
        <f>($B$13*$D$11+$C$13*$D$11+$F$13*((FE510+EW510)/MAX(FE510+EW510+FF510, 0.1)*$I$11+FF510/MAX(FE510+EW510+FF510, 0.1)*$J$11))/($B$13+$C$13+$F$13)</f>
        <v>0</v>
      </c>
      <c r="DJ510">
        <f>($B$13*$K$11+$C$13*$K$11+$F$13*((FE510+EW510)/MAX(FE510+EW510+FF510, 0.1)*$P$11+FF510/MAX(FE510+EW510+FF510, 0.1)*$Q$11))/($B$13+$C$13+$F$13)</f>
        <v>0</v>
      </c>
      <c r="DK510">
        <v>6</v>
      </c>
      <c r="DL510">
        <v>0.5</v>
      </c>
      <c r="DM510" t="s">
        <v>430</v>
      </c>
      <c r="DN510">
        <v>2</v>
      </c>
      <c r="DO510" t="b">
        <v>1</v>
      </c>
      <c r="DP510">
        <v>1685039596.5</v>
      </c>
      <c r="DQ510">
        <v>332.4232962962963</v>
      </c>
      <c r="DR510">
        <v>316.1149259259259</v>
      </c>
      <c r="DS510">
        <v>18.02922592592593</v>
      </c>
      <c r="DT510">
        <v>14.89402592592593</v>
      </c>
      <c r="DU510">
        <v>332.2396666666667</v>
      </c>
      <c r="DV510">
        <v>18.12031481481482</v>
      </c>
      <c r="DW510">
        <v>500.006074074074</v>
      </c>
      <c r="DX510">
        <v>99.47391111111112</v>
      </c>
      <c r="DY510">
        <v>0.09995825555555554</v>
      </c>
      <c r="DZ510">
        <v>27.02802222222222</v>
      </c>
      <c r="EA510">
        <v>28.16526296296296</v>
      </c>
      <c r="EB510">
        <v>999.9000000000001</v>
      </c>
      <c r="EC510">
        <v>0</v>
      </c>
      <c r="ED510">
        <v>0</v>
      </c>
      <c r="EE510">
        <v>10000.06111111111</v>
      </c>
      <c r="EF510">
        <v>0</v>
      </c>
      <c r="EG510">
        <v>337.3505185185185</v>
      </c>
      <c r="EH510">
        <v>16.30835185185185</v>
      </c>
      <c r="EI510">
        <v>338.5268518518519</v>
      </c>
      <c r="EJ510">
        <v>320.8941111111111</v>
      </c>
      <c r="EK510">
        <v>3.135209259259259</v>
      </c>
      <c r="EL510">
        <v>316.1149259259259</v>
      </c>
      <c r="EM510">
        <v>14.89402592592593</v>
      </c>
      <c r="EN510">
        <v>1.793437777777778</v>
      </c>
      <c r="EO510">
        <v>1.481567037037037</v>
      </c>
      <c r="EP510">
        <v>15.72970740740741</v>
      </c>
      <c r="EQ510">
        <v>12.77922592592593</v>
      </c>
      <c r="ER510">
        <v>1999.972962962963</v>
      </c>
      <c r="ES510">
        <v>0.9800023333333333</v>
      </c>
      <c r="ET510">
        <v>0.01999737037037037</v>
      </c>
      <c r="EU510">
        <v>0</v>
      </c>
      <c r="EV510">
        <v>778.0772222222222</v>
      </c>
      <c r="EW510">
        <v>5.00078</v>
      </c>
      <c r="EX510">
        <v>18847.09259259259</v>
      </c>
      <c r="EY510">
        <v>16379.42592592593</v>
      </c>
      <c r="EZ510">
        <v>45.65014814814814</v>
      </c>
      <c r="FA510">
        <v>47.73359259259259</v>
      </c>
      <c r="FB510">
        <v>46.12714814814814</v>
      </c>
      <c r="FC510">
        <v>46.65485185185184</v>
      </c>
      <c r="FD510">
        <v>46.12237037037035</v>
      </c>
      <c r="FE510">
        <v>1955.073333333333</v>
      </c>
      <c r="FF510">
        <v>39.89000000000001</v>
      </c>
      <c r="FG510">
        <v>0</v>
      </c>
      <c r="FH510">
        <v>1685039603.5</v>
      </c>
      <c r="FI510">
        <v>0</v>
      </c>
      <c r="FJ510">
        <v>778.0173846153847</v>
      </c>
      <c r="FK510">
        <v>-14.61668373896522</v>
      </c>
      <c r="FL510">
        <v>-1176.533331695693</v>
      </c>
      <c r="FM510">
        <v>18845.46923076923</v>
      </c>
      <c r="FN510">
        <v>15</v>
      </c>
      <c r="FO510">
        <v>1685038834.5</v>
      </c>
      <c r="FP510" t="s">
        <v>1407</v>
      </c>
      <c r="FQ510">
        <v>1685038825.5</v>
      </c>
      <c r="FR510">
        <v>1685038834.5</v>
      </c>
      <c r="FS510">
        <v>7</v>
      </c>
      <c r="FT510">
        <v>-0.029</v>
      </c>
      <c r="FU510">
        <v>-0.007</v>
      </c>
      <c r="FV510">
        <v>0.194</v>
      </c>
      <c r="FW510">
        <v>-0.178</v>
      </c>
      <c r="FX510">
        <v>420</v>
      </c>
      <c r="FY510">
        <v>11</v>
      </c>
      <c r="FZ510">
        <v>0.2</v>
      </c>
      <c r="GA510">
        <v>0.02</v>
      </c>
      <c r="GB510">
        <v>15.68083</v>
      </c>
      <c r="GC510">
        <v>11.27892157598496</v>
      </c>
      <c r="GD510">
        <v>1.098395979644864</v>
      </c>
      <c r="GE510">
        <v>0</v>
      </c>
      <c r="GF510">
        <v>3.147635</v>
      </c>
      <c r="GG510">
        <v>-0.2607172232645436</v>
      </c>
      <c r="GH510">
        <v>0.02824245961314273</v>
      </c>
      <c r="GI510">
        <v>1</v>
      </c>
      <c r="GJ510">
        <v>1</v>
      </c>
      <c r="GK510">
        <v>2</v>
      </c>
      <c r="GL510" t="s">
        <v>432</v>
      </c>
      <c r="GM510">
        <v>3.09869</v>
      </c>
      <c r="GN510">
        <v>2.75809</v>
      </c>
      <c r="GO510">
        <v>0.0740407</v>
      </c>
      <c r="GP510">
        <v>0.0706888</v>
      </c>
      <c r="GQ510">
        <v>0.09555329999999999</v>
      </c>
      <c r="GR510">
        <v>0.0835608</v>
      </c>
      <c r="GS510">
        <v>23381.5</v>
      </c>
      <c r="GT510">
        <v>23213.7</v>
      </c>
      <c r="GU510">
        <v>25819.7</v>
      </c>
      <c r="GV510">
        <v>25352.2</v>
      </c>
      <c r="GW510">
        <v>37496.8</v>
      </c>
      <c r="GX510">
        <v>35402.6</v>
      </c>
      <c r="GY510">
        <v>45161.2</v>
      </c>
      <c r="GZ510">
        <v>41797.6</v>
      </c>
      <c r="HA510">
        <v>1.79982</v>
      </c>
      <c r="HB510">
        <v>1.71665</v>
      </c>
      <c r="HC510">
        <v>-0.114523</v>
      </c>
      <c r="HD510">
        <v>0</v>
      </c>
      <c r="HE510">
        <v>30.0015</v>
      </c>
      <c r="HF510">
        <v>999.9</v>
      </c>
      <c r="HG510">
        <v>38.9</v>
      </c>
      <c r="HH510">
        <v>47.8</v>
      </c>
      <c r="HI510">
        <v>43.4879</v>
      </c>
      <c r="HJ510">
        <v>63.0038</v>
      </c>
      <c r="HK510">
        <v>23.7821</v>
      </c>
      <c r="HL510">
        <v>1</v>
      </c>
      <c r="HM510">
        <v>0.9553199999999999</v>
      </c>
      <c r="HN510">
        <v>9.28105</v>
      </c>
      <c r="HO510">
        <v>20.0562</v>
      </c>
      <c r="HP510">
        <v>5.20875</v>
      </c>
      <c r="HQ510">
        <v>11.986</v>
      </c>
      <c r="HR510">
        <v>4.9625</v>
      </c>
      <c r="HS510">
        <v>3.27413</v>
      </c>
      <c r="HT510">
        <v>9999</v>
      </c>
      <c r="HU510">
        <v>9999</v>
      </c>
      <c r="HV510">
        <v>9999</v>
      </c>
      <c r="HW510">
        <v>33.6</v>
      </c>
      <c r="HX510">
        <v>1.86401</v>
      </c>
      <c r="HY510">
        <v>1.86029</v>
      </c>
      <c r="HZ510">
        <v>1.85867</v>
      </c>
      <c r="IA510">
        <v>1.85995</v>
      </c>
      <c r="IB510">
        <v>1.85986</v>
      </c>
      <c r="IC510">
        <v>1.85852</v>
      </c>
      <c r="ID510">
        <v>1.85761</v>
      </c>
      <c r="IE510">
        <v>1.85242</v>
      </c>
      <c r="IF510">
        <v>0</v>
      </c>
      <c r="IG510">
        <v>0</v>
      </c>
      <c r="IH510">
        <v>0</v>
      </c>
      <c r="II510">
        <v>0</v>
      </c>
      <c r="IJ510" t="s">
        <v>433</v>
      </c>
      <c r="IK510" t="s">
        <v>434</v>
      </c>
      <c r="IL510" t="s">
        <v>435</v>
      </c>
      <c r="IM510" t="s">
        <v>435</v>
      </c>
      <c r="IN510" t="s">
        <v>435</v>
      </c>
      <c r="IO510" t="s">
        <v>435</v>
      </c>
      <c r="IP510">
        <v>0</v>
      </c>
      <c r="IQ510">
        <v>100</v>
      </c>
      <c r="IR510">
        <v>100</v>
      </c>
      <c r="IS510">
        <v>0.18</v>
      </c>
      <c r="IT510">
        <v>-0.0914</v>
      </c>
      <c r="IU510">
        <v>0.1137255797111478</v>
      </c>
      <c r="IV510">
        <v>0.0002756662941723101</v>
      </c>
      <c r="IW510">
        <v>-1.706736700235475E-07</v>
      </c>
      <c r="IX510">
        <v>-7.648352192670159E-11</v>
      </c>
      <c r="IY510">
        <v>-0.2528666375941129</v>
      </c>
      <c r="IZ510">
        <v>0.001712106514585134</v>
      </c>
      <c r="JA510">
        <v>0.0004201690128959496</v>
      </c>
      <c r="JB510">
        <v>-1.212774764375344E-06</v>
      </c>
      <c r="JC510">
        <v>3</v>
      </c>
      <c r="JD510">
        <v>1949</v>
      </c>
      <c r="JE510">
        <v>1</v>
      </c>
      <c r="JF510">
        <v>28</v>
      </c>
      <c r="JG510">
        <v>13</v>
      </c>
      <c r="JH510">
        <v>12.8</v>
      </c>
      <c r="JI510">
        <v>0.804443</v>
      </c>
      <c r="JJ510">
        <v>2.70264</v>
      </c>
      <c r="JK510">
        <v>1.49658</v>
      </c>
      <c r="JL510">
        <v>2.33521</v>
      </c>
      <c r="JM510">
        <v>1.54785</v>
      </c>
      <c r="JN510">
        <v>2.3877</v>
      </c>
      <c r="JO510">
        <v>50.7382</v>
      </c>
      <c r="JP510">
        <v>12.661</v>
      </c>
      <c r="JQ510">
        <v>18</v>
      </c>
      <c r="JR510">
        <v>502.979</v>
      </c>
      <c r="JS510">
        <v>461.445</v>
      </c>
      <c r="JT510">
        <v>20.7551</v>
      </c>
      <c r="JU510">
        <v>38.1022</v>
      </c>
      <c r="JV510">
        <v>30.0013</v>
      </c>
      <c r="JW510">
        <v>37.9226</v>
      </c>
      <c r="JX510">
        <v>37.8292</v>
      </c>
      <c r="JY510">
        <v>16.1391</v>
      </c>
      <c r="JZ510">
        <v>59.3345</v>
      </c>
      <c r="KA510">
        <v>0</v>
      </c>
      <c r="KB510">
        <v>16.2614</v>
      </c>
      <c r="KC510">
        <v>266.532</v>
      </c>
      <c r="KD510">
        <v>15.0145</v>
      </c>
      <c r="KE510">
        <v>98.68210000000001</v>
      </c>
      <c r="KF510">
        <v>99.2239</v>
      </c>
    </row>
    <row r="511" spans="1:292">
      <c r="A511">
        <v>491</v>
      </c>
      <c r="B511">
        <v>1685039609</v>
      </c>
      <c r="C511">
        <v>13009.90000009537</v>
      </c>
      <c r="D511" t="s">
        <v>1426</v>
      </c>
      <c r="E511" t="s">
        <v>1427</v>
      </c>
      <c r="F511">
        <v>5</v>
      </c>
      <c r="G511" t="s">
        <v>1406</v>
      </c>
      <c r="H511">
        <v>1685039601.214286</v>
      </c>
      <c r="I511">
        <f>(J511)/1000</f>
        <v>0</v>
      </c>
      <c r="J511">
        <f>IF(DO511, AM511, AG511)</f>
        <v>0</v>
      </c>
      <c r="K511">
        <f>IF(DO511, AH511, AF511)</f>
        <v>0</v>
      </c>
      <c r="L511">
        <f>DQ511 - IF(AT511&gt;1, K511*DK511*100.0/(AV511*EE511), 0)</f>
        <v>0</v>
      </c>
      <c r="M511">
        <f>((S511-I511/2)*L511-K511)/(S511+I511/2)</f>
        <v>0</v>
      </c>
      <c r="N511">
        <f>M511*(DX511+DY511)/1000.0</f>
        <v>0</v>
      </c>
      <c r="O511">
        <f>(DQ511 - IF(AT511&gt;1, K511*DK511*100.0/(AV511*EE511), 0))*(DX511+DY511)/1000.0</f>
        <v>0</v>
      </c>
      <c r="P511">
        <f>2.0/((1/R511-1/Q511)+SIGN(R511)*SQRT((1/R511-1/Q511)*(1/R511-1/Q511) + 4*DL511/((DL511+1)*(DL511+1))*(2*1/R511*1/Q511-1/Q511*1/Q511)))</f>
        <v>0</v>
      </c>
      <c r="Q511">
        <f>IF(LEFT(DM511,1)&lt;&gt;"0",IF(LEFT(DM511,1)="1",3.0,DN511),$D$5+$E$5*(EE511*DX511/($K$5*1000))+$F$5*(EE511*DX511/($K$5*1000))*MAX(MIN(DK511,$J$5),$I$5)*MAX(MIN(DK511,$J$5),$I$5)+$G$5*MAX(MIN(DK511,$J$5),$I$5)*(EE511*DX511/($K$5*1000))+$H$5*(EE511*DX511/($K$5*1000))*(EE511*DX511/($K$5*1000)))</f>
        <v>0</v>
      </c>
      <c r="R511">
        <f>I511*(1000-(1000*0.61365*exp(17.502*V511/(240.97+V511))/(DX511+DY511)+DS511)/2)/(1000*0.61365*exp(17.502*V511/(240.97+V511))/(DX511+DY511)-DS511)</f>
        <v>0</v>
      </c>
      <c r="S511">
        <f>1/((DL511+1)/(P511/1.6)+1/(Q511/1.37)) + DL511/((DL511+1)/(P511/1.6) + DL511/(Q511/1.37))</f>
        <v>0</v>
      </c>
      <c r="T511">
        <f>(DG511*DJ511)</f>
        <v>0</v>
      </c>
      <c r="U511">
        <f>(DZ511+(T511+2*0.95*5.67E-8*(((DZ511+$B$9)+273)^4-(DZ511+273)^4)-44100*I511)/(1.84*29.3*Q511+8*0.95*5.67E-8*(DZ511+273)^3))</f>
        <v>0</v>
      </c>
      <c r="V511">
        <f>($C$9*EA511+$D$9*EB511+$E$9*U511)</f>
        <v>0</v>
      </c>
      <c r="W511">
        <f>0.61365*exp(17.502*V511/(240.97+V511))</f>
        <v>0</v>
      </c>
      <c r="X511">
        <f>(Y511/Z511*100)</f>
        <v>0</v>
      </c>
      <c r="Y511">
        <f>DS511*(DX511+DY511)/1000</f>
        <v>0</v>
      </c>
      <c r="Z511">
        <f>0.61365*exp(17.502*DZ511/(240.97+DZ511))</f>
        <v>0</v>
      </c>
      <c r="AA511">
        <f>(W511-DS511*(DX511+DY511)/1000)</f>
        <v>0</v>
      </c>
      <c r="AB511">
        <f>(-I511*44100)</f>
        <v>0</v>
      </c>
      <c r="AC511">
        <f>2*29.3*Q511*0.92*(DZ511-V511)</f>
        <v>0</v>
      </c>
      <c r="AD511">
        <f>2*0.95*5.67E-8*(((DZ511+$B$9)+273)^4-(V511+273)^4)</f>
        <v>0</v>
      </c>
      <c r="AE511">
        <f>T511+AD511+AB511+AC511</f>
        <v>0</v>
      </c>
      <c r="AF511">
        <f>DW511*AT511*(DR511-DQ511*(1000-AT511*DT511)/(1000-AT511*DS511))/(100*DK511)</f>
        <v>0</v>
      </c>
      <c r="AG511">
        <f>1000*DW511*AT511*(DS511-DT511)/(100*DK511*(1000-AT511*DS511))</f>
        <v>0</v>
      </c>
      <c r="AH511">
        <f>(AI511 - AJ511 - DX511*1E3/(8.314*(DZ511+273.15)) * AL511/DW511 * AK511) * DW511/(100*DK511) * (1000 - DT511)/1000</f>
        <v>0</v>
      </c>
      <c r="AI511">
        <v>288.3218561627811</v>
      </c>
      <c r="AJ511">
        <v>299.6117757575757</v>
      </c>
      <c r="AK511">
        <v>-3.250653730771578</v>
      </c>
      <c r="AL511">
        <v>66.96187495327348</v>
      </c>
      <c r="AM511">
        <f>(AO511 - AN511 + DX511*1E3/(8.314*(DZ511+273.15)) * AQ511/DW511 * AP511) * DW511/(100*DK511) * 1000/(1000 - AO511)</f>
        <v>0</v>
      </c>
      <c r="AN511">
        <v>14.9273718273664</v>
      </c>
      <c r="AO511">
        <v>18.00966713286714</v>
      </c>
      <c r="AP511">
        <v>0.0003866228141805992</v>
      </c>
      <c r="AQ511">
        <v>97.61332919018848</v>
      </c>
      <c r="AR511">
        <v>0</v>
      </c>
      <c r="AS511">
        <v>0</v>
      </c>
      <c r="AT511">
        <f>IF(AR511*$H$15&gt;=AV511,1.0,(AV511/(AV511-AR511*$H$15)))</f>
        <v>0</v>
      </c>
      <c r="AU511">
        <f>(AT511-1)*100</f>
        <v>0</v>
      </c>
      <c r="AV511">
        <f>MAX(0,($B$15+$C$15*EE511)/(1+$D$15*EE511)*DX511/(DZ511+273)*$E$15)</f>
        <v>0</v>
      </c>
      <c r="AW511" t="s">
        <v>429</v>
      </c>
      <c r="AX511" t="s">
        <v>429</v>
      </c>
      <c r="AY511">
        <v>0</v>
      </c>
      <c r="AZ511">
        <v>0</v>
      </c>
      <c r="BA511">
        <f>1-AY511/AZ511</f>
        <v>0</v>
      </c>
      <c r="BB511">
        <v>0</v>
      </c>
      <c r="BC511" t="s">
        <v>429</v>
      </c>
      <c r="BD511" t="s">
        <v>429</v>
      </c>
      <c r="BE511">
        <v>0</v>
      </c>
      <c r="BF511">
        <v>0</v>
      </c>
      <c r="BG511">
        <f>1-BE511/BF511</f>
        <v>0</v>
      </c>
      <c r="BH511">
        <v>0.5</v>
      </c>
      <c r="BI511">
        <f>DH511</f>
        <v>0</v>
      </c>
      <c r="BJ511">
        <f>K511</f>
        <v>0</v>
      </c>
      <c r="BK511">
        <f>BG511*BH511*BI511</f>
        <v>0</v>
      </c>
      <c r="BL511">
        <f>(BJ511-BB511)/BI511</f>
        <v>0</v>
      </c>
      <c r="BM511">
        <f>(AZ511-BF511)/BF511</f>
        <v>0</v>
      </c>
      <c r="BN511">
        <f>AY511/(BA511+AY511/BF511)</f>
        <v>0</v>
      </c>
      <c r="BO511" t="s">
        <v>429</v>
      </c>
      <c r="BP511">
        <v>0</v>
      </c>
      <c r="BQ511">
        <f>IF(BP511&lt;&gt;0, BP511, BN511)</f>
        <v>0</v>
      </c>
      <c r="BR511">
        <f>1-BQ511/BF511</f>
        <v>0</v>
      </c>
      <c r="BS511">
        <f>(BF511-BE511)/(BF511-BQ511)</f>
        <v>0</v>
      </c>
      <c r="BT511">
        <f>(AZ511-BF511)/(AZ511-BQ511)</f>
        <v>0</v>
      </c>
      <c r="BU511">
        <f>(BF511-BE511)/(BF511-AY511)</f>
        <v>0</v>
      </c>
      <c r="BV511">
        <f>(AZ511-BF511)/(AZ511-AY511)</f>
        <v>0</v>
      </c>
      <c r="BW511">
        <f>(BS511*BQ511/BE511)</f>
        <v>0</v>
      </c>
      <c r="BX511">
        <f>(1-BW511)</f>
        <v>0</v>
      </c>
      <c r="DG511">
        <f>$B$13*EF511+$C$13*EG511+$F$13*ER511*(1-EU511)</f>
        <v>0</v>
      </c>
      <c r="DH511">
        <f>DG511*DI511</f>
        <v>0</v>
      </c>
      <c r="DI511">
        <f>($B$13*$D$11+$C$13*$D$11+$F$13*((FE511+EW511)/MAX(FE511+EW511+FF511, 0.1)*$I$11+FF511/MAX(FE511+EW511+FF511, 0.1)*$J$11))/($B$13+$C$13+$F$13)</f>
        <v>0</v>
      </c>
      <c r="DJ511">
        <f>($B$13*$K$11+$C$13*$K$11+$F$13*((FE511+EW511)/MAX(FE511+EW511+FF511, 0.1)*$P$11+FF511/MAX(FE511+EW511+FF511, 0.1)*$Q$11))/($B$13+$C$13+$F$13)</f>
        <v>0</v>
      </c>
      <c r="DK511">
        <v>6</v>
      </c>
      <c r="DL511">
        <v>0.5</v>
      </c>
      <c r="DM511" t="s">
        <v>430</v>
      </c>
      <c r="DN511">
        <v>2</v>
      </c>
      <c r="DO511" t="b">
        <v>1</v>
      </c>
      <c r="DP511">
        <v>1685039601.214286</v>
      </c>
      <c r="DQ511">
        <v>317.4661428571429</v>
      </c>
      <c r="DR511">
        <v>300.4780357142858</v>
      </c>
      <c r="DS511">
        <v>18.01723928571429</v>
      </c>
      <c r="DT511">
        <v>14.90575</v>
      </c>
      <c r="DU511">
        <v>317.2845357142857</v>
      </c>
      <c r="DV511">
        <v>18.10851071428572</v>
      </c>
      <c r="DW511">
        <v>500.0083571428571</v>
      </c>
      <c r="DX511">
        <v>99.47455714285715</v>
      </c>
      <c r="DY511">
        <v>0.09998366785714285</v>
      </c>
      <c r="DZ511">
        <v>27.01273928571429</v>
      </c>
      <c r="EA511">
        <v>28.14706428571429</v>
      </c>
      <c r="EB511">
        <v>999.9000000000002</v>
      </c>
      <c r="EC511">
        <v>0</v>
      </c>
      <c r="ED511">
        <v>0</v>
      </c>
      <c r="EE511">
        <v>9999.483928571428</v>
      </c>
      <c r="EF511">
        <v>0</v>
      </c>
      <c r="EG511">
        <v>335.2207142857143</v>
      </c>
      <c r="EH511">
        <v>16.98803928571429</v>
      </c>
      <c r="EI511">
        <v>323.2910000000001</v>
      </c>
      <c r="EJ511">
        <v>305.0244285714286</v>
      </c>
      <c r="EK511">
        <v>3.111486428571429</v>
      </c>
      <c r="EL511">
        <v>300.4780357142858</v>
      </c>
      <c r="EM511">
        <v>14.90575</v>
      </c>
      <c r="EN511">
        <v>1.792256428571429</v>
      </c>
      <c r="EO511">
        <v>1.482743571428571</v>
      </c>
      <c r="EP511">
        <v>15.71941785714286</v>
      </c>
      <c r="EQ511">
        <v>12.79132857142857</v>
      </c>
      <c r="ER511">
        <v>1999.993214285715</v>
      </c>
      <c r="ES511">
        <v>0.9800026428571427</v>
      </c>
      <c r="ET511">
        <v>0.01999706428571429</v>
      </c>
      <c r="EU511">
        <v>0</v>
      </c>
      <c r="EV511">
        <v>777.0273571428571</v>
      </c>
      <c r="EW511">
        <v>5.00078</v>
      </c>
      <c r="EX511">
        <v>18761.75357142857</v>
      </c>
      <c r="EY511">
        <v>16379.58928571429</v>
      </c>
      <c r="EZ511">
        <v>45.66267857142856</v>
      </c>
      <c r="FA511">
        <v>47.73867857142857</v>
      </c>
      <c r="FB511">
        <v>46.11139285714285</v>
      </c>
      <c r="FC511">
        <v>46.65375</v>
      </c>
      <c r="FD511">
        <v>46.10907142857142</v>
      </c>
      <c r="FE511">
        <v>1955.093928571428</v>
      </c>
      <c r="FF511">
        <v>39.89000000000001</v>
      </c>
      <c r="FG511">
        <v>0</v>
      </c>
      <c r="FH511">
        <v>1685039608.3</v>
      </c>
      <c r="FI511">
        <v>0</v>
      </c>
      <c r="FJ511">
        <v>776.9513461538462</v>
      </c>
      <c r="FK511">
        <v>-11.49699146000846</v>
      </c>
      <c r="FL511">
        <v>-973.8940178428787</v>
      </c>
      <c r="FM511">
        <v>18758.56923076923</v>
      </c>
      <c r="FN511">
        <v>15</v>
      </c>
      <c r="FO511">
        <v>1685038834.5</v>
      </c>
      <c r="FP511" t="s">
        <v>1407</v>
      </c>
      <c r="FQ511">
        <v>1685038825.5</v>
      </c>
      <c r="FR511">
        <v>1685038834.5</v>
      </c>
      <c r="FS511">
        <v>7</v>
      </c>
      <c r="FT511">
        <v>-0.029</v>
      </c>
      <c r="FU511">
        <v>-0.007</v>
      </c>
      <c r="FV511">
        <v>0.194</v>
      </c>
      <c r="FW511">
        <v>-0.178</v>
      </c>
      <c r="FX511">
        <v>420</v>
      </c>
      <c r="FY511">
        <v>11</v>
      </c>
      <c r="FZ511">
        <v>0.2</v>
      </c>
      <c r="GA511">
        <v>0.02</v>
      </c>
      <c r="GB511">
        <v>16.57476585365854</v>
      </c>
      <c r="GC511">
        <v>8.934363763066207</v>
      </c>
      <c r="GD511">
        <v>0.8839933444208554</v>
      </c>
      <c r="GE511">
        <v>0</v>
      </c>
      <c r="GF511">
        <v>3.124944390243902</v>
      </c>
      <c r="GG511">
        <v>-0.3285432752613229</v>
      </c>
      <c r="GH511">
        <v>0.03438613546813708</v>
      </c>
      <c r="GI511">
        <v>1</v>
      </c>
      <c r="GJ511">
        <v>1</v>
      </c>
      <c r="GK511">
        <v>2</v>
      </c>
      <c r="GL511" t="s">
        <v>432</v>
      </c>
      <c r="GM511">
        <v>3.0988</v>
      </c>
      <c r="GN511">
        <v>2.75811</v>
      </c>
      <c r="GO511">
        <v>0.0709065</v>
      </c>
      <c r="GP511">
        <v>0.0673595</v>
      </c>
      <c r="GQ511">
        <v>0.0955428</v>
      </c>
      <c r="GR511">
        <v>0.0835326</v>
      </c>
      <c r="GS511">
        <v>23460.3</v>
      </c>
      <c r="GT511">
        <v>23296.5</v>
      </c>
      <c r="GU511">
        <v>25819.4</v>
      </c>
      <c r="GV511">
        <v>25352.1</v>
      </c>
      <c r="GW511">
        <v>37496.4</v>
      </c>
      <c r="GX511">
        <v>35403.1</v>
      </c>
      <c r="GY511">
        <v>45160.6</v>
      </c>
      <c r="GZ511">
        <v>41797.4</v>
      </c>
      <c r="HA511">
        <v>1.79975</v>
      </c>
      <c r="HB511">
        <v>1.71627</v>
      </c>
      <c r="HC511">
        <v>-0.114411</v>
      </c>
      <c r="HD511">
        <v>0</v>
      </c>
      <c r="HE511">
        <v>29.9852</v>
      </c>
      <c r="HF511">
        <v>999.9</v>
      </c>
      <c r="HG511">
        <v>38.9</v>
      </c>
      <c r="HH511">
        <v>47.8</v>
      </c>
      <c r="HI511">
        <v>43.4849</v>
      </c>
      <c r="HJ511">
        <v>63.0139</v>
      </c>
      <c r="HK511">
        <v>23.4936</v>
      </c>
      <c r="HL511">
        <v>1</v>
      </c>
      <c r="HM511">
        <v>0.9565399999999999</v>
      </c>
      <c r="HN511">
        <v>9.28105</v>
      </c>
      <c r="HO511">
        <v>20.0559</v>
      </c>
      <c r="HP511">
        <v>5.20756</v>
      </c>
      <c r="HQ511">
        <v>11.986</v>
      </c>
      <c r="HR511">
        <v>4.9623</v>
      </c>
      <c r="HS511">
        <v>3.27385</v>
      </c>
      <c r="HT511">
        <v>9999</v>
      </c>
      <c r="HU511">
        <v>9999</v>
      </c>
      <c r="HV511">
        <v>9999</v>
      </c>
      <c r="HW511">
        <v>33.6</v>
      </c>
      <c r="HX511">
        <v>1.86399</v>
      </c>
      <c r="HY511">
        <v>1.86029</v>
      </c>
      <c r="HZ511">
        <v>1.85867</v>
      </c>
      <c r="IA511">
        <v>1.85994</v>
      </c>
      <c r="IB511">
        <v>1.85987</v>
      </c>
      <c r="IC511">
        <v>1.85852</v>
      </c>
      <c r="ID511">
        <v>1.8576</v>
      </c>
      <c r="IE511">
        <v>1.85242</v>
      </c>
      <c r="IF511">
        <v>0</v>
      </c>
      <c r="IG511">
        <v>0</v>
      </c>
      <c r="IH511">
        <v>0</v>
      </c>
      <c r="II511">
        <v>0</v>
      </c>
      <c r="IJ511" t="s">
        <v>433</v>
      </c>
      <c r="IK511" t="s">
        <v>434</v>
      </c>
      <c r="IL511" t="s">
        <v>435</v>
      </c>
      <c r="IM511" t="s">
        <v>435</v>
      </c>
      <c r="IN511" t="s">
        <v>435</v>
      </c>
      <c r="IO511" t="s">
        <v>435</v>
      </c>
      <c r="IP511">
        <v>0</v>
      </c>
      <c r="IQ511">
        <v>100</v>
      </c>
      <c r="IR511">
        <v>100</v>
      </c>
      <c r="IS511">
        <v>0.178</v>
      </c>
      <c r="IT511">
        <v>-0.0914</v>
      </c>
      <c r="IU511">
        <v>0.1137255797111478</v>
      </c>
      <c r="IV511">
        <v>0.0002756662941723101</v>
      </c>
      <c r="IW511">
        <v>-1.706736700235475E-07</v>
      </c>
      <c r="IX511">
        <v>-7.648352192670159E-11</v>
      </c>
      <c r="IY511">
        <v>-0.2528666375941129</v>
      </c>
      <c r="IZ511">
        <v>0.001712106514585134</v>
      </c>
      <c r="JA511">
        <v>0.0004201690128959496</v>
      </c>
      <c r="JB511">
        <v>-1.212774764375344E-06</v>
      </c>
      <c r="JC511">
        <v>3</v>
      </c>
      <c r="JD511">
        <v>1949</v>
      </c>
      <c r="JE511">
        <v>1</v>
      </c>
      <c r="JF511">
        <v>28</v>
      </c>
      <c r="JG511">
        <v>13.1</v>
      </c>
      <c r="JH511">
        <v>12.9</v>
      </c>
      <c r="JI511">
        <v>0.766602</v>
      </c>
      <c r="JJ511">
        <v>2.70874</v>
      </c>
      <c r="JK511">
        <v>1.49658</v>
      </c>
      <c r="JL511">
        <v>2.33398</v>
      </c>
      <c r="JM511">
        <v>1.54785</v>
      </c>
      <c r="JN511">
        <v>2.41455</v>
      </c>
      <c r="JO511">
        <v>50.7382</v>
      </c>
      <c r="JP511">
        <v>12.661</v>
      </c>
      <c r="JQ511">
        <v>18</v>
      </c>
      <c r="JR511">
        <v>503.01</v>
      </c>
      <c r="JS511">
        <v>461.251</v>
      </c>
      <c r="JT511">
        <v>20.7476</v>
      </c>
      <c r="JU511">
        <v>38.1183</v>
      </c>
      <c r="JV511">
        <v>30.0013</v>
      </c>
      <c r="JW511">
        <v>37.9343</v>
      </c>
      <c r="JX511">
        <v>37.8371</v>
      </c>
      <c r="JY511">
        <v>15.4169</v>
      </c>
      <c r="JZ511">
        <v>59.3345</v>
      </c>
      <c r="KA511">
        <v>0</v>
      </c>
      <c r="KB511">
        <v>16.2444</v>
      </c>
      <c r="KC511">
        <v>246.498</v>
      </c>
      <c r="KD511">
        <v>14.9905</v>
      </c>
      <c r="KE511">
        <v>98.68089999999999</v>
      </c>
      <c r="KF511">
        <v>99.2234</v>
      </c>
    </row>
    <row r="512" spans="1:292">
      <c r="A512">
        <v>492</v>
      </c>
      <c r="B512">
        <v>1685039614</v>
      </c>
      <c r="C512">
        <v>13014.90000009537</v>
      </c>
      <c r="D512" t="s">
        <v>1428</v>
      </c>
      <c r="E512" t="s">
        <v>1429</v>
      </c>
      <c r="F512">
        <v>5</v>
      </c>
      <c r="G512" t="s">
        <v>1406</v>
      </c>
      <c r="H512">
        <v>1685039606.5</v>
      </c>
      <c r="I512">
        <f>(J512)/1000</f>
        <v>0</v>
      </c>
      <c r="J512">
        <f>IF(DO512, AM512, AG512)</f>
        <v>0</v>
      </c>
      <c r="K512">
        <f>IF(DO512, AH512, AF512)</f>
        <v>0</v>
      </c>
      <c r="L512">
        <f>DQ512 - IF(AT512&gt;1, K512*DK512*100.0/(AV512*EE512), 0)</f>
        <v>0</v>
      </c>
      <c r="M512">
        <f>((S512-I512/2)*L512-K512)/(S512+I512/2)</f>
        <v>0</v>
      </c>
      <c r="N512">
        <f>M512*(DX512+DY512)/1000.0</f>
        <v>0</v>
      </c>
      <c r="O512">
        <f>(DQ512 - IF(AT512&gt;1, K512*DK512*100.0/(AV512*EE512), 0))*(DX512+DY512)/1000.0</f>
        <v>0</v>
      </c>
      <c r="P512">
        <f>2.0/((1/R512-1/Q512)+SIGN(R512)*SQRT((1/R512-1/Q512)*(1/R512-1/Q512) + 4*DL512/((DL512+1)*(DL512+1))*(2*1/R512*1/Q512-1/Q512*1/Q512)))</f>
        <v>0</v>
      </c>
      <c r="Q512">
        <f>IF(LEFT(DM512,1)&lt;&gt;"0",IF(LEFT(DM512,1)="1",3.0,DN512),$D$5+$E$5*(EE512*DX512/($K$5*1000))+$F$5*(EE512*DX512/($K$5*1000))*MAX(MIN(DK512,$J$5),$I$5)*MAX(MIN(DK512,$J$5),$I$5)+$G$5*MAX(MIN(DK512,$J$5),$I$5)*(EE512*DX512/($K$5*1000))+$H$5*(EE512*DX512/($K$5*1000))*(EE512*DX512/($K$5*1000)))</f>
        <v>0</v>
      </c>
      <c r="R512">
        <f>I512*(1000-(1000*0.61365*exp(17.502*V512/(240.97+V512))/(DX512+DY512)+DS512)/2)/(1000*0.61365*exp(17.502*V512/(240.97+V512))/(DX512+DY512)-DS512)</f>
        <v>0</v>
      </c>
      <c r="S512">
        <f>1/((DL512+1)/(P512/1.6)+1/(Q512/1.37)) + DL512/((DL512+1)/(P512/1.6) + DL512/(Q512/1.37))</f>
        <v>0</v>
      </c>
      <c r="T512">
        <f>(DG512*DJ512)</f>
        <v>0</v>
      </c>
      <c r="U512">
        <f>(DZ512+(T512+2*0.95*5.67E-8*(((DZ512+$B$9)+273)^4-(DZ512+273)^4)-44100*I512)/(1.84*29.3*Q512+8*0.95*5.67E-8*(DZ512+273)^3))</f>
        <v>0</v>
      </c>
      <c r="V512">
        <f>($C$9*EA512+$D$9*EB512+$E$9*U512)</f>
        <v>0</v>
      </c>
      <c r="W512">
        <f>0.61365*exp(17.502*V512/(240.97+V512))</f>
        <v>0</v>
      </c>
      <c r="X512">
        <f>(Y512/Z512*100)</f>
        <v>0</v>
      </c>
      <c r="Y512">
        <f>DS512*(DX512+DY512)/1000</f>
        <v>0</v>
      </c>
      <c r="Z512">
        <f>0.61365*exp(17.502*DZ512/(240.97+DZ512))</f>
        <v>0</v>
      </c>
      <c r="AA512">
        <f>(W512-DS512*(DX512+DY512)/1000)</f>
        <v>0</v>
      </c>
      <c r="AB512">
        <f>(-I512*44100)</f>
        <v>0</v>
      </c>
      <c r="AC512">
        <f>2*29.3*Q512*0.92*(DZ512-V512)</f>
        <v>0</v>
      </c>
      <c r="AD512">
        <f>2*0.95*5.67E-8*(((DZ512+$B$9)+273)^4-(V512+273)^4)</f>
        <v>0</v>
      </c>
      <c r="AE512">
        <f>T512+AD512+AB512+AC512</f>
        <v>0</v>
      </c>
      <c r="AF512">
        <f>DW512*AT512*(DR512-DQ512*(1000-AT512*DT512)/(1000-AT512*DS512))/(100*DK512)</f>
        <v>0</v>
      </c>
      <c r="AG512">
        <f>1000*DW512*AT512*(DS512-DT512)/(100*DK512*(1000-AT512*DS512))</f>
        <v>0</v>
      </c>
      <c r="AH512">
        <f>(AI512 - AJ512 - DX512*1E3/(8.314*(DZ512+273.15)) * AL512/DW512 * AK512) * DW512/(100*DK512) * (1000 - DT512)/1000</f>
        <v>0</v>
      </c>
      <c r="AI512">
        <v>271.468397615008</v>
      </c>
      <c r="AJ512">
        <v>283.2212363636364</v>
      </c>
      <c r="AK512">
        <v>-3.275181422238261</v>
      </c>
      <c r="AL512">
        <v>66.96187495327348</v>
      </c>
      <c r="AM512">
        <f>(AO512 - AN512 + DX512*1E3/(8.314*(DZ512+273.15)) * AQ512/DW512 * AP512) * DW512/(100*DK512) * 1000/(1000 - AO512)</f>
        <v>0</v>
      </c>
      <c r="AN512">
        <v>14.92118187973591</v>
      </c>
      <c r="AO512">
        <v>17.99676783216784</v>
      </c>
      <c r="AP512">
        <v>-0.0004750533610174425</v>
      </c>
      <c r="AQ512">
        <v>97.61332919018848</v>
      </c>
      <c r="AR512">
        <v>0</v>
      </c>
      <c r="AS512">
        <v>0</v>
      </c>
      <c r="AT512">
        <f>IF(AR512*$H$15&gt;=AV512,1.0,(AV512/(AV512-AR512*$H$15)))</f>
        <v>0</v>
      </c>
      <c r="AU512">
        <f>(AT512-1)*100</f>
        <v>0</v>
      </c>
      <c r="AV512">
        <f>MAX(0,($B$15+$C$15*EE512)/(1+$D$15*EE512)*DX512/(DZ512+273)*$E$15)</f>
        <v>0</v>
      </c>
      <c r="AW512" t="s">
        <v>429</v>
      </c>
      <c r="AX512" t="s">
        <v>429</v>
      </c>
      <c r="AY512">
        <v>0</v>
      </c>
      <c r="AZ512">
        <v>0</v>
      </c>
      <c r="BA512">
        <f>1-AY512/AZ512</f>
        <v>0</v>
      </c>
      <c r="BB512">
        <v>0</v>
      </c>
      <c r="BC512" t="s">
        <v>429</v>
      </c>
      <c r="BD512" t="s">
        <v>429</v>
      </c>
      <c r="BE512">
        <v>0</v>
      </c>
      <c r="BF512">
        <v>0</v>
      </c>
      <c r="BG512">
        <f>1-BE512/BF512</f>
        <v>0</v>
      </c>
      <c r="BH512">
        <v>0.5</v>
      </c>
      <c r="BI512">
        <f>DH512</f>
        <v>0</v>
      </c>
      <c r="BJ512">
        <f>K512</f>
        <v>0</v>
      </c>
      <c r="BK512">
        <f>BG512*BH512*BI512</f>
        <v>0</v>
      </c>
      <c r="BL512">
        <f>(BJ512-BB512)/BI512</f>
        <v>0</v>
      </c>
      <c r="BM512">
        <f>(AZ512-BF512)/BF512</f>
        <v>0</v>
      </c>
      <c r="BN512">
        <f>AY512/(BA512+AY512/BF512)</f>
        <v>0</v>
      </c>
      <c r="BO512" t="s">
        <v>429</v>
      </c>
      <c r="BP512">
        <v>0</v>
      </c>
      <c r="BQ512">
        <f>IF(BP512&lt;&gt;0, BP512, BN512)</f>
        <v>0</v>
      </c>
      <c r="BR512">
        <f>1-BQ512/BF512</f>
        <v>0</v>
      </c>
      <c r="BS512">
        <f>(BF512-BE512)/(BF512-BQ512)</f>
        <v>0</v>
      </c>
      <c r="BT512">
        <f>(AZ512-BF512)/(AZ512-BQ512)</f>
        <v>0</v>
      </c>
      <c r="BU512">
        <f>(BF512-BE512)/(BF512-AY512)</f>
        <v>0</v>
      </c>
      <c r="BV512">
        <f>(AZ512-BF512)/(AZ512-AY512)</f>
        <v>0</v>
      </c>
      <c r="BW512">
        <f>(BS512*BQ512/BE512)</f>
        <v>0</v>
      </c>
      <c r="BX512">
        <f>(1-BW512)</f>
        <v>0</v>
      </c>
      <c r="DG512">
        <f>$B$13*EF512+$C$13*EG512+$F$13*ER512*(1-EU512)</f>
        <v>0</v>
      </c>
      <c r="DH512">
        <f>DG512*DI512</f>
        <v>0</v>
      </c>
      <c r="DI512">
        <f>($B$13*$D$11+$C$13*$D$11+$F$13*((FE512+EW512)/MAX(FE512+EW512+FF512, 0.1)*$I$11+FF512/MAX(FE512+EW512+FF512, 0.1)*$J$11))/($B$13+$C$13+$F$13)</f>
        <v>0</v>
      </c>
      <c r="DJ512">
        <f>($B$13*$K$11+$C$13*$K$11+$F$13*((FE512+EW512)/MAX(FE512+EW512+FF512, 0.1)*$P$11+FF512/MAX(FE512+EW512+FF512, 0.1)*$Q$11))/($B$13+$C$13+$F$13)</f>
        <v>0</v>
      </c>
      <c r="DK512">
        <v>6</v>
      </c>
      <c r="DL512">
        <v>0.5</v>
      </c>
      <c r="DM512" t="s">
        <v>430</v>
      </c>
      <c r="DN512">
        <v>2</v>
      </c>
      <c r="DO512" t="b">
        <v>1</v>
      </c>
      <c r="DP512">
        <v>1685039606.5</v>
      </c>
      <c r="DQ512">
        <v>300.5753333333333</v>
      </c>
      <c r="DR512">
        <v>282.8975555555555</v>
      </c>
      <c r="DS512">
        <v>18.00783703703704</v>
      </c>
      <c r="DT512">
        <v>14.92044444444444</v>
      </c>
      <c r="DU512">
        <v>300.3962962962963</v>
      </c>
      <c r="DV512">
        <v>18.09926666666667</v>
      </c>
      <c r="DW512">
        <v>500.0082592592592</v>
      </c>
      <c r="DX512">
        <v>99.47501111111109</v>
      </c>
      <c r="DY512">
        <v>0.1000209777777778</v>
      </c>
      <c r="DZ512">
        <v>26.99611851851851</v>
      </c>
      <c r="EA512">
        <v>28.12563703703704</v>
      </c>
      <c r="EB512">
        <v>999.9000000000001</v>
      </c>
      <c r="EC512">
        <v>0</v>
      </c>
      <c r="ED512">
        <v>0</v>
      </c>
      <c r="EE512">
        <v>9998.769259259259</v>
      </c>
      <c r="EF512">
        <v>0</v>
      </c>
      <c r="EG512">
        <v>332.5739259259259</v>
      </c>
      <c r="EH512">
        <v>17.67787777777778</v>
      </c>
      <c r="EI512">
        <v>306.0874074074075</v>
      </c>
      <c r="EJ512">
        <v>287.1823703703703</v>
      </c>
      <c r="EK512">
        <v>3.08739</v>
      </c>
      <c r="EL512">
        <v>282.8975555555555</v>
      </c>
      <c r="EM512">
        <v>14.92044444444444</v>
      </c>
      <c r="EN512">
        <v>1.79133037037037</v>
      </c>
      <c r="EO512">
        <v>1.484212962962963</v>
      </c>
      <c r="EP512">
        <v>15.71134074074074</v>
      </c>
      <c r="EQ512">
        <v>12.80647037037037</v>
      </c>
      <c r="ER512">
        <v>1999.982962962963</v>
      </c>
      <c r="ES512">
        <v>0.9800026666666666</v>
      </c>
      <c r="ET512">
        <v>0.01999703703703704</v>
      </c>
      <c r="EU512">
        <v>0</v>
      </c>
      <c r="EV512">
        <v>776.096851851852</v>
      </c>
      <c r="EW512">
        <v>5.00078</v>
      </c>
      <c r="EX512">
        <v>18687.65555555556</v>
      </c>
      <c r="EY512">
        <v>16379.50370370371</v>
      </c>
      <c r="EZ512">
        <v>45.67574074074074</v>
      </c>
      <c r="FA512">
        <v>47.74985185185184</v>
      </c>
      <c r="FB512">
        <v>46.12477777777777</v>
      </c>
      <c r="FC512">
        <v>46.66407407407407</v>
      </c>
      <c r="FD512">
        <v>46.06681481481481</v>
      </c>
      <c r="FE512">
        <v>1955.086666666667</v>
      </c>
      <c r="FF512">
        <v>39.89000000000001</v>
      </c>
      <c r="FG512">
        <v>0</v>
      </c>
      <c r="FH512">
        <v>1685039613.7</v>
      </c>
      <c r="FI512">
        <v>0</v>
      </c>
      <c r="FJ512">
        <v>775.9540799999999</v>
      </c>
      <c r="FK512">
        <v>-9.896153854099667</v>
      </c>
      <c r="FL512">
        <v>-665.684615477528</v>
      </c>
      <c r="FM512">
        <v>18681.324</v>
      </c>
      <c r="FN512">
        <v>15</v>
      </c>
      <c r="FO512">
        <v>1685038834.5</v>
      </c>
      <c r="FP512" t="s">
        <v>1407</v>
      </c>
      <c r="FQ512">
        <v>1685038825.5</v>
      </c>
      <c r="FR512">
        <v>1685038834.5</v>
      </c>
      <c r="FS512">
        <v>7</v>
      </c>
      <c r="FT512">
        <v>-0.029</v>
      </c>
      <c r="FU512">
        <v>-0.007</v>
      </c>
      <c r="FV512">
        <v>0.194</v>
      </c>
      <c r="FW512">
        <v>-0.178</v>
      </c>
      <c r="FX512">
        <v>420</v>
      </c>
      <c r="FY512">
        <v>11</v>
      </c>
      <c r="FZ512">
        <v>0.2</v>
      </c>
      <c r="GA512">
        <v>0.02</v>
      </c>
      <c r="GB512">
        <v>17.13410731707317</v>
      </c>
      <c r="GC512">
        <v>8.00660905923341</v>
      </c>
      <c r="GD512">
        <v>0.7937044145973603</v>
      </c>
      <c r="GE512">
        <v>0</v>
      </c>
      <c r="GF512">
        <v>3.109251951219512</v>
      </c>
      <c r="GG512">
        <v>-0.2838942857142812</v>
      </c>
      <c r="GH512">
        <v>0.03127195137074443</v>
      </c>
      <c r="GI512">
        <v>1</v>
      </c>
      <c r="GJ512">
        <v>1</v>
      </c>
      <c r="GK512">
        <v>2</v>
      </c>
      <c r="GL512" t="s">
        <v>432</v>
      </c>
      <c r="GM512">
        <v>3.09869</v>
      </c>
      <c r="GN512">
        <v>2.75813</v>
      </c>
      <c r="GO512">
        <v>0.0676852</v>
      </c>
      <c r="GP512">
        <v>0.0639483</v>
      </c>
      <c r="GQ512">
        <v>0.0954887</v>
      </c>
      <c r="GR512">
        <v>0.0835085</v>
      </c>
      <c r="GS512">
        <v>23541.1</v>
      </c>
      <c r="GT512">
        <v>23381.4</v>
      </c>
      <c r="GU512">
        <v>25819</v>
      </c>
      <c r="GV512">
        <v>25351.9</v>
      </c>
      <c r="GW512">
        <v>37497.6</v>
      </c>
      <c r="GX512">
        <v>35403.6</v>
      </c>
      <c r="GY512">
        <v>45159.8</v>
      </c>
      <c r="GZ512">
        <v>41797.2</v>
      </c>
      <c r="HA512">
        <v>1.7995</v>
      </c>
      <c r="HB512">
        <v>1.71605</v>
      </c>
      <c r="HC512">
        <v>-0.114862</v>
      </c>
      <c r="HD512">
        <v>0</v>
      </c>
      <c r="HE512">
        <v>29.967</v>
      </c>
      <c r="HF512">
        <v>999.9</v>
      </c>
      <c r="HG512">
        <v>38.9</v>
      </c>
      <c r="HH512">
        <v>47.8</v>
      </c>
      <c r="HI512">
        <v>43.4848</v>
      </c>
      <c r="HJ512">
        <v>62.9639</v>
      </c>
      <c r="HK512">
        <v>23.8181</v>
      </c>
      <c r="HL512">
        <v>1</v>
      </c>
      <c r="HM512">
        <v>0.957457</v>
      </c>
      <c r="HN512">
        <v>9.28105</v>
      </c>
      <c r="HO512">
        <v>20.0561</v>
      </c>
      <c r="HP512">
        <v>5.2098</v>
      </c>
      <c r="HQ512">
        <v>11.986</v>
      </c>
      <c r="HR512">
        <v>4.9628</v>
      </c>
      <c r="HS512">
        <v>3.2741</v>
      </c>
      <c r="HT512">
        <v>9999</v>
      </c>
      <c r="HU512">
        <v>9999</v>
      </c>
      <c r="HV512">
        <v>9999</v>
      </c>
      <c r="HW512">
        <v>33.6</v>
      </c>
      <c r="HX512">
        <v>1.86398</v>
      </c>
      <c r="HY512">
        <v>1.8603</v>
      </c>
      <c r="HZ512">
        <v>1.85867</v>
      </c>
      <c r="IA512">
        <v>1.85993</v>
      </c>
      <c r="IB512">
        <v>1.85985</v>
      </c>
      <c r="IC512">
        <v>1.85852</v>
      </c>
      <c r="ID512">
        <v>1.8576</v>
      </c>
      <c r="IE512">
        <v>1.85242</v>
      </c>
      <c r="IF512">
        <v>0</v>
      </c>
      <c r="IG512">
        <v>0</v>
      </c>
      <c r="IH512">
        <v>0</v>
      </c>
      <c r="II512">
        <v>0</v>
      </c>
      <c r="IJ512" t="s">
        <v>433</v>
      </c>
      <c r="IK512" t="s">
        <v>434</v>
      </c>
      <c r="IL512" t="s">
        <v>435</v>
      </c>
      <c r="IM512" t="s">
        <v>435</v>
      </c>
      <c r="IN512" t="s">
        <v>435</v>
      </c>
      <c r="IO512" t="s">
        <v>435</v>
      </c>
      <c r="IP512">
        <v>0</v>
      </c>
      <c r="IQ512">
        <v>100</v>
      </c>
      <c r="IR512">
        <v>100</v>
      </c>
      <c r="IS512">
        <v>0.175</v>
      </c>
      <c r="IT512">
        <v>-0.0916</v>
      </c>
      <c r="IU512">
        <v>0.1137255797111478</v>
      </c>
      <c r="IV512">
        <v>0.0002756662941723101</v>
      </c>
      <c r="IW512">
        <v>-1.706736700235475E-07</v>
      </c>
      <c r="IX512">
        <v>-7.648352192670159E-11</v>
      </c>
      <c r="IY512">
        <v>-0.2528666375941129</v>
      </c>
      <c r="IZ512">
        <v>0.001712106514585134</v>
      </c>
      <c r="JA512">
        <v>0.0004201690128959496</v>
      </c>
      <c r="JB512">
        <v>-1.212774764375344E-06</v>
      </c>
      <c r="JC512">
        <v>3</v>
      </c>
      <c r="JD512">
        <v>1949</v>
      </c>
      <c r="JE512">
        <v>1</v>
      </c>
      <c r="JF512">
        <v>28</v>
      </c>
      <c r="JG512">
        <v>13.1</v>
      </c>
      <c r="JH512">
        <v>13</v>
      </c>
      <c r="JI512">
        <v>0.725098</v>
      </c>
      <c r="JJ512">
        <v>2.71118</v>
      </c>
      <c r="JK512">
        <v>1.49658</v>
      </c>
      <c r="JL512">
        <v>2.33521</v>
      </c>
      <c r="JM512">
        <v>1.54785</v>
      </c>
      <c r="JN512">
        <v>2.43042</v>
      </c>
      <c r="JO512">
        <v>50.7382</v>
      </c>
      <c r="JP512">
        <v>12.6523</v>
      </c>
      <c r="JQ512">
        <v>18</v>
      </c>
      <c r="JR512">
        <v>502.925</v>
      </c>
      <c r="JS512">
        <v>461.157</v>
      </c>
      <c r="JT512">
        <v>20.739</v>
      </c>
      <c r="JU512">
        <v>38.1366</v>
      </c>
      <c r="JV512">
        <v>30.0011</v>
      </c>
      <c r="JW512">
        <v>37.9451</v>
      </c>
      <c r="JX512">
        <v>37.8452</v>
      </c>
      <c r="JY512">
        <v>14.6099</v>
      </c>
      <c r="JZ512">
        <v>59.3345</v>
      </c>
      <c r="KA512">
        <v>0</v>
      </c>
      <c r="KB512">
        <v>16.224</v>
      </c>
      <c r="KC512">
        <v>233.139</v>
      </c>
      <c r="KD512">
        <v>14.9935</v>
      </c>
      <c r="KE512">
        <v>98.67919999999999</v>
      </c>
      <c r="KF512">
        <v>99.223</v>
      </c>
    </row>
    <row r="513" spans="1:292">
      <c r="A513">
        <v>493</v>
      </c>
      <c r="B513">
        <v>1685039619</v>
      </c>
      <c r="C513">
        <v>13019.90000009537</v>
      </c>
      <c r="D513" t="s">
        <v>1430</v>
      </c>
      <c r="E513" t="s">
        <v>1431</v>
      </c>
      <c r="F513">
        <v>5</v>
      </c>
      <c r="G513" t="s">
        <v>1406</v>
      </c>
      <c r="H513">
        <v>1685039611.214286</v>
      </c>
      <c r="I513">
        <f>(J513)/1000</f>
        <v>0</v>
      </c>
      <c r="J513">
        <f>IF(DO513, AM513, AG513)</f>
        <v>0</v>
      </c>
      <c r="K513">
        <f>IF(DO513, AH513, AF513)</f>
        <v>0</v>
      </c>
      <c r="L513">
        <f>DQ513 - IF(AT513&gt;1, K513*DK513*100.0/(AV513*EE513), 0)</f>
        <v>0</v>
      </c>
      <c r="M513">
        <f>((S513-I513/2)*L513-K513)/(S513+I513/2)</f>
        <v>0</v>
      </c>
      <c r="N513">
        <f>M513*(DX513+DY513)/1000.0</f>
        <v>0</v>
      </c>
      <c r="O513">
        <f>(DQ513 - IF(AT513&gt;1, K513*DK513*100.0/(AV513*EE513), 0))*(DX513+DY513)/1000.0</f>
        <v>0</v>
      </c>
      <c r="P513">
        <f>2.0/((1/R513-1/Q513)+SIGN(R513)*SQRT((1/R513-1/Q513)*(1/R513-1/Q513) + 4*DL513/((DL513+1)*(DL513+1))*(2*1/R513*1/Q513-1/Q513*1/Q513)))</f>
        <v>0</v>
      </c>
      <c r="Q513">
        <f>IF(LEFT(DM513,1)&lt;&gt;"0",IF(LEFT(DM513,1)="1",3.0,DN513),$D$5+$E$5*(EE513*DX513/($K$5*1000))+$F$5*(EE513*DX513/($K$5*1000))*MAX(MIN(DK513,$J$5),$I$5)*MAX(MIN(DK513,$J$5),$I$5)+$G$5*MAX(MIN(DK513,$J$5),$I$5)*(EE513*DX513/($K$5*1000))+$H$5*(EE513*DX513/($K$5*1000))*(EE513*DX513/($K$5*1000)))</f>
        <v>0</v>
      </c>
      <c r="R513">
        <f>I513*(1000-(1000*0.61365*exp(17.502*V513/(240.97+V513))/(DX513+DY513)+DS513)/2)/(1000*0.61365*exp(17.502*V513/(240.97+V513))/(DX513+DY513)-DS513)</f>
        <v>0</v>
      </c>
      <c r="S513">
        <f>1/((DL513+1)/(P513/1.6)+1/(Q513/1.37)) + DL513/((DL513+1)/(P513/1.6) + DL513/(Q513/1.37))</f>
        <v>0</v>
      </c>
      <c r="T513">
        <f>(DG513*DJ513)</f>
        <v>0</v>
      </c>
      <c r="U513">
        <f>(DZ513+(T513+2*0.95*5.67E-8*(((DZ513+$B$9)+273)^4-(DZ513+273)^4)-44100*I513)/(1.84*29.3*Q513+8*0.95*5.67E-8*(DZ513+273)^3))</f>
        <v>0</v>
      </c>
      <c r="V513">
        <f>($C$9*EA513+$D$9*EB513+$E$9*U513)</f>
        <v>0</v>
      </c>
      <c r="W513">
        <f>0.61365*exp(17.502*V513/(240.97+V513))</f>
        <v>0</v>
      </c>
      <c r="X513">
        <f>(Y513/Z513*100)</f>
        <v>0</v>
      </c>
      <c r="Y513">
        <f>DS513*(DX513+DY513)/1000</f>
        <v>0</v>
      </c>
      <c r="Z513">
        <f>0.61365*exp(17.502*DZ513/(240.97+DZ513))</f>
        <v>0</v>
      </c>
      <c r="AA513">
        <f>(W513-DS513*(DX513+DY513)/1000)</f>
        <v>0</v>
      </c>
      <c r="AB513">
        <f>(-I513*44100)</f>
        <v>0</v>
      </c>
      <c r="AC513">
        <f>2*29.3*Q513*0.92*(DZ513-V513)</f>
        <v>0</v>
      </c>
      <c r="AD513">
        <f>2*0.95*5.67E-8*(((DZ513+$B$9)+273)^4-(V513+273)^4)</f>
        <v>0</v>
      </c>
      <c r="AE513">
        <f>T513+AD513+AB513+AC513</f>
        <v>0</v>
      </c>
      <c r="AF513">
        <f>DW513*AT513*(DR513-DQ513*(1000-AT513*DT513)/(1000-AT513*DS513))/(100*DK513)</f>
        <v>0</v>
      </c>
      <c r="AG513">
        <f>1000*DW513*AT513*(DS513-DT513)/(100*DK513*(1000-AT513*DS513))</f>
        <v>0</v>
      </c>
      <c r="AH513">
        <f>(AI513 - AJ513 - DX513*1E3/(8.314*(DZ513+273.15)) * AL513/DW513 * AK513) * DW513/(100*DK513) * (1000 - DT513)/1000</f>
        <v>0</v>
      </c>
      <c r="AI513">
        <v>254.5648598287645</v>
      </c>
      <c r="AJ513">
        <v>266.8775575757576</v>
      </c>
      <c r="AK513">
        <v>-3.274404526194903</v>
      </c>
      <c r="AL513">
        <v>66.96187495327348</v>
      </c>
      <c r="AM513">
        <f>(AO513 - AN513 + DX513*1E3/(8.314*(DZ513+273.15)) * AQ513/DW513 * AP513) * DW513/(100*DK513) * 1000/(1000 - AO513)</f>
        <v>0</v>
      </c>
      <c r="AN513">
        <v>14.91453529663081</v>
      </c>
      <c r="AO513">
        <v>17.98017902097903</v>
      </c>
      <c r="AP513">
        <v>-0.0002715569800449043</v>
      </c>
      <c r="AQ513">
        <v>97.61332919018848</v>
      </c>
      <c r="AR513">
        <v>0</v>
      </c>
      <c r="AS513">
        <v>0</v>
      </c>
      <c r="AT513">
        <f>IF(AR513*$H$15&gt;=AV513,1.0,(AV513/(AV513-AR513*$H$15)))</f>
        <v>0</v>
      </c>
      <c r="AU513">
        <f>(AT513-1)*100</f>
        <v>0</v>
      </c>
      <c r="AV513">
        <f>MAX(0,($B$15+$C$15*EE513)/(1+$D$15*EE513)*DX513/(DZ513+273)*$E$15)</f>
        <v>0</v>
      </c>
      <c r="AW513" t="s">
        <v>429</v>
      </c>
      <c r="AX513" t="s">
        <v>429</v>
      </c>
      <c r="AY513">
        <v>0</v>
      </c>
      <c r="AZ513">
        <v>0</v>
      </c>
      <c r="BA513">
        <f>1-AY513/AZ513</f>
        <v>0</v>
      </c>
      <c r="BB513">
        <v>0</v>
      </c>
      <c r="BC513" t="s">
        <v>429</v>
      </c>
      <c r="BD513" t="s">
        <v>429</v>
      </c>
      <c r="BE513">
        <v>0</v>
      </c>
      <c r="BF513">
        <v>0</v>
      </c>
      <c r="BG513">
        <f>1-BE513/BF513</f>
        <v>0</v>
      </c>
      <c r="BH513">
        <v>0.5</v>
      </c>
      <c r="BI513">
        <f>DH513</f>
        <v>0</v>
      </c>
      <c r="BJ513">
        <f>K513</f>
        <v>0</v>
      </c>
      <c r="BK513">
        <f>BG513*BH513*BI513</f>
        <v>0</v>
      </c>
      <c r="BL513">
        <f>(BJ513-BB513)/BI513</f>
        <v>0</v>
      </c>
      <c r="BM513">
        <f>(AZ513-BF513)/BF513</f>
        <v>0</v>
      </c>
      <c r="BN513">
        <f>AY513/(BA513+AY513/BF513)</f>
        <v>0</v>
      </c>
      <c r="BO513" t="s">
        <v>429</v>
      </c>
      <c r="BP513">
        <v>0</v>
      </c>
      <c r="BQ513">
        <f>IF(BP513&lt;&gt;0, BP513, BN513)</f>
        <v>0</v>
      </c>
      <c r="BR513">
        <f>1-BQ513/BF513</f>
        <v>0</v>
      </c>
      <c r="BS513">
        <f>(BF513-BE513)/(BF513-BQ513)</f>
        <v>0</v>
      </c>
      <c r="BT513">
        <f>(AZ513-BF513)/(AZ513-BQ513)</f>
        <v>0</v>
      </c>
      <c r="BU513">
        <f>(BF513-BE513)/(BF513-AY513)</f>
        <v>0</v>
      </c>
      <c r="BV513">
        <f>(AZ513-BF513)/(AZ513-AY513)</f>
        <v>0</v>
      </c>
      <c r="BW513">
        <f>(BS513*BQ513/BE513)</f>
        <v>0</v>
      </c>
      <c r="BX513">
        <f>(1-BW513)</f>
        <v>0</v>
      </c>
      <c r="DG513">
        <f>$B$13*EF513+$C$13*EG513+$F$13*ER513*(1-EU513)</f>
        <v>0</v>
      </c>
      <c r="DH513">
        <f>DG513*DI513</f>
        <v>0</v>
      </c>
      <c r="DI513">
        <f>($B$13*$D$11+$C$13*$D$11+$F$13*((FE513+EW513)/MAX(FE513+EW513+FF513, 0.1)*$I$11+FF513/MAX(FE513+EW513+FF513, 0.1)*$J$11))/($B$13+$C$13+$F$13)</f>
        <v>0</v>
      </c>
      <c r="DJ513">
        <f>($B$13*$K$11+$C$13*$K$11+$F$13*((FE513+EW513)/MAX(FE513+EW513+FF513, 0.1)*$P$11+FF513/MAX(FE513+EW513+FF513, 0.1)*$Q$11))/($B$13+$C$13+$F$13)</f>
        <v>0</v>
      </c>
      <c r="DK513">
        <v>6</v>
      </c>
      <c r="DL513">
        <v>0.5</v>
      </c>
      <c r="DM513" t="s">
        <v>430</v>
      </c>
      <c r="DN513">
        <v>2</v>
      </c>
      <c r="DO513" t="b">
        <v>1</v>
      </c>
      <c r="DP513">
        <v>1685039611.214286</v>
      </c>
      <c r="DQ513">
        <v>285.4655714285714</v>
      </c>
      <c r="DR513">
        <v>267.25075</v>
      </c>
      <c r="DS513">
        <v>18.00060357142857</v>
      </c>
      <c r="DT513">
        <v>14.91978928571429</v>
      </c>
      <c r="DU513">
        <v>285.2889285714286</v>
      </c>
      <c r="DV513">
        <v>18.09215</v>
      </c>
      <c r="DW513">
        <v>500.0214285714287</v>
      </c>
      <c r="DX513">
        <v>99.47533214285716</v>
      </c>
      <c r="DY513">
        <v>0.1000263535714286</v>
      </c>
      <c r="DZ513">
        <v>26.98033571428572</v>
      </c>
      <c r="EA513">
        <v>28.110525</v>
      </c>
      <c r="EB513">
        <v>999.9000000000002</v>
      </c>
      <c r="EC513">
        <v>0</v>
      </c>
      <c r="ED513">
        <v>0</v>
      </c>
      <c r="EE513">
        <v>10001.31678571429</v>
      </c>
      <c r="EF513">
        <v>0</v>
      </c>
      <c r="EG513">
        <v>330.6985357142857</v>
      </c>
      <c r="EH513">
        <v>18.21490357142857</v>
      </c>
      <c r="EI513">
        <v>290.6985714285714</v>
      </c>
      <c r="EJ513">
        <v>271.2985714285714</v>
      </c>
      <c r="EK513">
        <v>3.080807500000001</v>
      </c>
      <c r="EL513">
        <v>267.25075</v>
      </c>
      <c r="EM513">
        <v>14.91978928571429</v>
      </c>
      <c r="EN513">
        <v>1.790615357142858</v>
      </c>
      <c r="EO513">
        <v>1.4841525</v>
      </c>
      <c r="EP513">
        <v>15.70511071428571</v>
      </c>
      <c r="EQ513">
        <v>12.80585</v>
      </c>
      <c r="ER513">
        <v>1999.985714285714</v>
      </c>
      <c r="ES513">
        <v>0.9800027499999998</v>
      </c>
      <c r="ET513">
        <v>0.01999695357142858</v>
      </c>
      <c r="EU513">
        <v>0</v>
      </c>
      <c r="EV513">
        <v>775.291392857143</v>
      </c>
      <c r="EW513">
        <v>5.00078</v>
      </c>
      <c r="EX513">
        <v>18649.27142857143</v>
      </c>
      <c r="EY513">
        <v>16379.52857142857</v>
      </c>
      <c r="EZ513">
        <v>45.68514285714286</v>
      </c>
      <c r="FA513">
        <v>47.76107142857143</v>
      </c>
      <c r="FB513">
        <v>46.16942857142856</v>
      </c>
      <c r="FC513">
        <v>46.67160714285713</v>
      </c>
      <c r="FD513">
        <v>46.03321428571429</v>
      </c>
      <c r="FE513">
        <v>1955.091785714286</v>
      </c>
      <c r="FF513">
        <v>39.89000000000001</v>
      </c>
      <c r="FG513">
        <v>0</v>
      </c>
      <c r="FH513">
        <v>1685039618.5</v>
      </c>
      <c r="FI513">
        <v>0</v>
      </c>
      <c r="FJ513">
        <v>775.16868</v>
      </c>
      <c r="FK513">
        <v>-9.414615381621088</v>
      </c>
      <c r="FL513">
        <v>-220.5384612311847</v>
      </c>
      <c r="FM513">
        <v>18646.4</v>
      </c>
      <c r="FN513">
        <v>15</v>
      </c>
      <c r="FO513">
        <v>1685038834.5</v>
      </c>
      <c r="FP513" t="s">
        <v>1407</v>
      </c>
      <c r="FQ513">
        <v>1685038825.5</v>
      </c>
      <c r="FR513">
        <v>1685038834.5</v>
      </c>
      <c r="FS513">
        <v>7</v>
      </c>
      <c r="FT513">
        <v>-0.029</v>
      </c>
      <c r="FU513">
        <v>-0.007</v>
      </c>
      <c r="FV513">
        <v>0.194</v>
      </c>
      <c r="FW513">
        <v>-0.178</v>
      </c>
      <c r="FX513">
        <v>420</v>
      </c>
      <c r="FY513">
        <v>11</v>
      </c>
      <c r="FZ513">
        <v>0.2</v>
      </c>
      <c r="GA513">
        <v>0.02</v>
      </c>
      <c r="GB513">
        <v>17.90270975609756</v>
      </c>
      <c r="GC513">
        <v>6.866193031358912</v>
      </c>
      <c r="GD513">
        <v>0.6780149450848977</v>
      </c>
      <c r="GE513">
        <v>0</v>
      </c>
      <c r="GF513">
        <v>3.086489512195122</v>
      </c>
      <c r="GG513">
        <v>-0.1088851567944196</v>
      </c>
      <c r="GH513">
        <v>0.01441710280953088</v>
      </c>
      <c r="GI513">
        <v>1</v>
      </c>
      <c r="GJ513">
        <v>1</v>
      </c>
      <c r="GK513">
        <v>2</v>
      </c>
      <c r="GL513" t="s">
        <v>432</v>
      </c>
      <c r="GM513">
        <v>3.09874</v>
      </c>
      <c r="GN513">
        <v>2.75841</v>
      </c>
      <c r="GO513">
        <v>0.064404</v>
      </c>
      <c r="GP513">
        <v>0.0604852</v>
      </c>
      <c r="GQ513">
        <v>0.0954245</v>
      </c>
      <c r="GR513">
        <v>0.08353720000000001</v>
      </c>
      <c r="GS513">
        <v>23623.4</v>
      </c>
      <c r="GT513">
        <v>23467.6</v>
      </c>
      <c r="GU513">
        <v>25818.6</v>
      </c>
      <c r="GV513">
        <v>25351.8</v>
      </c>
      <c r="GW513">
        <v>37499.3</v>
      </c>
      <c r="GX513">
        <v>35402</v>
      </c>
      <c r="GY513">
        <v>45159.1</v>
      </c>
      <c r="GZ513">
        <v>41797.1</v>
      </c>
      <c r="HA513">
        <v>1.79965</v>
      </c>
      <c r="HB513">
        <v>1.71602</v>
      </c>
      <c r="HC513">
        <v>-0.113804</v>
      </c>
      <c r="HD513">
        <v>0</v>
      </c>
      <c r="HE513">
        <v>29.9476</v>
      </c>
      <c r="HF513">
        <v>999.9</v>
      </c>
      <c r="HG513">
        <v>38.9</v>
      </c>
      <c r="HH513">
        <v>47.8</v>
      </c>
      <c r="HI513">
        <v>43.4862</v>
      </c>
      <c r="HJ513">
        <v>63.0039</v>
      </c>
      <c r="HK513">
        <v>23.77</v>
      </c>
      <c r="HL513">
        <v>1</v>
      </c>
      <c r="HM513">
        <v>0.958394</v>
      </c>
      <c r="HN513">
        <v>9.28105</v>
      </c>
      <c r="HO513">
        <v>20.0561</v>
      </c>
      <c r="HP513">
        <v>5.2101</v>
      </c>
      <c r="HQ513">
        <v>11.986</v>
      </c>
      <c r="HR513">
        <v>4.96285</v>
      </c>
      <c r="HS513">
        <v>3.27415</v>
      </c>
      <c r="HT513">
        <v>9999</v>
      </c>
      <c r="HU513">
        <v>9999</v>
      </c>
      <c r="HV513">
        <v>9999</v>
      </c>
      <c r="HW513">
        <v>33.6</v>
      </c>
      <c r="HX513">
        <v>1.86397</v>
      </c>
      <c r="HY513">
        <v>1.86029</v>
      </c>
      <c r="HZ513">
        <v>1.85867</v>
      </c>
      <c r="IA513">
        <v>1.85992</v>
      </c>
      <c r="IB513">
        <v>1.85988</v>
      </c>
      <c r="IC513">
        <v>1.85852</v>
      </c>
      <c r="ID513">
        <v>1.8576</v>
      </c>
      <c r="IE513">
        <v>1.85242</v>
      </c>
      <c r="IF513">
        <v>0</v>
      </c>
      <c r="IG513">
        <v>0</v>
      </c>
      <c r="IH513">
        <v>0</v>
      </c>
      <c r="II513">
        <v>0</v>
      </c>
      <c r="IJ513" t="s">
        <v>433</v>
      </c>
      <c r="IK513" t="s">
        <v>434</v>
      </c>
      <c r="IL513" t="s">
        <v>435</v>
      </c>
      <c r="IM513" t="s">
        <v>435</v>
      </c>
      <c r="IN513" t="s">
        <v>435</v>
      </c>
      <c r="IO513" t="s">
        <v>435</v>
      </c>
      <c r="IP513">
        <v>0</v>
      </c>
      <c r="IQ513">
        <v>100</v>
      </c>
      <c r="IR513">
        <v>100</v>
      </c>
      <c r="IS513">
        <v>0.173</v>
      </c>
      <c r="IT513">
        <v>-0.0919</v>
      </c>
      <c r="IU513">
        <v>0.1137255797111478</v>
      </c>
      <c r="IV513">
        <v>0.0002756662941723101</v>
      </c>
      <c r="IW513">
        <v>-1.706736700235475E-07</v>
      </c>
      <c r="IX513">
        <v>-7.648352192670159E-11</v>
      </c>
      <c r="IY513">
        <v>-0.2528666375941129</v>
      </c>
      <c r="IZ513">
        <v>0.001712106514585134</v>
      </c>
      <c r="JA513">
        <v>0.0004201690128959496</v>
      </c>
      <c r="JB513">
        <v>-1.212774764375344E-06</v>
      </c>
      <c r="JC513">
        <v>3</v>
      </c>
      <c r="JD513">
        <v>1949</v>
      </c>
      <c r="JE513">
        <v>1</v>
      </c>
      <c r="JF513">
        <v>28</v>
      </c>
      <c r="JG513">
        <v>13.2</v>
      </c>
      <c r="JH513">
        <v>13.1</v>
      </c>
      <c r="JI513">
        <v>0.689697</v>
      </c>
      <c r="JJ513">
        <v>2.71362</v>
      </c>
      <c r="JK513">
        <v>1.49658</v>
      </c>
      <c r="JL513">
        <v>2.33521</v>
      </c>
      <c r="JM513">
        <v>1.54785</v>
      </c>
      <c r="JN513">
        <v>2.44385</v>
      </c>
      <c r="JO513">
        <v>50.7382</v>
      </c>
      <c r="JP513">
        <v>12.6523</v>
      </c>
      <c r="JQ513">
        <v>18</v>
      </c>
      <c r="JR513">
        <v>503.088</v>
      </c>
      <c r="JS513">
        <v>461.187</v>
      </c>
      <c r="JT513">
        <v>20.7293</v>
      </c>
      <c r="JU513">
        <v>38.1518</v>
      </c>
      <c r="JV513">
        <v>30.0009</v>
      </c>
      <c r="JW513">
        <v>37.9551</v>
      </c>
      <c r="JX513">
        <v>37.8524</v>
      </c>
      <c r="JY513">
        <v>13.874</v>
      </c>
      <c r="JZ513">
        <v>59.0589</v>
      </c>
      <c r="KA513">
        <v>0</v>
      </c>
      <c r="KB513">
        <v>16.2152</v>
      </c>
      <c r="KC513">
        <v>213.097</v>
      </c>
      <c r="KD513">
        <v>14.9935</v>
      </c>
      <c r="KE513">
        <v>98.6777</v>
      </c>
      <c r="KF513">
        <v>99.2226</v>
      </c>
    </row>
    <row r="514" spans="1:292">
      <c r="A514">
        <v>494</v>
      </c>
      <c r="B514">
        <v>1685039624</v>
      </c>
      <c r="C514">
        <v>13024.90000009537</v>
      </c>
      <c r="D514" t="s">
        <v>1432</v>
      </c>
      <c r="E514" t="s">
        <v>1433</v>
      </c>
      <c r="F514">
        <v>5</v>
      </c>
      <c r="G514" t="s">
        <v>1406</v>
      </c>
      <c r="H514">
        <v>1685039616.5</v>
      </c>
      <c r="I514">
        <f>(J514)/1000</f>
        <v>0</v>
      </c>
      <c r="J514">
        <f>IF(DO514, AM514, AG514)</f>
        <v>0</v>
      </c>
      <c r="K514">
        <f>IF(DO514, AH514, AF514)</f>
        <v>0</v>
      </c>
      <c r="L514">
        <f>DQ514 - IF(AT514&gt;1, K514*DK514*100.0/(AV514*EE514), 0)</f>
        <v>0</v>
      </c>
      <c r="M514">
        <f>((S514-I514/2)*L514-K514)/(S514+I514/2)</f>
        <v>0</v>
      </c>
      <c r="N514">
        <f>M514*(DX514+DY514)/1000.0</f>
        <v>0</v>
      </c>
      <c r="O514">
        <f>(DQ514 - IF(AT514&gt;1, K514*DK514*100.0/(AV514*EE514), 0))*(DX514+DY514)/1000.0</f>
        <v>0</v>
      </c>
      <c r="P514">
        <f>2.0/((1/R514-1/Q514)+SIGN(R514)*SQRT((1/R514-1/Q514)*(1/R514-1/Q514) + 4*DL514/((DL514+1)*(DL514+1))*(2*1/R514*1/Q514-1/Q514*1/Q514)))</f>
        <v>0</v>
      </c>
      <c r="Q514">
        <f>IF(LEFT(DM514,1)&lt;&gt;"0",IF(LEFT(DM514,1)="1",3.0,DN514),$D$5+$E$5*(EE514*DX514/($K$5*1000))+$F$5*(EE514*DX514/($K$5*1000))*MAX(MIN(DK514,$J$5),$I$5)*MAX(MIN(DK514,$J$5),$I$5)+$G$5*MAX(MIN(DK514,$J$5),$I$5)*(EE514*DX514/($K$5*1000))+$H$5*(EE514*DX514/($K$5*1000))*(EE514*DX514/($K$5*1000)))</f>
        <v>0</v>
      </c>
      <c r="R514">
        <f>I514*(1000-(1000*0.61365*exp(17.502*V514/(240.97+V514))/(DX514+DY514)+DS514)/2)/(1000*0.61365*exp(17.502*V514/(240.97+V514))/(DX514+DY514)-DS514)</f>
        <v>0</v>
      </c>
      <c r="S514">
        <f>1/((DL514+1)/(P514/1.6)+1/(Q514/1.37)) + DL514/((DL514+1)/(P514/1.6) + DL514/(Q514/1.37))</f>
        <v>0</v>
      </c>
      <c r="T514">
        <f>(DG514*DJ514)</f>
        <v>0</v>
      </c>
      <c r="U514">
        <f>(DZ514+(T514+2*0.95*5.67E-8*(((DZ514+$B$9)+273)^4-(DZ514+273)^4)-44100*I514)/(1.84*29.3*Q514+8*0.95*5.67E-8*(DZ514+273)^3))</f>
        <v>0</v>
      </c>
      <c r="V514">
        <f>($C$9*EA514+$D$9*EB514+$E$9*U514)</f>
        <v>0</v>
      </c>
      <c r="W514">
        <f>0.61365*exp(17.502*V514/(240.97+V514))</f>
        <v>0</v>
      </c>
      <c r="X514">
        <f>(Y514/Z514*100)</f>
        <v>0</v>
      </c>
      <c r="Y514">
        <f>DS514*(DX514+DY514)/1000</f>
        <v>0</v>
      </c>
      <c r="Z514">
        <f>0.61365*exp(17.502*DZ514/(240.97+DZ514))</f>
        <v>0</v>
      </c>
      <c r="AA514">
        <f>(W514-DS514*(DX514+DY514)/1000)</f>
        <v>0</v>
      </c>
      <c r="AB514">
        <f>(-I514*44100)</f>
        <v>0</v>
      </c>
      <c r="AC514">
        <f>2*29.3*Q514*0.92*(DZ514-V514)</f>
        <v>0</v>
      </c>
      <c r="AD514">
        <f>2*0.95*5.67E-8*(((DZ514+$B$9)+273)^4-(V514+273)^4)</f>
        <v>0</v>
      </c>
      <c r="AE514">
        <f>T514+AD514+AB514+AC514</f>
        <v>0</v>
      </c>
      <c r="AF514">
        <f>DW514*AT514*(DR514-DQ514*(1000-AT514*DT514)/(1000-AT514*DS514))/(100*DK514)</f>
        <v>0</v>
      </c>
      <c r="AG514">
        <f>1000*DW514*AT514*(DS514-DT514)/(100*DK514*(1000-AT514*DS514))</f>
        <v>0</v>
      </c>
      <c r="AH514">
        <f>(AI514 - AJ514 - DX514*1E3/(8.314*(DZ514+273.15)) * AL514/DW514 * AK514) * DW514/(100*DK514) * (1000 - DT514)/1000</f>
        <v>0</v>
      </c>
      <c r="AI514">
        <v>237.9099839285895</v>
      </c>
      <c r="AJ514">
        <v>250.5900303030304</v>
      </c>
      <c r="AK514">
        <v>-3.255409576833529</v>
      </c>
      <c r="AL514">
        <v>66.96187495327348</v>
      </c>
      <c r="AM514">
        <f>(AO514 - AN514 + DX514*1E3/(8.314*(DZ514+273.15)) * AQ514/DW514 * AP514) * DW514/(100*DK514) * 1000/(1000 - AO514)</f>
        <v>0</v>
      </c>
      <c r="AN514">
        <v>14.94432363051869</v>
      </c>
      <c r="AO514">
        <v>17.97979300699301</v>
      </c>
      <c r="AP514">
        <v>-0.002862449976093351</v>
      </c>
      <c r="AQ514">
        <v>97.61332919018848</v>
      </c>
      <c r="AR514">
        <v>0</v>
      </c>
      <c r="AS514">
        <v>0</v>
      </c>
      <c r="AT514">
        <f>IF(AR514*$H$15&gt;=AV514,1.0,(AV514/(AV514-AR514*$H$15)))</f>
        <v>0</v>
      </c>
      <c r="AU514">
        <f>(AT514-1)*100</f>
        <v>0</v>
      </c>
      <c r="AV514">
        <f>MAX(0,($B$15+$C$15*EE514)/(1+$D$15*EE514)*DX514/(DZ514+273)*$E$15)</f>
        <v>0</v>
      </c>
      <c r="AW514" t="s">
        <v>429</v>
      </c>
      <c r="AX514" t="s">
        <v>429</v>
      </c>
      <c r="AY514">
        <v>0</v>
      </c>
      <c r="AZ514">
        <v>0</v>
      </c>
      <c r="BA514">
        <f>1-AY514/AZ514</f>
        <v>0</v>
      </c>
      <c r="BB514">
        <v>0</v>
      </c>
      <c r="BC514" t="s">
        <v>429</v>
      </c>
      <c r="BD514" t="s">
        <v>429</v>
      </c>
      <c r="BE514">
        <v>0</v>
      </c>
      <c r="BF514">
        <v>0</v>
      </c>
      <c r="BG514">
        <f>1-BE514/BF514</f>
        <v>0</v>
      </c>
      <c r="BH514">
        <v>0.5</v>
      </c>
      <c r="BI514">
        <f>DH514</f>
        <v>0</v>
      </c>
      <c r="BJ514">
        <f>K514</f>
        <v>0</v>
      </c>
      <c r="BK514">
        <f>BG514*BH514*BI514</f>
        <v>0</v>
      </c>
      <c r="BL514">
        <f>(BJ514-BB514)/BI514</f>
        <v>0</v>
      </c>
      <c r="BM514">
        <f>(AZ514-BF514)/BF514</f>
        <v>0</v>
      </c>
      <c r="BN514">
        <f>AY514/(BA514+AY514/BF514)</f>
        <v>0</v>
      </c>
      <c r="BO514" t="s">
        <v>429</v>
      </c>
      <c r="BP514">
        <v>0</v>
      </c>
      <c r="BQ514">
        <f>IF(BP514&lt;&gt;0, BP514, BN514)</f>
        <v>0</v>
      </c>
      <c r="BR514">
        <f>1-BQ514/BF514</f>
        <v>0</v>
      </c>
      <c r="BS514">
        <f>(BF514-BE514)/(BF514-BQ514)</f>
        <v>0</v>
      </c>
      <c r="BT514">
        <f>(AZ514-BF514)/(AZ514-BQ514)</f>
        <v>0</v>
      </c>
      <c r="BU514">
        <f>(BF514-BE514)/(BF514-AY514)</f>
        <v>0</v>
      </c>
      <c r="BV514">
        <f>(AZ514-BF514)/(AZ514-AY514)</f>
        <v>0</v>
      </c>
      <c r="BW514">
        <f>(BS514*BQ514/BE514)</f>
        <v>0</v>
      </c>
      <c r="BX514">
        <f>(1-BW514)</f>
        <v>0</v>
      </c>
      <c r="DG514">
        <f>$B$13*EF514+$C$13*EG514+$F$13*ER514*(1-EU514)</f>
        <v>0</v>
      </c>
      <c r="DH514">
        <f>DG514*DI514</f>
        <v>0</v>
      </c>
      <c r="DI514">
        <f>($B$13*$D$11+$C$13*$D$11+$F$13*((FE514+EW514)/MAX(FE514+EW514+FF514, 0.1)*$I$11+FF514/MAX(FE514+EW514+FF514, 0.1)*$J$11))/($B$13+$C$13+$F$13)</f>
        <v>0</v>
      </c>
      <c r="DJ514">
        <f>($B$13*$K$11+$C$13*$K$11+$F$13*((FE514+EW514)/MAX(FE514+EW514+FF514, 0.1)*$P$11+FF514/MAX(FE514+EW514+FF514, 0.1)*$Q$11))/($B$13+$C$13+$F$13)</f>
        <v>0</v>
      </c>
      <c r="DK514">
        <v>6</v>
      </c>
      <c r="DL514">
        <v>0.5</v>
      </c>
      <c r="DM514" t="s">
        <v>430</v>
      </c>
      <c r="DN514">
        <v>2</v>
      </c>
      <c r="DO514" t="b">
        <v>1</v>
      </c>
      <c r="DP514">
        <v>1685039616.5</v>
      </c>
      <c r="DQ514">
        <v>268.5084814814815</v>
      </c>
      <c r="DR514">
        <v>249.7424444444445</v>
      </c>
      <c r="DS514">
        <v>17.98848148148148</v>
      </c>
      <c r="DT514">
        <v>14.93303703703704</v>
      </c>
      <c r="DU514">
        <v>268.3345925925926</v>
      </c>
      <c r="DV514">
        <v>18.08021851851852</v>
      </c>
      <c r="DW514">
        <v>500.0232962962963</v>
      </c>
      <c r="DX514">
        <v>99.47563333333333</v>
      </c>
      <c r="DY514">
        <v>0.1000390222222222</v>
      </c>
      <c r="DZ514">
        <v>26.96178148148148</v>
      </c>
      <c r="EA514">
        <v>28.09198888888889</v>
      </c>
      <c r="EB514">
        <v>999.9000000000001</v>
      </c>
      <c r="EC514">
        <v>0</v>
      </c>
      <c r="ED514">
        <v>0</v>
      </c>
      <c r="EE514">
        <v>10000.69444444445</v>
      </c>
      <c r="EF514">
        <v>0</v>
      </c>
      <c r="EG514">
        <v>329.1508148148148</v>
      </c>
      <c r="EH514">
        <v>18.76614444444445</v>
      </c>
      <c r="EI514">
        <v>273.4272592592592</v>
      </c>
      <c r="EJ514">
        <v>253.528</v>
      </c>
      <c r="EK514">
        <v>3.055444074074074</v>
      </c>
      <c r="EL514">
        <v>249.7424444444445</v>
      </c>
      <c r="EM514">
        <v>14.93303703703704</v>
      </c>
      <c r="EN514">
        <v>1.789415185185185</v>
      </c>
      <c r="EO514">
        <v>1.485474074074074</v>
      </c>
      <c r="EP514">
        <v>15.69463703703703</v>
      </c>
      <c r="EQ514">
        <v>12.81943333333333</v>
      </c>
      <c r="ER514">
        <v>1999.987037037037</v>
      </c>
      <c r="ES514">
        <v>0.9800027777777777</v>
      </c>
      <c r="ET514">
        <v>0.01999692222222222</v>
      </c>
      <c r="EU514">
        <v>0</v>
      </c>
      <c r="EV514">
        <v>774.4168148148149</v>
      </c>
      <c r="EW514">
        <v>5.00078</v>
      </c>
      <c r="EX514">
        <v>18682.93703703704</v>
      </c>
      <c r="EY514">
        <v>16379.54444444444</v>
      </c>
      <c r="EZ514">
        <v>45.68744444444445</v>
      </c>
      <c r="FA514">
        <v>47.76377777777777</v>
      </c>
      <c r="FB514">
        <v>46.19881481481481</v>
      </c>
      <c r="FC514">
        <v>46.69192592592591</v>
      </c>
      <c r="FD514">
        <v>46.03907407407407</v>
      </c>
      <c r="FE514">
        <v>1955.094814814815</v>
      </c>
      <c r="FF514">
        <v>39.89000000000001</v>
      </c>
      <c r="FG514">
        <v>0</v>
      </c>
      <c r="FH514">
        <v>1685039623.3</v>
      </c>
      <c r="FI514">
        <v>0</v>
      </c>
      <c r="FJ514">
        <v>774.3892</v>
      </c>
      <c r="FK514">
        <v>-9.969076950088931</v>
      </c>
      <c r="FL514">
        <v>967.53077067576</v>
      </c>
      <c r="FM514">
        <v>18685.872</v>
      </c>
      <c r="FN514">
        <v>15</v>
      </c>
      <c r="FO514">
        <v>1685038834.5</v>
      </c>
      <c r="FP514" t="s">
        <v>1407</v>
      </c>
      <c r="FQ514">
        <v>1685038825.5</v>
      </c>
      <c r="FR514">
        <v>1685038834.5</v>
      </c>
      <c r="FS514">
        <v>7</v>
      </c>
      <c r="FT514">
        <v>-0.029</v>
      </c>
      <c r="FU514">
        <v>-0.007</v>
      </c>
      <c r="FV514">
        <v>0.194</v>
      </c>
      <c r="FW514">
        <v>-0.178</v>
      </c>
      <c r="FX514">
        <v>420</v>
      </c>
      <c r="FY514">
        <v>11</v>
      </c>
      <c r="FZ514">
        <v>0.2</v>
      </c>
      <c r="GA514">
        <v>0.02</v>
      </c>
      <c r="GB514">
        <v>18.33463170731708</v>
      </c>
      <c r="GC514">
        <v>6.359510801393724</v>
      </c>
      <c r="GD514">
        <v>0.6289200241680367</v>
      </c>
      <c r="GE514">
        <v>0</v>
      </c>
      <c r="GF514">
        <v>3.068954146341464</v>
      </c>
      <c r="GG514">
        <v>-0.2019066898954571</v>
      </c>
      <c r="GH514">
        <v>0.02656261401473242</v>
      </c>
      <c r="GI514">
        <v>1</v>
      </c>
      <c r="GJ514">
        <v>1</v>
      </c>
      <c r="GK514">
        <v>2</v>
      </c>
      <c r="GL514" t="s">
        <v>432</v>
      </c>
      <c r="GM514">
        <v>3.09865</v>
      </c>
      <c r="GN514">
        <v>2.75814</v>
      </c>
      <c r="GO514">
        <v>0.0610629</v>
      </c>
      <c r="GP514">
        <v>0.0569228</v>
      </c>
      <c r="GQ514">
        <v>0.09543509999999999</v>
      </c>
      <c r="GR514">
        <v>0.0837986</v>
      </c>
      <c r="GS514">
        <v>23707.2</v>
      </c>
      <c r="GT514">
        <v>23556.1</v>
      </c>
      <c r="GU514">
        <v>25818.2</v>
      </c>
      <c r="GV514">
        <v>25351.4</v>
      </c>
      <c r="GW514">
        <v>37498.4</v>
      </c>
      <c r="GX514">
        <v>35391.1</v>
      </c>
      <c r="GY514">
        <v>45158.9</v>
      </c>
      <c r="GZ514">
        <v>41796.6</v>
      </c>
      <c r="HA514">
        <v>1.79897</v>
      </c>
      <c r="HB514">
        <v>1.71577</v>
      </c>
      <c r="HC514">
        <v>-0.114143</v>
      </c>
      <c r="HD514">
        <v>0</v>
      </c>
      <c r="HE514">
        <v>29.9261</v>
      </c>
      <c r="HF514">
        <v>999.9</v>
      </c>
      <c r="HG514">
        <v>38.9</v>
      </c>
      <c r="HH514">
        <v>47.7</v>
      </c>
      <c r="HI514">
        <v>43.2622</v>
      </c>
      <c r="HJ514">
        <v>63.2539</v>
      </c>
      <c r="HK514">
        <v>23.8181</v>
      </c>
      <c r="HL514">
        <v>1</v>
      </c>
      <c r="HM514">
        <v>0.959352</v>
      </c>
      <c r="HN514">
        <v>9.28105</v>
      </c>
      <c r="HO514">
        <v>20.0562</v>
      </c>
      <c r="HP514">
        <v>5.2101</v>
      </c>
      <c r="HQ514">
        <v>11.986</v>
      </c>
      <c r="HR514">
        <v>4.96285</v>
      </c>
      <c r="HS514">
        <v>3.27418</v>
      </c>
      <c r="HT514">
        <v>9999</v>
      </c>
      <c r="HU514">
        <v>9999</v>
      </c>
      <c r="HV514">
        <v>9999</v>
      </c>
      <c r="HW514">
        <v>33.6</v>
      </c>
      <c r="HX514">
        <v>1.86398</v>
      </c>
      <c r="HY514">
        <v>1.86026</v>
      </c>
      <c r="HZ514">
        <v>1.85867</v>
      </c>
      <c r="IA514">
        <v>1.85993</v>
      </c>
      <c r="IB514">
        <v>1.85987</v>
      </c>
      <c r="IC514">
        <v>1.85852</v>
      </c>
      <c r="ID514">
        <v>1.8576</v>
      </c>
      <c r="IE514">
        <v>1.85242</v>
      </c>
      <c r="IF514">
        <v>0</v>
      </c>
      <c r="IG514">
        <v>0</v>
      </c>
      <c r="IH514">
        <v>0</v>
      </c>
      <c r="II514">
        <v>0</v>
      </c>
      <c r="IJ514" t="s">
        <v>433</v>
      </c>
      <c r="IK514" t="s">
        <v>434</v>
      </c>
      <c r="IL514" t="s">
        <v>435</v>
      </c>
      <c r="IM514" t="s">
        <v>435</v>
      </c>
      <c r="IN514" t="s">
        <v>435</v>
      </c>
      <c r="IO514" t="s">
        <v>435</v>
      </c>
      <c r="IP514">
        <v>0</v>
      </c>
      <c r="IQ514">
        <v>100</v>
      </c>
      <c r="IR514">
        <v>100</v>
      </c>
      <c r="IS514">
        <v>0.17</v>
      </c>
      <c r="IT514">
        <v>-0.0919</v>
      </c>
      <c r="IU514">
        <v>0.1137255797111478</v>
      </c>
      <c r="IV514">
        <v>0.0002756662941723101</v>
      </c>
      <c r="IW514">
        <v>-1.706736700235475E-07</v>
      </c>
      <c r="IX514">
        <v>-7.648352192670159E-11</v>
      </c>
      <c r="IY514">
        <v>-0.2528666375941129</v>
      </c>
      <c r="IZ514">
        <v>0.001712106514585134</v>
      </c>
      <c r="JA514">
        <v>0.0004201690128959496</v>
      </c>
      <c r="JB514">
        <v>-1.212774764375344E-06</v>
      </c>
      <c r="JC514">
        <v>3</v>
      </c>
      <c r="JD514">
        <v>1949</v>
      </c>
      <c r="JE514">
        <v>1</v>
      </c>
      <c r="JF514">
        <v>28</v>
      </c>
      <c r="JG514">
        <v>13.3</v>
      </c>
      <c r="JH514">
        <v>13.2</v>
      </c>
      <c r="JI514">
        <v>0.648193</v>
      </c>
      <c r="JJ514">
        <v>2.71729</v>
      </c>
      <c r="JK514">
        <v>1.49658</v>
      </c>
      <c r="JL514">
        <v>2.33398</v>
      </c>
      <c r="JM514">
        <v>1.54785</v>
      </c>
      <c r="JN514">
        <v>2.44263</v>
      </c>
      <c r="JO514">
        <v>50.7382</v>
      </c>
      <c r="JP514">
        <v>12.6435</v>
      </c>
      <c r="JQ514">
        <v>18</v>
      </c>
      <c r="JR514">
        <v>502.727</v>
      </c>
      <c r="JS514">
        <v>461.07</v>
      </c>
      <c r="JT514">
        <v>20.72</v>
      </c>
      <c r="JU514">
        <v>38.1664</v>
      </c>
      <c r="JV514">
        <v>30.001</v>
      </c>
      <c r="JW514">
        <v>37.965</v>
      </c>
      <c r="JX514">
        <v>37.8595</v>
      </c>
      <c r="JY514">
        <v>13.0548</v>
      </c>
      <c r="JZ514">
        <v>59.0589</v>
      </c>
      <c r="KA514">
        <v>0</v>
      </c>
      <c r="KB514">
        <v>16.2145</v>
      </c>
      <c r="KC514">
        <v>199.738</v>
      </c>
      <c r="KD514">
        <v>14.9935</v>
      </c>
      <c r="KE514">
        <v>98.6768</v>
      </c>
      <c r="KF514">
        <v>99.2213</v>
      </c>
    </row>
    <row r="515" spans="1:292">
      <c r="A515">
        <v>495</v>
      </c>
      <c r="B515">
        <v>1685039629</v>
      </c>
      <c r="C515">
        <v>13029.90000009537</v>
      </c>
      <c r="D515" t="s">
        <v>1434</v>
      </c>
      <c r="E515" t="s">
        <v>1435</v>
      </c>
      <c r="F515">
        <v>5</v>
      </c>
      <c r="G515" t="s">
        <v>1406</v>
      </c>
      <c r="H515">
        <v>1685039621.214286</v>
      </c>
      <c r="I515">
        <f>(J515)/1000</f>
        <v>0</v>
      </c>
      <c r="J515">
        <f>IF(DO515, AM515, AG515)</f>
        <v>0</v>
      </c>
      <c r="K515">
        <f>IF(DO515, AH515, AF515)</f>
        <v>0</v>
      </c>
      <c r="L515">
        <f>DQ515 - IF(AT515&gt;1, K515*DK515*100.0/(AV515*EE515), 0)</f>
        <v>0</v>
      </c>
      <c r="M515">
        <f>((S515-I515/2)*L515-K515)/(S515+I515/2)</f>
        <v>0</v>
      </c>
      <c r="N515">
        <f>M515*(DX515+DY515)/1000.0</f>
        <v>0</v>
      </c>
      <c r="O515">
        <f>(DQ515 - IF(AT515&gt;1, K515*DK515*100.0/(AV515*EE515), 0))*(DX515+DY515)/1000.0</f>
        <v>0</v>
      </c>
      <c r="P515">
        <f>2.0/((1/R515-1/Q515)+SIGN(R515)*SQRT((1/R515-1/Q515)*(1/R515-1/Q515) + 4*DL515/((DL515+1)*(DL515+1))*(2*1/R515*1/Q515-1/Q515*1/Q515)))</f>
        <v>0</v>
      </c>
      <c r="Q515">
        <f>IF(LEFT(DM515,1)&lt;&gt;"0",IF(LEFT(DM515,1)="1",3.0,DN515),$D$5+$E$5*(EE515*DX515/($K$5*1000))+$F$5*(EE515*DX515/($K$5*1000))*MAX(MIN(DK515,$J$5),$I$5)*MAX(MIN(DK515,$J$5),$I$5)+$G$5*MAX(MIN(DK515,$J$5),$I$5)*(EE515*DX515/($K$5*1000))+$H$5*(EE515*DX515/($K$5*1000))*(EE515*DX515/($K$5*1000)))</f>
        <v>0</v>
      </c>
      <c r="R515">
        <f>I515*(1000-(1000*0.61365*exp(17.502*V515/(240.97+V515))/(DX515+DY515)+DS515)/2)/(1000*0.61365*exp(17.502*V515/(240.97+V515))/(DX515+DY515)-DS515)</f>
        <v>0</v>
      </c>
      <c r="S515">
        <f>1/((DL515+1)/(P515/1.6)+1/(Q515/1.37)) + DL515/((DL515+1)/(P515/1.6) + DL515/(Q515/1.37))</f>
        <v>0</v>
      </c>
      <c r="T515">
        <f>(DG515*DJ515)</f>
        <v>0</v>
      </c>
      <c r="U515">
        <f>(DZ515+(T515+2*0.95*5.67E-8*(((DZ515+$B$9)+273)^4-(DZ515+273)^4)-44100*I515)/(1.84*29.3*Q515+8*0.95*5.67E-8*(DZ515+273)^3))</f>
        <v>0</v>
      </c>
      <c r="V515">
        <f>($C$9*EA515+$D$9*EB515+$E$9*U515)</f>
        <v>0</v>
      </c>
      <c r="W515">
        <f>0.61365*exp(17.502*V515/(240.97+V515))</f>
        <v>0</v>
      </c>
      <c r="X515">
        <f>(Y515/Z515*100)</f>
        <v>0</v>
      </c>
      <c r="Y515">
        <f>DS515*(DX515+DY515)/1000</f>
        <v>0</v>
      </c>
      <c r="Z515">
        <f>0.61365*exp(17.502*DZ515/(240.97+DZ515))</f>
        <v>0</v>
      </c>
      <c r="AA515">
        <f>(W515-DS515*(DX515+DY515)/1000)</f>
        <v>0</v>
      </c>
      <c r="AB515">
        <f>(-I515*44100)</f>
        <v>0</v>
      </c>
      <c r="AC515">
        <f>2*29.3*Q515*0.92*(DZ515-V515)</f>
        <v>0</v>
      </c>
      <c r="AD515">
        <f>2*0.95*5.67E-8*(((DZ515+$B$9)+273)^4-(V515+273)^4)</f>
        <v>0</v>
      </c>
      <c r="AE515">
        <f>T515+AD515+AB515+AC515</f>
        <v>0</v>
      </c>
      <c r="AF515">
        <f>DW515*AT515*(DR515-DQ515*(1000-AT515*DT515)/(1000-AT515*DS515))/(100*DK515)</f>
        <v>0</v>
      </c>
      <c r="AG515">
        <f>1000*DW515*AT515*(DS515-DT515)/(100*DK515*(1000-AT515*DS515))</f>
        <v>0</v>
      </c>
      <c r="AH515">
        <f>(AI515 - AJ515 - DX515*1E3/(8.314*(DZ515+273.15)) * AL515/DW515 * AK515) * DW515/(100*DK515) * (1000 - DT515)/1000</f>
        <v>0</v>
      </c>
      <c r="AI515">
        <v>220.9660192949988</v>
      </c>
      <c r="AJ515">
        <v>234.2264666666666</v>
      </c>
      <c r="AK515">
        <v>-3.276291718399115</v>
      </c>
      <c r="AL515">
        <v>66.96187495327348</v>
      </c>
      <c r="AM515">
        <f>(AO515 - AN515 + DX515*1E3/(8.314*(DZ515+273.15)) * AQ515/DW515 * AP515) * DW515/(100*DK515) * 1000/(1000 - AO515)</f>
        <v>0</v>
      </c>
      <c r="AN515">
        <v>14.98515716362923</v>
      </c>
      <c r="AO515">
        <v>17.98906153846155</v>
      </c>
      <c r="AP515">
        <v>0.0009911575201725952</v>
      </c>
      <c r="AQ515">
        <v>97.61332919018848</v>
      </c>
      <c r="AR515">
        <v>0</v>
      </c>
      <c r="AS515">
        <v>0</v>
      </c>
      <c r="AT515">
        <f>IF(AR515*$H$15&gt;=AV515,1.0,(AV515/(AV515-AR515*$H$15)))</f>
        <v>0</v>
      </c>
      <c r="AU515">
        <f>(AT515-1)*100</f>
        <v>0</v>
      </c>
      <c r="AV515">
        <f>MAX(0,($B$15+$C$15*EE515)/(1+$D$15*EE515)*DX515/(DZ515+273)*$E$15)</f>
        <v>0</v>
      </c>
      <c r="AW515" t="s">
        <v>429</v>
      </c>
      <c r="AX515" t="s">
        <v>429</v>
      </c>
      <c r="AY515">
        <v>0</v>
      </c>
      <c r="AZ515">
        <v>0</v>
      </c>
      <c r="BA515">
        <f>1-AY515/AZ515</f>
        <v>0</v>
      </c>
      <c r="BB515">
        <v>0</v>
      </c>
      <c r="BC515" t="s">
        <v>429</v>
      </c>
      <c r="BD515" t="s">
        <v>429</v>
      </c>
      <c r="BE515">
        <v>0</v>
      </c>
      <c r="BF515">
        <v>0</v>
      </c>
      <c r="BG515">
        <f>1-BE515/BF515</f>
        <v>0</v>
      </c>
      <c r="BH515">
        <v>0.5</v>
      </c>
      <c r="BI515">
        <f>DH515</f>
        <v>0</v>
      </c>
      <c r="BJ515">
        <f>K515</f>
        <v>0</v>
      </c>
      <c r="BK515">
        <f>BG515*BH515*BI515</f>
        <v>0</v>
      </c>
      <c r="BL515">
        <f>(BJ515-BB515)/BI515</f>
        <v>0</v>
      </c>
      <c r="BM515">
        <f>(AZ515-BF515)/BF515</f>
        <v>0</v>
      </c>
      <c r="BN515">
        <f>AY515/(BA515+AY515/BF515)</f>
        <v>0</v>
      </c>
      <c r="BO515" t="s">
        <v>429</v>
      </c>
      <c r="BP515">
        <v>0</v>
      </c>
      <c r="BQ515">
        <f>IF(BP515&lt;&gt;0, BP515, BN515)</f>
        <v>0</v>
      </c>
      <c r="BR515">
        <f>1-BQ515/BF515</f>
        <v>0</v>
      </c>
      <c r="BS515">
        <f>(BF515-BE515)/(BF515-BQ515)</f>
        <v>0</v>
      </c>
      <c r="BT515">
        <f>(AZ515-BF515)/(AZ515-BQ515)</f>
        <v>0</v>
      </c>
      <c r="BU515">
        <f>(BF515-BE515)/(BF515-AY515)</f>
        <v>0</v>
      </c>
      <c r="BV515">
        <f>(AZ515-BF515)/(AZ515-AY515)</f>
        <v>0</v>
      </c>
      <c r="BW515">
        <f>(BS515*BQ515/BE515)</f>
        <v>0</v>
      </c>
      <c r="BX515">
        <f>(1-BW515)</f>
        <v>0</v>
      </c>
      <c r="DG515">
        <f>$B$13*EF515+$C$13*EG515+$F$13*ER515*(1-EU515)</f>
        <v>0</v>
      </c>
      <c r="DH515">
        <f>DG515*DI515</f>
        <v>0</v>
      </c>
      <c r="DI515">
        <f>($B$13*$D$11+$C$13*$D$11+$F$13*((FE515+EW515)/MAX(FE515+EW515+FF515, 0.1)*$I$11+FF515/MAX(FE515+EW515+FF515, 0.1)*$J$11))/($B$13+$C$13+$F$13)</f>
        <v>0</v>
      </c>
      <c r="DJ515">
        <f>($B$13*$K$11+$C$13*$K$11+$F$13*((FE515+EW515)/MAX(FE515+EW515+FF515, 0.1)*$P$11+FF515/MAX(FE515+EW515+FF515, 0.1)*$Q$11))/($B$13+$C$13+$F$13)</f>
        <v>0</v>
      </c>
      <c r="DK515">
        <v>6</v>
      </c>
      <c r="DL515">
        <v>0.5</v>
      </c>
      <c r="DM515" t="s">
        <v>430</v>
      </c>
      <c r="DN515">
        <v>2</v>
      </c>
      <c r="DO515" t="b">
        <v>1</v>
      </c>
      <c r="DP515">
        <v>1685039621.214286</v>
      </c>
      <c r="DQ515">
        <v>253.3923571428571</v>
      </c>
      <c r="DR515">
        <v>234.10825</v>
      </c>
      <c r="DS515">
        <v>17.98409642857143</v>
      </c>
      <c r="DT515">
        <v>14.95287857142857</v>
      </c>
      <c r="DU515">
        <v>253.2210357142857</v>
      </c>
      <c r="DV515">
        <v>18.0759</v>
      </c>
      <c r="DW515">
        <v>500.0192499999999</v>
      </c>
      <c r="DX515">
        <v>99.47613214285714</v>
      </c>
      <c r="DY515">
        <v>0.1000038392857143</v>
      </c>
      <c r="DZ515">
        <v>26.94613571428571</v>
      </c>
      <c r="EA515">
        <v>28.07813571428572</v>
      </c>
      <c r="EB515">
        <v>999.9000000000002</v>
      </c>
      <c r="EC515">
        <v>0</v>
      </c>
      <c r="ED515">
        <v>0</v>
      </c>
      <c r="EE515">
        <v>10004.20285714286</v>
      </c>
      <c r="EF515">
        <v>0</v>
      </c>
      <c r="EG515">
        <v>329.8222500000001</v>
      </c>
      <c r="EH515">
        <v>19.28421428571428</v>
      </c>
      <c r="EI515">
        <v>258.0328571428572</v>
      </c>
      <c r="EJ515">
        <v>237.6613928571429</v>
      </c>
      <c r="EK515">
        <v>3.031218928571428</v>
      </c>
      <c r="EL515">
        <v>234.10825</v>
      </c>
      <c r="EM515">
        <v>14.95287857142857</v>
      </c>
      <c r="EN515">
        <v>1.788988214285714</v>
      </c>
      <c r="EO515">
        <v>1.487455714285714</v>
      </c>
      <c r="EP515">
        <v>15.69091428571428</v>
      </c>
      <c r="EQ515">
        <v>12.83978214285714</v>
      </c>
      <c r="ER515">
        <v>1999.994642857143</v>
      </c>
      <c r="ES515">
        <v>0.9800027499999998</v>
      </c>
      <c r="ET515">
        <v>0.01999695</v>
      </c>
      <c r="EU515">
        <v>0</v>
      </c>
      <c r="EV515">
        <v>773.6531428571428</v>
      </c>
      <c r="EW515">
        <v>5.00078</v>
      </c>
      <c r="EX515">
        <v>18788.54642857143</v>
      </c>
      <c r="EY515">
        <v>16379.60357142857</v>
      </c>
      <c r="EZ515">
        <v>45.68521428571429</v>
      </c>
      <c r="FA515">
        <v>47.77435714285713</v>
      </c>
      <c r="FB515">
        <v>46.24525</v>
      </c>
      <c r="FC515">
        <v>46.69182142857143</v>
      </c>
      <c r="FD515">
        <v>46.08678571428571</v>
      </c>
      <c r="FE515">
        <v>1955.099642857143</v>
      </c>
      <c r="FF515">
        <v>39.89000000000001</v>
      </c>
      <c r="FG515">
        <v>0</v>
      </c>
      <c r="FH515">
        <v>1685039628.7</v>
      </c>
      <c r="FI515">
        <v>0</v>
      </c>
      <c r="FJ515">
        <v>773.569923076923</v>
      </c>
      <c r="FK515">
        <v>-9.595487189962233</v>
      </c>
      <c r="FL515">
        <v>1869.692309271818</v>
      </c>
      <c r="FM515">
        <v>18799.65</v>
      </c>
      <c r="FN515">
        <v>15</v>
      </c>
      <c r="FO515">
        <v>1685038834.5</v>
      </c>
      <c r="FP515" t="s">
        <v>1407</v>
      </c>
      <c r="FQ515">
        <v>1685038825.5</v>
      </c>
      <c r="FR515">
        <v>1685038834.5</v>
      </c>
      <c r="FS515">
        <v>7</v>
      </c>
      <c r="FT515">
        <v>-0.029</v>
      </c>
      <c r="FU515">
        <v>-0.007</v>
      </c>
      <c r="FV515">
        <v>0.194</v>
      </c>
      <c r="FW515">
        <v>-0.178</v>
      </c>
      <c r="FX515">
        <v>420</v>
      </c>
      <c r="FY515">
        <v>11</v>
      </c>
      <c r="FZ515">
        <v>0.2</v>
      </c>
      <c r="GA515">
        <v>0.02</v>
      </c>
      <c r="GB515">
        <v>18.9664275</v>
      </c>
      <c r="GC515">
        <v>6.379820262664124</v>
      </c>
      <c r="GD515">
        <v>0.6158760410941069</v>
      </c>
      <c r="GE515">
        <v>0</v>
      </c>
      <c r="GF515">
        <v>3.04562525</v>
      </c>
      <c r="GG515">
        <v>-0.354212645403385</v>
      </c>
      <c r="GH515">
        <v>0.03748491476497584</v>
      </c>
      <c r="GI515">
        <v>1</v>
      </c>
      <c r="GJ515">
        <v>1</v>
      </c>
      <c r="GK515">
        <v>2</v>
      </c>
      <c r="GL515" t="s">
        <v>432</v>
      </c>
      <c r="GM515">
        <v>3.0988</v>
      </c>
      <c r="GN515">
        <v>2.75806</v>
      </c>
      <c r="GO515">
        <v>0.0576351</v>
      </c>
      <c r="GP515">
        <v>0.0532777</v>
      </c>
      <c r="GQ515">
        <v>0.0954602</v>
      </c>
      <c r="GR515">
        <v>0.083769</v>
      </c>
      <c r="GS515">
        <v>23793.2</v>
      </c>
      <c r="GT515">
        <v>23646.7</v>
      </c>
      <c r="GU515">
        <v>25817.9</v>
      </c>
      <c r="GV515">
        <v>25351.3</v>
      </c>
      <c r="GW515">
        <v>37496.4</v>
      </c>
      <c r="GX515">
        <v>35391.7</v>
      </c>
      <c r="GY515">
        <v>45158.3</v>
      </c>
      <c r="GZ515">
        <v>41796.4</v>
      </c>
      <c r="HA515">
        <v>1.79932</v>
      </c>
      <c r="HB515">
        <v>1.71553</v>
      </c>
      <c r="HC515">
        <v>-0.113469</v>
      </c>
      <c r="HD515">
        <v>0</v>
      </c>
      <c r="HE515">
        <v>29.9042</v>
      </c>
      <c r="HF515">
        <v>999.9</v>
      </c>
      <c r="HG515">
        <v>38.9</v>
      </c>
      <c r="HH515">
        <v>47.8</v>
      </c>
      <c r="HI515">
        <v>43.4852</v>
      </c>
      <c r="HJ515">
        <v>63.1138</v>
      </c>
      <c r="HK515">
        <v>23.6979</v>
      </c>
      <c r="HL515">
        <v>1</v>
      </c>
      <c r="HM515">
        <v>0.960013</v>
      </c>
      <c r="HN515">
        <v>9.28105</v>
      </c>
      <c r="HO515">
        <v>20.0562</v>
      </c>
      <c r="HP515">
        <v>5.2095</v>
      </c>
      <c r="HQ515">
        <v>11.986</v>
      </c>
      <c r="HR515">
        <v>4.9632</v>
      </c>
      <c r="HS515">
        <v>3.27413</v>
      </c>
      <c r="HT515">
        <v>9999</v>
      </c>
      <c r="HU515">
        <v>9999</v>
      </c>
      <c r="HV515">
        <v>9999</v>
      </c>
      <c r="HW515">
        <v>33.6</v>
      </c>
      <c r="HX515">
        <v>1.86397</v>
      </c>
      <c r="HY515">
        <v>1.86026</v>
      </c>
      <c r="HZ515">
        <v>1.85867</v>
      </c>
      <c r="IA515">
        <v>1.85993</v>
      </c>
      <c r="IB515">
        <v>1.85989</v>
      </c>
      <c r="IC515">
        <v>1.85852</v>
      </c>
      <c r="ID515">
        <v>1.8576</v>
      </c>
      <c r="IE515">
        <v>1.85242</v>
      </c>
      <c r="IF515">
        <v>0</v>
      </c>
      <c r="IG515">
        <v>0</v>
      </c>
      <c r="IH515">
        <v>0</v>
      </c>
      <c r="II515">
        <v>0</v>
      </c>
      <c r="IJ515" t="s">
        <v>433</v>
      </c>
      <c r="IK515" t="s">
        <v>434</v>
      </c>
      <c r="IL515" t="s">
        <v>435</v>
      </c>
      <c r="IM515" t="s">
        <v>435</v>
      </c>
      <c r="IN515" t="s">
        <v>435</v>
      </c>
      <c r="IO515" t="s">
        <v>435</v>
      </c>
      <c r="IP515">
        <v>0</v>
      </c>
      <c r="IQ515">
        <v>100</v>
      </c>
      <c r="IR515">
        <v>100</v>
      </c>
      <c r="IS515">
        <v>0.166</v>
      </c>
      <c r="IT515">
        <v>-0.0917</v>
      </c>
      <c r="IU515">
        <v>0.1137255797111478</v>
      </c>
      <c r="IV515">
        <v>0.0002756662941723101</v>
      </c>
      <c r="IW515">
        <v>-1.706736700235475E-07</v>
      </c>
      <c r="IX515">
        <v>-7.648352192670159E-11</v>
      </c>
      <c r="IY515">
        <v>-0.2528666375941129</v>
      </c>
      <c r="IZ515">
        <v>0.001712106514585134</v>
      </c>
      <c r="JA515">
        <v>0.0004201690128959496</v>
      </c>
      <c r="JB515">
        <v>-1.212774764375344E-06</v>
      </c>
      <c r="JC515">
        <v>3</v>
      </c>
      <c r="JD515">
        <v>1949</v>
      </c>
      <c r="JE515">
        <v>1</v>
      </c>
      <c r="JF515">
        <v>28</v>
      </c>
      <c r="JG515">
        <v>13.4</v>
      </c>
      <c r="JH515">
        <v>13.2</v>
      </c>
      <c r="JI515">
        <v>0.611572</v>
      </c>
      <c r="JJ515">
        <v>2.71851</v>
      </c>
      <c r="JK515">
        <v>1.49658</v>
      </c>
      <c r="JL515">
        <v>2.33521</v>
      </c>
      <c r="JM515">
        <v>1.54785</v>
      </c>
      <c r="JN515">
        <v>2.41577</v>
      </c>
      <c r="JO515">
        <v>50.7382</v>
      </c>
      <c r="JP515">
        <v>12.6435</v>
      </c>
      <c r="JQ515">
        <v>18</v>
      </c>
      <c r="JR515">
        <v>503.011</v>
      </c>
      <c r="JS515">
        <v>460.953</v>
      </c>
      <c r="JT515">
        <v>20.71</v>
      </c>
      <c r="JU515">
        <v>38.181</v>
      </c>
      <c r="JV515">
        <v>30.0008</v>
      </c>
      <c r="JW515">
        <v>37.9742</v>
      </c>
      <c r="JX515">
        <v>37.8667</v>
      </c>
      <c r="JY515">
        <v>12.3115</v>
      </c>
      <c r="JZ515">
        <v>59.0589</v>
      </c>
      <c r="KA515">
        <v>0</v>
      </c>
      <c r="KB515">
        <v>16.2042</v>
      </c>
      <c r="KC515">
        <v>179.699</v>
      </c>
      <c r="KD515">
        <v>14.9935</v>
      </c>
      <c r="KE515">
        <v>98.6756</v>
      </c>
      <c r="KF515">
        <v>99.2209</v>
      </c>
    </row>
    <row r="516" spans="1:292">
      <c r="A516">
        <v>496</v>
      </c>
      <c r="B516">
        <v>1685039634</v>
      </c>
      <c r="C516">
        <v>13034.90000009537</v>
      </c>
      <c r="D516" t="s">
        <v>1436</v>
      </c>
      <c r="E516" t="s">
        <v>1437</v>
      </c>
      <c r="F516">
        <v>5</v>
      </c>
      <c r="G516" t="s">
        <v>1406</v>
      </c>
      <c r="H516">
        <v>1685039626.5</v>
      </c>
      <c r="I516">
        <f>(J516)/1000</f>
        <v>0</v>
      </c>
      <c r="J516">
        <f>IF(DO516, AM516, AG516)</f>
        <v>0</v>
      </c>
      <c r="K516">
        <f>IF(DO516, AH516, AF516)</f>
        <v>0</v>
      </c>
      <c r="L516">
        <f>DQ516 - IF(AT516&gt;1, K516*DK516*100.0/(AV516*EE516), 0)</f>
        <v>0</v>
      </c>
      <c r="M516">
        <f>((S516-I516/2)*L516-K516)/(S516+I516/2)</f>
        <v>0</v>
      </c>
      <c r="N516">
        <f>M516*(DX516+DY516)/1000.0</f>
        <v>0</v>
      </c>
      <c r="O516">
        <f>(DQ516 - IF(AT516&gt;1, K516*DK516*100.0/(AV516*EE516), 0))*(DX516+DY516)/1000.0</f>
        <v>0</v>
      </c>
      <c r="P516">
        <f>2.0/((1/R516-1/Q516)+SIGN(R516)*SQRT((1/R516-1/Q516)*(1/R516-1/Q516) + 4*DL516/((DL516+1)*(DL516+1))*(2*1/R516*1/Q516-1/Q516*1/Q516)))</f>
        <v>0</v>
      </c>
      <c r="Q516">
        <f>IF(LEFT(DM516,1)&lt;&gt;"0",IF(LEFT(DM516,1)="1",3.0,DN516),$D$5+$E$5*(EE516*DX516/($K$5*1000))+$F$5*(EE516*DX516/($K$5*1000))*MAX(MIN(DK516,$J$5),$I$5)*MAX(MIN(DK516,$J$5),$I$5)+$G$5*MAX(MIN(DK516,$J$5),$I$5)*(EE516*DX516/($K$5*1000))+$H$5*(EE516*DX516/($K$5*1000))*(EE516*DX516/($K$5*1000)))</f>
        <v>0</v>
      </c>
      <c r="R516">
        <f>I516*(1000-(1000*0.61365*exp(17.502*V516/(240.97+V516))/(DX516+DY516)+DS516)/2)/(1000*0.61365*exp(17.502*V516/(240.97+V516))/(DX516+DY516)-DS516)</f>
        <v>0</v>
      </c>
      <c r="S516">
        <f>1/((DL516+1)/(P516/1.6)+1/(Q516/1.37)) + DL516/((DL516+1)/(P516/1.6) + DL516/(Q516/1.37))</f>
        <v>0</v>
      </c>
      <c r="T516">
        <f>(DG516*DJ516)</f>
        <v>0</v>
      </c>
      <c r="U516">
        <f>(DZ516+(T516+2*0.95*5.67E-8*(((DZ516+$B$9)+273)^4-(DZ516+273)^4)-44100*I516)/(1.84*29.3*Q516+8*0.95*5.67E-8*(DZ516+273)^3))</f>
        <v>0</v>
      </c>
      <c r="V516">
        <f>($C$9*EA516+$D$9*EB516+$E$9*U516)</f>
        <v>0</v>
      </c>
      <c r="W516">
        <f>0.61365*exp(17.502*V516/(240.97+V516))</f>
        <v>0</v>
      </c>
      <c r="X516">
        <f>(Y516/Z516*100)</f>
        <v>0</v>
      </c>
      <c r="Y516">
        <f>DS516*(DX516+DY516)/1000</f>
        <v>0</v>
      </c>
      <c r="Z516">
        <f>0.61365*exp(17.502*DZ516/(240.97+DZ516))</f>
        <v>0</v>
      </c>
      <c r="AA516">
        <f>(W516-DS516*(DX516+DY516)/1000)</f>
        <v>0</v>
      </c>
      <c r="AB516">
        <f>(-I516*44100)</f>
        <v>0</v>
      </c>
      <c r="AC516">
        <f>2*29.3*Q516*0.92*(DZ516-V516)</f>
        <v>0</v>
      </c>
      <c r="AD516">
        <f>2*0.95*5.67E-8*(((DZ516+$B$9)+273)^4-(V516+273)^4)</f>
        <v>0</v>
      </c>
      <c r="AE516">
        <f>T516+AD516+AB516+AC516</f>
        <v>0</v>
      </c>
      <c r="AF516">
        <f>DW516*AT516*(DR516-DQ516*(1000-AT516*DT516)/(1000-AT516*DS516))/(100*DK516)</f>
        <v>0</v>
      </c>
      <c r="AG516">
        <f>1000*DW516*AT516*(DS516-DT516)/(100*DK516*(1000-AT516*DS516))</f>
        <v>0</v>
      </c>
      <c r="AH516">
        <f>(AI516 - AJ516 - DX516*1E3/(8.314*(DZ516+273.15)) * AL516/DW516 * AK516) * DW516/(100*DK516) * (1000 - DT516)/1000</f>
        <v>0</v>
      </c>
      <c r="AI516">
        <v>204.1647894548417</v>
      </c>
      <c r="AJ516">
        <v>217.9945212121212</v>
      </c>
      <c r="AK516">
        <v>-3.250322877319264</v>
      </c>
      <c r="AL516">
        <v>66.96187495327348</v>
      </c>
      <c r="AM516">
        <f>(AO516 - AN516 + DX516*1E3/(8.314*(DZ516+273.15)) * AQ516/DW516 * AP516) * DW516/(100*DK516) * 1000/(1000 - AO516)</f>
        <v>0</v>
      </c>
      <c r="AN516">
        <v>14.97962157664595</v>
      </c>
      <c r="AO516">
        <v>17.98358321678323</v>
      </c>
      <c r="AP516">
        <v>-1.958368767259185E-05</v>
      </c>
      <c r="AQ516">
        <v>97.61332919018848</v>
      </c>
      <c r="AR516">
        <v>0</v>
      </c>
      <c r="AS516">
        <v>0</v>
      </c>
      <c r="AT516">
        <f>IF(AR516*$H$15&gt;=AV516,1.0,(AV516/(AV516-AR516*$H$15)))</f>
        <v>0</v>
      </c>
      <c r="AU516">
        <f>(AT516-1)*100</f>
        <v>0</v>
      </c>
      <c r="AV516">
        <f>MAX(0,($B$15+$C$15*EE516)/(1+$D$15*EE516)*DX516/(DZ516+273)*$E$15)</f>
        <v>0</v>
      </c>
      <c r="AW516" t="s">
        <v>429</v>
      </c>
      <c r="AX516" t="s">
        <v>429</v>
      </c>
      <c r="AY516">
        <v>0</v>
      </c>
      <c r="AZ516">
        <v>0</v>
      </c>
      <c r="BA516">
        <f>1-AY516/AZ516</f>
        <v>0</v>
      </c>
      <c r="BB516">
        <v>0</v>
      </c>
      <c r="BC516" t="s">
        <v>429</v>
      </c>
      <c r="BD516" t="s">
        <v>429</v>
      </c>
      <c r="BE516">
        <v>0</v>
      </c>
      <c r="BF516">
        <v>0</v>
      </c>
      <c r="BG516">
        <f>1-BE516/BF516</f>
        <v>0</v>
      </c>
      <c r="BH516">
        <v>0.5</v>
      </c>
      <c r="BI516">
        <f>DH516</f>
        <v>0</v>
      </c>
      <c r="BJ516">
        <f>K516</f>
        <v>0</v>
      </c>
      <c r="BK516">
        <f>BG516*BH516*BI516</f>
        <v>0</v>
      </c>
      <c r="BL516">
        <f>(BJ516-BB516)/BI516</f>
        <v>0</v>
      </c>
      <c r="BM516">
        <f>(AZ516-BF516)/BF516</f>
        <v>0</v>
      </c>
      <c r="BN516">
        <f>AY516/(BA516+AY516/BF516)</f>
        <v>0</v>
      </c>
      <c r="BO516" t="s">
        <v>429</v>
      </c>
      <c r="BP516">
        <v>0</v>
      </c>
      <c r="BQ516">
        <f>IF(BP516&lt;&gt;0, BP516, BN516)</f>
        <v>0</v>
      </c>
      <c r="BR516">
        <f>1-BQ516/BF516</f>
        <v>0</v>
      </c>
      <c r="BS516">
        <f>(BF516-BE516)/(BF516-BQ516)</f>
        <v>0</v>
      </c>
      <c r="BT516">
        <f>(AZ516-BF516)/(AZ516-BQ516)</f>
        <v>0</v>
      </c>
      <c r="BU516">
        <f>(BF516-BE516)/(BF516-AY516)</f>
        <v>0</v>
      </c>
      <c r="BV516">
        <f>(AZ516-BF516)/(AZ516-AY516)</f>
        <v>0</v>
      </c>
      <c r="BW516">
        <f>(BS516*BQ516/BE516)</f>
        <v>0</v>
      </c>
      <c r="BX516">
        <f>(1-BW516)</f>
        <v>0</v>
      </c>
      <c r="DG516">
        <f>$B$13*EF516+$C$13*EG516+$F$13*ER516*(1-EU516)</f>
        <v>0</v>
      </c>
      <c r="DH516">
        <f>DG516*DI516</f>
        <v>0</v>
      </c>
      <c r="DI516">
        <f>($B$13*$D$11+$C$13*$D$11+$F$13*((FE516+EW516)/MAX(FE516+EW516+FF516, 0.1)*$I$11+FF516/MAX(FE516+EW516+FF516, 0.1)*$J$11))/($B$13+$C$13+$F$13)</f>
        <v>0</v>
      </c>
      <c r="DJ516">
        <f>($B$13*$K$11+$C$13*$K$11+$F$13*((FE516+EW516)/MAX(FE516+EW516+FF516, 0.1)*$P$11+FF516/MAX(FE516+EW516+FF516, 0.1)*$Q$11))/($B$13+$C$13+$F$13)</f>
        <v>0</v>
      </c>
      <c r="DK516">
        <v>6</v>
      </c>
      <c r="DL516">
        <v>0.5</v>
      </c>
      <c r="DM516" t="s">
        <v>430</v>
      </c>
      <c r="DN516">
        <v>2</v>
      </c>
      <c r="DO516" t="b">
        <v>1</v>
      </c>
      <c r="DP516">
        <v>1685039626.5</v>
      </c>
      <c r="DQ516">
        <v>236.4609259259259</v>
      </c>
      <c r="DR516">
        <v>216.5992592592593</v>
      </c>
      <c r="DS516">
        <v>17.98333333333333</v>
      </c>
      <c r="DT516">
        <v>14.97577407407407</v>
      </c>
      <c r="DU516">
        <v>236.2926296296297</v>
      </c>
      <c r="DV516">
        <v>18.07515185185185</v>
      </c>
      <c r="DW516">
        <v>500.0101851851853</v>
      </c>
      <c r="DX516">
        <v>99.47673333333334</v>
      </c>
      <c r="DY516">
        <v>0.09998283333333333</v>
      </c>
      <c r="DZ516">
        <v>26.92885185185185</v>
      </c>
      <c r="EA516">
        <v>28.06054814814815</v>
      </c>
      <c r="EB516">
        <v>999.9000000000001</v>
      </c>
      <c r="EC516">
        <v>0</v>
      </c>
      <c r="ED516">
        <v>0</v>
      </c>
      <c r="EE516">
        <v>10001.48407407407</v>
      </c>
      <c r="EF516">
        <v>0</v>
      </c>
      <c r="EG516">
        <v>330.8774814814814</v>
      </c>
      <c r="EH516">
        <v>19.86173703703703</v>
      </c>
      <c r="EI516">
        <v>240.7911111111111</v>
      </c>
      <c r="EJ516">
        <v>219.8921481481482</v>
      </c>
      <c r="EK516">
        <v>3.007559259259259</v>
      </c>
      <c r="EL516">
        <v>216.5992592592593</v>
      </c>
      <c r="EM516">
        <v>14.97577407407407</v>
      </c>
      <c r="EN516">
        <v>1.788923703703704</v>
      </c>
      <c r="EO516">
        <v>1.489742222222222</v>
      </c>
      <c r="EP516">
        <v>15.69034814814815</v>
      </c>
      <c r="EQ516">
        <v>12.86327407407407</v>
      </c>
      <c r="ER516">
        <v>2000.001481481482</v>
      </c>
      <c r="ES516">
        <v>0.9800027777777777</v>
      </c>
      <c r="ET516">
        <v>0.01999692592592592</v>
      </c>
      <c r="EU516">
        <v>0</v>
      </c>
      <c r="EV516">
        <v>772.8045925925925</v>
      </c>
      <c r="EW516">
        <v>5.00078</v>
      </c>
      <c r="EX516">
        <v>18863.63703703704</v>
      </c>
      <c r="EY516">
        <v>16379.66296296296</v>
      </c>
      <c r="EZ516">
        <v>45.69203703703703</v>
      </c>
      <c r="FA516">
        <v>47.78444444444444</v>
      </c>
      <c r="FB516">
        <v>46.33996296296296</v>
      </c>
      <c r="FC516">
        <v>46.70588888888889</v>
      </c>
      <c r="FD516">
        <v>46.15714814814814</v>
      </c>
      <c r="FE516">
        <v>1955.104444444444</v>
      </c>
      <c r="FF516">
        <v>39.89000000000001</v>
      </c>
      <c r="FG516">
        <v>0</v>
      </c>
      <c r="FH516">
        <v>1685039633.5</v>
      </c>
      <c r="FI516">
        <v>0</v>
      </c>
      <c r="FJ516">
        <v>772.7981538461538</v>
      </c>
      <c r="FK516">
        <v>-9.282666653545975</v>
      </c>
      <c r="FL516">
        <v>162.8888884762867</v>
      </c>
      <c r="FM516">
        <v>18852.49615384615</v>
      </c>
      <c r="FN516">
        <v>15</v>
      </c>
      <c r="FO516">
        <v>1685038834.5</v>
      </c>
      <c r="FP516" t="s">
        <v>1407</v>
      </c>
      <c r="FQ516">
        <v>1685038825.5</v>
      </c>
      <c r="FR516">
        <v>1685038834.5</v>
      </c>
      <c r="FS516">
        <v>7</v>
      </c>
      <c r="FT516">
        <v>-0.029</v>
      </c>
      <c r="FU516">
        <v>-0.007</v>
      </c>
      <c r="FV516">
        <v>0.194</v>
      </c>
      <c r="FW516">
        <v>-0.178</v>
      </c>
      <c r="FX516">
        <v>420</v>
      </c>
      <c r="FY516">
        <v>11</v>
      </c>
      <c r="FZ516">
        <v>0.2</v>
      </c>
      <c r="GA516">
        <v>0.02</v>
      </c>
      <c r="GB516">
        <v>19.54511219512195</v>
      </c>
      <c r="GC516">
        <v>6.626289198606284</v>
      </c>
      <c r="GD516">
        <v>0.6556471296602822</v>
      </c>
      <c r="GE516">
        <v>0</v>
      </c>
      <c r="GF516">
        <v>3.026609024390244</v>
      </c>
      <c r="GG516">
        <v>-0.2529554006968622</v>
      </c>
      <c r="GH516">
        <v>0.03197646678913231</v>
      </c>
      <c r="GI516">
        <v>1</v>
      </c>
      <c r="GJ516">
        <v>1</v>
      </c>
      <c r="GK516">
        <v>2</v>
      </c>
      <c r="GL516" t="s">
        <v>432</v>
      </c>
      <c r="GM516">
        <v>3.09875</v>
      </c>
      <c r="GN516">
        <v>2.758</v>
      </c>
      <c r="GO516">
        <v>0.0541526</v>
      </c>
      <c r="GP516">
        <v>0.0495625</v>
      </c>
      <c r="GQ516">
        <v>0.0954344</v>
      </c>
      <c r="GR516">
        <v>0.0837407</v>
      </c>
      <c r="GS516">
        <v>23880.9</v>
      </c>
      <c r="GT516">
        <v>23739.4</v>
      </c>
      <c r="GU516">
        <v>25817.8</v>
      </c>
      <c r="GV516">
        <v>25351.4</v>
      </c>
      <c r="GW516">
        <v>37496.7</v>
      </c>
      <c r="GX516">
        <v>35392.2</v>
      </c>
      <c r="GY516">
        <v>45157.8</v>
      </c>
      <c r="GZ516">
        <v>41796.2</v>
      </c>
      <c r="HA516">
        <v>1.79893</v>
      </c>
      <c r="HB516">
        <v>1.71575</v>
      </c>
      <c r="HC516">
        <v>-0.112969</v>
      </c>
      <c r="HD516">
        <v>0</v>
      </c>
      <c r="HE516">
        <v>29.8816</v>
      </c>
      <c r="HF516">
        <v>999.9</v>
      </c>
      <c r="HG516">
        <v>38.9</v>
      </c>
      <c r="HH516">
        <v>47.7</v>
      </c>
      <c r="HI516">
        <v>43.2634</v>
      </c>
      <c r="HJ516">
        <v>63.0639</v>
      </c>
      <c r="HK516">
        <v>23.6538</v>
      </c>
      <c r="HL516">
        <v>1</v>
      </c>
      <c r="HM516">
        <v>0.960866</v>
      </c>
      <c r="HN516">
        <v>9.28105</v>
      </c>
      <c r="HO516">
        <v>20.0555</v>
      </c>
      <c r="HP516">
        <v>5.20501</v>
      </c>
      <c r="HQ516">
        <v>11.986</v>
      </c>
      <c r="HR516">
        <v>4.96195</v>
      </c>
      <c r="HS516">
        <v>3.27338</v>
      </c>
      <c r="HT516">
        <v>9999</v>
      </c>
      <c r="HU516">
        <v>9999</v>
      </c>
      <c r="HV516">
        <v>9999</v>
      </c>
      <c r="HW516">
        <v>33.6</v>
      </c>
      <c r="HX516">
        <v>1.86395</v>
      </c>
      <c r="HY516">
        <v>1.86028</v>
      </c>
      <c r="HZ516">
        <v>1.85867</v>
      </c>
      <c r="IA516">
        <v>1.85995</v>
      </c>
      <c r="IB516">
        <v>1.85987</v>
      </c>
      <c r="IC516">
        <v>1.85852</v>
      </c>
      <c r="ID516">
        <v>1.8576</v>
      </c>
      <c r="IE516">
        <v>1.85242</v>
      </c>
      <c r="IF516">
        <v>0</v>
      </c>
      <c r="IG516">
        <v>0</v>
      </c>
      <c r="IH516">
        <v>0</v>
      </c>
      <c r="II516">
        <v>0</v>
      </c>
      <c r="IJ516" t="s">
        <v>433</v>
      </c>
      <c r="IK516" t="s">
        <v>434</v>
      </c>
      <c r="IL516" t="s">
        <v>435</v>
      </c>
      <c r="IM516" t="s">
        <v>435</v>
      </c>
      <c r="IN516" t="s">
        <v>435</v>
      </c>
      <c r="IO516" t="s">
        <v>435</v>
      </c>
      <c r="IP516">
        <v>0</v>
      </c>
      <c r="IQ516">
        <v>100</v>
      </c>
      <c r="IR516">
        <v>100</v>
      </c>
      <c r="IS516">
        <v>0.164</v>
      </c>
      <c r="IT516">
        <v>-0.0919</v>
      </c>
      <c r="IU516">
        <v>0.1137255797111478</v>
      </c>
      <c r="IV516">
        <v>0.0002756662941723101</v>
      </c>
      <c r="IW516">
        <v>-1.706736700235475E-07</v>
      </c>
      <c r="IX516">
        <v>-7.648352192670159E-11</v>
      </c>
      <c r="IY516">
        <v>-0.2528666375941129</v>
      </c>
      <c r="IZ516">
        <v>0.001712106514585134</v>
      </c>
      <c r="JA516">
        <v>0.0004201690128959496</v>
      </c>
      <c r="JB516">
        <v>-1.212774764375344E-06</v>
      </c>
      <c r="JC516">
        <v>3</v>
      </c>
      <c r="JD516">
        <v>1949</v>
      </c>
      <c r="JE516">
        <v>1</v>
      </c>
      <c r="JF516">
        <v>28</v>
      </c>
      <c r="JG516">
        <v>13.5</v>
      </c>
      <c r="JH516">
        <v>13.3</v>
      </c>
      <c r="JI516">
        <v>0.57251</v>
      </c>
      <c r="JJ516">
        <v>2.70752</v>
      </c>
      <c r="JK516">
        <v>1.49658</v>
      </c>
      <c r="JL516">
        <v>2.33521</v>
      </c>
      <c r="JM516">
        <v>1.54785</v>
      </c>
      <c r="JN516">
        <v>2.41089</v>
      </c>
      <c r="JO516">
        <v>50.7055</v>
      </c>
      <c r="JP516">
        <v>12.6435</v>
      </c>
      <c r="JQ516">
        <v>18</v>
      </c>
      <c r="JR516">
        <v>502.829</v>
      </c>
      <c r="JS516">
        <v>461.148</v>
      </c>
      <c r="JT516">
        <v>20.6987</v>
      </c>
      <c r="JU516">
        <v>38.1938</v>
      </c>
      <c r="JV516">
        <v>30.0008</v>
      </c>
      <c r="JW516">
        <v>37.9848</v>
      </c>
      <c r="JX516">
        <v>37.8738</v>
      </c>
      <c r="JY516">
        <v>11.4824</v>
      </c>
      <c r="JZ516">
        <v>59.0589</v>
      </c>
      <c r="KA516">
        <v>0</v>
      </c>
      <c r="KB516">
        <v>16.1956</v>
      </c>
      <c r="KC516">
        <v>166.341</v>
      </c>
      <c r="KD516">
        <v>14.9376</v>
      </c>
      <c r="KE516">
        <v>98.6748</v>
      </c>
      <c r="KF516">
        <v>99.22069999999999</v>
      </c>
    </row>
    <row r="517" spans="1:292">
      <c r="A517">
        <v>497</v>
      </c>
      <c r="B517">
        <v>1685039639</v>
      </c>
      <c r="C517">
        <v>13039.90000009537</v>
      </c>
      <c r="D517" t="s">
        <v>1438</v>
      </c>
      <c r="E517" t="s">
        <v>1439</v>
      </c>
      <c r="F517">
        <v>5</v>
      </c>
      <c r="G517" t="s">
        <v>1406</v>
      </c>
      <c r="H517">
        <v>1685039631.214286</v>
      </c>
      <c r="I517">
        <f>(J517)/1000</f>
        <v>0</v>
      </c>
      <c r="J517">
        <f>IF(DO517, AM517, AG517)</f>
        <v>0</v>
      </c>
      <c r="K517">
        <f>IF(DO517, AH517, AF517)</f>
        <v>0</v>
      </c>
      <c r="L517">
        <f>DQ517 - IF(AT517&gt;1, K517*DK517*100.0/(AV517*EE517), 0)</f>
        <v>0</v>
      </c>
      <c r="M517">
        <f>((S517-I517/2)*L517-K517)/(S517+I517/2)</f>
        <v>0</v>
      </c>
      <c r="N517">
        <f>M517*(DX517+DY517)/1000.0</f>
        <v>0</v>
      </c>
      <c r="O517">
        <f>(DQ517 - IF(AT517&gt;1, K517*DK517*100.0/(AV517*EE517), 0))*(DX517+DY517)/1000.0</f>
        <v>0</v>
      </c>
      <c r="P517">
        <f>2.0/((1/R517-1/Q517)+SIGN(R517)*SQRT((1/R517-1/Q517)*(1/R517-1/Q517) + 4*DL517/((DL517+1)*(DL517+1))*(2*1/R517*1/Q517-1/Q517*1/Q517)))</f>
        <v>0</v>
      </c>
      <c r="Q517">
        <f>IF(LEFT(DM517,1)&lt;&gt;"0",IF(LEFT(DM517,1)="1",3.0,DN517),$D$5+$E$5*(EE517*DX517/($K$5*1000))+$F$5*(EE517*DX517/($K$5*1000))*MAX(MIN(DK517,$J$5),$I$5)*MAX(MIN(DK517,$J$5),$I$5)+$G$5*MAX(MIN(DK517,$J$5),$I$5)*(EE517*DX517/($K$5*1000))+$H$5*(EE517*DX517/($K$5*1000))*(EE517*DX517/($K$5*1000)))</f>
        <v>0</v>
      </c>
      <c r="R517">
        <f>I517*(1000-(1000*0.61365*exp(17.502*V517/(240.97+V517))/(DX517+DY517)+DS517)/2)/(1000*0.61365*exp(17.502*V517/(240.97+V517))/(DX517+DY517)-DS517)</f>
        <v>0</v>
      </c>
      <c r="S517">
        <f>1/((DL517+1)/(P517/1.6)+1/(Q517/1.37)) + DL517/((DL517+1)/(P517/1.6) + DL517/(Q517/1.37))</f>
        <v>0</v>
      </c>
      <c r="T517">
        <f>(DG517*DJ517)</f>
        <v>0</v>
      </c>
      <c r="U517">
        <f>(DZ517+(T517+2*0.95*5.67E-8*(((DZ517+$B$9)+273)^4-(DZ517+273)^4)-44100*I517)/(1.84*29.3*Q517+8*0.95*5.67E-8*(DZ517+273)^3))</f>
        <v>0</v>
      </c>
      <c r="V517">
        <f>($C$9*EA517+$D$9*EB517+$E$9*U517)</f>
        <v>0</v>
      </c>
      <c r="W517">
        <f>0.61365*exp(17.502*V517/(240.97+V517))</f>
        <v>0</v>
      </c>
      <c r="X517">
        <f>(Y517/Z517*100)</f>
        <v>0</v>
      </c>
      <c r="Y517">
        <f>DS517*(DX517+DY517)/1000</f>
        <v>0</v>
      </c>
      <c r="Z517">
        <f>0.61365*exp(17.502*DZ517/(240.97+DZ517))</f>
        <v>0</v>
      </c>
      <c r="AA517">
        <f>(W517-DS517*(DX517+DY517)/1000)</f>
        <v>0</v>
      </c>
      <c r="AB517">
        <f>(-I517*44100)</f>
        <v>0</v>
      </c>
      <c r="AC517">
        <f>2*29.3*Q517*0.92*(DZ517-V517)</f>
        <v>0</v>
      </c>
      <c r="AD517">
        <f>2*0.95*5.67E-8*(((DZ517+$B$9)+273)^4-(V517+273)^4)</f>
        <v>0</v>
      </c>
      <c r="AE517">
        <f>T517+AD517+AB517+AC517</f>
        <v>0</v>
      </c>
      <c r="AF517">
        <f>DW517*AT517*(DR517-DQ517*(1000-AT517*DT517)/(1000-AT517*DS517))/(100*DK517)</f>
        <v>0</v>
      </c>
      <c r="AG517">
        <f>1000*DW517*AT517*(DS517-DT517)/(100*DK517*(1000-AT517*DS517))</f>
        <v>0</v>
      </c>
      <c r="AH517">
        <f>(AI517 - AJ517 - DX517*1E3/(8.314*(DZ517+273.15)) * AL517/DW517 * AK517) * DW517/(100*DK517) * (1000 - DT517)/1000</f>
        <v>0</v>
      </c>
      <c r="AI517">
        <v>187.4188400329297</v>
      </c>
      <c r="AJ517">
        <v>201.7441575757575</v>
      </c>
      <c r="AK517">
        <v>-3.250596372693364</v>
      </c>
      <c r="AL517">
        <v>66.96187495327348</v>
      </c>
      <c r="AM517">
        <f>(AO517 - AN517 + DX517*1E3/(8.314*(DZ517+273.15)) * AQ517/DW517 * AP517) * DW517/(100*DK517) * 1000/(1000 - AO517)</f>
        <v>0</v>
      </c>
      <c r="AN517">
        <v>14.97219380228758</v>
      </c>
      <c r="AO517">
        <v>17.97295244755245</v>
      </c>
      <c r="AP517">
        <v>-0.0002665217483500606</v>
      </c>
      <c r="AQ517">
        <v>97.61332919018848</v>
      </c>
      <c r="AR517">
        <v>0</v>
      </c>
      <c r="AS517">
        <v>0</v>
      </c>
      <c r="AT517">
        <f>IF(AR517*$H$15&gt;=AV517,1.0,(AV517/(AV517-AR517*$H$15)))</f>
        <v>0</v>
      </c>
      <c r="AU517">
        <f>(AT517-1)*100</f>
        <v>0</v>
      </c>
      <c r="AV517">
        <f>MAX(0,($B$15+$C$15*EE517)/(1+$D$15*EE517)*DX517/(DZ517+273)*$E$15)</f>
        <v>0</v>
      </c>
      <c r="AW517" t="s">
        <v>429</v>
      </c>
      <c r="AX517" t="s">
        <v>429</v>
      </c>
      <c r="AY517">
        <v>0</v>
      </c>
      <c r="AZ517">
        <v>0</v>
      </c>
      <c r="BA517">
        <f>1-AY517/AZ517</f>
        <v>0</v>
      </c>
      <c r="BB517">
        <v>0</v>
      </c>
      <c r="BC517" t="s">
        <v>429</v>
      </c>
      <c r="BD517" t="s">
        <v>429</v>
      </c>
      <c r="BE517">
        <v>0</v>
      </c>
      <c r="BF517">
        <v>0</v>
      </c>
      <c r="BG517">
        <f>1-BE517/BF517</f>
        <v>0</v>
      </c>
      <c r="BH517">
        <v>0.5</v>
      </c>
      <c r="BI517">
        <f>DH517</f>
        <v>0</v>
      </c>
      <c r="BJ517">
        <f>K517</f>
        <v>0</v>
      </c>
      <c r="BK517">
        <f>BG517*BH517*BI517</f>
        <v>0</v>
      </c>
      <c r="BL517">
        <f>(BJ517-BB517)/BI517</f>
        <v>0</v>
      </c>
      <c r="BM517">
        <f>(AZ517-BF517)/BF517</f>
        <v>0</v>
      </c>
      <c r="BN517">
        <f>AY517/(BA517+AY517/BF517)</f>
        <v>0</v>
      </c>
      <c r="BO517" t="s">
        <v>429</v>
      </c>
      <c r="BP517">
        <v>0</v>
      </c>
      <c r="BQ517">
        <f>IF(BP517&lt;&gt;0, BP517, BN517)</f>
        <v>0</v>
      </c>
      <c r="BR517">
        <f>1-BQ517/BF517</f>
        <v>0</v>
      </c>
      <c r="BS517">
        <f>(BF517-BE517)/(BF517-BQ517)</f>
        <v>0</v>
      </c>
      <c r="BT517">
        <f>(AZ517-BF517)/(AZ517-BQ517)</f>
        <v>0</v>
      </c>
      <c r="BU517">
        <f>(BF517-BE517)/(BF517-AY517)</f>
        <v>0</v>
      </c>
      <c r="BV517">
        <f>(AZ517-BF517)/(AZ517-AY517)</f>
        <v>0</v>
      </c>
      <c r="BW517">
        <f>(BS517*BQ517/BE517)</f>
        <v>0</v>
      </c>
      <c r="BX517">
        <f>(1-BW517)</f>
        <v>0</v>
      </c>
      <c r="DG517">
        <f>$B$13*EF517+$C$13*EG517+$F$13*ER517*(1-EU517)</f>
        <v>0</v>
      </c>
      <c r="DH517">
        <f>DG517*DI517</f>
        <v>0</v>
      </c>
      <c r="DI517">
        <f>($B$13*$D$11+$C$13*$D$11+$F$13*((FE517+EW517)/MAX(FE517+EW517+FF517, 0.1)*$I$11+FF517/MAX(FE517+EW517+FF517, 0.1)*$J$11))/($B$13+$C$13+$F$13)</f>
        <v>0</v>
      </c>
      <c r="DJ517">
        <f>($B$13*$K$11+$C$13*$K$11+$F$13*((FE517+EW517)/MAX(FE517+EW517+FF517, 0.1)*$P$11+FF517/MAX(FE517+EW517+FF517, 0.1)*$Q$11))/($B$13+$C$13+$F$13)</f>
        <v>0</v>
      </c>
      <c r="DK517">
        <v>6</v>
      </c>
      <c r="DL517">
        <v>0.5</v>
      </c>
      <c r="DM517" t="s">
        <v>430</v>
      </c>
      <c r="DN517">
        <v>2</v>
      </c>
      <c r="DO517" t="b">
        <v>1</v>
      </c>
      <c r="DP517">
        <v>1685039631.214286</v>
      </c>
      <c r="DQ517">
        <v>221.3866785714285</v>
      </c>
      <c r="DR517">
        <v>200.9713928571429</v>
      </c>
      <c r="DS517">
        <v>17.98350357142857</v>
      </c>
      <c r="DT517">
        <v>14.97724285714286</v>
      </c>
      <c r="DU517">
        <v>221.2212857142857</v>
      </c>
      <c r="DV517">
        <v>18.07531785714286</v>
      </c>
      <c r="DW517">
        <v>500.0201071428572</v>
      </c>
      <c r="DX517">
        <v>99.47697142857143</v>
      </c>
      <c r="DY517">
        <v>0.09995758571428572</v>
      </c>
      <c r="DZ517">
        <v>26.91596785714286</v>
      </c>
      <c r="EA517">
        <v>28.04867857142858</v>
      </c>
      <c r="EB517">
        <v>999.9000000000002</v>
      </c>
      <c r="EC517">
        <v>0</v>
      </c>
      <c r="ED517">
        <v>0</v>
      </c>
      <c r="EE517">
        <v>10003.35678571429</v>
      </c>
      <c r="EF517">
        <v>0</v>
      </c>
      <c r="EG517">
        <v>329.3537857142857</v>
      </c>
      <c r="EH517">
        <v>20.41547142857143</v>
      </c>
      <c r="EI517">
        <v>225.4410357142857</v>
      </c>
      <c r="EJ517">
        <v>204.0271785714286</v>
      </c>
      <c r="EK517">
        <v>3.006263571428572</v>
      </c>
      <c r="EL517">
        <v>200.9713928571429</v>
      </c>
      <c r="EM517">
        <v>14.97724285714286</v>
      </c>
      <c r="EN517">
        <v>1.788944642857143</v>
      </c>
      <c r="EO517">
        <v>1.489892142857143</v>
      </c>
      <c r="EP517">
        <v>15.69052857142857</v>
      </c>
      <c r="EQ517">
        <v>12.86481785714286</v>
      </c>
      <c r="ER517">
        <v>1999.998928571429</v>
      </c>
      <c r="ES517">
        <v>0.980002857142857</v>
      </c>
      <c r="ET517">
        <v>0.01999684642857143</v>
      </c>
      <c r="EU517">
        <v>0</v>
      </c>
      <c r="EV517">
        <v>772.1065357142855</v>
      </c>
      <c r="EW517">
        <v>5.00078</v>
      </c>
      <c r="EX517">
        <v>18795.02857142857</v>
      </c>
      <c r="EY517">
        <v>16379.64642857143</v>
      </c>
      <c r="EZ517">
        <v>45.71635714285713</v>
      </c>
      <c r="FA517">
        <v>47.78764285714284</v>
      </c>
      <c r="FB517">
        <v>46.38146428571429</v>
      </c>
      <c r="FC517">
        <v>46.7162857142857</v>
      </c>
      <c r="FD517">
        <v>46.19167857142856</v>
      </c>
      <c r="FE517">
        <v>1955.103214285714</v>
      </c>
      <c r="FF517">
        <v>39.89000000000001</v>
      </c>
      <c r="FG517">
        <v>0</v>
      </c>
      <c r="FH517">
        <v>1685039638.3</v>
      </c>
      <c r="FI517">
        <v>0</v>
      </c>
      <c r="FJ517">
        <v>772.0871153846153</v>
      </c>
      <c r="FK517">
        <v>-8.178085462934042</v>
      </c>
      <c r="FL517">
        <v>-2184.19487316187</v>
      </c>
      <c r="FM517">
        <v>18787.98846153846</v>
      </c>
      <c r="FN517">
        <v>15</v>
      </c>
      <c r="FO517">
        <v>1685038834.5</v>
      </c>
      <c r="FP517" t="s">
        <v>1407</v>
      </c>
      <c r="FQ517">
        <v>1685038825.5</v>
      </c>
      <c r="FR517">
        <v>1685038834.5</v>
      </c>
      <c r="FS517">
        <v>7</v>
      </c>
      <c r="FT517">
        <v>-0.029</v>
      </c>
      <c r="FU517">
        <v>-0.007</v>
      </c>
      <c r="FV517">
        <v>0.194</v>
      </c>
      <c r="FW517">
        <v>-0.178</v>
      </c>
      <c r="FX517">
        <v>420</v>
      </c>
      <c r="FY517">
        <v>11</v>
      </c>
      <c r="FZ517">
        <v>0.2</v>
      </c>
      <c r="GA517">
        <v>0.02</v>
      </c>
      <c r="GB517">
        <v>20.061385</v>
      </c>
      <c r="GC517">
        <v>6.977907692307731</v>
      </c>
      <c r="GD517">
        <v>0.6720077460677072</v>
      </c>
      <c r="GE517">
        <v>0</v>
      </c>
      <c r="GF517">
        <v>3.00976575</v>
      </c>
      <c r="GG517">
        <v>-0.0505865290806881</v>
      </c>
      <c r="GH517">
        <v>0.01487107189941266</v>
      </c>
      <c r="GI517">
        <v>1</v>
      </c>
      <c r="GJ517">
        <v>1</v>
      </c>
      <c r="GK517">
        <v>2</v>
      </c>
      <c r="GL517" t="s">
        <v>432</v>
      </c>
      <c r="GM517">
        <v>3.0988</v>
      </c>
      <c r="GN517">
        <v>2.75808</v>
      </c>
      <c r="GO517">
        <v>0.0505894</v>
      </c>
      <c r="GP517">
        <v>0.0457355</v>
      </c>
      <c r="GQ517">
        <v>0.09539250000000001</v>
      </c>
      <c r="GR517">
        <v>0.08370610000000001</v>
      </c>
      <c r="GS517">
        <v>23970.5</v>
      </c>
      <c r="GT517">
        <v>23834.7</v>
      </c>
      <c r="GU517">
        <v>25817.7</v>
      </c>
      <c r="GV517">
        <v>25351.4</v>
      </c>
      <c r="GW517">
        <v>37497.9</v>
      </c>
      <c r="GX517">
        <v>35392.9</v>
      </c>
      <c r="GY517">
        <v>45157.6</v>
      </c>
      <c r="GZ517">
        <v>41796</v>
      </c>
      <c r="HA517">
        <v>1.79877</v>
      </c>
      <c r="HB517">
        <v>1.71532</v>
      </c>
      <c r="HC517">
        <v>-0.11199</v>
      </c>
      <c r="HD517">
        <v>0</v>
      </c>
      <c r="HE517">
        <v>29.8596</v>
      </c>
      <c r="HF517">
        <v>999.9</v>
      </c>
      <c r="HG517">
        <v>38.9</v>
      </c>
      <c r="HH517">
        <v>47.7</v>
      </c>
      <c r="HI517">
        <v>43.2688</v>
      </c>
      <c r="HJ517">
        <v>63.1039</v>
      </c>
      <c r="HK517">
        <v>23.6979</v>
      </c>
      <c r="HL517">
        <v>1</v>
      </c>
      <c r="HM517">
        <v>0.961555</v>
      </c>
      <c r="HN517">
        <v>9.28105</v>
      </c>
      <c r="HO517">
        <v>20.0561</v>
      </c>
      <c r="HP517">
        <v>5.2083</v>
      </c>
      <c r="HQ517">
        <v>11.9861</v>
      </c>
      <c r="HR517">
        <v>4.9625</v>
      </c>
      <c r="HS517">
        <v>3.27408</v>
      </c>
      <c r="HT517">
        <v>9999</v>
      </c>
      <c r="HU517">
        <v>9999</v>
      </c>
      <c r="HV517">
        <v>9999</v>
      </c>
      <c r="HW517">
        <v>33.6</v>
      </c>
      <c r="HX517">
        <v>1.86397</v>
      </c>
      <c r="HY517">
        <v>1.86029</v>
      </c>
      <c r="HZ517">
        <v>1.85867</v>
      </c>
      <c r="IA517">
        <v>1.85991</v>
      </c>
      <c r="IB517">
        <v>1.85988</v>
      </c>
      <c r="IC517">
        <v>1.85852</v>
      </c>
      <c r="ID517">
        <v>1.8576</v>
      </c>
      <c r="IE517">
        <v>1.85242</v>
      </c>
      <c r="IF517">
        <v>0</v>
      </c>
      <c r="IG517">
        <v>0</v>
      </c>
      <c r="IH517">
        <v>0</v>
      </c>
      <c r="II517">
        <v>0</v>
      </c>
      <c r="IJ517" t="s">
        <v>433</v>
      </c>
      <c r="IK517" t="s">
        <v>434</v>
      </c>
      <c r="IL517" t="s">
        <v>435</v>
      </c>
      <c r="IM517" t="s">
        <v>435</v>
      </c>
      <c r="IN517" t="s">
        <v>435</v>
      </c>
      <c r="IO517" t="s">
        <v>435</v>
      </c>
      <c r="IP517">
        <v>0</v>
      </c>
      <c r="IQ517">
        <v>100</v>
      </c>
      <c r="IR517">
        <v>100</v>
      </c>
      <c r="IS517">
        <v>0.161</v>
      </c>
      <c r="IT517">
        <v>-0.092</v>
      </c>
      <c r="IU517">
        <v>0.1137255797111478</v>
      </c>
      <c r="IV517">
        <v>0.0002756662941723101</v>
      </c>
      <c r="IW517">
        <v>-1.706736700235475E-07</v>
      </c>
      <c r="IX517">
        <v>-7.648352192670159E-11</v>
      </c>
      <c r="IY517">
        <v>-0.2528666375941129</v>
      </c>
      <c r="IZ517">
        <v>0.001712106514585134</v>
      </c>
      <c r="JA517">
        <v>0.0004201690128959496</v>
      </c>
      <c r="JB517">
        <v>-1.212774764375344E-06</v>
      </c>
      <c r="JC517">
        <v>3</v>
      </c>
      <c r="JD517">
        <v>1949</v>
      </c>
      <c r="JE517">
        <v>1</v>
      </c>
      <c r="JF517">
        <v>28</v>
      </c>
      <c r="JG517">
        <v>13.6</v>
      </c>
      <c r="JH517">
        <v>13.4</v>
      </c>
      <c r="JI517">
        <v>0.532227</v>
      </c>
      <c r="JJ517">
        <v>2.72339</v>
      </c>
      <c r="JK517">
        <v>1.49658</v>
      </c>
      <c r="JL517">
        <v>2.33521</v>
      </c>
      <c r="JM517">
        <v>1.54785</v>
      </c>
      <c r="JN517">
        <v>2.41211</v>
      </c>
      <c r="JO517">
        <v>50.7055</v>
      </c>
      <c r="JP517">
        <v>12.6348</v>
      </c>
      <c r="JQ517">
        <v>18</v>
      </c>
      <c r="JR517">
        <v>502.794</v>
      </c>
      <c r="JS517">
        <v>460.915</v>
      </c>
      <c r="JT517">
        <v>20.6881</v>
      </c>
      <c r="JU517">
        <v>38.2064</v>
      </c>
      <c r="JV517">
        <v>30.0008</v>
      </c>
      <c r="JW517">
        <v>37.9935</v>
      </c>
      <c r="JX517">
        <v>37.8809</v>
      </c>
      <c r="JY517">
        <v>10.7297</v>
      </c>
      <c r="JZ517">
        <v>59.0589</v>
      </c>
      <c r="KA517">
        <v>0</v>
      </c>
      <c r="KB517">
        <v>16.1956</v>
      </c>
      <c r="KC517">
        <v>152.985</v>
      </c>
      <c r="KD517">
        <v>14.9233</v>
      </c>
      <c r="KE517">
        <v>98.67440000000001</v>
      </c>
      <c r="KF517">
        <v>99.2204</v>
      </c>
    </row>
    <row r="518" spans="1:292">
      <c r="A518">
        <v>498</v>
      </c>
      <c r="B518">
        <v>1685039644</v>
      </c>
      <c r="C518">
        <v>13044.90000009537</v>
      </c>
      <c r="D518" t="s">
        <v>1440</v>
      </c>
      <c r="E518" t="s">
        <v>1441</v>
      </c>
      <c r="F518">
        <v>5</v>
      </c>
      <c r="G518" t="s">
        <v>1406</v>
      </c>
      <c r="H518">
        <v>1685039636.5</v>
      </c>
      <c r="I518">
        <f>(J518)/1000</f>
        <v>0</v>
      </c>
      <c r="J518">
        <f>IF(DO518, AM518, AG518)</f>
        <v>0</v>
      </c>
      <c r="K518">
        <f>IF(DO518, AH518, AF518)</f>
        <v>0</v>
      </c>
      <c r="L518">
        <f>DQ518 - IF(AT518&gt;1, K518*DK518*100.0/(AV518*EE518), 0)</f>
        <v>0</v>
      </c>
      <c r="M518">
        <f>((S518-I518/2)*L518-K518)/(S518+I518/2)</f>
        <v>0</v>
      </c>
      <c r="N518">
        <f>M518*(DX518+DY518)/1000.0</f>
        <v>0</v>
      </c>
      <c r="O518">
        <f>(DQ518 - IF(AT518&gt;1, K518*DK518*100.0/(AV518*EE518), 0))*(DX518+DY518)/1000.0</f>
        <v>0</v>
      </c>
      <c r="P518">
        <f>2.0/((1/R518-1/Q518)+SIGN(R518)*SQRT((1/R518-1/Q518)*(1/R518-1/Q518) + 4*DL518/((DL518+1)*(DL518+1))*(2*1/R518*1/Q518-1/Q518*1/Q518)))</f>
        <v>0</v>
      </c>
      <c r="Q518">
        <f>IF(LEFT(DM518,1)&lt;&gt;"0",IF(LEFT(DM518,1)="1",3.0,DN518),$D$5+$E$5*(EE518*DX518/($K$5*1000))+$F$5*(EE518*DX518/($K$5*1000))*MAX(MIN(DK518,$J$5),$I$5)*MAX(MIN(DK518,$J$5),$I$5)+$G$5*MAX(MIN(DK518,$J$5),$I$5)*(EE518*DX518/($K$5*1000))+$H$5*(EE518*DX518/($K$5*1000))*(EE518*DX518/($K$5*1000)))</f>
        <v>0</v>
      </c>
      <c r="R518">
        <f>I518*(1000-(1000*0.61365*exp(17.502*V518/(240.97+V518))/(DX518+DY518)+DS518)/2)/(1000*0.61365*exp(17.502*V518/(240.97+V518))/(DX518+DY518)-DS518)</f>
        <v>0</v>
      </c>
      <c r="S518">
        <f>1/((DL518+1)/(P518/1.6)+1/(Q518/1.37)) + DL518/((DL518+1)/(P518/1.6) + DL518/(Q518/1.37))</f>
        <v>0</v>
      </c>
      <c r="T518">
        <f>(DG518*DJ518)</f>
        <v>0</v>
      </c>
      <c r="U518">
        <f>(DZ518+(T518+2*0.95*5.67E-8*(((DZ518+$B$9)+273)^4-(DZ518+273)^4)-44100*I518)/(1.84*29.3*Q518+8*0.95*5.67E-8*(DZ518+273)^3))</f>
        <v>0</v>
      </c>
      <c r="V518">
        <f>($C$9*EA518+$D$9*EB518+$E$9*U518)</f>
        <v>0</v>
      </c>
      <c r="W518">
        <f>0.61365*exp(17.502*V518/(240.97+V518))</f>
        <v>0</v>
      </c>
      <c r="X518">
        <f>(Y518/Z518*100)</f>
        <v>0</v>
      </c>
      <c r="Y518">
        <f>DS518*(DX518+DY518)/1000</f>
        <v>0</v>
      </c>
      <c r="Z518">
        <f>0.61365*exp(17.502*DZ518/(240.97+DZ518))</f>
        <v>0</v>
      </c>
      <c r="AA518">
        <f>(W518-DS518*(DX518+DY518)/1000)</f>
        <v>0</v>
      </c>
      <c r="AB518">
        <f>(-I518*44100)</f>
        <v>0</v>
      </c>
      <c r="AC518">
        <f>2*29.3*Q518*0.92*(DZ518-V518)</f>
        <v>0</v>
      </c>
      <c r="AD518">
        <f>2*0.95*5.67E-8*(((DZ518+$B$9)+273)^4-(V518+273)^4)</f>
        <v>0</v>
      </c>
      <c r="AE518">
        <f>T518+AD518+AB518+AC518</f>
        <v>0</v>
      </c>
      <c r="AF518">
        <f>DW518*AT518*(DR518-DQ518*(1000-AT518*DT518)/(1000-AT518*DS518))/(100*DK518)</f>
        <v>0</v>
      </c>
      <c r="AG518">
        <f>1000*DW518*AT518*(DS518-DT518)/(100*DK518*(1000-AT518*DS518))</f>
        <v>0</v>
      </c>
      <c r="AH518">
        <f>(AI518 - AJ518 - DX518*1E3/(8.314*(DZ518+273.15)) * AL518/DW518 * AK518) * DW518/(100*DK518) * (1000 - DT518)/1000</f>
        <v>0</v>
      </c>
      <c r="AI518">
        <v>170.4419600035458</v>
      </c>
      <c r="AJ518">
        <v>185.3643757575758</v>
      </c>
      <c r="AK518">
        <v>-3.274920141239453</v>
      </c>
      <c r="AL518">
        <v>66.96187495327348</v>
      </c>
      <c r="AM518">
        <f>(AO518 - AN518 + DX518*1E3/(8.314*(DZ518+273.15)) * AQ518/DW518 * AP518) * DW518/(100*DK518) * 1000/(1000 - AO518)</f>
        <v>0</v>
      </c>
      <c r="AN518">
        <v>14.96317006139284</v>
      </c>
      <c r="AO518">
        <v>17.95908811188812</v>
      </c>
      <c r="AP518">
        <v>-0.0001752245411652408</v>
      </c>
      <c r="AQ518">
        <v>97.61332919018848</v>
      </c>
      <c r="AR518">
        <v>0</v>
      </c>
      <c r="AS518">
        <v>0</v>
      </c>
      <c r="AT518">
        <f>IF(AR518*$H$15&gt;=AV518,1.0,(AV518/(AV518-AR518*$H$15)))</f>
        <v>0</v>
      </c>
      <c r="AU518">
        <f>(AT518-1)*100</f>
        <v>0</v>
      </c>
      <c r="AV518">
        <f>MAX(0,($B$15+$C$15*EE518)/(1+$D$15*EE518)*DX518/(DZ518+273)*$E$15)</f>
        <v>0</v>
      </c>
      <c r="AW518" t="s">
        <v>429</v>
      </c>
      <c r="AX518" t="s">
        <v>429</v>
      </c>
      <c r="AY518">
        <v>0</v>
      </c>
      <c r="AZ518">
        <v>0</v>
      </c>
      <c r="BA518">
        <f>1-AY518/AZ518</f>
        <v>0</v>
      </c>
      <c r="BB518">
        <v>0</v>
      </c>
      <c r="BC518" t="s">
        <v>429</v>
      </c>
      <c r="BD518" t="s">
        <v>429</v>
      </c>
      <c r="BE518">
        <v>0</v>
      </c>
      <c r="BF518">
        <v>0</v>
      </c>
      <c r="BG518">
        <f>1-BE518/BF518</f>
        <v>0</v>
      </c>
      <c r="BH518">
        <v>0.5</v>
      </c>
      <c r="BI518">
        <f>DH518</f>
        <v>0</v>
      </c>
      <c r="BJ518">
        <f>K518</f>
        <v>0</v>
      </c>
      <c r="BK518">
        <f>BG518*BH518*BI518</f>
        <v>0</v>
      </c>
      <c r="BL518">
        <f>(BJ518-BB518)/BI518</f>
        <v>0</v>
      </c>
      <c r="BM518">
        <f>(AZ518-BF518)/BF518</f>
        <v>0</v>
      </c>
      <c r="BN518">
        <f>AY518/(BA518+AY518/BF518)</f>
        <v>0</v>
      </c>
      <c r="BO518" t="s">
        <v>429</v>
      </c>
      <c r="BP518">
        <v>0</v>
      </c>
      <c r="BQ518">
        <f>IF(BP518&lt;&gt;0, BP518, BN518)</f>
        <v>0</v>
      </c>
      <c r="BR518">
        <f>1-BQ518/BF518</f>
        <v>0</v>
      </c>
      <c r="BS518">
        <f>(BF518-BE518)/(BF518-BQ518)</f>
        <v>0</v>
      </c>
      <c r="BT518">
        <f>(AZ518-BF518)/(AZ518-BQ518)</f>
        <v>0</v>
      </c>
      <c r="BU518">
        <f>(BF518-BE518)/(BF518-AY518)</f>
        <v>0</v>
      </c>
      <c r="BV518">
        <f>(AZ518-BF518)/(AZ518-AY518)</f>
        <v>0</v>
      </c>
      <c r="BW518">
        <f>(BS518*BQ518/BE518)</f>
        <v>0</v>
      </c>
      <c r="BX518">
        <f>(1-BW518)</f>
        <v>0</v>
      </c>
      <c r="DG518">
        <f>$B$13*EF518+$C$13*EG518+$F$13*ER518*(1-EU518)</f>
        <v>0</v>
      </c>
      <c r="DH518">
        <f>DG518*DI518</f>
        <v>0</v>
      </c>
      <c r="DI518">
        <f>($B$13*$D$11+$C$13*$D$11+$F$13*((FE518+EW518)/MAX(FE518+EW518+FF518, 0.1)*$I$11+FF518/MAX(FE518+EW518+FF518, 0.1)*$J$11))/($B$13+$C$13+$F$13)</f>
        <v>0</v>
      </c>
      <c r="DJ518">
        <f>($B$13*$K$11+$C$13*$K$11+$F$13*((FE518+EW518)/MAX(FE518+EW518+FF518, 0.1)*$P$11+FF518/MAX(FE518+EW518+FF518, 0.1)*$Q$11))/($B$13+$C$13+$F$13)</f>
        <v>0</v>
      </c>
      <c r="DK518">
        <v>6</v>
      </c>
      <c r="DL518">
        <v>0.5</v>
      </c>
      <c r="DM518" t="s">
        <v>430</v>
      </c>
      <c r="DN518">
        <v>2</v>
      </c>
      <c r="DO518" t="b">
        <v>1</v>
      </c>
      <c r="DP518">
        <v>1685039636.5</v>
      </c>
      <c r="DQ518">
        <v>204.475037037037</v>
      </c>
      <c r="DR518">
        <v>183.4391111111111</v>
      </c>
      <c r="DS518">
        <v>17.97639259259259</v>
      </c>
      <c r="DT518">
        <v>14.97002222222222</v>
      </c>
      <c r="DU518">
        <v>204.312925925926</v>
      </c>
      <c r="DV518">
        <v>18.06831111111111</v>
      </c>
      <c r="DW518">
        <v>500.0137037037036</v>
      </c>
      <c r="DX518">
        <v>99.47631111111112</v>
      </c>
      <c r="DY518">
        <v>0.100003462962963</v>
      </c>
      <c r="DZ518">
        <v>26.90067037037037</v>
      </c>
      <c r="EA518">
        <v>28.03291111111111</v>
      </c>
      <c r="EB518">
        <v>999.9000000000001</v>
      </c>
      <c r="EC518">
        <v>0</v>
      </c>
      <c r="ED518">
        <v>0</v>
      </c>
      <c r="EE518">
        <v>10000.37</v>
      </c>
      <c r="EF518">
        <v>0</v>
      </c>
      <c r="EG518">
        <v>325.6745555555556</v>
      </c>
      <c r="EH518">
        <v>21.0360074074074</v>
      </c>
      <c r="EI518">
        <v>208.2182222222222</v>
      </c>
      <c r="EJ518">
        <v>186.227</v>
      </c>
      <c r="EK518">
        <v>3.006372222222223</v>
      </c>
      <c r="EL518">
        <v>183.4391111111111</v>
      </c>
      <c r="EM518">
        <v>14.97002222222222</v>
      </c>
      <c r="EN518">
        <v>1.788224814814815</v>
      </c>
      <c r="EO518">
        <v>1.489162592592593</v>
      </c>
      <c r="EP518">
        <v>15.68424444444445</v>
      </c>
      <c r="EQ518">
        <v>12.85732962962963</v>
      </c>
      <c r="ER518">
        <v>1999.981481481482</v>
      </c>
      <c r="ES518">
        <v>0.9800028888888888</v>
      </c>
      <c r="ET518">
        <v>0.01999681481481481</v>
      </c>
      <c r="EU518">
        <v>0</v>
      </c>
      <c r="EV518">
        <v>771.3192962962962</v>
      </c>
      <c r="EW518">
        <v>5.00078</v>
      </c>
      <c r="EX518">
        <v>18625.06296296296</v>
      </c>
      <c r="EY518">
        <v>16379.5</v>
      </c>
      <c r="EZ518">
        <v>45.7358148148148</v>
      </c>
      <c r="FA518">
        <v>47.79133333333333</v>
      </c>
      <c r="FB518">
        <v>46.40718518518517</v>
      </c>
      <c r="FC518">
        <v>46.73114814814814</v>
      </c>
      <c r="FD518">
        <v>46.21733333333332</v>
      </c>
      <c r="FE518">
        <v>1955.089259259259</v>
      </c>
      <c r="FF518">
        <v>39.89000000000001</v>
      </c>
      <c r="FG518">
        <v>0</v>
      </c>
      <c r="FH518">
        <v>1685039643.1</v>
      </c>
      <c r="FI518">
        <v>0</v>
      </c>
      <c r="FJ518">
        <v>771.3793846153847</v>
      </c>
      <c r="FK518">
        <v>-8.706393150777759</v>
      </c>
      <c r="FL518">
        <v>-2244.680342881016</v>
      </c>
      <c r="FM518">
        <v>18637.18076923077</v>
      </c>
      <c r="FN518">
        <v>15</v>
      </c>
      <c r="FO518">
        <v>1685038834.5</v>
      </c>
      <c r="FP518" t="s">
        <v>1407</v>
      </c>
      <c r="FQ518">
        <v>1685038825.5</v>
      </c>
      <c r="FR518">
        <v>1685038834.5</v>
      </c>
      <c r="FS518">
        <v>7</v>
      </c>
      <c r="FT518">
        <v>-0.029</v>
      </c>
      <c r="FU518">
        <v>-0.007</v>
      </c>
      <c r="FV518">
        <v>0.194</v>
      </c>
      <c r="FW518">
        <v>-0.178</v>
      </c>
      <c r="FX518">
        <v>420</v>
      </c>
      <c r="FY518">
        <v>11</v>
      </c>
      <c r="FZ518">
        <v>0.2</v>
      </c>
      <c r="GA518">
        <v>0.02</v>
      </c>
      <c r="GB518">
        <v>20.6613625</v>
      </c>
      <c r="GC518">
        <v>7.002663039399555</v>
      </c>
      <c r="GD518">
        <v>0.6744266196879762</v>
      </c>
      <c r="GE518">
        <v>0</v>
      </c>
      <c r="GF518">
        <v>3.005502</v>
      </c>
      <c r="GG518">
        <v>0.00856930581612903</v>
      </c>
      <c r="GH518">
        <v>0.004318349337420535</v>
      </c>
      <c r="GI518">
        <v>1</v>
      </c>
      <c r="GJ518">
        <v>1</v>
      </c>
      <c r="GK518">
        <v>2</v>
      </c>
      <c r="GL518" t="s">
        <v>432</v>
      </c>
      <c r="GM518">
        <v>3.09878</v>
      </c>
      <c r="GN518">
        <v>2.75837</v>
      </c>
      <c r="GO518">
        <v>0.0469201</v>
      </c>
      <c r="GP518">
        <v>0.0418312</v>
      </c>
      <c r="GQ518">
        <v>0.0953364</v>
      </c>
      <c r="GR518">
        <v>0.08368630000000001</v>
      </c>
      <c r="GS518">
        <v>24062.6</v>
      </c>
      <c r="GT518">
        <v>23931.8</v>
      </c>
      <c r="GU518">
        <v>25817.3</v>
      </c>
      <c r="GV518">
        <v>25351.2</v>
      </c>
      <c r="GW518">
        <v>37499.2</v>
      </c>
      <c r="GX518">
        <v>35393.3</v>
      </c>
      <c r="GY518">
        <v>45156.9</v>
      </c>
      <c r="GZ518">
        <v>41796</v>
      </c>
      <c r="HA518">
        <v>1.7985</v>
      </c>
      <c r="HB518">
        <v>1.7154</v>
      </c>
      <c r="HC518">
        <v>-0.112664</v>
      </c>
      <c r="HD518">
        <v>0</v>
      </c>
      <c r="HE518">
        <v>29.837</v>
      </c>
      <c r="HF518">
        <v>999.9</v>
      </c>
      <c r="HG518">
        <v>38.9</v>
      </c>
      <c r="HH518">
        <v>47.7</v>
      </c>
      <c r="HI518">
        <v>43.2652</v>
      </c>
      <c r="HJ518">
        <v>63.0839</v>
      </c>
      <c r="HK518">
        <v>23.77</v>
      </c>
      <c r="HL518">
        <v>1</v>
      </c>
      <c r="HM518">
        <v>0.962332</v>
      </c>
      <c r="HN518">
        <v>9.28105</v>
      </c>
      <c r="HO518">
        <v>20.056</v>
      </c>
      <c r="HP518">
        <v>5.20845</v>
      </c>
      <c r="HQ518">
        <v>11.986</v>
      </c>
      <c r="HR518">
        <v>4.9629</v>
      </c>
      <c r="HS518">
        <v>3.27403</v>
      </c>
      <c r="HT518">
        <v>9999</v>
      </c>
      <c r="HU518">
        <v>9999</v>
      </c>
      <c r="HV518">
        <v>9999</v>
      </c>
      <c r="HW518">
        <v>33.6</v>
      </c>
      <c r="HX518">
        <v>1.86398</v>
      </c>
      <c r="HY518">
        <v>1.86024</v>
      </c>
      <c r="HZ518">
        <v>1.85867</v>
      </c>
      <c r="IA518">
        <v>1.85994</v>
      </c>
      <c r="IB518">
        <v>1.85987</v>
      </c>
      <c r="IC518">
        <v>1.85852</v>
      </c>
      <c r="ID518">
        <v>1.8576</v>
      </c>
      <c r="IE518">
        <v>1.85242</v>
      </c>
      <c r="IF518">
        <v>0</v>
      </c>
      <c r="IG518">
        <v>0</v>
      </c>
      <c r="IH518">
        <v>0</v>
      </c>
      <c r="II518">
        <v>0</v>
      </c>
      <c r="IJ518" t="s">
        <v>433</v>
      </c>
      <c r="IK518" t="s">
        <v>434</v>
      </c>
      <c r="IL518" t="s">
        <v>435</v>
      </c>
      <c r="IM518" t="s">
        <v>435</v>
      </c>
      <c r="IN518" t="s">
        <v>435</v>
      </c>
      <c r="IO518" t="s">
        <v>435</v>
      </c>
      <c r="IP518">
        <v>0</v>
      </c>
      <c r="IQ518">
        <v>100</v>
      </c>
      <c r="IR518">
        <v>100</v>
      </c>
      <c r="IS518">
        <v>0.158</v>
      </c>
      <c r="IT518">
        <v>-0.0921</v>
      </c>
      <c r="IU518">
        <v>0.1137255797111478</v>
      </c>
      <c r="IV518">
        <v>0.0002756662941723101</v>
      </c>
      <c r="IW518">
        <v>-1.706736700235475E-07</v>
      </c>
      <c r="IX518">
        <v>-7.648352192670159E-11</v>
      </c>
      <c r="IY518">
        <v>-0.2528666375941129</v>
      </c>
      <c r="IZ518">
        <v>0.001712106514585134</v>
      </c>
      <c r="JA518">
        <v>0.0004201690128959496</v>
      </c>
      <c r="JB518">
        <v>-1.212774764375344E-06</v>
      </c>
      <c r="JC518">
        <v>3</v>
      </c>
      <c r="JD518">
        <v>1949</v>
      </c>
      <c r="JE518">
        <v>1</v>
      </c>
      <c r="JF518">
        <v>28</v>
      </c>
      <c r="JG518">
        <v>13.6</v>
      </c>
      <c r="JH518">
        <v>13.5</v>
      </c>
      <c r="JI518">
        <v>0.489502</v>
      </c>
      <c r="JJ518">
        <v>2.72339</v>
      </c>
      <c r="JK518">
        <v>1.49658</v>
      </c>
      <c r="JL518">
        <v>2.33398</v>
      </c>
      <c r="JM518">
        <v>1.54785</v>
      </c>
      <c r="JN518">
        <v>2.47437</v>
      </c>
      <c r="JO518">
        <v>50.7055</v>
      </c>
      <c r="JP518">
        <v>12.6348</v>
      </c>
      <c r="JQ518">
        <v>18</v>
      </c>
      <c r="JR518">
        <v>502.669</v>
      </c>
      <c r="JS518">
        <v>461.007</v>
      </c>
      <c r="JT518">
        <v>20.6764</v>
      </c>
      <c r="JU518">
        <v>38.2182</v>
      </c>
      <c r="JV518">
        <v>30.0007</v>
      </c>
      <c r="JW518">
        <v>38.001</v>
      </c>
      <c r="JX518">
        <v>37.8872</v>
      </c>
      <c r="JY518">
        <v>9.890370000000001</v>
      </c>
      <c r="JZ518">
        <v>59.0589</v>
      </c>
      <c r="KA518">
        <v>0</v>
      </c>
      <c r="KB518">
        <v>16.1956</v>
      </c>
      <c r="KC518">
        <v>132.952</v>
      </c>
      <c r="KD518">
        <v>14.9155</v>
      </c>
      <c r="KE518">
        <v>98.6729</v>
      </c>
      <c r="KF518">
        <v>99.2201</v>
      </c>
    </row>
    <row r="519" spans="1:292">
      <c r="A519">
        <v>499</v>
      </c>
      <c r="B519">
        <v>1685039649</v>
      </c>
      <c r="C519">
        <v>13049.90000009537</v>
      </c>
      <c r="D519" t="s">
        <v>1442</v>
      </c>
      <c r="E519" t="s">
        <v>1443</v>
      </c>
      <c r="F519">
        <v>5</v>
      </c>
      <c r="G519" t="s">
        <v>1406</v>
      </c>
      <c r="H519">
        <v>1685039641.214286</v>
      </c>
      <c r="I519">
        <f>(J519)/1000</f>
        <v>0</v>
      </c>
      <c r="J519">
        <f>IF(DO519, AM519, AG519)</f>
        <v>0</v>
      </c>
      <c r="K519">
        <f>IF(DO519, AH519, AF519)</f>
        <v>0</v>
      </c>
      <c r="L519">
        <f>DQ519 - IF(AT519&gt;1, K519*DK519*100.0/(AV519*EE519), 0)</f>
        <v>0</v>
      </c>
      <c r="M519">
        <f>((S519-I519/2)*L519-K519)/(S519+I519/2)</f>
        <v>0</v>
      </c>
      <c r="N519">
        <f>M519*(DX519+DY519)/1000.0</f>
        <v>0</v>
      </c>
      <c r="O519">
        <f>(DQ519 - IF(AT519&gt;1, K519*DK519*100.0/(AV519*EE519), 0))*(DX519+DY519)/1000.0</f>
        <v>0</v>
      </c>
      <c r="P519">
        <f>2.0/((1/R519-1/Q519)+SIGN(R519)*SQRT((1/R519-1/Q519)*(1/R519-1/Q519) + 4*DL519/((DL519+1)*(DL519+1))*(2*1/R519*1/Q519-1/Q519*1/Q519)))</f>
        <v>0</v>
      </c>
      <c r="Q519">
        <f>IF(LEFT(DM519,1)&lt;&gt;"0",IF(LEFT(DM519,1)="1",3.0,DN519),$D$5+$E$5*(EE519*DX519/($K$5*1000))+$F$5*(EE519*DX519/($K$5*1000))*MAX(MIN(DK519,$J$5),$I$5)*MAX(MIN(DK519,$J$5),$I$5)+$G$5*MAX(MIN(DK519,$J$5),$I$5)*(EE519*DX519/($K$5*1000))+$H$5*(EE519*DX519/($K$5*1000))*(EE519*DX519/($K$5*1000)))</f>
        <v>0</v>
      </c>
      <c r="R519">
        <f>I519*(1000-(1000*0.61365*exp(17.502*V519/(240.97+V519))/(DX519+DY519)+DS519)/2)/(1000*0.61365*exp(17.502*V519/(240.97+V519))/(DX519+DY519)-DS519)</f>
        <v>0</v>
      </c>
      <c r="S519">
        <f>1/((DL519+1)/(P519/1.6)+1/(Q519/1.37)) + DL519/((DL519+1)/(P519/1.6) + DL519/(Q519/1.37))</f>
        <v>0</v>
      </c>
      <c r="T519">
        <f>(DG519*DJ519)</f>
        <v>0</v>
      </c>
      <c r="U519">
        <f>(DZ519+(T519+2*0.95*5.67E-8*(((DZ519+$B$9)+273)^4-(DZ519+273)^4)-44100*I519)/(1.84*29.3*Q519+8*0.95*5.67E-8*(DZ519+273)^3))</f>
        <v>0</v>
      </c>
      <c r="V519">
        <f>($C$9*EA519+$D$9*EB519+$E$9*U519)</f>
        <v>0</v>
      </c>
      <c r="W519">
        <f>0.61365*exp(17.502*V519/(240.97+V519))</f>
        <v>0</v>
      </c>
      <c r="X519">
        <f>(Y519/Z519*100)</f>
        <v>0</v>
      </c>
      <c r="Y519">
        <f>DS519*(DX519+DY519)/1000</f>
        <v>0</v>
      </c>
      <c r="Z519">
        <f>0.61365*exp(17.502*DZ519/(240.97+DZ519))</f>
        <v>0</v>
      </c>
      <c r="AA519">
        <f>(W519-DS519*(DX519+DY519)/1000)</f>
        <v>0</v>
      </c>
      <c r="AB519">
        <f>(-I519*44100)</f>
        <v>0</v>
      </c>
      <c r="AC519">
        <f>2*29.3*Q519*0.92*(DZ519-V519)</f>
        <v>0</v>
      </c>
      <c r="AD519">
        <f>2*0.95*5.67E-8*(((DZ519+$B$9)+273)^4-(V519+273)^4)</f>
        <v>0</v>
      </c>
      <c r="AE519">
        <f>T519+AD519+AB519+AC519</f>
        <v>0</v>
      </c>
      <c r="AF519">
        <f>DW519*AT519*(DR519-DQ519*(1000-AT519*DT519)/(1000-AT519*DS519))/(100*DK519)</f>
        <v>0</v>
      </c>
      <c r="AG519">
        <f>1000*DW519*AT519*(DS519-DT519)/(100*DK519*(1000-AT519*DS519))</f>
        <v>0</v>
      </c>
      <c r="AH519">
        <f>(AI519 - AJ519 - DX519*1E3/(8.314*(DZ519+273.15)) * AL519/DW519 * AK519) * DW519/(100*DK519) * (1000 - DT519)/1000</f>
        <v>0</v>
      </c>
      <c r="AI519">
        <v>153.662442558901</v>
      </c>
      <c r="AJ519">
        <v>168.9251939393938</v>
      </c>
      <c r="AK519">
        <v>-3.295086608637681</v>
      </c>
      <c r="AL519">
        <v>66.96187495327348</v>
      </c>
      <c r="AM519">
        <f>(AO519 - AN519 + DX519*1E3/(8.314*(DZ519+273.15)) * AQ519/DW519 * AP519) * DW519/(100*DK519) * 1000/(1000 - AO519)</f>
        <v>0</v>
      </c>
      <c r="AN519">
        <v>14.95845672418281</v>
      </c>
      <c r="AO519">
        <v>17.94012937062937</v>
      </c>
      <c r="AP519">
        <v>-0.0002346392140548843</v>
      </c>
      <c r="AQ519">
        <v>97.61332919018848</v>
      </c>
      <c r="AR519">
        <v>0</v>
      </c>
      <c r="AS519">
        <v>0</v>
      </c>
      <c r="AT519">
        <f>IF(AR519*$H$15&gt;=AV519,1.0,(AV519/(AV519-AR519*$H$15)))</f>
        <v>0</v>
      </c>
      <c r="AU519">
        <f>(AT519-1)*100</f>
        <v>0</v>
      </c>
      <c r="AV519">
        <f>MAX(0,($B$15+$C$15*EE519)/(1+$D$15*EE519)*DX519/(DZ519+273)*$E$15)</f>
        <v>0</v>
      </c>
      <c r="AW519" t="s">
        <v>429</v>
      </c>
      <c r="AX519" t="s">
        <v>429</v>
      </c>
      <c r="AY519">
        <v>0</v>
      </c>
      <c r="AZ519">
        <v>0</v>
      </c>
      <c r="BA519">
        <f>1-AY519/AZ519</f>
        <v>0</v>
      </c>
      <c r="BB519">
        <v>0</v>
      </c>
      <c r="BC519" t="s">
        <v>429</v>
      </c>
      <c r="BD519" t="s">
        <v>429</v>
      </c>
      <c r="BE519">
        <v>0</v>
      </c>
      <c r="BF519">
        <v>0</v>
      </c>
      <c r="BG519">
        <f>1-BE519/BF519</f>
        <v>0</v>
      </c>
      <c r="BH519">
        <v>0.5</v>
      </c>
      <c r="BI519">
        <f>DH519</f>
        <v>0</v>
      </c>
      <c r="BJ519">
        <f>K519</f>
        <v>0</v>
      </c>
      <c r="BK519">
        <f>BG519*BH519*BI519</f>
        <v>0</v>
      </c>
      <c r="BL519">
        <f>(BJ519-BB519)/BI519</f>
        <v>0</v>
      </c>
      <c r="BM519">
        <f>(AZ519-BF519)/BF519</f>
        <v>0</v>
      </c>
      <c r="BN519">
        <f>AY519/(BA519+AY519/BF519)</f>
        <v>0</v>
      </c>
      <c r="BO519" t="s">
        <v>429</v>
      </c>
      <c r="BP519">
        <v>0</v>
      </c>
      <c r="BQ519">
        <f>IF(BP519&lt;&gt;0, BP519, BN519)</f>
        <v>0</v>
      </c>
      <c r="BR519">
        <f>1-BQ519/BF519</f>
        <v>0</v>
      </c>
      <c r="BS519">
        <f>(BF519-BE519)/(BF519-BQ519)</f>
        <v>0</v>
      </c>
      <c r="BT519">
        <f>(AZ519-BF519)/(AZ519-BQ519)</f>
        <v>0</v>
      </c>
      <c r="BU519">
        <f>(BF519-BE519)/(BF519-AY519)</f>
        <v>0</v>
      </c>
      <c r="BV519">
        <f>(AZ519-BF519)/(AZ519-AY519)</f>
        <v>0</v>
      </c>
      <c r="BW519">
        <f>(BS519*BQ519/BE519)</f>
        <v>0</v>
      </c>
      <c r="BX519">
        <f>(1-BW519)</f>
        <v>0</v>
      </c>
      <c r="DG519">
        <f>$B$13*EF519+$C$13*EG519+$F$13*ER519*(1-EU519)</f>
        <v>0</v>
      </c>
      <c r="DH519">
        <f>DG519*DI519</f>
        <v>0</v>
      </c>
      <c r="DI519">
        <f>($B$13*$D$11+$C$13*$D$11+$F$13*((FE519+EW519)/MAX(FE519+EW519+FF519, 0.1)*$I$11+FF519/MAX(FE519+EW519+FF519, 0.1)*$J$11))/($B$13+$C$13+$F$13)</f>
        <v>0</v>
      </c>
      <c r="DJ519">
        <f>($B$13*$K$11+$C$13*$K$11+$F$13*((FE519+EW519)/MAX(FE519+EW519+FF519, 0.1)*$P$11+FF519/MAX(FE519+EW519+FF519, 0.1)*$Q$11))/($B$13+$C$13+$F$13)</f>
        <v>0</v>
      </c>
      <c r="DK519">
        <v>6</v>
      </c>
      <c r="DL519">
        <v>0.5</v>
      </c>
      <c r="DM519" t="s">
        <v>430</v>
      </c>
      <c r="DN519">
        <v>2</v>
      </c>
      <c r="DO519" t="b">
        <v>1</v>
      </c>
      <c r="DP519">
        <v>1685039641.214286</v>
      </c>
      <c r="DQ519">
        <v>189.3605714285714</v>
      </c>
      <c r="DR519">
        <v>167.80325</v>
      </c>
      <c r="DS519">
        <v>17.96438214285714</v>
      </c>
      <c r="DT519">
        <v>14.96280714285714</v>
      </c>
      <c r="DU519">
        <v>189.2014642857143</v>
      </c>
      <c r="DV519">
        <v>18.05648214285714</v>
      </c>
      <c r="DW519">
        <v>500.02725</v>
      </c>
      <c r="DX519">
        <v>99.47603214285714</v>
      </c>
      <c r="DY519">
        <v>0.1000411607142857</v>
      </c>
      <c r="DZ519">
        <v>26.88579285714286</v>
      </c>
      <c r="EA519">
        <v>28.01748214285714</v>
      </c>
      <c r="EB519">
        <v>999.9000000000002</v>
      </c>
      <c r="EC519">
        <v>0</v>
      </c>
      <c r="ED519">
        <v>0</v>
      </c>
      <c r="EE519">
        <v>10000.93035714286</v>
      </c>
      <c r="EF519">
        <v>0</v>
      </c>
      <c r="EG519">
        <v>321.7687142857143</v>
      </c>
      <c r="EH519">
        <v>21.55735</v>
      </c>
      <c r="EI519">
        <v>192.8246785714286</v>
      </c>
      <c r="EJ519">
        <v>170.35225</v>
      </c>
      <c r="EK519">
        <v>3.001576071428571</v>
      </c>
      <c r="EL519">
        <v>167.80325</v>
      </c>
      <c r="EM519">
        <v>14.96280714285714</v>
      </c>
      <c r="EN519">
        <v>1.787025357142857</v>
      </c>
      <c r="EO519">
        <v>1.488440714285714</v>
      </c>
      <c r="EP519">
        <v>15.67375357142857</v>
      </c>
      <c r="EQ519">
        <v>12.849925</v>
      </c>
      <c r="ER519">
        <v>1999.986071428572</v>
      </c>
      <c r="ES519">
        <v>0.9800030714285712</v>
      </c>
      <c r="ET519">
        <v>0.01999663571428572</v>
      </c>
      <c r="EU519">
        <v>0</v>
      </c>
      <c r="EV519">
        <v>770.6284285714286</v>
      </c>
      <c r="EW519">
        <v>5.00078</v>
      </c>
      <c r="EX519">
        <v>18503.72857142858</v>
      </c>
      <c r="EY519">
        <v>16379.53571428571</v>
      </c>
      <c r="EZ519">
        <v>45.74514285714285</v>
      </c>
      <c r="FA519">
        <v>47.78321428571428</v>
      </c>
      <c r="FB519">
        <v>46.51317857142857</v>
      </c>
      <c r="FC519">
        <v>46.72514285714285</v>
      </c>
      <c r="FD519">
        <v>46.22964285714285</v>
      </c>
      <c r="FE519">
        <v>1955.096071428572</v>
      </c>
      <c r="FF519">
        <v>39.89000000000001</v>
      </c>
      <c r="FG519">
        <v>0</v>
      </c>
      <c r="FH519">
        <v>1685039648.5</v>
      </c>
      <c r="FI519">
        <v>0</v>
      </c>
      <c r="FJ519">
        <v>770.50916</v>
      </c>
      <c r="FK519">
        <v>-9.366692289305332</v>
      </c>
      <c r="FL519">
        <v>-669.5153838533703</v>
      </c>
      <c r="FM519">
        <v>18490.54</v>
      </c>
      <c r="FN519">
        <v>15</v>
      </c>
      <c r="FO519">
        <v>1685038834.5</v>
      </c>
      <c r="FP519" t="s">
        <v>1407</v>
      </c>
      <c r="FQ519">
        <v>1685038825.5</v>
      </c>
      <c r="FR519">
        <v>1685038834.5</v>
      </c>
      <c r="FS519">
        <v>7</v>
      </c>
      <c r="FT519">
        <v>-0.029</v>
      </c>
      <c r="FU519">
        <v>-0.007</v>
      </c>
      <c r="FV519">
        <v>0.194</v>
      </c>
      <c r="FW519">
        <v>-0.178</v>
      </c>
      <c r="FX519">
        <v>420</v>
      </c>
      <c r="FY519">
        <v>11</v>
      </c>
      <c r="FZ519">
        <v>0.2</v>
      </c>
      <c r="GA519">
        <v>0.02</v>
      </c>
      <c r="GB519">
        <v>21.24895121951219</v>
      </c>
      <c r="GC519">
        <v>6.786706620209098</v>
      </c>
      <c r="GD519">
        <v>0.6704512292413192</v>
      </c>
      <c r="GE519">
        <v>0</v>
      </c>
      <c r="GF519">
        <v>3.003531707317073</v>
      </c>
      <c r="GG519">
        <v>-0.05622794425086876</v>
      </c>
      <c r="GH519">
        <v>0.006097109632076167</v>
      </c>
      <c r="GI519">
        <v>1</v>
      </c>
      <c r="GJ519">
        <v>1</v>
      </c>
      <c r="GK519">
        <v>2</v>
      </c>
      <c r="GL519" t="s">
        <v>432</v>
      </c>
      <c r="GM519">
        <v>3.09875</v>
      </c>
      <c r="GN519">
        <v>2.75798</v>
      </c>
      <c r="GO519">
        <v>0.0431513</v>
      </c>
      <c r="GP519">
        <v>0.0378185</v>
      </c>
      <c r="GQ519">
        <v>0.0952605</v>
      </c>
      <c r="GR519">
        <v>0.0836392</v>
      </c>
      <c r="GS519">
        <v>24157.1</v>
      </c>
      <c r="GT519">
        <v>24031.7</v>
      </c>
      <c r="GU519">
        <v>25816.8</v>
      </c>
      <c r="GV519">
        <v>25351.1</v>
      </c>
      <c r="GW519">
        <v>37501.5</v>
      </c>
      <c r="GX519">
        <v>35394.1</v>
      </c>
      <c r="GY519">
        <v>45156.4</v>
      </c>
      <c r="GZ519">
        <v>41795.3</v>
      </c>
      <c r="HA519">
        <v>1.79848</v>
      </c>
      <c r="HB519">
        <v>1.7152</v>
      </c>
      <c r="HC519">
        <v>-0.112135</v>
      </c>
      <c r="HD519">
        <v>0</v>
      </c>
      <c r="HE519">
        <v>29.8145</v>
      </c>
      <c r="HF519">
        <v>999.9</v>
      </c>
      <c r="HG519">
        <v>38.9</v>
      </c>
      <c r="HH519">
        <v>47.7</v>
      </c>
      <c r="HI519">
        <v>43.2694</v>
      </c>
      <c r="HJ519">
        <v>63.0939</v>
      </c>
      <c r="HK519">
        <v>23.5857</v>
      </c>
      <c r="HL519">
        <v>1</v>
      </c>
      <c r="HM519">
        <v>0.962914</v>
      </c>
      <c r="HN519">
        <v>9.28105</v>
      </c>
      <c r="HO519">
        <v>20.056</v>
      </c>
      <c r="HP519">
        <v>5.20845</v>
      </c>
      <c r="HQ519">
        <v>11.986</v>
      </c>
      <c r="HR519">
        <v>4.96255</v>
      </c>
      <c r="HS519">
        <v>3.27413</v>
      </c>
      <c r="HT519">
        <v>9999</v>
      </c>
      <c r="HU519">
        <v>9999</v>
      </c>
      <c r="HV519">
        <v>9999</v>
      </c>
      <c r="HW519">
        <v>33.6</v>
      </c>
      <c r="HX519">
        <v>1.86394</v>
      </c>
      <c r="HY519">
        <v>1.86027</v>
      </c>
      <c r="HZ519">
        <v>1.85866</v>
      </c>
      <c r="IA519">
        <v>1.85993</v>
      </c>
      <c r="IB519">
        <v>1.85988</v>
      </c>
      <c r="IC519">
        <v>1.85852</v>
      </c>
      <c r="ID519">
        <v>1.8576</v>
      </c>
      <c r="IE519">
        <v>1.85242</v>
      </c>
      <c r="IF519">
        <v>0</v>
      </c>
      <c r="IG519">
        <v>0</v>
      </c>
      <c r="IH519">
        <v>0</v>
      </c>
      <c r="II519">
        <v>0</v>
      </c>
      <c r="IJ519" t="s">
        <v>433</v>
      </c>
      <c r="IK519" t="s">
        <v>434</v>
      </c>
      <c r="IL519" t="s">
        <v>435</v>
      </c>
      <c r="IM519" t="s">
        <v>435</v>
      </c>
      <c r="IN519" t="s">
        <v>435</v>
      </c>
      <c r="IO519" t="s">
        <v>435</v>
      </c>
      <c r="IP519">
        <v>0</v>
      </c>
      <c r="IQ519">
        <v>100</v>
      </c>
      <c r="IR519">
        <v>100</v>
      </c>
      <c r="IS519">
        <v>0.154</v>
      </c>
      <c r="IT519">
        <v>-0.0925</v>
      </c>
      <c r="IU519">
        <v>0.1137255797111478</v>
      </c>
      <c r="IV519">
        <v>0.0002756662941723101</v>
      </c>
      <c r="IW519">
        <v>-1.706736700235475E-07</v>
      </c>
      <c r="IX519">
        <v>-7.648352192670159E-11</v>
      </c>
      <c r="IY519">
        <v>-0.2528666375941129</v>
      </c>
      <c r="IZ519">
        <v>0.001712106514585134</v>
      </c>
      <c r="JA519">
        <v>0.0004201690128959496</v>
      </c>
      <c r="JB519">
        <v>-1.212774764375344E-06</v>
      </c>
      <c r="JC519">
        <v>3</v>
      </c>
      <c r="JD519">
        <v>1949</v>
      </c>
      <c r="JE519">
        <v>1</v>
      </c>
      <c r="JF519">
        <v>28</v>
      </c>
      <c r="JG519">
        <v>13.7</v>
      </c>
      <c r="JH519">
        <v>13.6</v>
      </c>
      <c r="JI519">
        <v>0.455322</v>
      </c>
      <c r="JJ519">
        <v>2.72339</v>
      </c>
      <c r="JK519">
        <v>1.49658</v>
      </c>
      <c r="JL519">
        <v>2.33398</v>
      </c>
      <c r="JM519">
        <v>1.54785</v>
      </c>
      <c r="JN519">
        <v>2.46826</v>
      </c>
      <c r="JO519">
        <v>50.7055</v>
      </c>
      <c r="JP519">
        <v>12.6348</v>
      </c>
      <c r="JQ519">
        <v>18</v>
      </c>
      <c r="JR519">
        <v>502.715</v>
      </c>
      <c r="JS519">
        <v>460.922</v>
      </c>
      <c r="JT519">
        <v>20.6651</v>
      </c>
      <c r="JU519">
        <v>38.2292</v>
      </c>
      <c r="JV519">
        <v>30.0007</v>
      </c>
      <c r="JW519">
        <v>38.0101</v>
      </c>
      <c r="JX519">
        <v>37.8943</v>
      </c>
      <c r="JY519">
        <v>9.1309</v>
      </c>
      <c r="JZ519">
        <v>59.0589</v>
      </c>
      <c r="KA519">
        <v>0</v>
      </c>
      <c r="KB519">
        <v>21.696</v>
      </c>
      <c r="KC519">
        <v>119.597</v>
      </c>
      <c r="KD519">
        <v>14.9217</v>
      </c>
      <c r="KE519">
        <v>98.67149999999999</v>
      </c>
      <c r="KF519">
        <v>99.21899999999999</v>
      </c>
    </row>
    <row r="520" spans="1:292">
      <c r="A520">
        <v>500</v>
      </c>
      <c r="B520">
        <v>1685039654</v>
      </c>
      <c r="C520">
        <v>13054.90000009537</v>
      </c>
      <c r="D520" t="s">
        <v>1444</v>
      </c>
      <c r="E520" t="s">
        <v>1445</v>
      </c>
      <c r="F520">
        <v>5</v>
      </c>
      <c r="G520" t="s">
        <v>1406</v>
      </c>
      <c r="H520">
        <v>1685039646.5</v>
      </c>
      <c r="I520">
        <f>(J520)/1000</f>
        <v>0</v>
      </c>
      <c r="J520">
        <f>IF(DO520, AM520, AG520)</f>
        <v>0</v>
      </c>
      <c r="K520">
        <f>IF(DO520, AH520, AF520)</f>
        <v>0</v>
      </c>
      <c r="L520">
        <f>DQ520 - IF(AT520&gt;1, K520*DK520*100.0/(AV520*EE520), 0)</f>
        <v>0</v>
      </c>
      <c r="M520">
        <f>((S520-I520/2)*L520-K520)/(S520+I520/2)</f>
        <v>0</v>
      </c>
      <c r="N520">
        <f>M520*(DX520+DY520)/1000.0</f>
        <v>0</v>
      </c>
      <c r="O520">
        <f>(DQ520 - IF(AT520&gt;1, K520*DK520*100.0/(AV520*EE520), 0))*(DX520+DY520)/1000.0</f>
        <v>0</v>
      </c>
      <c r="P520">
        <f>2.0/((1/R520-1/Q520)+SIGN(R520)*SQRT((1/R520-1/Q520)*(1/R520-1/Q520) + 4*DL520/((DL520+1)*(DL520+1))*(2*1/R520*1/Q520-1/Q520*1/Q520)))</f>
        <v>0</v>
      </c>
      <c r="Q520">
        <f>IF(LEFT(DM520,1)&lt;&gt;"0",IF(LEFT(DM520,1)="1",3.0,DN520),$D$5+$E$5*(EE520*DX520/($K$5*1000))+$F$5*(EE520*DX520/($K$5*1000))*MAX(MIN(DK520,$J$5),$I$5)*MAX(MIN(DK520,$J$5),$I$5)+$G$5*MAX(MIN(DK520,$J$5),$I$5)*(EE520*DX520/($K$5*1000))+$H$5*(EE520*DX520/($K$5*1000))*(EE520*DX520/($K$5*1000)))</f>
        <v>0</v>
      </c>
      <c r="R520">
        <f>I520*(1000-(1000*0.61365*exp(17.502*V520/(240.97+V520))/(DX520+DY520)+DS520)/2)/(1000*0.61365*exp(17.502*V520/(240.97+V520))/(DX520+DY520)-DS520)</f>
        <v>0</v>
      </c>
      <c r="S520">
        <f>1/((DL520+1)/(P520/1.6)+1/(Q520/1.37)) + DL520/((DL520+1)/(P520/1.6) + DL520/(Q520/1.37))</f>
        <v>0</v>
      </c>
      <c r="T520">
        <f>(DG520*DJ520)</f>
        <v>0</v>
      </c>
      <c r="U520">
        <f>(DZ520+(T520+2*0.95*5.67E-8*(((DZ520+$B$9)+273)^4-(DZ520+273)^4)-44100*I520)/(1.84*29.3*Q520+8*0.95*5.67E-8*(DZ520+273)^3))</f>
        <v>0</v>
      </c>
      <c r="V520">
        <f>($C$9*EA520+$D$9*EB520+$E$9*U520)</f>
        <v>0</v>
      </c>
      <c r="W520">
        <f>0.61365*exp(17.502*V520/(240.97+V520))</f>
        <v>0</v>
      </c>
      <c r="X520">
        <f>(Y520/Z520*100)</f>
        <v>0</v>
      </c>
      <c r="Y520">
        <f>DS520*(DX520+DY520)/1000</f>
        <v>0</v>
      </c>
      <c r="Z520">
        <f>0.61365*exp(17.502*DZ520/(240.97+DZ520))</f>
        <v>0</v>
      </c>
      <c r="AA520">
        <f>(W520-DS520*(DX520+DY520)/1000)</f>
        <v>0</v>
      </c>
      <c r="AB520">
        <f>(-I520*44100)</f>
        <v>0</v>
      </c>
      <c r="AC520">
        <f>2*29.3*Q520*0.92*(DZ520-V520)</f>
        <v>0</v>
      </c>
      <c r="AD520">
        <f>2*0.95*5.67E-8*(((DZ520+$B$9)+273)^4-(V520+273)^4)</f>
        <v>0</v>
      </c>
      <c r="AE520">
        <f>T520+AD520+AB520+AC520</f>
        <v>0</v>
      </c>
      <c r="AF520">
        <f>DW520*AT520*(DR520-DQ520*(1000-AT520*DT520)/(1000-AT520*DS520))/(100*DK520)</f>
        <v>0</v>
      </c>
      <c r="AG520">
        <f>1000*DW520*AT520*(DS520-DT520)/(100*DK520*(1000-AT520*DS520))</f>
        <v>0</v>
      </c>
      <c r="AH520">
        <f>(AI520 - AJ520 - DX520*1E3/(8.314*(DZ520+273.15)) * AL520/DW520 * AK520) * DW520/(100*DK520) * (1000 - DT520)/1000</f>
        <v>0</v>
      </c>
      <c r="AI520">
        <v>136.8184788235948</v>
      </c>
      <c r="AJ520">
        <v>152.6178787878788</v>
      </c>
      <c r="AK520">
        <v>-3.261168939617909</v>
      </c>
      <c r="AL520">
        <v>66.96187495327348</v>
      </c>
      <c r="AM520">
        <f>(AO520 - AN520 + DX520*1E3/(8.314*(DZ520+273.15)) * AQ520/DW520 * AP520) * DW520/(100*DK520) * 1000/(1000 - AO520)</f>
        <v>0</v>
      </c>
      <c r="AN520">
        <v>14.9501026393469</v>
      </c>
      <c r="AO520">
        <v>17.9246090909091</v>
      </c>
      <c r="AP520">
        <v>-0.0002146393621530403</v>
      </c>
      <c r="AQ520">
        <v>97.61332919018848</v>
      </c>
      <c r="AR520">
        <v>0</v>
      </c>
      <c r="AS520">
        <v>0</v>
      </c>
      <c r="AT520">
        <f>IF(AR520*$H$15&gt;=AV520,1.0,(AV520/(AV520-AR520*$H$15)))</f>
        <v>0</v>
      </c>
      <c r="AU520">
        <f>(AT520-1)*100</f>
        <v>0</v>
      </c>
      <c r="AV520">
        <f>MAX(0,($B$15+$C$15*EE520)/(1+$D$15*EE520)*DX520/(DZ520+273)*$E$15)</f>
        <v>0</v>
      </c>
      <c r="AW520" t="s">
        <v>429</v>
      </c>
      <c r="AX520" t="s">
        <v>429</v>
      </c>
      <c r="AY520">
        <v>0</v>
      </c>
      <c r="AZ520">
        <v>0</v>
      </c>
      <c r="BA520">
        <f>1-AY520/AZ520</f>
        <v>0</v>
      </c>
      <c r="BB520">
        <v>0</v>
      </c>
      <c r="BC520" t="s">
        <v>429</v>
      </c>
      <c r="BD520" t="s">
        <v>429</v>
      </c>
      <c r="BE520">
        <v>0</v>
      </c>
      <c r="BF520">
        <v>0</v>
      </c>
      <c r="BG520">
        <f>1-BE520/BF520</f>
        <v>0</v>
      </c>
      <c r="BH520">
        <v>0.5</v>
      </c>
      <c r="BI520">
        <f>DH520</f>
        <v>0</v>
      </c>
      <c r="BJ520">
        <f>K520</f>
        <v>0</v>
      </c>
      <c r="BK520">
        <f>BG520*BH520*BI520</f>
        <v>0</v>
      </c>
      <c r="BL520">
        <f>(BJ520-BB520)/BI520</f>
        <v>0</v>
      </c>
      <c r="BM520">
        <f>(AZ520-BF520)/BF520</f>
        <v>0</v>
      </c>
      <c r="BN520">
        <f>AY520/(BA520+AY520/BF520)</f>
        <v>0</v>
      </c>
      <c r="BO520" t="s">
        <v>429</v>
      </c>
      <c r="BP520">
        <v>0</v>
      </c>
      <c r="BQ520">
        <f>IF(BP520&lt;&gt;0, BP520, BN520)</f>
        <v>0</v>
      </c>
      <c r="BR520">
        <f>1-BQ520/BF520</f>
        <v>0</v>
      </c>
      <c r="BS520">
        <f>(BF520-BE520)/(BF520-BQ520)</f>
        <v>0</v>
      </c>
      <c r="BT520">
        <f>(AZ520-BF520)/(AZ520-BQ520)</f>
        <v>0</v>
      </c>
      <c r="BU520">
        <f>(BF520-BE520)/(BF520-AY520)</f>
        <v>0</v>
      </c>
      <c r="BV520">
        <f>(AZ520-BF520)/(AZ520-AY520)</f>
        <v>0</v>
      </c>
      <c r="BW520">
        <f>(BS520*BQ520/BE520)</f>
        <v>0</v>
      </c>
      <c r="BX520">
        <f>(1-BW520)</f>
        <v>0</v>
      </c>
      <c r="DG520">
        <f>$B$13*EF520+$C$13*EG520+$F$13*ER520*(1-EU520)</f>
        <v>0</v>
      </c>
      <c r="DH520">
        <f>DG520*DI520</f>
        <v>0</v>
      </c>
      <c r="DI520">
        <f>($B$13*$D$11+$C$13*$D$11+$F$13*((FE520+EW520)/MAX(FE520+EW520+FF520, 0.1)*$I$11+FF520/MAX(FE520+EW520+FF520, 0.1)*$J$11))/($B$13+$C$13+$F$13)</f>
        <v>0</v>
      </c>
      <c r="DJ520">
        <f>($B$13*$K$11+$C$13*$K$11+$F$13*((FE520+EW520)/MAX(FE520+EW520+FF520, 0.1)*$P$11+FF520/MAX(FE520+EW520+FF520, 0.1)*$Q$11))/($B$13+$C$13+$F$13)</f>
        <v>0</v>
      </c>
      <c r="DK520">
        <v>6</v>
      </c>
      <c r="DL520">
        <v>0.5</v>
      </c>
      <c r="DM520" t="s">
        <v>430</v>
      </c>
      <c r="DN520">
        <v>2</v>
      </c>
      <c r="DO520" t="b">
        <v>1</v>
      </c>
      <c r="DP520">
        <v>1685039646.5</v>
      </c>
      <c r="DQ520">
        <v>172.3723333333333</v>
      </c>
      <c r="DR520">
        <v>150.2412592592593</v>
      </c>
      <c r="DS520">
        <v>17.94816296296296</v>
      </c>
      <c r="DT520">
        <v>14.9549037037037</v>
      </c>
      <c r="DU520">
        <v>172.2166666666666</v>
      </c>
      <c r="DV520">
        <v>18.04051111111111</v>
      </c>
      <c r="DW520">
        <v>500.0126296296297</v>
      </c>
      <c r="DX520">
        <v>99.47557037037038</v>
      </c>
      <c r="DY520">
        <v>0.1000250851851852</v>
      </c>
      <c r="DZ520">
        <v>26.86977037037037</v>
      </c>
      <c r="EA520">
        <v>27.99868148148148</v>
      </c>
      <c r="EB520">
        <v>999.9000000000001</v>
      </c>
      <c r="EC520">
        <v>0</v>
      </c>
      <c r="ED520">
        <v>0</v>
      </c>
      <c r="EE520">
        <v>10001.30740740741</v>
      </c>
      <c r="EF520">
        <v>0</v>
      </c>
      <c r="EG520">
        <v>319.5382592592592</v>
      </c>
      <c r="EH520">
        <v>22.1309962962963</v>
      </c>
      <c r="EI520">
        <v>175.5227037037037</v>
      </c>
      <c r="EJ520">
        <v>152.5222592592593</v>
      </c>
      <c r="EK520">
        <v>2.993262962962963</v>
      </c>
      <c r="EL520">
        <v>150.2412592592593</v>
      </c>
      <c r="EM520">
        <v>14.9549037037037</v>
      </c>
      <c r="EN520">
        <v>1.785404074074074</v>
      </c>
      <c r="EO520">
        <v>1.487646666666667</v>
      </c>
      <c r="EP520">
        <v>15.65957777777778</v>
      </c>
      <c r="EQ520">
        <v>12.84178148148148</v>
      </c>
      <c r="ER520">
        <v>1999.998148148148</v>
      </c>
      <c r="ES520">
        <v>0.9800033333333331</v>
      </c>
      <c r="ET520">
        <v>0.01999637777777778</v>
      </c>
      <c r="EU520">
        <v>0</v>
      </c>
      <c r="EV520">
        <v>769.7799259259259</v>
      </c>
      <c r="EW520">
        <v>5.00078</v>
      </c>
      <c r="EX520">
        <v>18453.27407407407</v>
      </c>
      <c r="EY520">
        <v>16379.62592592592</v>
      </c>
      <c r="EZ520">
        <v>45.73803703703702</v>
      </c>
      <c r="FA520">
        <v>47.77755555555555</v>
      </c>
      <c r="FB520">
        <v>46.51362962962963</v>
      </c>
      <c r="FC520">
        <v>46.73588888888889</v>
      </c>
      <c r="FD520">
        <v>46.23362962962963</v>
      </c>
      <c r="FE520">
        <v>1955.108148148148</v>
      </c>
      <c r="FF520">
        <v>39.89000000000001</v>
      </c>
      <c r="FG520">
        <v>0</v>
      </c>
      <c r="FH520">
        <v>1685039653.3</v>
      </c>
      <c r="FI520">
        <v>0</v>
      </c>
      <c r="FJ520">
        <v>769.74704</v>
      </c>
      <c r="FK520">
        <v>-9.227461552103023</v>
      </c>
      <c r="FL520">
        <v>-139.4000000525369</v>
      </c>
      <c r="FM520">
        <v>18453.136</v>
      </c>
      <c r="FN520">
        <v>15</v>
      </c>
      <c r="FO520">
        <v>1685038834.5</v>
      </c>
      <c r="FP520" t="s">
        <v>1407</v>
      </c>
      <c r="FQ520">
        <v>1685038825.5</v>
      </c>
      <c r="FR520">
        <v>1685038834.5</v>
      </c>
      <c r="FS520">
        <v>7</v>
      </c>
      <c r="FT520">
        <v>-0.029</v>
      </c>
      <c r="FU520">
        <v>-0.007</v>
      </c>
      <c r="FV520">
        <v>0.194</v>
      </c>
      <c r="FW520">
        <v>-0.178</v>
      </c>
      <c r="FX520">
        <v>420</v>
      </c>
      <c r="FY520">
        <v>11</v>
      </c>
      <c r="FZ520">
        <v>0.2</v>
      </c>
      <c r="GA520">
        <v>0.02</v>
      </c>
      <c r="GB520">
        <v>21.76844</v>
      </c>
      <c r="GC520">
        <v>6.45573433395869</v>
      </c>
      <c r="GD520">
        <v>0.622733528405208</v>
      </c>
      <c r="GE520">
        <v>0</v>
      </c>
      <c r="GF520">
        <v>2.99767825</v>
      </c>
      <c r="GG520">
        <v>-0.09324776735459635</v>
      </c>
      <c r="GH520">
        <v>0.009270447639542535</v>
      </c>
      <c r="GI520">
        <v>1</v>
      </c>
      <c r="GJ520">
        <v>1</v>
      </c>
      <c r="GK520">
        <v>2</v>
      </c>
      <c r="GL520" t="s">
        <v>432</v>
      </c>
      <c r="GM520">
        <v>3.09875</v>
      </c>
      <c r="GN520">
        <v>2.75813</v>
      </c>
      <c r="GO520">
        <v>0.0393219</v>
      </c>
      <c r="GP520">
        <v>0.0337301</v>
      </c>
      <c r="GQ520">
        <v>0.0952002</v>
      </c>
      <c r="GR520">
        <v>0.0836076</v>
      </c>
      <c r="GS520">
        <v>24253.4</v>
      </c>
      <c r="GT520">
        <v>24133.3</v>
      </c>
      <c r="GU520">
        <v>25816.8</v>
      </c>
      <c r="GV520">
        <v>25350.9</v>
      </c>
      <c r="GW520">
        <v>37503.3</v>
      </c>
      <c r="GX520">
        <v>35394.8</v>
      </c>
      <c r="GY520">
        <v>45156.1</v>
      </c>
      <c r="GZ520">
        <v>41795.3</v>
      </c>
      <c r="HA520">
        <v>1.79807</v>
      </c>
      <c r="HB520">
        <v>1.71525</v>
      </c>
      <c r="HC520">
        <v>-0.110831</v>
      </c>
      <c r="HD520">
        <v>0</v>
      </c>
      <c r="HE520">
        <v>29.7912</v>
      </c>
      <c r="HF520">
        <v>999.9</v>
      </c>
      <c r="HG520">
        <v>38.9</v>
      </c>
      <c r="HH520">
        <v>47.7</v>
      </c>
      <c r="HI520">
        <v>43.2643</v>
      </c>
      <c r="HJ520">
        <v>63.1339</v>
      </c>
      <c r="HK520">
        <v>23.4215</v>
      </c>
      <c r="HL520">
        <v>1</v>
      </c>
      <c r="HM520">
        <v>0.963631</v>
      </c>
      <c r="HN520">
        <v>9.28105</v>
      </c>
      <c r="HO520">
        <v>20.0562</v>
      </c>
      <c r="HP520">
        <v>5.2095</v>
      </c>
      <c r="HQ520">
        <v>11.986</v>
      </c>
      <c r="HR520">
        <v>4.9626</v>
      </c>
      <c r="HS520">
        <v>3.2741</v>
      </c>
      <c r="HT520">
        <v>9999</v>
      </c>
      <c r="HU520">
        <v>9999</v>
      </c>
      <c r="HV520">
        <v>9999</v>
      </c>
      <c r="HW520">
        <v>33.6</v>
      </c>
      <c r="HX520">
        <v>1.86397</v>
      </c>
      <c r="HY520">
        <v>1.86025</v>
      </c>
      <c r="HZ520">
        <v>1.85867</v>
      </c>
      <c r="IA520">
        <v>1.85991</v>
      </c>
      <c r="IB520">
        <v>1.85987</v>
      </c>
      <c r="IC520">
        <v>1.85852</v>
      </c>
      <c r="ID520">
        <v>1.8576</v>
      </c>
      <c r="IE520">
        <v>1.85242</v>
      </c>
      <c r="IF520">
        <v>0</v>
      </c>
      <c r="IG520">
        <v>0</v>
      </c>
      <c r="IH520">
        <v>0</v>
      </c>
      <c r="II520">
        <v>0</v>
      </c>
      <c r="IJ520" t="s">
        <v>433</v>
      </c>
      <c r="IK520" t="s">
        <v>434</v>
      </c>
      <c r="IL520" t="s">
        <v>435</v>
      </c>
      <c r="IM520" t="s">
        <v>435</v>
      </c>
      <c r="IN520" t="s">
        <v>435</v>
      </c>
      <c r="IO520" t="s">
        <v>435</v>
      </c>
      <c r="IP520">
        <v>0</v>
      </c>
      <c r="IQ520">
        <v>100</v>
      </c>
      <c r="IR520">
        <v>100</v>
      </c>
      <c r="IS520">
        <v>0.15</v>
      </c>
      <c r="IT520">
        <v>-0.0927</v>
      </c>
      <c r="IU520">
        <v>0.1137255797111478</v>
      </c>
      <c r="IV520">
        <v>0.0002756662941723101</v>
      </c>
      <c r="IW520">
        <v>-1.706736700235475E-07</v>
      </c>
      <c r="IX520">
        <v>-7.648352192670159E-11</v>
      </c>
      <c r="IY520">
        <v>-0.2528666375941129</v>
      </c>
      <c r="IZ520">
        <v>0.001712106514585134</v>
      </c>
      <c r="JA520">
        <v>0.0004201690128959496</v>
      </c>
      <c r="JB520">
        <v>-1.212774764375344E-06</v>
      </c>
      <c r="JC520">
        <v>3</v>
      </c>
      <c r="JD520">
        <v>1949</v>
      </c>
      <c r="JE520">
        <v>1</v>
      </c>
      <c r="JF520">
        <v>28</v>
      </c>
      <c r="JG520">
        <v>13.8</v>
      </c>
      <c r="JH520">
        <v>13.7</v>
      </c>
      <c r="JI520">
        <v>0.408936</v>
      </c>
      <c r="JJ520">
        <v>2.72949</v>
      </c>
      <c r="JK520">
        <v>1.49658</v>
      </c>
      <c r="JL520">
        <v>2.33398</v>
      </c>
      <c r="JM520">
        <v>1.54785</v>
      </c>
      <c r="JN520">
        <v>2.43042</v>
      </c>
      <c r="JO520">
        <v>50.7055</v>
      </c>
      <c r="JP520">
        <v>12.626</v>
      </c>
      <c r="JQ520">
        <v>18</v>
      </c>
      <c r="JR520">
        <v>502.522</v>
      </c>
      <c r="JS520">
        <v>461.002</v>
      </c>
      <c r="JT520">
        <v>20.6552</v>
      </c>
      <c r="JU520">
        <v>38.2402</v>
      </c>
      <c r="JV520">
        <v>30.0007</v>
      </c>
      <c r="JW520">
        <v>38.0191</v>
      </c>
      <c r="JX520">
        <v>37.9015</v>
      </c>
      <c r="JY520">
        <v>8.2835</v>
      </c>
      <c r="JZ520">
        <v>59.0589</v>
      </c>
      <c r="KA520">
        <v>0</v>
      </c>
      <c r="KB520">
        <v>21.7057</v>
      </c>
      <c r="KC520">
        <v>99.55719999999999</v>
      </c>
      <c r="KD520">
        <v>14.9297</v>
      </c>
      <c r="KE520">
        <v>98.6711</v>
      </c>
      <c r="KF520">
        <v>99.2186</v>
      </c>
    </row>
    <row r="521" spans="1:292">
      <c r="A521">
        <v>501</v>
      </c>
      <c r="B521">
        <v>1685039659</v>
      </c>
      <c r="C521">
        <v>13059.90000009537</v>
      </c>
      <c r="D521" t="s">
        <v>1446</v>
      </c>
      <c r="E521" t="s">
        <v>1447</v>
      </c>
      <c r="F521">
        <v>5</v>
      </c>
      <c r="G521" t="s">
        <v>1406</v>
      </c>
      <c r="H521">
        <v>1685039651.214286</v>
      </c>
      <c r="I521">
        <f>(J521)/1000</f>
        <v>0</v>
      </c>
      <c r="J521">
        <f>IF(DO521, AM521, AG521)</f>
        <v>0</v>
      </c>
      <c r="K521">
        <f>IF(DO521, AH521, AF521)</f>
        <v>0</v>
      </c>
      <c r="L521">
        <f>DQ521 - IF(AT521&gt;1, K521*DK521*100.0/(AV521*EE521), 0)</f>
        <v>0</v>
      </c>
      <c r="M521">
        <f>((S521-I521/2)*L521-K521)/(S521+I521/2)</f>
        <v>0</v>
      </c>
      <c r="N521">
        <f>M521*(DX521+DY521)/1000.0</f>
        <v>0</v>
      </c>
      <c r="O521">
        <f>(DQ521 - IF(AT521&gt;1, K521*DK521*100.0/(AV521*EE521), 0))*(DX521+DY521)/1000.0</f>
        <v>0</v>
      </c>
      <c r="P521">
        <f>2.0/((1/R521-1/Q521)+SIGN(R521)*SQRT((1/R521-1/Q521)*(1/R521-1/Q521) + 4*DL521/((DL521+1)*(DL521+1))*(2*1/R521*1/Q521-1/Q521*1/Q521)))</f>
        <v>0</v>
      </c>
      <c r="Q521">
        <f>IF(LEFT(DM521,1)&lt;&gt;"0",IF(LEFT(DM521,1)="1",3.0,DN521),$D$5+$E$5*(EE521*DX521/($K$5*1000))+$F$5*(EE521*DX521/($K$5*1000))*MAX(MIN(DK521,$J$5),$I$5)*MAX(MIN(DK521,$J$5),$I$5)+$G$5*MAX(MIN(DK521,$J$5),$I$5)*(EE521*DX521/($K$5*1000))+$H$5*(EE521*DX521/($K$5*1000))*(EE521*DX521/($K$5*1000)))</f>
        <v>0</v>
      </c>
      <c r="R521">
        <f>I521*(1000-(1000*0.61365*exp(17.502*V521/(240.97+V521))/(DX521+DY521)+DS521)/2)/(1000*0.61365*exp(17.502*V521/(240.97+V521))/(DX521+DY521)-DS521)</f>
        <v>0</v>
      </c>
      <c r="S521">
        <f>1/((DL521+1)/(P521/1.6)+1/(Q521/1.37)) + DL521/((DL521+1)/(P521/1.6) + DL521/(Q521/1.37))</f>
        <v>0</v>
      </c>
      <c r="T521">
        <f>(DG521*DJ521)</f>
        <v>0</v>
      </c>
      <c r="U521">
        <f>(DZ521+(T521+2*0.95*5.67E-8*(((DZ521+$B$9)+273)^4-(DZ521+273)^4)-44100*I521)/(1.84*29.3*Q521+8*0.95*5.67E-8*(DZ521+273)^3))</f>
        <v>0</v>
      </c>
      <c r="V521">
        <f>($C$9*EA521+$D$9*EB521+$E$9*U521)</f>
        <v>0</v>
      </c>
      <c r="W521">
        <f>0.61365*exp(17.502*V521/(240.97+V521))</f>
        <v>0</v>
      </c>
      <c r="X521">
        <f>(Y521/Z521*100)</f>
        <v>0</v>
      </c>
      <c r="Y521">
        <f>DS521*(DX521+DY521)/1000</f>
        <v>0</v>
      </c>
      <c r="Z521">
        <f>0.61365*exp(17.502*DZ521/(240.97+DZ521))</f>
        <v>0</v>
      </c>
      <c r="AA521">
        <f>(W521-DS521*(DX521+DY521)/1000)</f>
        <v>0</v>
      </c>
      <c r="AB521">
        <f>(-I521*44100)</f>
        <v>0</v>
      </c>
      <c r="AC521">
        <f>2*29.3*Q521*0.92*(DZ521-V521)</f>
        <v>0</v>
      </c>
      <c r="AD521">
        <f>2*0.95*5.67E-8*(((DZ521+$B$9)+273)^4-(V521+273)^4)</f>
        <v>0</v>
      </c>
      <c r="AE521">
        <f>T521+AD521+AB521+AC521</f>
        <v>0</v>
      </c>
      <c r="AF521">
        <f>DW521*AT521*(DR521-DQ521*(1000-AT521*DT521)/(1000-AT521*DS521))/(100*DK521)</f>
        <v>0</v>
      </c>
      <c r="AG521">
        <f>1000*DW521*AT521*(DS521-DT521)/(100*DK521*(1000-AT521*DS521))</f>
        <v>0</v>
      </c>
      <c r="AH521">
        <f>(AI521 - AJ521 - DX521*1E3/(8.314*(DZ521+273.15)) * AL521/DW521 * AK521) * DW521/(100*DK521) * (1000 - DT521)/1000</f>
        <v>0</v>
      </c>
      <c r="AI521">
        <v>120.020611278587</v>
      </c>
      <c r="AJ521">
        <v>136.2790666666667</v>
      </c>
      <c r="AK521">
        <v>-3.269300147806981</v>
      </c>
      <c r="AL521">
        <v>66.96187495327348</v>
      </c>
      <c r="AM521">
        <f>(AO521 - AN521 + DX521*1E3/(8.314*(DZ521+273.15)) * AQ521/DW521 * AP521) * DW521/(100*DK521) * 1000/(1000 - AO521)</f>
        <v>0</v>
      </c>
      <c r="AN521">
        <v>14.94191205934341</v>
      </c>
      <c r="AO521">
        <v>17.90667062937064</v>
      </c>
      <c r="AP521">
        <v>-0.0001358863532552239</v>
      </c>
      <c r="AQ521">
        <v>97.61332919018848</v>
      </c>
      <c r="AR521">
        <v>0</v>
      </c>
      <c r="AS521">
        <v>0</v>
      </c>
      <c r="AT521">
        <f>IF(AR521*$H$15&gt;=AV521,1.0,(AV521/(AV521-AR521*$H$15)))</f>
        <v>0</v>
      </c>
      <c r="AU521">
        <f>(AT521-1)*100</f>
        <v>0</v>
      </c>
      <c r="AV521">
        <f>MAX(0,($B$15+$C$15*EE521)/(1+$D$15*EE521)*DX521/(DZ521+273)*$E$15)</f>
        <v>0</v>
      </c>
      <c r="AW521" t="s">
        <v>429</v>
      </c>
      <c r="AX521" t="s">
        <v>429</v>
      </c>
      <c r="AY521">
        <v>0</v>
      </c>
      <c r="AZ521">
        <v>0</v>
      </c>
      <c r="BA521">
        <f>1-AY521/AZ521</f>
        <v>0</v>
      </c>
      <c r="BB521">
        <v>0</v>
      </c>
      <c r="BC521" t="s">
        <v>429</v>
      </c>
      <c r="BD521" t="s">
        <v>429</v>
      </c>
      <c r="BE521">
        <v>0</v>
      </c>
      <c r="BF521">
        <v>0</v>
      </c>
      <c r="BG521">
        <f>1-BE521/BF521</f>
        <v>0</v>
      </c>
      <c r="BH521">
        <v>0.5</v>
      </c>
      <c r="BI521">
        <f>DH521</f>
        <v>0</v>
      </c>
      <c r="BJ521">
        <f>K521</f>
        <v>0</v>
      </c>
      <c r="BK521">
        <f>BG521*BH521*BI521</f>
        <v>0</v>
      </c>
      <c r="BL521">
        <f>(BJ521-BB521)/BI521</f>
        <v>0</v>
      </c>
      <c r="BM521">
        <f>(AZ521-BF521)/BF521</f>
        <v>0</v>
      </c>
      <c r="BN521">
        <f>AY521/(BA521+AY521/BF521)</f>
        <v>0</v>
      </c>
      <c r="BO521" t="s">
        <v>429</v>
      </c>
      <c r="BP521">
        <v>0</v>
      </c>
      <c r="BQ521">
        <f>IF(BP521&lt;&gt;0, BP521, BN521)</f>
        <v>0</v>
      </c>
      <c r="BR521">
        <f>1-BQ521/BF521</f>
        <v>0</v>
      </c>
      <c r="BS521">
        <f>(BF521-BE521)/(BF521-BQ521)</f>
        <v>0</v>
      </c>
      <c r="BT521">
        <f>(AZ521-BF521)/(AZ521-BQ521)</f>
        <v>0</v>
      </c>
      <c r="BU521">
        <f>(BF521-BE521)/(BF521-AY521)</f>
        <v>0</v>
      </c>
      <c r="BV521">
        <f>(AZ521-BF521)/(AZ521-AY521)</f>
        <v>0</v>
      </c>
      <c r="BW521">
        <f>(BS521*BQ521/BE521)</f>
        <v>0</v>
      </c>
      <c r="BX521">
        <f>(1-BW521)</f>
        <v>0</v>
      </c>
      <c r="DG521">
        <f>$B$13*EF521+$C$13*EG521+$F$13*ER521*(1-EU521)</f>
        <v>0</v>
      </c>
      <c r="DH521">
        <f>DG521*DI521</f>
        <v>0</v>
      </c>
      <c r="DI521">
        <f>($B$13*$D$11+$C$13*$D$11+$F$13*((FE521+EW521)/MAX(FE521+EW521+FF521, 0.1)*$I$11+FF521/MAX(FE521+EW521+FF521, 0.1)*$J$11))/($B$13+$C$13+$F$13)</f>
        <v>0</v>
      </c>
      <c r="DJ521">
        <f>($B$13*$K$11+$C$13*$K$11+$F$13*((FE521+EW521)/MAX(FE521+EW521+FF521, 0.1)*$P$11+FF521/MAX(FE521+EW521+FF521, 0.1)*$Q$11))/($B$13+$C$13+$F$13)</f>
        <v>0</v>
      </c>
      <c r="DK521">
        <v>6</v>
      </c>
      <c r="DL521">
        <v>0.5</v>
      </c>
      <c r="DM521" t="s">
        <v>430</v>
      </c>
      <c r="DN521">
        <v>2</v>
      </c>
      <c r="DO521" t="b">
        <v>1</v>
      </c>
      <c r="DP521">
        <v>1685039651.214286</v>
      </c>
      <c r="DQ521">
        <v>157.2260714285714</v>
      </c>
      <c r="DR521">
        <v>134.6213928571429</v>
      </c>
      <c r="DS521">
        <v>17.93231428571429</v>
      </c>
      <c r="DT521">
        <v>14.94776428571429</v>
      </c>
      <c r="DU521">
        <v>157.0736071428572</v>
      </c>
      <c r="DV521">
        <v>18.02491071428571</v>
      </c>
      <c r="DW521">
        <v>500.0166428571429</v>
      </c>
      <c r="DX521">
        <v>99.47586071428573</v>
      </c>
      <c r="DY521">
        <v>0.09999055714285712</v>
      </c>
      <c r="DZ521">
        <v>26.85783571428572</v>
      </c>
      <c r="EA521">
        <v>27.98633571428571</v>
      </c>
      <c r="EB521">
        <v>999.9000000000002</v>
      </c>
      <c r="EC521">
        <v>0</v>
      </c>
      <c r="ED521">
        <v>0</v>
      </c>
      <c r="EE521">
        <v>10003.49821428572</v>
      </c>
      <c r="EF521">
        <v>0</v>
      </c>
      <c r="EG521">
        <v>319.0265714285715</v>
      </c>
      <c r="EH521">
        <v>22.60453928571429</v>
      </c>
      <c r="EI521">
        <v>160.097</v>
      </c>
      <c r="EJ521">
        <v>136.6643214285714</v>
      </c>
      <c r="EK521">
        <v>2.984543928571429</v>
      </c>
      <c r="EL521">
        <v>134.6213928571429</v>
      </c>
      <c r="EM521">
        <v>14.94776428571429</v>
      </c>
      <c r="EN521">
        <v>1.7838325</v>
      </c>
      <c r="EO521">
        <v>1.486942142857143</v>
      </c>
      <c r="EP521">
        <v>15.645825</v>
      </c>
      <c r="EQ521">
        <v>12.83454642857143</v>
      </c>
      <c r="ER521">
        <v>2000.012857142857</v>
      </c>
      <c r="ES521">
        <v>0.9800036071428569</v>
      </c>
      <c r="ET521">
        <v>0.01999610357142857</v>
      </c>
      <c r="EU521">
        <v>0</v>
      </c>
      <c r="EV521">
        <v>769.0793214285715</v>
      </c>
      <c r="EW521">
        <v>5.00078</v>
      </c>
      <c r="EX521">
        <v>18444.825</v>
      </c>
      <c r="EY521">
        <v>16379.74285714286</v>
      </c>
      <c r="EZ521">
        <v>45.74064285714284</v>
      </c>
      <c r="FA521">
        <v>47.77214285714285</v>
      </c>
      <c r="FB521">
        <v>46.54664285714285</v>
      </c>
      <c r="FC521">
        <v>46.73635714285714</v>
      </c>
      <c r="FD521">
        <v>46.21185714285713</v>
      </c>
      <c r="FE521">
        <v>1955.122857142857</v>
      </c>
      <c r="FF521">
        <v>39.89000000000001</v>
      </c>
      <c r="FG521">
        <v>0</v>
      </c>
      <c r="FH521">
        <v>1685039658.1</v>
      </c>
      <c r="FI521">
        <v>0</v>
      </c>
      <c r="FJ521">
        <v>769.0446000000001</v>
      </c>
      <c r="FK521">
        <v>-8.712769244824578</v>
      </c>
      <c r="FL521">
        <v>-85.78461535705739</v>
      </c>
      <c r="FM521">
        <v>18444.12</v>
      </c>
      <c r="FN521">
        <v>15</v>
      </c>
      <c r="FO521">
        <v>1685038834.5</v>
      </c>
      <c r="FP521" t="s">
        <v>1407</v>
      </c>
      <c r="FQ521">
        <v>1685038825.5</v>
      </c>
      <c r="FR521">
        <v>1685038834.5</v>
      </c>
      <c r="FS521">
        <v>7</v>
      </c>
      <c r="FT521">
        <v>-0.029</v>
      </c>
      <c r="FU521">
        <v>-0.007</v>
      </c>
      <c r="FV521">
        <v>0.194</v>
      </c>
      <c r="FW521">
        <v>-0.178</v>
      </c>
      <c r="FX521">
        <v>420</v>
      </c>
      <c r="FY521">
        <v>11</v>
      </c>
      <c r="FZ521">
        <v>0.2</v>
      </c>
      <c r="GA521">
        <v>0.02</v>
      </c>
      <c r="GB521">
        <v>22.3339243902439</v>
      </c>
      <c r="GC521">
        <v>6.079718466898971</v>
      </c>
      <c r="GD521">
        <v>0.5999226343537922</v>
      </c>
      <c r="GE521">
        <v>0</v>
      </c>
      <c r="GF521">
        <v>2.989531219512195</v>
      </c>
      <c r="GG521">
        <v>-0.1106450174216012</v>
      </c>
      <c r="GH521">
        <v>0.01100620804755028</v>
      </c>
      <c r="GI521">
        <v>1</v>
      </c>
      <c r="GJ521">
        <v>1</v>
      </c>
      <c r="GK521">
        <v>2</v>
      </c>
      <c r="GL521" t="s">
        <v>432</v>
      </c>
      <c r="GM521">
        <v>3.0989</v>
      </c>
      <c r="GN521">
        <v>2.75811</v>
      </c>
      <c r="GO521">
        <v>0.0354001</v>
      </c>
      <c r="GP521">
        <v>0.0295337</v>
      </c>
      <c r="GQ521">
        <v>0.095133</v>
      </c>
      <c r="GR521">
        <v>0.0835801</v>
      </c>
      <c r="GS521">
        <v>24352</v>
      </c>
      <c r="GT521">
        <v>24237.7</v>
      </c>
      <c r="GU521">
        <v>25816.6</v>
      </c>
      <c r="GV521">
        <v>25350.8</v>
      </c>
      <c r="GW521">
        <v>37505.4</v>
      </c>
      <c r="GX521">
        <v>35395.2</v>
      </c>
      <c r="GY521">
        <v>45155.9</v>
      </c>
      <c r="GZ521">
        <v>41795.1</v>
      </c>
      <c r="HA521">
        <v>1.79853</v>
      </c>
      <c r="HB521">
        <v>1.71463</v>
      </c>
      <c r="HC521">
        <v>-0.110257</v>
      </c>
      <c r="HD521">
        <v>0</v>
      </c>
      <c r="HE521">
        <v>29.7681</v>
      </c>
      <c r="HF521">
        <v>999.9</v>
      </c>
      <c r="HG521">
        <v>38.9</v>
      </c>
      <c r="HH521">
        <v>47.7</v>
      </c>
      <c r="HI521">
        <v>43.2632</v>
      </c>
      <c r="HJ521">
        <v>62.9339</v>
      </c>
      <c r="HK521">
        <v>23.6418</v>
      </c>
      <c r="HL521">
        <v>1</v>
      </c>
      <c r="HM521">
        <v>0.9604549999999999</v>
      </c>
      <c r="HN521">
        <v>7.29892</v>
      </c>
      <c r="HO521">
        <v>20.1514</v>
      </c>
      <c r="HP521">
        <v>5.20845</v>
      </c>
      <c r="HQ521">
        <v>11.986</v>
      </c>
      <c r="HR521">
        <v>4.9622</v>
      </c>
      <c r="HS521">
        <v>3.27408</v>
      </c>
      <c r="HT521">
        <v>9999</v>
      </c>
      <c r="HU521">
        <v>9999</v>
      </c>
      <c r="HV521">
        <v>9999</v>
      </c>
      <c r="HW521">
        <v>33.6</v>
      </c>
      <c r="HX521">
        <v>1.864</v>
      </c>
      <c r="HY521">
        <v>1.86033</v>
      </c>
      <c r="HZ521">
        <v>1.85867</v>
      </c>
      <c r="IA521">
        <v>1.86002</v>
      </c>
      <c r="IB521">
        <v>1.85989</v>
      </c>
      <c r="IC521">
        <v>1.85852</v>
      </c>
      <c r="ID521">
        <v>1.85762</v>
      </c>
      <c r="IE521">
        <v>1.85243</v>
      </c>
      <c r="IF521">
        <v>0</v>
      </c>
      <c r="IG521">
        <v>0</v>
      </c>
      <c r="IH521">
        <v>0</v>
      </c>
      <c r="II521">
        <v>0</v>
      </c>
      <c r="IJ521" t="s">
        <v>433</v>
      </c>
      <c r="IK521" t="s">
        <v>434</v>
      </c>
      <c r="IL521" t="s">
        <v>435</v>
      </c>
      <c r="IM521" t="s">
        <v>435</v>
      </c>
      <c r="IN521" t="s">
        <v>435</v>
      </c>
      <c r="IO521" t="s">
        <v>435</v>
      </c>
      <c r="IP521">
        <v>0</v>
      </c>
      <c r="IQ521">
        <v>100</v>
      </c>
      <c r="IR521">
        <v>100</v>
      </c>
      <c r="IS521">
        <v>0.147</v>
      </c>
      <c r="IT521">
        <v>-0.093</v>
      </c>
      <c r="IU521">
        <v>0.1137255797111478</v>
      </c>
      <c r="IV521">
        <v>0.0002756662941723101</v>
      </c>
      <c r="IW521">
        <v>-1.706736700235475E-07</v>
      </c>
      <c r="IX521">
        <v>-7.648352192670159E-11</v>
      </c>
      <c r="IY521">
        <v>-0.2528666375941129</v>
      </c>
      <c r="IZ521">
        <v>0.001712106514585134</v>
      </c>
      <c r="JA521">
        <v>0.0004201690128959496</v>
      </c>
      <c r="JB521">
        <v>-1.212774764375344E-06</v>
      </c>
      <c r="JC521">
        <v>3</v>
      </c>
      <c r="JD521">
        <v>1949</v>
      </c>
      <c r="JE521">
        <v>1</v>
      </c>
      <c r="JF521">
        <v>28</v>
      </c>
      <c r="JG521">
        <v>13.9</v>
      </c>
      <c r="JH521">
        <v>13.7</v>
      </c>
      <c r="JI521">
        <v>0.371094</v>
      </c>
      <c r="JJ521">
        <v>2.74292</v>
      </c>
      <c r="JK521">
        <v>1.49658</v>
      </c>
      <c r="JL521">
        <v>2.33398</v>
      </c>
      <c r="JM521">
        <v>1.54785</v>
      </c>
      <c r="JN521">
        <v>2.38403</v>
      </c>
      <c r="JO521">
        <v>50.7055</v>
      </c>
      <c r="JP521">
        <v>12.7311</v>
      </c>
      <c r="JQ521">
        <v>18</v>
      </c>
      <c r="JR521">
        <v>502.856</v>
      </c>
      <c r="JS521">
        <v>460.626</v>
      </c>
      <c r="JT521">
        <v>20.7451</v>
      </c>
      <c r="JU521">
        <v>38.2494</v>
      </c>
      <c r="JV521">
        <v>29.9977</v>
      </c>
      <c r="JW521">
        <v>38.0263</v>
      </c>
      <c r="JX521">
        <v>37.9069</v>
      </c>
      <c r="JY521">
        <v>7.51478</v>
      </c>
      <c r="JZ521">
        <v>59.0589</v>
      </c>
      <c r="KA521">
        <v>0</v>
      </c>
      <c r="KB521">
        <v>21.7181</v>
      </c>
      <c r="KC521">
        <v>86.1755</v>
      </c>
      <c r="KD521">
        <v>14.9326</v>
      </c>
      <c r="KE521">
        <v>98.67059999999999</v>
      </c>
      <c r="KF521">
        <v>99.2182</v>
      </c>
    </row>
    <row r="522" spans="1:292">
      <c r="A522">
        <v>502</v>
      </c>
      <c r="B522">
        <v>1685039664</v>
      </c>
      <c r="C522">
        <v>13064.90000009537</v>
      </c>
      <c r="D522" t="s">
        <v>1448</v>
      </c>
      <c r="E522" t="s">
        <v>1449</v>
      </c>
      <c r="F522">
        <v>5</v>
      </c>
      <c r="G522" t="s">
        <v>1406</v>
      </c>
      <c r="H522">
        <v>1685039656.5</v>
      </c>
      <c r="I522">
        <f>(J522)/1000</f>
        <v>0</v>
      </c>
      <c r="J522">
        <f>IF(DO522, AM522, AG522)</f>
        <v>0</v>
      </c>
      <c r="K522">
        <f>IF(DO522, AH522, AF522)</f>
        <v>0</v>
      </c>
      <c r="L522">
        <f>DQ522 - IF(AT522&gt;1, K522*DK522*100.0/(AV522*EE522), 0)</f>
        <v>0</v>
      </c>
      <c r="M522">
        <f>((S522-I522/2)*L522-K522)/(S522+I522/2)</f>
        <v>0</v>
      </c>
      <c r="N522">
        <f>M522*(DX522+DY522)/1000.0</f>
        <v>0</v>
      </c>
      <c r="O522">
        <f>(DQ522 - IF(AT522&gt;1, K522*DK522*100.0/(AV522*EE522), 0))*(DX522+DY522)/1000.0</f>
        <v>0</v>
      </c>
      <c r="P522">
        <f>2.0/((1/R522-1/Q522)+SIGN(R522)*SQRT((1/R522-1/Q522)*(1/R522-1/Q522) + 4*DL522/((DL522+1)*(DL522+1))*(2*1/R522*1/Q522-1/Q522*1/Q522)))</f>
        <v>0</v>
      </c>
      <c r="Q522">
        <f>IF(LEFT(DM522,1)&lt;&gt;"0",IF(LEFT(DM522,1)="1",3.0,DN522),$D$5+$E$5*(EE522*DX522/($K$5*1000))+$F$5*(EE522*DX522/($K$5*1000))*MAX(MIN(DK522,$J$5),$I$5)*MAX(MIN(DK522,$J$5),$I$5)+$G$5*MAX(MIN(DK522,$J$5),$I$5)*(EE522*DX522/($K$5*1000))+$H$5*(EE522*DX522/($K$5*1000))*(EE522*DX522/($K$5*1000)))</f>
        <v>0</v>
      </c>
      <c r="R522">
        <f>I522*(1000-(1000*0.61365*exp(17.502*V522/(240.97+V522))/(DX522+DY522)+DS522)/2)/(1000*0.61365*exp(17.502*V522/(240.97+V522))/(DX522+DY522)-DS522)</f>
        <v>0</v>
      </c>
      <c r="S522">
        <f>1/((DL522+1)/(P522/1.6)+1/(Q522/1.37)) + DL522/((DL522+1)/(P522/1.6) + DL522/(Q522/1.37))</f>
        <v>0</v>
      </c>
      <c r="T522">
        <f>(DG522*DJ522)</f>
        <v>0</v>
      </c>
      <c r="U522">
        <f>(DZ522+(T522+2*0.95*5.67E-8*(((DZ522+$B$9)+273)^4-(DZ522+273)^4)-44100*I522)/(1.84*29.3*Q522+8*0.95*5.67E-8*(DZ522+273)^3))</f>
        <v>0</v>
      </c>
      <c r="V522">
        <f>($C$9*EA522+$D$9*EB522+$E$9*U522)</f>
        <v>0</v>
      </c>
      <c r="W522">
        <f>0.61365*exp(17.502*V522/(240.97+V522))</f>
        <v>0</v>
      </c>
      <c r="X522">
        <f>(Y522/Z522*100)</f>
        <v>0</v>
      </c>
      <c r="Y522">
        <f>DS522*(DX522+DY522)/1000</f>
        <v>0</v>
      </c>
      <c r="Z522">
        <f>0.61365*exp(17.502*DZ522/(240.97+DZ522))</f>
        <v>0</v>
      </c>
      <c r="AA522">
        <f>(W522-DS522*(DX522+DY522)/1000)</f>
        <v>0</v>
      </c>
      <c r="AB522">
        <f>(-I522*44100)</f>
        <v>0</v>
      </c>
      <c r="AC522">
        <f>2*29.3*Q522*0.92*(DZ522-V522)</f>
        <v>0</v>
      </c>
      <c r="AD522">
        <f>2*0.95*5.67E-8*(((DZ522+$B$9)+273)^4-(V522+273)^4)</f>
        <v>0</v>
      </c>
      <c r="AE522">
        <f>T522+AD522+AB522+AC522</f>
        <v>0</v>
      </c>
      <c r="AF522">
        <f>DW522*AT522*(DR522-DQ522*(1000-AT522*DT522)/(1000-AT522*DS522))/(100*DK522)</f>
        <v>0</v>
      </c>
      <c r="AG522">
        <f>1000*DW522*AT522*(DS522-DT522)/(100*DK522*(1000-AT522*DS522))</f>
        <v>0</v>
      </c>
      <c r="AH522">
        <f>(AI522 - AJ522 - DX522*1E3/(8.314*(DZ522+273.15)) * AL522/DW522 * AK522) * DW522/(100*DK522) * (1000 - DT522)/1000</f>
        <v>0</v>
      </c>
      <c r="AI522">
        <v>103.1273266653971</v>
      </c>
      <c r="AJ522">
        <v>119.955909090909</v>
      </c>
      <c r="AK522">
        <v>-3.263345192971907</v>
      </c>
      <c r="AL522">
        <v>66.96187495327348</v>
      </c>
      <c r="AM522">
        <f>(AO522 - AN522 + DX522*1E3/(8.314*(DZ522+273.15)) * AQ522/DW522 * AP522) * DW522/(100*DK522) * 1000/(1000 - AO522)</f>
        <v>0</v>
      </c>
      <c r="AN522">
        <v>14.93632094802463</v>
      </c>
      <c r="AO522">
        <v>17.90772937062938</v>
      </c>
      <c r="AP522">
        <v>-0.0008804968585159848</v>
      </c>
      <c r="AQ522">
        <v>97.61332919018848</v>
      </c>
      <c r="AR522">
        <v>0</v>
      </c>
      <c r="AS522">
        <v>0</v>
      </c>
      <c r="AT522">
        <f>IF(AR522*$H$15&gt;=AV522,1.0,(AV522/(AV522-AR522*$H$15)))</f>
        <v>0</v>
      </c>
      <c r="AU522">
        <f>(AT522-1)*100</f>
        <v>0</v>
      </c>
      <c r="AV522">
        <f>MAX(0,($B$15+$C$15*EE522)/(1+$D$15*EE522)*DX522/(DZ522+273)*$E$15)</f>
        <v>0</v>
      </c>
      <c r="AW522" t="s">
        <v>429</v>
      </c>
      <c r="AX522" t="s">
        <v>429</v>
      </c>
      <c r="AY522">
        <v>0</v>
      </c>
      <c r="AZ522">
        <v>0</v>
      </c>
      <c r="BA522">
        <f>1-AY522/AZ522</f>
        <v>0</v>
      </c>
      <c r="BB522">
        <v>0</v>
      </c>
      <c r="BC522" t="s">
        <v>429</v>
      </c>
      <c r="BD522" t="s">
        <v>429</v>
      </c>
      <c r="BE522">
        <v>0</v>
      </c>
      <c r="BF522">
        <v>0</v>
      </c>
      <c r="BG522">
        <f>1-BE522/BF522</f>
        <v>0</v>
      </c>
      <c r="BH522">
        <v>0.5</v>
      </c>
      <c r="BI522">
        <f>DH522</f>
        <v>0</v>
      </c>
      <c r="BJ522">
        <f>K522</f>
        <v>0</v>
      </c>
      <c r="BK522">
        <f>BG522*BH522*BI522</f>
        <v>0</v>
      </c>
      <c r="BL522">
        <f>(BJ522-BB522)/BI522</f>
        <v>0</v>
      </c>
      <c r="BM522">
        <f>(AZ522-BF522)/BF522</f>
        <v>0</v>
      </c>
      <c r="BN522">
        <f>AY522/(BA522+AY522/BF522)</f>
        <v>0</v>
      </c>
      <c r="BO522" t="s">
        <v>429</v>
      </c>
      <c r="BP522">
        <v>0</v>
      </c>
      <c r="BQ522">
        <f>IF(BP522&lt;&gt;0, BP522, BN522)</f>
        <v>0</v>
      </c>
      <c r="BR522">
        <f>1-BQ522/BF522</f>
        <v>0</v>
      </c>
      <c r="BS522">
        <f>(BF522-BE522)/(BF522-BQ522)</f>
        <v>0</v>
      </c>
      <c r="BT522">
        <f>(AZ522-BF522)/(AZ522-BQ522)</f>
        <v>0</v>
      </c>
      <c r="BU522">
        <f>(BF522-BE522)/(BF522-AY522)</f>
        <v>0</v>
      </c>
      <c r="BV522">
        <f>(AZ522-BF522)/(AZ522-AY522)</f>
        <v>0</v>
      </c>
      <c r="BW522">
        <f>(BS522*BQ522/BE522)</f>
        <v>0</v>
      </c>
      <c r="BX522">
        <f>(1-BW522)</f>
        <v>0</v>
      </c>
      <c r="DG522">
        <f>$B$13*EF522+$C$13*EG522+$F$13*ER522*(1-EU522)</f>
        <v>0</v>
      </c>
      <c r="DH522">
        <f>DG522*DI522</f>
        <v>0</v>
      </c>
      <c r="DI522">
        <f>($B$13*$D$11+$C$13*$D$11+$F$13*((FE522+EW522)/MAX(FE522+EW522+FF522, 0.1)*$I$11+FF522/MAX(FE522+EW522+FF522, 0.1)*$J$11))/($B$13+$C$13+$F$13)</f>
        <v>0</v>
      </c>
      <c r="DJ522">
        <f>($B$13*$K$11+$C$13*$K$11+$F$13*((FE522+EW522)/MAX(FE522+EW522+FF522, 0.1)*$P$11+FF522/MAX(FE522+EW522+FF522, 0.1)*$Q$11))/($B$13+$C$13+$F$13)</f>
        <v>0</v>
      </c>
      <c r="DK522">
        <v>6</v>
      </c>
      <c r="DL522">
        <v>0.5</v>
      </c>
      <c r="DM522" t="s">
        <v>430</v>
      </c>
      <c r="DN522">
        <v>2</v>
      </c>
      <c r="DO522" t="b">
        <v>1</v>
      </c>
      <c r="DP522">
        <v>1685039656.5</v>
      </c>
      <c r="DQ522">
        <v>140.2538148148148</v>
      </c>
      <c r="DR522">
        <v>117.104</v>
      </c>
      <c r="DS522">
        <v>17.91682962962963</v>
      </c>
      <c r="DT522">
        <v>14.94014814814815</v>
      </c>
      <c r="DU522">
        <v>140.1051111111111</v>
      </c>
      <c r="DV522">
        <v>18.00965925925926</v>
      </c>
      <c r="DW522">
        <v>499.991</v>
      </c>
      <c r="DX522">
        <v>99.47627407407408</v>
      </c>
      <c r="DY522">
        <v>0.09992522962962963</v>
      </c>
      <c r="DZ522">
        <v>26.84761111111111</v>
      </c>
      <c r="EA522">
        <v>27.97494814814815</v>
      </c>
      <c r="EB522">
        <v>999.9000000000001</v>
      </c>
      <c r="EC522">
        <v>0</v>
      </c>
      <c r="ED522">
        <v>0</v>
      </c>
      <c r="EE522">
        <v>10006.08703703704</v>
      </c>
      <c r="EF522">
        <v>0</v>
      </c>
      <c r="EG522">
        <v>318.7644074074074</v>
      </c>
      <c r="EH522">
        <v>23.1497037037037</v>
      </c>
      <c r="EI522">
        <v>142.8125555555556</v>
      </c>
      <c r="EJ522">
        <v>118.8802111111111</v>
      </c>
      <c r="EK522">
        <v>2.976675555555556</v>
      </c>
      <c r="EL522">
        <v>117.104</v>
      </c>
      <c r="EM522">
        <v>14.94014814814815</v>
      </c>
      <c r="EN522">
        <v>1.782298888888889</v>
      </c>
      <c r="EO522">
        <v>1.486190740740741</v>
      </c>
      <c r="EP522">
        <v>15.6324037037037</v>
      </c>
      <c r="EQ522">
        <v>12.82682222222222</v>
      </c>
      <c r="ER522">
        <v>2000.035185185185</v>
      </c>
      <c r="ES522">
        <v>0.980004</v>
      </c>
      <c r="ET522">
        <v>0.01999571111111111</v>
      </c>
      <c r="EU522">
        <v>0</v>
      </c>
      <c r="EV522">
        <v>768.2877407407406</v>
      </c>
      <c r="EW522">
        <v>5.00078</v>
      </c>
      <c r="EX522">
        <v>18432.03703703704</v>
      </c>
      <c r="EY522">
        <v>16379.94074074074</v>
      </c>
      <c r="EZ522">
        <v>45.73803703703702</v>
      </c>
      <c r="FA522">
        <v>47.7637037037037</v>
      </c>
      <c r="FB522">
        <v>46.60859259259259</v>
      </c>
      <c r="FC522">
        <v>46.74737037037036</v>
      </c>
      <c r="FD522">
        <v>46.19422222222221</v>
      </c>
      <c r="FE522">
        <v>1955.145185185185</v>
      </c>
      <c r="FF522">
        <v>39.89000000000001</v>
      </c>
      <c r="FG522">
        <v>0</v>
      </c>
      <c r="FH522">
        <v>1685039663.5</v>
      </c>
      <c r="FI522">
        <v>0</v>
      </c>
      <c r="FJ522">
        <v>768.2795</v>
      </c>
      <c r="FK522">
        <v>-8.806940139057859</v>
      </c>
      <c r="FL522">
        <v>-173.5658117886896</v>
      </c>
      <c r="FM522">
        <v>18431.33076923077</v>
      </c>
      <c r="FN522">
        <v>15</v>
      </c>
      <c r="FO522">
        <v>1685038834.5</v>
      </c>
      <c r="FP522" t="s">
        <v>1407</v>
      </c>
      <c r="FQ522">
        <v>1685038825.5</v>
      </c>
      <c r="FR522">
        <v>1685038834.5</v>
      </c>
      <c r="FS522">
        <v>7</v>
      </c>
      <c r="FT522">
        <v>-0.029</v>
      </c>
      <c r="FU522">
        <v>-0.007</v>
      </c>
      <c r="FV522">
        <v>0.194</v>
      </c>
      <c r="FW522">
        <v>-0.178</v>
      </c>
      <c r="FX522">
        <v>420</v>
      </c>
      <c r="FY522">
        <v>11</v>
      </c>
      <c r="FZ522">
        <v>0.2</v>
      </c>
      <c r="GA522">
        <v>0.02</v>
      </c>
      <c r="GB522">
        <v>22.74597560975609</v>
      </c>
      <c r="GC522">
        <v>6.280078745644581</v>
      </c>
      <c r="GD522">
        <v>0.6197734793830558</v>
      </c>
      <c r="GE522">
        <v>0</v>
      </c>
      <c r="GF522">
        <v>2.982647317073171</v>
      </c>
      <c r="GG522">
        <v>-0.09797665505225883</v>
      </c>
      <c r="GH522">
        <v>0.009973415400609894</v>
      </c>
      <c r="GI522">
        <v>1</v>
      </c>
      <c r="GJ522">
        <v>1</v>
      </c>
      <c r="GK522">
        <v>2</v>
      </c>
      <c r="GL522" t="s">
        <v>432</v>
      </c>
      <c r="GM522">
        <v>3.0986</v>
      </c>
      <c r="GN522">
        <v>2.75813</v>
      </c>
      <c r="GO522">
        <v>0.0313899</v>
      </c>
      <c r="GP522">
        <v>0.0253228</v>
      </c>
      <c r="GQ522">
        <v>0.0951396</v>
      </c>
      <c r="GR522">
        <v>0.08354200000000001</v>
      </c>
      <c r="GS522">
        <v>24453.2</v>
      </c>
      <c r="GT522">
        <v>24343.3</v>
      </c>
      <c r="GU522">
        <v>25816.8</v>
      </c>
      <c r="GV522">
        <v>25351.7</v>
      </c>
      <c r="GW522">
        <v>37505.3</v>
      </c>
      <c r="GX522">
        <v>35396.9</v>
      </c>
      <c r="GY522">
        <v>45156.6</v>
      </c>
      <c r="GZ522">
        <v>41795.9</v>
      </c>
      <c r="HA522">
        <v>1.79802</v>
      </c>
      <c r="HB522">
        <v>1.7152</v>
      </c>
      <c r="HC522">
        <v>-0.109583</v>
      </c>
      <c r="HD522">
        <v>0</v>
      </c>
      <c r="HE522">
        <v>29.745</v>
      </c>
      <c r="HF522">
        <v>999.9</v>
      </c>
      <c r="HG522">
        <v>38.9</v>
      </c>
      <c r="HH522">
        <v>47.7</v>
      </c>
      <c r="HI522">
        <v>43.2625</v>
      </c>
      <c r="HJ522">
        <v>62.9439</v>
      </c>
      <c r="HK522">
        <v>23.8341</v>
      </c>
      <c r="HL522">
        <v>1</v>
      </c>
      <c r="HM522">
        <v>0.946738</v>
      </c>
      <c r="HN522">
        <v>5.9293</v>
      </c>
      <c r="HO522">
        <v>20.2072</v>
      </c>
      <c r="HP522">
        <v>5.20681</v>
      </c>
      <c r="HQ522">
        <v>11.986</v>
      </c>
      <c r="HR522">
        <v>4.962</v>
      </c>
      <c r="HS522">
        <v>3.27405</v>
      </c>
      <c r="HT522">
        <v>9999</v>
      </c>
      <c r="HU522">
        <v>9999</v>
      </c>
      <c r="HV522">
        <v>9999</v>
      </c>
      <c r="HW522">
        <v>33.6</v>
      </c>
      <c r="HX522">
        <v>1.86401</v>
      </c>
      <c r="HY522">
        <v>1.86035</v>
      </c>
      <c r="HZ522">
        <v>1.85868</v>
      </c>
      <c r="IA522">
        <v>1.86005</v>
      </c>
      <c r="IB522">
        <v>1.85989</v>
      </c>
      <c r="IC522">
        <v>1.85854</v>
      </c>
      <c r="ID522">
        <v>1.85767</v>
      </c>
      <c r="IE522">
        <v>1.85243</v>
      </c>
      <c r="IF522">
        <v>0</v>
      </c>
      <c r="IG522">
        <v>0</v>
      </c>
      <c r="IH522">
        <v>0</v>
      </c>
      <c r="II522">
        <v>0</v>
      </c>
      <c r="IJ522" t="s">
        <v>433</v>
      </c>
      <c r="IK522" t="s">
        <v>434</v>
      </c>
      <c r="IL522" t="s">
        <v>435</v>
      </c>
      <c r="IM522" t="s">
        <v>435</v>
      </c>
      <c r="IN522" t="s">
        <v>435</v>
      </c>
      <c r="IO522" t="s">
        <v>435</v>
      </c>
      <c r="IP522">
        <v>0</v>
      </c>
      <c r="IQ522">
        <v>100</v>
      </c>
      <c r="IR522">
        <v>100</v>
      </c>
      <c r="IS522">
        <v>0.143</v>
      </c>
      <c r="IT522">
        <v>-0.093</v>
      </c>
      <c r="IU522">
        <v>0.1137255797111478</v>
      </c>
      <c r="IV522">
        <v>0.0002756662941723101</v>
      </c>
      <c r="IW522">
        <v>-1.706736700235475E-07</v>
      </c>
      <c r="IX522">
        <v>-7.648352192670159E-11</v>
      </c>
      <c r="IY522">
        <v>-0.2528666375941129</v>
      </c>
      <c r="IZ522">
        <v>0.001712106514585134</v>
      </c>
      <c r="JA522">
        <v>0.0004201690128959496</v>
      </c>
      <c r="JB522">
        <v>-1.212774764375344E-06</v>
      </c>
      <c r="JC522">
        <v>3</v>
      </c>
      <c r="JD522">
        <v>1949</v>
      </c>
      <c r="JE522">
        <v>1</v>
      </c>
      <c r="JF522">
        <v>28</v>
      </c>
      <c r="JG522">
        <v>14</v>
      </c>
      <c r="JH522">
        <v>13.8</v>
      </c>
      <c r="JI522">
        <v>0.332031</v>
      </c>
      <c r="JJ522">
        <v>2.7478</v>
      </c>
      <c r="JK522">
        <v>1.49658</v>
      </c>
      <c r="JL522">
        <v>2.33398</v>
      </c>
      <c r="JM522">
        <v>1.54785</v>
      </c>
      <c r="JN522">
        <v>2.37915</v>
      </c>
      <c r="JO522">
        <v>50.6729</v>
      </c>
      <c r="JP522">
        <v>12.7486</v>
      </c>
      <c r="JQ522">
        <v>18</v>
      </c>
      <c r="JR522">
        <v>502.587</v>
      </c>
      <c r="JS522">
        <v>461.04</v>
      </c>
      <c r="JT522">
        <v>21.2199</v>
      </c>
      <c r="JU522">
        <v>38.2595</v>
      </c>
      <c r="JV522">
        <v>29.9912</v>
      </c>
      <c r="JW522">
        <v>38.0336</v>
      </c>
      <c r="JX522">
        <v>37.9122</v>
      </c>
      <c r="JY522">
        <v>6.67175</v>
      </c>
      <c r="JZ522">
        <v>59.0589</v>
      </c>
      <c r="KA522">
        <v>0</v>
      </c>
      <c r="KB522">
        <v>21.7411</v>
      </c>
      <c r="KC522">
        <v>66.0767</v>
      </c>
      <c r="KD522">
        <v>14.9326</v>
      </c>
      <c r="KE522">
        <v>98.6718</v>
      </c>
      <c r="KF522">
        <v>99.22069999999999</v>
      </c>
    </row>
    <row r="523" spans="1:292">
      <c r="A523">
        <v>503</v>
      </c>
      <c r="B523">
        <v>1685039669</v>
      </c>
      <c r="C523">
        <v>13069.90000009537</v>
      </c>
      <c r="D523" t="s">
        <v>1450</v>
      </c>
      <c r="E523" t="s">
        <v>1451</v>
      </c>
      <c r="F523">
        <v>5</v>
      </c>
      <c r="G523" t="s">
        <v>1406</v>
      </c>
      <c r="H523">
        <v>1685039661.214286</v>
      </c>
      <c r="I523">
        <f>(J523)/1000</f>
        <v>0</v>
      </c>
      <c r="J523">
        <f>IF(DO523, AM523, AG523)</f>
        <v>0</v>
      </c>
      <c r="K523">
        <f>IF(DO523, AH523, AF523)</f>
        <v>0</v>
      </c>
      <c r="L523">
        <f>DQ523 - IF(AT523&gt;1, K523*DK523*100.0/(AV523*EE523), 0)</f>
        <v>0</v>
      </c>
      <c r="M523">
        <f>((S523-I523/2)*L523-K523)/(S523+I523/2)</f>
        <v>0</v>
      </c>
      <c r="N523">
        <f>M523*(DX523+DY523)/1000.0</f>
        <v>0</v>
      </c>
      <c r="O523">
        <f>(DQ523 - IF(AT523&gt;1, K523*DK523*100.0/(AV523*EE523), 0))*(DX523+DY523)/1000.0</f>
        <v>0</v>
      </c>
      <c r="P523">
        <f>2.0/((1/R523-1/Q523)+SIGN(R523)*SQRT((1/R523-1/Q523)*(1/R523-1/Q523) + 4*DL523/((DL523+1)*(DL523+1))*(2*1/R523*1/Q523-1/Q523*1/Q523)))</f>
        <v>0</v>
      </c>
      <c r="Q523">
        <f>IF(LEFT(DM523,1)&lt;&gt;"0",IF(LEFT(DM523,1)="1",3.0,DN523),$D$5+$E$5*(EE523*DX523/($K$5*1000))+$F$5*(EE523*DX523/($K$5*1000))*MAX(MIN(DK523,$J$5),$I$5)*MAX(MIN(DK523,$J$5),$I$5)+$G$5*MAX(MIN(DK523,$J$5),$I$5)*(EE523*DX523/($K$5*1000))+$H$5*(EE523*DX523/($K$5*1000))*(EE523*DX523/($K$5*1000)))</f>
        <v>0</v>
      </c>
      <c r="R523">
        <f>I523*(1000-(1000*0.61365*exp(17.502*V523/(240.97+V523))/(DX523+DY523)+DS523)/2)/(1000*0.61365*exp(17.502*V523/(240.97+V523))/(DX523+DY523)-DS523)</f>
        <v>0</v>
      </c>
      <c r="S523">
        <f>1/((DL523+1)/(P523/1.6)+1/(Q523/1.37)) + DL523/((DL523+1)/(P523/1.6) + DL523/(Q523/1.37))</f>
        <v>0</v>
      </c>
      <c r="T523">
        <f>(DG523*DJ523)</f>
        <v>0</v>
      </c>
      <c r="U523">
        <f>(DZ523+(T523+2*0.95*5.67E-8*(((DZ523+$B$9)+273)^4-(DZ523+273)^4)-44100*I523)/(1.84*29.3*Q523+8*0.95*5.67E-8*(DZ523+273)^3))</f>
        <v>0</v>
      </c>
      <c r="V523">
        <f>($C$9*EA523+$D$9*EB523+$E$9*U523)</f>
        <v>0</v>
      </c>
      <c r="W523">
        <f>0.61365*exp(17.502*V523/(240.97+V523))</f>
        <v>0</v>
      </c>
      <c r="X523">
        <f>(Y523/Z523*100)</f>
        <v>0</v>
      </c>
      <c r="Y523">
        <f>DS523*(DX523+DY523)/1000</f>
        <v>0</v>
      </c>
      <c r="Z523">
        <f>0.61365*exp(17.502*DZ523/(240.97+DZ523))</f>
        <v>0</v>
      </c>
      <c r="AA523">
        <f>(W523-DS523*(DX523+DY523)/1000)</f>
        <v>0</v>
      </c>
      <c r="AB523">
        <f>(-I523*44100)</f>
        <v>0</v>
      </c>
      <c r="AC523">
        <f>2*29.3*Q523*0.92*(DZ523-V523)</f>
        <v>0</v>
      </c>
      <c r="AD523">
        <f>2*0.95*5.67E-8*(((DZ523+$B$9)+273)^4-(V523+273)^4)</f>
        <v>0</v>
      </c>
      <c r="AE523">
        <f>T523+AD523+AB523+AC523</f>
        <v>0</v>
      </c>
      <c r="AF523">
        <f>DW523*AT523*(DR523-DQ523*(1000-AT523*DT523)/(1000-AT523*DS523))/(100*DK523)</f>
        <v>0</v>
      </c>
      <c r="AG523">
        <f>1000*DW523*AT523*(DS523-DT523)/(100*DK523*(1000-AT523*DS523))</f>
        <v>0</v>
      </c>
      <c r="AH523">
        <f>(AI523 - AJ523 - DX523*1E3/(8.314*(DZ523+273.15)) * AL523/DW523 * AK523) * DW523/(100*DK523) * (1000 - DT523)/1000</f>
        <v>0</v>
      </c>
      <c r="AI523">
        <v>86.60697891990186</v>
      </c>
      <c r="AJ523">
        <v>103.7726545454546</v>
      </c>
      <c r="AK523">
        <v>-3.235597894563361</v>
      </c>
      <c r="AL523">
        <v>66.96187495327348</v>
      </c>
      <c r="AM523">
        <f>(AO523 - AN523 + DX523*1E3/(8.314*(DZ523+273.15)) * AQ523/DW523 * AP523) * DW523/(100*DK523) * 1000/(1000 - AO523)</f>
        <v>0</v>
      </c>
      <c r="AN523">
        <v>14.92767955477413</v>
      </c>
      <c r="AO523">
        <v>17.91689650349652</v>
      </c>
      <c r="AP523">
        <v>0.0003852247074293574</v>
      </c>
      <c r="AQ523">
        <v>97.61332919018848</v>
      </c>
      <c r="AR523">
        <v>0</v>
      </c>
      <c r="AS523">
        <v>0</v>
      </c>
      <c r="AT523">
        <f>IF(AR523*$H$15&gt;=AV523,1.0,(AV523/(AV523-AR523*$H$15)))</f>
        <v>0</v>
      </c>
      <c r="AU523">
        <f>(AT523-1)*100</f>
        <v>0</v>
      </c>
      <c r="AV523">
        <f>MAX(0,($B$15+$C$15*EE523)/(1+$D$15*EE523)*DX523/(DZ523+273)*$E$15)</f>
        <v>0</v>
      </c>
      <c r="AW523" t="s">
        <v>429</v>
      </c>
      <c r="AX523" t="s">
        <v>429</v>
      </c>
      <c r="AY523">
        <v>0</v>
      </c>
      <c r="AZ523">
        <v>0</v>
      </c>
      <c r="BA523">
        <f>1-AY523/AZ523</f>
        <v>0</v>
      </c>
      <c r="BB523">
        <v>0</v>
      </c>
      <c r="BC523" t="s">
        <v>429</v>
      </c>
      <c r="BD523" t="s">
        <v>429</v>
      </c>
      <c r="BE523">
        <v>0</v>
      </c>
      <c r="BF523">
        <v>0</v>
      </c>
      <c r="BG523">
        <f>1-BE523/BF523</f>
        <v>0</v>
      </c>
      <c r="BH523">
        <v>0.5</v>
      </c>
      <c r="BI523">
        <f>DH523</f>
        <v>0</v>
      </c>
      <c r="BJ523">
        <f>K523</f>
        <v>0</v>
      </c>
      <c r="BK523">
        <f>BG523*BH523*BI523</f>
        <v>0</v>
      </c>
      <c r="BL523">
        <f>(BJ523-BB523)/BI523</f>
        <v>0</v>
      </c>
      <c r="BM523">
        <f>(AZ523-BF523)/BF523</f>
        <v>0</v>
      </c>
      <c r="BN523">
        <f>AY523/(BA523+AY523/BF523)</f>
        <v>0</v>
      </c>
      <c r="BO523" t="s">
        <v>429</v>
      </c>
      <c r="BP523">
        <v>0</v>
      </c>
      <c r="BQ523">
        <f>IF(BP523&lt;&gt;0, BP523, BN523)</f>
        <v>0</v>
      </c>
      <c r="BR523">
        <f>1-BQ523/BF523</f>
        <v>0</v>
      </c>
      <c r="BS523">
        <f>(BF523-BE523)/(BF523-BQ523)</f>
        <v>0</v>
      </c>
      <c r="BT523">
        <f>(AZ523-BF523)/(AZ523-BQ523)</f>
        <v>0</v>
      </c>
      <c r="BU523">
        <f>(BF523-BE523)/(BF523-AY523)</f>
        <v>0</v>
      </c>
      <c r="BV523">
        <f>(AZ523-BF523)/(AZ523-AY523)</f>
        <v>0</v>
      </c>
      <c r="BW523">
        <f>(BS523*BQ523/BE523)</f>
        <v>0</v>
      </c>
      <c r="BX523">
        <f>(1-BW523)</f>
        <v>0</v>
      </c>
      <c r="DG523">
        <f>$B$13*EF523+$C$13*EG523+$F$13*ER523*(1-EU523)</f>
        <v>0</v>
      </c>
      <c r="DH523">
        <f>DG523*DI523</f>
        <v>0</v>
      </c>
      <c r="DI523">
        <f>($B$13*$D$11+$C$13*$D$11+$F$13*((FE523+EW523)/MAX(FE523+EW523+FF523, 0.1)*$I$11+FF523/MAX(FE523+EW523+FF523, 0.1)*$J$11))/($B$13+$C$13+$F$13)</f>
        <v>0</v>
      </c>
      <c r="DJ523">
        <f>($B$13*$K$11+$C$13*$K$11+$F$13*((FE523+EW523)/MAX(FE523+EW523+FF523, 0.1)*$P$11+FF523/MAX(FE523+EW523+FF523, 0.1)*$Q$11))/($B$13+$C$13+$F$13)</f>
        <v>0</v>
      </c>
      <c r="DK523">
        <v>6</v>
      </c>
      <c r="DL523">
        <v>0.5</v>
      </c>
      <c r="DM523" t="s">
        <v>430</v>
      </c>
      <c r="DN523">
        <v>2</v>
      </c>
      <c r="DO523" t="b">
        <v>1</v>
      </c>
      <c r="DP523">
        <v>1685039661.214286</v>
      </c>
      <c r="DQ523">
        <v>125.1647142857143</v>
      </c>
      <c r="DR523">
        <v>101.5406928571428</v>
      </c>
      <c r="DS523">
        <v>17.911425</v>
      </c>
      <c r="DT523">
        <v>14.9333</v>
      </c>
      <c r="DU523">
        <v>125.0193571428572</v>
      </c>
      <c r="DV523">
        <v>18.00434285714286</v>
      </c>
      <c r="DW523">
        <v>499.9984285714286</v>
      </c>
      <c r="DX523">
        <v>99.47664285714286</v>
      </c>
      <c r="DY523">
        <v>0.09996701785714286</v>
      </c>
      <c r="DZ523">
        <v>26.84501428571428</v>
      </c>
      <c r="EA523">
        <v>27.96832142857143</v>
      </c>
      <c r="EB523">
        <v>999.9000000000002</v>
      </c>
      <c r="EC523">
        <v>0</v>
      </c>
      <c r="ED523">
        <v>0</v>
      </c>
      <c r="EE523">
        <v>10005.73392857143</v>
      </c>
      <c r="EF523">
        <v>0</v>
      </c>
      <c r="EG523">
        <v>318.6852142857143</v>
      </c>
      <c r="EH523">
        <v>23.623875</v>
      </c>
      <c r="EI523">
        <v>127.4473214285714</v>
      </c>
      <c r="EJ523">
        <v>103.0801285714286</v>
      </c>
      <c r="EK523">
        <v>2.978110357142857</v>
      </c>
      <c r="EL523">
        <v>101.5406928571428</v>
      </c>
      <c r="EM523">
        <v>14.9333</v>
      </c>
      <c r="EN523">
        <v>1.781767142857143</v>
      </c>
      <c r="EO523">
        <v>1.485516428571429</v>
      </c>
      <c r="EP523">
        <v>15.62775357142857</v>
      </c>
      <c r="EQ523">
        <v>12.81988571428571</v>
      </c>
      <c r="ER523">
        <v>1999.995714285715</v>
      </c>
      <c r="ES523">
        <v>0.9800037142857142</v>
      </c>
      <c r="ET523">
        <v>0.01999598928571429</v>
      </c>
      <c r="EU523">
        <v>0</v>
      </c>
      <c r="EV523">
        <v>767.606392857143</v>
      </c>
      <c r="EW523">
        <v>5.00078</v>
      </c>
      <c r="EX523">
        <v>18420.80714285715</v>
      </c>
      <c r="EY523">
        <v>16379.62857142857</v>
      </c>
      <c r="EZ523">
        <v>45.74289285714284</v>
      </c>
      <c r="FA523">
        <v>47.76985714285714</v>
      </c>
      <c r="FB523">
        <v>46.70517857142858</v>
      </c>
      <c r="FC523">
        <v>46.74739285714285</v>
      </c>
      <c r="FD523">
        <v>46.17828571428571</v>
      </c>
      <c r="FE523">
        <v>1955.105714285715</v>
      </c>
      <c r="FF523">
        <v>39.89000000000001</v>
      </c>
      <c r="FG523">
        <v>0</v>
      </c>
      <c r="FH523">
        <v>1685039668.3</v>
      </c>
      <c r="FI523">
        <v>0</v>
      </c>
      <c r="FJ523">
        <v>767.5791923076923</v>
      </c>
      <c r="FK523">
        <v>-9.314495721766555</v>
      </c>
      <c r="FL523">
        <v>-186.9162395042472</v>
      </c>
      <c r="FM523">
        <v>18420.22692307693</v>
      </c>
      <c r="FN523">
        <v>15</v>
      </c>
      <c r="FO523">
        <v>1685038834.5</v>
      </c>
      <c r="FP523" t="s">
        <v>1407</v>
      </c>
      <c r="FQ523">
        <v>1685038825.5</v>
      </c>
      <c r="FR523">
        <v>1685038834.5</v>
      </c>
      <c r="FS523">
        <v>7</v>
      </c>
      <c r="FT523">
        <v>-0.029</v>
      </c>
      <c r="FU523">
        <v>-0.007</v>
      </c>
      <c r="FV523">
        <v>0.194</v>
      </c>
      <c r="FW523">
        <v>-0.178</v>
      </c>
      <c r="FX523">
        <v>420</v>
      </c>
      <c r="FY523">
        <v>11</v>
      </c>
      <c r="FZ523">
        <v>0.2</v>
      </c>
      <c r="GA523">
        <v>0.02</v>
      </c>
      <c r="GB523">
        <v>23.34220975609756</v>
      </c>
      <c r="GC523">
        <v>6.091948432055743</v>
      </c>
      <c r="GD523">
        <v>0.6081024571907302</v>
      </c>
      <c r="GE523">
        <v>0</v>
      </c>
      <c r="GF523">
        <v>2.979436341463414</v>
      </c>
      <c r="GG523">
        <v>0.00196557491289057</v>
      </c>
      <c r="GH523">
        <v>0.006961863626335611</v>
      </c>
      <c r="GI523">
        <v>1</v>
      </c>
      <c r="GJ523">
        <v>1</v>
      </c>
      <c r="GK523">
        <v>2</v>
      </c>
      <c r="GL523" t="s">
        <v>432</v>
      </c>
      <c r="GM523">
        <v>3.0988</v>
      </c>
      <c r="GN523">
        <v>2.75816</v>
      </c>
      <c r="GO523">
        <v>0.0273325</v>
      </c>
      <c r="GP523">
        <v>0.0208654</v>
      </c>
      <c r="GQ523">
        <v>0.0951743</v>
      </c>
      <c r="GR523">
        <v>0.083518</v>
      </c>
      <c r="GS523">
        <v>24556.4</v>
      </c>
      <c r="GT523">
        <v>24455.3</v>
      </c>
      <c r="GU523">
        <v>25818</v>
      </c>
      <c r="GV523">
        <v>25352.8</v>
      </c>
      <c r="GW523">
        <v>37505</v>
      </c>
      <c r="GX523">
        <v>35398.9</v>
      </c>
      <c r="GY523">
        <v>45158.6</v>
      </c>
      <c r="GZ523">
        <v>41797.8</v>
      </c>
      <c r="HA523">
        <v>1.79842</v>
      </c>
      <c r="HB523">
        <v>1.71487</v>
      </c>
      <c r="HC523">
        <v>-0.107847</v>
      </c>
      <c r="HD523">
        <v>0</v>
      </c>
      <c r="HE523">
        <v>29.7219</v>
      </c>
      <c r="HF523">
        <v>999.9</v>
      </c>
      <c r="HG523">
        <v>38.9</v>
      </c>
      <c r="HH523">
        <v>47.7</v>
      </c>
      <c r="HI523">
        <v>43.2649</v>
      </c>
      <c r="HJ523">
        <v>63.0139</v>
      </c>
      <c r="HK523">
        <v>23.738</v>
      </c>
      <c r="HL523">
        <v>1</v>
      </c>
      <c r="HM523">
        <v>0.942553</v>
      </c>
      <c r="HN523">
        <v>6.09291</v>
      </c>
      <c r="HO523">
        <v>20.2015</v>
      </c>
      <c r="HP523">
        <v>5.20786</v>
      </c>
      <c r="HQ523">
        <v>11.986</v>
      </c>
      <c r="HR523">
        <v>4.96205</v>
      </c>
      <c r="HS523">
        <v>3.27403</v>
      </c>
      <c r="HT523">
        <v>9999</v>
      </c>
      <c r="HU523">
        <v>9999</v>
      </c>
      <c r="HV523">
        <v>9999</v>
      </c>
      <c r="HW523">
        <v>33.6</v>
      </c>
      <c r="HX523">
        <v>1.86401</v>
      </c>
      <c r="HY523">
        <v>1.86035</v>
      </c>
      <c r="HZ523">
        <v>1.85867</v>
      </c>
      <c r="IA523">
        <v>1.86005</v>
      </c>
      <c r="IB523">
        <v>1.85989</v>
      </c>
      <c r="IC523">
        <v>1.85854</v>
      </c>
      <c r="ID523">
        <v>1.85764</v>
      </c>
      <c r="IE523">
        <v>1.85243</v>
      </c>
      <c r="IF523">
        <v>0</v>
      </c>
      <c r="IG523">
        <v>0</v>
      </c>
      <c r="IH523">
        <v>0</v>
      </c>
      <c r="II523">
        <v>0</v>
      </c>
      <c r="IJ523" t="s">
        <v>433</v>
      </c>
      <c r="IK523" t="s">
        <v>434</v>
      </c>
      <c r="IL523" t="s">
        <v>435</v>
      </c>
      <c r="IM523" t="s">
        <v>435</v>
      </c>
      <c r="IN523" t="s">
        <v>435</v>
      </c>
      <c r="IO523" t="s">
        <v>435</v>
      </c>
      <c r="IP523">
        <v>0</v>
      </c>
      <c r="IQ523">
        <v>100</v>
      </c>
      <c r="IR523">
        <v>100</v>
      </c>
      <c r="IS523">
        <v>0.139</v>
      </c>
      <c r="IT523">
        <v>-0.0929</v>
      </c>
      <c r="IU523">
        <v>0.1137255797111478</v>
      </c>
      <c r="IV523">
        <v>0.0002756662941723101</v>
      </c>
      <c r="IW523">
        <v>-1.706736700235475E-07</v>
      </c>
      <c r="IX523">
        <v>-7.648352192670159E-11</v>
      </c>
      <c r="IY523">
        <v>-0.2528666375941129</v>
      </c>
      <c r="IZ523">
        <v>0.001712106514585134</v>
      </c>
      <c r="JA523">
        <v>0.0004201690128959496</v>
      </c>
      <c r="JB523">
        <v>-1.212774764375344E-06</v>
      </c>
      <c r="JC523">
        <v>3</v>
      </c>
      <c r="JD523">
        <v>1949</v>
      </c>
      <c r="JE523">
        <v>1</v>
      </c>
      <c r="JF523">
        <v>28</v>
      </c>
      <c r="JG523">
        <v>14.1</v>
      </c>
      <c r="JH523">
        <v>13.9</v>
      </c>
      <c r="JI523">
        <v>0.289307</v>
      </c>
      <c r="JJ523">
        <v>2.7478</v>
      </c>
      <c r="JK523">
        <v>1.49658</v>
      </c>
      <c r="JL523">
        <v>2.33521</v>
      </c>
      <c r="JM523">
        <v>1.54785</v>
      </c>
      <c r="JN523">
        <v>2.47437</v>
      </c>
      <c r="JO523">
        <v>50.6729</v>
      </c>
      <c r="JP523">
        <v>12.7486</v>
      </c>
      <c r="JQ523">
        <v>18</v>
      </c>
      <c r="JR523">
        <v>502.89</v>
      </c>
      <c r="JS523">
        <v>460.862</v>
      </c>
      <c r="JT523">
        <v>21.5951</v>
      </c>
      <c r="JU523">
        <v>38.2677</v>
      </c>
      <c r="JV523">
        <v>29.9947</v>
      </c>
      <c r="JW523">
        <v>38.0405</v>
      </c>
      <c r="JX523">
        <v>37.9176</v>
      </c>
      <c r="JY523">
        <v>5.89295</v>
      </c>
      <c r="JZ523">
        <v>59.0589</v>
      </c>
      <c r="KA523">
        <v>0</v>
      </c>
      <c r="KB523">
        <v>21.7683</v>
      </c>
      <c r="KC523">
        <v>52.7118</v>
      </c>
      <c r="KD523">
        <v>14.9243</v>
      </c>
      <c r="KE523">
        <v>98.67619999999999</v>
      </c>
      <c r="KF523">
        <v>99.22499999999999</v>
      </c>
    </row>
    <row r="524" spans="1:292">
      <c r="A524">
        <v>504</v>
      </c>
      <c r="B524">
        <v>1685039674</v>
      </c>
      <c r="C524">
        <v>13074.90000009537</v>
      </c>
      <c r="D524" t="s">
        <v>1452</v>
      </c>
      <c r="E524" t="s">
        <v>1453</v>
      </c>
      <c r="F524">
        <v>5</v>
      </c>
      <c r="G524" t="s">
        <v>1406</v>
      </c>
      <c r="H524">
        <v>1685039666.5</v>
      </c>
      <c r="I524">
        <f>(J524)/1000</f>
        <v>0</v>
      </c>
      <c r="J524">
        <f>IF(DO524, AM524, AG524)</f>
        <v>0</v>
      </c>
      <c r="K524">
        <f>IF(DO524, AH524, AF524)</f>
        <v>0</v>
      </c>
      <c r="L524">
        <f>DQ524 - IF(AT524&gt;1, K524*DK524*100.0/(AV524*EE524), 0)</f>
        <v>0</v>
      </c>
      <c r="M524">
        <f>((S524-I524/2)*L524-K524)/(S524+I524/2)</f>
        <v>0</v>
      </c>
      <c r="N524">
        <f>M524*(DX524+DY524)/1000.0</f>
        <v>0</v>
      </c>
      <c r="O524">
        <f>(DQ524 - IF(AT524&gt;1, K524*DK524*100.0/(AV524*EE524), 0))*(DX524+DY524)/1000.0</f>
        <v>0</v>
      </c>
      <c r="P524">
        <f>2.0/((1/R524-1/Q524)+SIGN(R524)*SQRT((1/R524-1/Q524)*(1/R524-1/Q524) + 4*DL524/((DL524+1)*(DL524+1))*(2*1/R524*1/Q524-1/Q524*1/Q524)))</f>
        <v>0</v>
      </c>
      <c r="Q524">
        <f>IF(LEFT(DM524,1)&lt;&gt;"0",IF(LEFT(DM524,1)="1",3.0,DN524),$D$5+$E$5*(EE524*DX524/($K$5*1000))+$F$5*(EE524*DX524/($K$5*1000))*MAX(MIN(DK524,$J$5),$I$5)*MAX(MIN(DK524,$J$5),$I$5)+$G$5*MAX(MIN(DK524,$J$5),$I$5)*(EE524*DX524/($K$5*1000))+$H$5*(EE524*DX524/($K$5*1000))*(EE524*DX524/($K$5*1000)))</f>
        <v>0</v>
      </c>
      <c r="R524">
        <f>I524*(1000-(1000*0.61365*exp(17.502*V524/(240.97+V524))/(DX524+DY524)+DS524)/2)/(1000*0.61365*exp(17.502*V524/(240.97+V524))/(DX524+DY524)-DS524)</f>
        <v>0</v>
      </c>
      <c r="S524">
        <f>1/((DL524+1)/(P524/1.6)+1/(Q524/1.37)) + DL524/((DL524+1)/(P524/1.6) + DL524/(Q524/1.37))</f>
        <v>0</v>
      </c>
      <c r="T524">
        <f>(DG524*DJ524)</f>
        <v>0</v>
      </c>
      <c r="U524">
        <f>(DZ524+(T524+2*0.95*5.67E-8*(((DZ524+$B$9)+273)^4-(DZ524+273)^4)-44100*I524)/(1.84*29.3*Q524+8*0.95*5.67E-8*(DZ524+273)^3))</f>
        <v>0</v>
      </c>
      <c r="V524">
        <f>($C$9*EA524+$D$9*EB524+$E$9*U524)</f>
        <v>0</v>
      </c>
      <c r="W524">
        <f>0.61365*exp(17.502*V524/(240.97+V524))</f>
        <v>0</v>
      </c>
      <c r="X524">
        <f>(Y524/Z524*100)</f>
        <v>0</v>
      </c>
      <c r="Y524">
        <f>DS524*(DX524+DY524)/1000</f>
        <v>0</v>
      </c>
      <c r="Z524">
        <f>0.61365*exp(17.502*DZ524/(240.97+DZ524))</f>
        <v>0</v>
      </c>
      <c r="AA524">
        <f>(W524-DS524*(DX524+DY524)/1000)</f>
        <v>0</v>
      </c>
      <c r="AB524">
        <f>(-I524*44100)</f>
        <v>0</v>
      </c>
      <c r="AC524">
        <f>2*29.3*Q524*0.92*(DZ524-V524)</f>
        <v>0</v>
      </c>
      <c r="AD524">
        <f>2*0.95*5.67E-8*(((DZ524+$B$9)+273)^4-(V524+273)^4)</f>
        <v>0</v>
      </c>
      <c r="AE524">
        <f>T524+AD524+AB524+AC524</f>
        <v>0</v>
      </c>
      <c r="AF524">
        <f>DW524*AT524*(DR524-DQ524*(1000-AT524*DT524)/(1000-AT524*DS524))/(100*DK524)</f>
        <v>0</v>
      </c>
      <c r="AG524">
        <f>1000*DW524*AT524*(DS524-DT524)/(100*DK524*(1000-AT524*DS524))</f>
        <v>0</v>
      </c>
      <c r="AH524">
        <f>(AI524 - AJ524 - DX524*1E3/(8.314*(DZ524+273.15)) * AL524/DW524 * AK524) * DW524/(100*DK524) * (1000 - DT524)/1000</f>
        <v>0</v>
      </c>
      <c r="AI524">
        <v>69.23206767351095</v>
      </c>
      <c r="AJ524">
        <v>87.32104606060608</v>
      </c>
      <c r="AK524">
        <v>-3.292275256583065</v>
      </c>
      <c r="AL524">
        <v>66.96187495327348</v>
      </c>
      <c r="AM524">
        <f>(AO524 - AN524 + DX524*1E3/(8.314*(DZ524+273.15)) * AQ524/DW524 * AP524) * DW524/(100*DK524) * 1000/(1000 - AO524)</f>
        <v>0</v>
      </c>
      <c r="AN524">
        <v>14.92060515626488</v>
      </c>
      <c r="AO524">
        <v>17.92080349650351</v>
      </c>
      <c r="AP524">
        <v>0.0004313477979713768</v>
      </c>
      <c r="AQ524">
        <v>97.61332919018848</v>
      </c>
      <c r="AR524">
        <v>0</v>
      </c>
      <c r="AS524">
        <v>0</v>
      </c>
      <c r="AT524">
        <f>IF(AR524*$H$15&gt;=AV524,1.0,(AV524/(AV524-AR524*$H$15)))</f>
        <v>0</v>
      </c>
      <c r="AU524">
        <f>(AT524-1)*100</f>
        <v>0</v>
      </c>
      <c r="AV524">
        <f>MAX(0,($B$15+$C$15*EE524)/(1+$D$15*EE524)*DX524/(DZ524+273)*$E$15)</f>
        <v>0</v>
      </c>
      <c r="AW524" t="s">
        <v>429</v>
      </c>
      <c r="AX524" t="s">
        <v>429</v>
      </c>
      <c r="AY524">
        <v>0</v>
      </c>
      <c r="AZ524">
        <v>0</v>
      </c>
      <c r="BA524">
        <f>1-AY524/AZ524</f>
        <v>0</v>
      </c>
      <c r="BB524">
        <v>0</v>
      </c>
      <c r="BC524" t="s">
        <v>429</v>
      </c>
      <c r="BD524" t="s">
        <v>429</v>
      </c>
      <c r="BE524">
        <v>0</v>
      </c>
      <c r="BF524">
        <v>0</v>
      </c>
      <c r="BG524">
        <f>1-BE524/BF524</f>
        <v>0</v>
      </c>
      <c r="BH524">
        <v>0.5</v>
      </c>
      <c r="BI524">
        <f>DH524</f>
        <v>0</v>
      </c>
      <c r="BJ524">
        <f>K524</f>
        <v>0</v>
      </c>
      <c r="BK524">
        <f>BG524*BH524*BI524</f>
        <v>0</v>
      </c>
      <c r="BL524">
        <f>(BJ524-BB524)/BI524</f>
        <v>0</v>
      </c>
      <c r="BM524">
        <f>(AZ524-BF524)/BF524</f>
        <v>0</v>
      </c>
      <c r="BN524">
        <f>AY524/(BA524+AY524/BF524)</f>
        <v>0</v>
      </c>
      <c r="BO524" t="s">
        <v>429</v>
      </c>
      <c r="BP524">
        <v>0</v>
      </c>
      <c r="BQ524">
        <f>IF(BP524&lt;&gt;0, BP524, BN524)</f>
        <v>0</v>
      </c>
      <c r="BR524">
        <f>1-BQ524/BF524</f>
        <v>0</v>
      </c>
      <c r="BS524">
        <f>(BF524-BE524)/(BF524-BQ524)</f>
        <v>0</v>
      </c>
      <c r="BT524">
        <f>(AZ524-BF524)/(AZ524-BQ524)</f>
        <v>0</v>
      </c>
      <c r="BU524">
        <f>(BF524-BE524)/(BF524-AY524)</f>
        <v>0</v>
      </c>
      <c r="BV524">
        <f>(AZ524-BF524)/(AZ524-AY524)</f>
        <v>0</v>
      </c>
      <c r="BW524">
        <f>(BS524*BQ524/BE524)</f>
        <v>0</v>
      </c>
      <c r="BX524">
        <f>(1-BW524)</f>
        <v>0</v>
      </c>
      <c r="DG524">
        <f>$B$13*EF524+$C$13*EG524+$F$13*ER524*(1-EU524)</f>
        <v>0</v>
      </c>
      <c r="DH524">
        <f>DG524*DI524</f>
        <v>0</v>
      </c>
      <c r="DI524">
        <f>($B$13*$D$11+$C$13*$D$11+$F$13*((FE524+EW524)/MAX(FE524+EW524+FF524, 0.1)*$I$11+FF524/MAX(FE524+EW524+FF524, 0.1)*$J$11))/($B$13+$C$13+$F$13)</f>
        <v>0</v>
      </c>
      <c r="DJ524">
        <f>($B$13*$K$11+$C$13*$K$11+$F$13*((FE524+EW524)/MAX(FE524+EW524+FF524, 0.1)*$P$11+FF524/MAX(FE524+EW524+FF524, 0.1)*$Q$11))/($B$13+$C$13+$F$13)</f>
        <v>0</v>
      </c>
      <c r="DK524">
        <v>6</v>
      </c>
      <c r="DL524">
        <v>0.5</v>
      </c>
      <c r="DM524" t="s">
        <v>430</v>
      </c>
      <c r="DN524">
        <v>2</v>
      </c>
      <c r="DO524" t="b">
        <v>1</v>
      </c>
      <c r="DP524">
        <v>1685039666.5</v>
      </c>
      <c r="DQ524">
        <v>108.2354925925926</v>
      </c>
      <c r="DR524">
        <v>83.94790740740738</v>
      </c>
      <c r="DS524">
        <v>17.91294814814815</v>
      </c>
      <c r="DT524">
        <v>14.92587407407408</v>
      </c>
      <c r="DU524">
        <v>108.0940666666666</v>
      </c>
      <c r="DV524">
        <v>18.00584814814815</v>
      </c>
      <c r="DW524">
        <v>500.0208888888889</v>
      </c>
      <c r="DX524">
        <v>99.47706296296298</v>
      </c>
      <c r="DY524">
        <v>0.1000193851851852</v>
      </c>
      <c r="DZ524">
        <v>26.85164074074074</v>
      </c>
      <c r="EA524">
        <v>27.96731481481481</v>
      </c>
      <c r="EB524">
        <v>999.9000000000001</v>
      </c>
      <c r="EC524">
        <v>0</v>
      </c>
      <c r="ED524">
        <v>0</v>
      </c>
      <c r="EE524">
        <v>10001.31777777778</v>
      </c>
      <c r="EF524">
        <v>0</v>
      </c>
      <c r="EG524">
        <v>317.8686296296297</v>
      </c>
      <c r="EH524">
        <v>24.28753333333333</v>
      </c>
      <c r="EI524">
        <v>110.2095185185185</v>
      </c>
      <c r="EJ524">
        <v>85.21997407407409</v>
      </c>
      <c r="EK524">
        <v>2.987074074074074</v>
      </c>
      <c r="EL524">
        <v>83.94790740740738</v>
      </c>
      <c r="EM524">
        <v>14.92587407407408</v>
      </c>
      <c r="EN524">
        <v>1.781926666666666</v>
      </c>
      <c r="EO524">
        <v>1.484783703703704</v>
      </c>
      <c r="EP524">
        <v>15.62915555555555</v>
      </c>
      <c r="EQ524">
        <v>12.81234444444445</v>
      </c>
      <c r="ER524">
        <v>1999.97</v>
      </c>
      <c r="ES524">
        <v>0.9800035555555554</v>
      </c>
      <c r="ET524">
        <v>0.01999615185185185</v>
      </c>
      <c r="EU524">
        <v>0</v>
      </c>
      <c r="EV524">
        <v>766.8974074074074</v>
      </c>
      <c r="EW524">
        <v>5.00078</v>
      </c>
      <c r="EX524">
        <v>18406.93333333333</v>
      </c>
      <c r="EY524">
        <v>16379.42592592593</v>
      </c>
      <c r="EZ524">
        <v>45.74729629629628</v>
      </c>
      <c r="FA524">
        <v>47.75674074074074</v>
      </c>
      <c r="FB524">
        <v>46.87018518518518</v>
      </c>
      <c r="FC524">
        <v>46.75188888888887</v>
      </c>
      <c r="FD524">
        <v>46.18248148148147</v>
      </c>
      <c r="FE524">
        <v>1955.08</v>
      </c>
      <c r="FF524">
        <v>39.89000000000001</v>
      </c>
      <c r="FG524">
        <v>0</v>
      </c>
      <c r="FH524">
        <v>1685039673.1</v>
      </c>
      <c r="FI524">
        <v>0</v>
      </c>
      <c r="FJ524">
        <v>766.9610384615384</v>
      </c>
      <c r="FK524">
        <v>-6.258085459858747</v>
      </c>
      <c r="FL524">
        <v>-102.0991453824782</v>
      </c>
      <c r="FM524">
        <v>18407.68461538462</v>
      </c>
      <c r="FN524">
        <v>15</v>
      </c>
      <c r="FO524">
        <v>1685038834.5</v>
      </c>
      <c r="FP524" t="s">
        <v>1407</v>
      </c>
      <c r="FQ524">
        <v>1685038825.5</v>
      </c>
      <c r="FR524">
        <v>1685038834.5</v>
      </c>
      <c r="FS524">
        <v>7</v>
      </c>
      <c r="FT524">
        <v>-0.029</v>
      </c>
      <c r="FU524">
        <v>-0.007</v>
      </c>
      <c r="FV524">
        <v>0.194</v>
      </c>
      <c r="FW524">
        <v>-0.178</v>
      </c>
      <c r="FX524">
        <v>420</v>
      </c>
      <c r="FY524">
        <v>11</v>
      </c>
      <c r="FZ524">
        <v>0.2</v>
      </c>
      <c r="GA524">
        <v>0.02</v>
      </c>
      <c r="GB524">
        <v>23.83319512195122</v>
      </c>
      <c r="GC524">
        <v>7.193851567944251</v>
      </c>
      <c r="GD524">
        <v>0.7266058474421879</v>
      </c>
      <c r="GE524">
        <v>0</v>
      </c>
      <c r="GF524">
        <v>2.982538780487805</v>
      </c>
      <c r="GG524">
        <v>0.08585686411149954</v>
      </c>
      <c r="GH524">
        <v>0.0111176491626168</v>
      </c>
      <c r="GI524">
        <v>1</v>
      </c>
      <c r="GJ524">
        <v>1</v>
      </c>
      <c r="GK524">
        <v>2</v>
      </c>
      <c r="GL524" t="s">
        <v>432</v>
      </c>
      <c r="GM524">
        <v>3.09868</v>
      </c>
      <c r="GN524">
        <v>2.75807</v>
      </c>
      <c r="GO524">
        <v>0.0231238</v>
      </c>
      <c r="GP524">
        <v>0.0164231</v>
      </c>
      <c r="GQ524">
        <v>0.0951779</v>
      </c>
      <c r="GR524">
        <v>0.0834852</v>
      </c>
      <c r="GS524">
        <v>24663</v>
      </c>
      <c r="GT524">
        <v>24566.5</v>
      </c>
      <c r="GU524">
        <v>25818.7</v>
      </c>
      <c r="GV524">
        <v>25353.4</v>
      </c>
      <c r="GW524">
        <v>37505.1</v>
      </c>
      <c r="GX524">
        <v>35400.5</v>
      </c>
      <c r="GY524">
        <v>45159.5</v>
      </c>
      <c r="GZ524">
        <v>41798.7</v>
      </c>
      <c r="HA524">
        <v>1.79802</v>
      </c>
      <c r="HB524">
        <v>1.71475</v>
      </c>
      <c r="HC524">
        <v>-0.104897</v>
      </c>
      <c r="HD524">
        <v>0</v>
      </c>
      <c r="HE524">
        <v>29.6995</v>
      </c>
      <c r="HF524">
        <v>999.9</v>
      </c>
      <c r="HG524">
        <v>38.9</v>
      </c>
      <c r="HH524">
        <v>47.7</v>
      </c>
      <c r="HI524">
        <v>43.2688</v>
      </c>
      <c r="HJ524">
        <v>63.0539</v>
      </c>
      <c r="HK524">
        <v>23.6378</v>
      </c>
      <c r="HL524">
        <v>1</v>
      </c>
      <c r="HM524">
        <v>0.944179</v>
      </c>
      <c r="HN524">
        <v>6.58439</v>
      </c>
      <c r="HO524">
        <v>20.1821</v>
      </c>
      <c r="HP524">
        <v>5.20711</v>
      </c>
      <c r="HQ524">
        <v>11.986</v>
      </c>
      <c r="HR524">
        <v>4.96185</v>
      </c>
      <c r="HS524">
        <v>3.27408</v>
      </c>
      <c r="HT524">
        <v>9999</v>
      </c>
      <c r="HU524">
        <v>9999</v>
      </c>
      <c r="HV524">
        <v>9999</v>
      </c>
      <c r="HW524">
        <v>33.6</v>
      </c>
      <c r="HX524">
        <v>1.86401</v>
      </c>
      <c r="HY524">
        <v>1.86034</v>
      </c>
      <c r="HZ524">
        <v>1.85867</v>
      </c>
      <c r="IA524">
        <v>1.86005</v>
      </c>
      <c r="IB524">
        <v>1.85989</v>
      </c>
      <c r="IC524">
        <v>1.85853</v>
      </c>
      <c r="ID524">
        <v>1.85764</v>
      </c>
      <c r="IE524">
        <v>1.85243</v>
      </c>
      <c r="IF524">
        <v>0</v>
      </c>
      <c r="IG524">
        <v>0</v>
      </c>
      <c r="IH524">
        <v>0</v>
      </c>
      <c r="II524">
        <v>0</v>
      </c>
      <c r="IJ524" t="s">
        <v>433</v>
      </c>
      <c r="IK524" t="s">
        <v>434</v>
      </c>
      <c r="IL524" t="s">
        <v>435</v>
      </c>
      <c r="IM524" t="s">
        <v>435</v>
      </c>
      <c r="IN524" t="s">
        <v>435</v>
      </c>
      <c r="IO524" t="s">
        <v>435</v>
      </c>
      <c r="IP524">
        <v>0</v>
      </c>
      <c r="IQ524">
        <v>100</v>
      </c>
      <c r="IR524">
        <v>100</v>
      </c>
      <c r="IS524">
        <v>0.136</v>
      </c>
      <c r="IT524">
        <v>-0.09279999999999999</v>
      </c>
      <c r="IU524">
        <v>0.1137255797111478</v>
      </c>
      <c r="IV524">
        <v>0.0002756662941723101</v>
      </c>
      <c r="IW524">
        <v>-1.706736700235475E-07</v>
      </c>
      <c r="IX524">
        <v>-7.648352192670159E-11</v>
      </c>
      <c r="IY524">
        <v>-0.2528666375941129</v>
      </c>
      <c r="IZ524">
        <v>0.001712106514585134</v>
      </c>
      <c r="JA524">
        <v>0.0004201690128959496</v>
      </c>
      <c r="JB524">
        <v>-1.212774764375344E-06</v>
      </c>
      <c r="JC524">
        <v>3</v>
      </c>
      <c r="JD524">
        <v>1949</v>
      </c>
      <c r="JE524">
        <v>1</v>
      </c>
      <c r="JF524">
        <v>28</v>
      </c>
      <c r="JG524">
        <v>14.1</v>
      </c>
      <c r="JH524">
        <v>14</v>
      </c>
      <c r="JI524">
        <v>0.247803</v>
      </c>
      <c r="JJ524">
        <v>2.74902</v>
      </c>
      <c r="JK524">
        <v>1.49658</v>
      </c>
      <c r="JL524">
        <v>2.33398</v>
      </c>
      <c r="JM524">
        <v>1.54785</v>
      </c>
      <c r="JN524">
        <v>2.5</v>
      </c>
      <c r="JO524">
        <v>50.6729</v>
      </c>
      <c r="JP524">
        <v>12.7311</v>
      </c>
      <c r="JQ524">
        <v>18</v>
      </c>
      <c r="JR524">
        <v>502.678</v>
      </c>
      <c r="JS524">
        <v>460.809</v>
      </c>
      <c r="JT524">
        <v>21.7862</v>
      </c>
      <c r="JU524">
        <v>38.2751</v>
      </c>
      <c r="JV524">
        <v>29.9993</v>
      </c>
      <c r="JW524">
        <v>38.0469</v>
      </c>
      <c r="JX524">
        <v>37.9221</v>
      </c>
      <c r="JY524">
        <v>5.04987</v>
      </c>
      <c r="JZ524">
        <v>59.0589</v>
      </c>
      <c r="KA524">
        <v>0</v>
      </c>
      <c r="KB524">
        <v>21.79</v>
      </c>
      <c r="KC524">
        <v>32.6746</v>
      </c>
      <c r="KD524">
        <v>14.9252</v>
      </c>
      <c r="KE524">
        <v>98.67829999999999</v>
      </c>
      <c r="KF524">
        <v>99.2274</v>
      </c>
    </row>
    <row r="525" spans="1:292">
      <c r="A525">
        <v>505</v>
      </c>
      <c r="B525">
        <v>1685039771</v>
      </c>
      <c r="C525">
        <v>13171.90000009537</v>
      </c>
      <c r="D525" t="s">
        <v>1454</v>
      </c>
      <c r="E525" t="s">
        <v>1455</v>
      </c>
      <c r="F525">
        <v>5</v>
      </c>
      <c r="G525" t="s">
        <v>1406</v>
      </c>
      <c r="H525">
        <v>1685039763</v>
      </c>
      <c r="I525">
        <f>(J525)/1000</f>
        <v>0</v>
      </c>
      <c r="J525">
        <f>IF(DO525, AM525, AG525)</f>
        <v>0</v>
      </c>
      <c r="K525">
        <f>IF(DO525, AH525, AF525)</f>
        <v>0</v>
      </c>
      <c r="L525">
        <f>DQ525 - IF(AT525&gt;1, K525*DK525*100.0/(AV525*EE525), 0)</f>
        <v>0</v>
      </c>
      <c r="M525">
        <f>((S525-I525/2)*L525-K525)/(S525+I525/2)</f>
        <v>0</v>
      </c>
      <c r="N525">
        <f>M525*(DX525+DY525)/1000.0</f>
        <v>0</v>
      </c>
      <c r="O525">
        <f>(DQ525 - IF(AT525&gt;1, K525*DK525*100.0/(AV525*EE525), 0))*(DX525+DY525)/1000.0</f>
        <v>0</v>
      </c>
      <c r="P525">
        <f>2.0/((1/R525-1/Q525)+SIGN(R525)*SQRT((1/R525-1/Q525)*(1/R525-1/Q525) + 4*DL525/((DL525+1)*(DL525+1))*(2*1/R525*1/Q525-1/Q525*1/Q525)))</f>
        <v>0</v>
      </c>
      <c r="Q525">
        <f>IF(LEFT(DM525,1)&lt;&gt;"0",IF(LEFT(DM525,1)="1",3.0,DN525),$D$5+$E$5*(EE525*DX525/($K$5*1000))+$F$5*(EE525*DX525/($K$5*1000))*MAX(MIN(DK525,$J$5),$I$5)*MAX(MIN(DK525,$J$5),$I$5)+$G$5*MAX(MIN(DK525,$J$5),$I$5)*(EE525*DX525/($K$5*1000))+$H$5*(EE525*DX525/($K$5*1000))*(EE525*DX525/($K$5*1000)))</f>
        <v>0</v>
      </c>
      <c r="R525">
        <f>I525*(1000-(1000*0.61365*exp(17.502*V525/(240.97+V525))/(DX525+DY525)+DS525)/2)/(1000*0.61365*exp(17.502*V525/(240.97+V525))/(DX525+DY525)-DS525)</f>
        <v>0</v>
      </c>
      <c r="S525">
        <f>1/((DL525+1)/(P525/1.6)+1/(Q525/1.37)) + DL525/((DL525+1)/(P525/1.6) + DL525/(Q525/1.37))</f>
        <v>0</v>
      </c>
      <c r="T525">
        <f>(DG525*DJ525)</f>
        <v>0</v>
      </c>
      <c r="U525">
        <f>(DZ525+(T525+2*0.95*5.67E-8*(((DZ525+$B$9)+273)^4-(DZ525+273)^4)-44100*I525)/(1.84*29.3*Q525+8*0.95*5.67E-8*(DZ525+273)^3))</f>
        <v>0</v>
      </c>
      <c r="V525">
        <f>($C$9*EA525+$D$9*EB525+$E$9*U525)</f>
        <v>0</v>
      </c>
      <c r="W525">
        <f>0.61365*exp(17.502*V525/(240.97+V525))</f>
        <v>0</v>
      </c>
      <c r="X525">
        <f>(Y525/Z525*100)</f>
        <v>0</v>
      </c>
      <c r="Y525">
        <f>DS525*(DX525+DY525)/1000</f>
        <v>0</v>
      </c>
      <c r="Z525">
        <f>0.61365*exp(17.502*DZ525/(240.97+DZ525))</f>
        <v>0</v>
      </c>
      <c r="AA525">
        <f>(W525-DS525*(DX525+DY525)/1000)</f>
        <v>0</v>
      </c>
      <c r="AB525">
        <f>(-I525*44100)</f>
        <v>0</v>
      </c>
      <c r="AC525">
        <f>2*29.3*Q525*0.92*(DZ525-V525)</f>
        <v>0</v>
      </c>
      <c r="AD525">
        <f>2*0.95*5.67E-8*(((DZ525+$B$9)+273)^4-(V525+273)^4)</f>
        <v>0</v>
      </c>
      <c r="AE525">
        <f>T525+AD525+AB525+AC525</f>
        <v>0</v>
      </c>
      <c r="AF525">
        <f>DW525*AT525*(DR525-DQ525*(1000-AT525*DT525)/(1000-AT525*DS525))/(100*DK525)</f>
        <v>0</v>
      </c>
      <c r="AG525">
        <f>1000*DW525*AT525*(DS525-DT525)/(100*DK525*(1000-AT525*DS525))</f>
        <v>0</v>
      </c>
      <c r="AH525">
        <f>(AI525 - AJ525 - DX525*1E3/(8.314*(DZ525+273.15)) * AL525/DW525 * AK525) * DW525/(100*DK525) * (1000 - DT525)/1000</f>
        <v>0</v>
      </c>
      <c r="AI525">
        <v>426.7305242454977</v>
      </c>
      <c r="AJ525">
        <v>416.3733636363634</v>
      </c>
      <c r="AK525">
        <v>0.0008892141509164633</v>
      </c>
      <c r="AL525">
        <v>66.96187495327348</v>
      </c>
      <c r="AM525">
        <f>(AO525 - AN525 + DX525*1E3/(8.314*(DZ525+273.15)) * AQ525/DW525 * AP525) * DW525/(100*DK525) * 1000/(1000 - AO525)</f>
        <v>0</v>
      </c>
      <c r="AN525">
        <v>15.1080873297858</v>
      </c>
      <c r="AO525">
        <v>17.89456293706296</v>
      </c>
      <c r="AP525">
        <v>8.23553472036066E-05</v>
      </c>
      <c r="AQ525">
        <v>97.61332919018848</v>
      </c>
      <c r="AR525">
        <v>0</v>
      </c>
      <c r="AS525">
        <v>0</v>
      </c>
      <c r="AT525">
        <f>IF(AR525*$H$15&gt;=AV525,1.0,(AV525/(AV525-AR525*$H$15)))</f>
        <v>0</v>
      </c>
      <c r="AU525">
        <f>(AT525-1)*100</f>
        <v>0</v>
      </c>
      <c r="AV525">
        <f>MAX(0,($B$15+$C$15*EE525)/(1+$D$15*EE525)*DX525/(DZ525+273)*$E$15)</f>
        <v>0</v>
      </c>
      <c r="AW525" t="s">
        <v>429</v>
      </c>
      <c r="AX525" t="s">
        <v>429</v>
      </c>
      <c r="AY525">
        <v>0</v>
      </c>
      <c r="AZ525">
        <v>0</v>
      </c>
      <c r="BA525">
        <f>1-AY525/AZ525</f>
        <v>0</v>
      </c>
      <c r="BB525">
        <v>0</v>
      </c>
      <c r="BC525" t="s">
        <v>429</v>
      </c>
      <c r="BD525" t="s">
        <v>429</v>
      </c>
      <c r="BE525">
        <v>0</v>
      </c>
      <c r="BF525">
        <v>0</v>
      </c>
      <c r="BG525">
        <f>1-BE525/BF525</f>
        <v>0</v>
      </c>
      <c r="BH525">
        <v>0.5</v>
      </c>
      <c r="BI525">
        <f>DH525</f>
        <v>0</v>
      </c>
      <c r="BJ525">
        <f>K525</f>
        <v>0</v>
      </c>
      <c r="BK525">
        <f>BG525*BH525*BI525</f>
        <v>0</v>
      </c>
      <c r="BL525">
        <f>(BJ525-BB525)/BI525</f>
        <v>0</v>
      </c>
      <c r="BM525">
        <f>(AZ525-BF525)/BF525</f>
        <v>0</v>
      </c>
      <c r="BN525">
        <f>AY525/(BA525+AY525/BF525)</f>
        <v>0</v>
      </c>
      <c r="BO525" t="s">
        <v>429</v>
      </c>
      <c r="BP525">
        <v>0</v>
      </c>
      <c r="BQ525">
        <f>IF(BP525&lt;&gt;0, BP525, BN525)</f>
        <v>0</v>
      </c>
      <c r="BR525">
        <f>1-BQ525/BF525</f>
        <v>0</v>
      </c>
      <c r="BS525">
        <f>(BF525-BE525)/(BF525-BQ525)</f>
        <v>0</v>
      </c>
      <c r="BT525">
        <f>(AZ525-BF525)/(AZ525-BQ525)</f>
        <v>0</v>
      </c>
      <c r="BU525">
        <f>(BF525-BE525)/(BF525-AY525)</f>
        <v>0</v>
      </c>
      <c r="BV525">
        <f>(AZ525-BF525)/(AZ525-AY525)</f>
        <v>0</v>
      </c>
      <c r="BW525">
        <f>(BS525*BQ525/BE525)</f>
        <v>0</v>
      </c>
      <c r="BX525">
        <f>(1-BW525)</f>
        <v>0</v>
      </c>
      <c r="DG525">
        <f>$B$13*EF525+$C$13*EG525+$F$13*ER525*(1-EU525)</f>
        <v>0</v>
      </c>
      <c r="DH525">
        <f>DG525*DI525</f>
        <v>0</v>
      </c>
      <c r="DI525">
        <f>($B$13*$D$11+$C$13*$D$11+$F$13*((FE525+EW525)/MAX(FE525+EW525+FF525, 0.1)*$I$11+FF525/MAX(FE525+EW525+FF525, 0.1)*$J$11))/($B$13+$C$13+$F$13)</f>
        <v>0</v>
      </c>
      <c r="DJ525">
        <f>($B$13*$K$11+$C$13*$K$11+$F$13*((FE525+EW525)/MAX(FE525+EW525+FF525, 0.1)*$P$11+FF525/MAX(FE525+EW525+FF525, 0.1)*$Q$11))/($B$13+$C$13+$F$13)</f>
        <v>0</v>
      </c>
      <c r="DK525">
        <v>6</v>
      </c>
      <c r="DL525">
        <v>0.5</v>
      </c>
      <c r="DM525" t="s">
        <v>430</v>
      </c>
      <c r="DN525">
        <v>2</v>
      </c>
      <c r="DO525" t="b">
        <v>1</v>
      </c>
      <c r="DP525">
        <v>1685039763</v>
      </c>
      <c r="DQ525">
        <v>408.8876129032258</v>
      </c>
      <c r="DR525">
        <v>420.2730322580645</v>
      </c>
      <c r="DS525">
        <v>17.89310967741935</v>
      </c>
      <c r="DT525">
        <v>15.1102935483871</v>
      </c>
      <c r="DU525">
        <v>408.6949677419356</v>
      </c>
      <c r="DV525">
        <v>17.98630967741936</v>
      </c>
      <c r="DW525">
        <v>499.9725806451613</v>
      </c>
      <c r="DX525">
        <v>99.47048387096775</v>
      </c>
      <c r="DY525">
        <v>0.0999371870967742</v>
      </c>
      <c r="DZ525">
        <v>26.9433064516129</v>
      </c>
      <c r="EA525">
        <v>28.08084516129032</v>
      </c>
      <c r="EB525">
        <v>999.9000000000003</v>
      </c>
      <c r="EC525">
        <v>0</v>
      </c>
      <c r="ED525">
        <v>0</v>
      </c>
      <c r="EE525">
        <v>10000.60967741936</v>
      </c>
      <c r="EF525">
        <v>0</v>
      </c>
      <c r="EG525">
        <v>383.9952903225807</v>
      </c>
      <c r="EH525">
        <v>-11.38541612903226</v>
      </c>
      <c r="EI525">
        <v>416.3371935483872</v>
      </c>
      <c r="EJ525">
        <v>426.7208064516128</v>
      </c>
      <c r="EK525">
        <v>2.782817419354839</v>
      </c>
      <c r="EL525">
        <v>420.2730322580645</v>
      </c>
      <c r="EM525">
        <v>15.1102935483871</v>
      </c>
      <c r="EN525">
        <v>1.779835483870968</v>
      </c>
      <c r="EO525">
        <v>1.503027096774193</v>
      </c>
      <c r="EP525">
        <v>15.61080645161291</v>
      </c>
      <c r="EQ525">
        <v>12.99899677419355</v>
      </c>
      <c r="ER525">
        <v>1999.982903225806</v>
      </c>
      <c r="ES525">
        <v>0.9800020967741934</v>
      </c>
      <c r="ET525">
        <v>0.01999760322580645</v>
      </c>
      <c r="EU525">
        <v>0</v>
      </c>
      <c r="EV525">
        <v>767.9214193548387</v>
      </c>
      <c r="EW525">
        <v>5.000779999999999</v>
      </c>
      <c r="EX525">
        <v>20564.38387096774</v>
      </c>
      <c r="EY525">
        <v>16379.50322580645</v>
      </c>
      <c r="EZ525">
        <v>45.80635483870967</v>
      </c>
      <c r="FA525">
        <v>47.79206451612901</v>
      </c>
      <c r="FB525">
        <v>46.78403225806451</v>
      </c>
      <c r="FC525">
        <v>46.76780645161289</v>
      </c>
      <c r="FD525">
        <v>46.21945161290321</v>
      </c>
      <c r="FE525">
        <v>1955.082903225806</v>
      </c>
      <c r="FF525">
        <v>39.89290322580647</v>
      </c>
      <c r="FG525">
        <v>0</v>
      </c>
      <c r="FH525">
        <v>1685039770.3</v>
      </c>
      <c r="FI525">
        <v>0</v>
      </c>
      <c r="FJ525">
        <v>767.9402692307691</v>
      </c>
      <c r="FK525">
        <v>0.5203076935752753</v>
      </c>
      <c r="FL525">
        <v>-2640.198294843505</v>
      </c>
      <c r="FM525">
        <v>20551.43846153846</v>
      </c>
      <c r="FN525">
        <v>15</v>
      </c>
      <c r="FO525">
        <v>1685038834.5</v>
      </c>
      <c r="FP525" t="s">
        <v>1407</v>
      </c>
      <c r="FQ525">
        <v>1685038825.5</v>
      </c>
      <c r="FR525">
        <v>1685038834.5</v>
      </c>
      <c r="FS525">
        <v>7</v>
      </c>
      <c r="FT525">
        <v>-0.029</v>
      </c>
      <c r="FU525">
        <v>-0.007</v>
      </c>
      <c r="FV525">
        <v>0.194</v>
      </c>
      <c r="FW525">
        <v>-0.178</v>
      </c>
      <c r="FX525">
        <v>420</v>
      </c>
      <c r="FY525">
        <v>11</v>
      </c>
      <c r="FZ525">
        <v>0.2</v>
      </c>
      <c r="GA525">
        <v>0.02</v>
      </c>
      <c r="GB525">
        <v>-11.39282926829268</v>
      </c>
      <c r="GC525">
        <v>0.1104062717769801</v>
      </c>
      <c r="GD525">
        <v>0.03274095849053964</v>
      </c>
      <c r="GE525">
        <v>0</v>
      </c>
      <c r="GF525">
        <v>2.774789756097561</v>
      </c>
      <c r="GG525">
        <v>0.1357837630662004</v>
      </c>
      <c r="GH525">
        <v>0.01378110008136892</v>
      </c>
      <c r="GI525">
        <v>1</v>
      </c>
      <c r="GJ525">
        <v>1</v>
      </c>
      <c r="GK525">
        <v>2</v>
      </c>
      <c r="GL525" t="s">
        <v>432</v>
      </c>
      <c r="GM525">
        <v>3.09887</v>
      </c>
      <c r="GN525">
        <v>2.75794</v>
      </c>
      <c r="GO525">
        <v>0.0923359</v>
      </c>
      <c r="GP525">
        <v>0.0943577</v>
      </c>
      <c r="GQ525">
        <v>0.0950587</v>
      </c>
      <c r="GR525">
        <v>0.0842386</v>
      </c>
      <c r="GS525">
        <v>22914.4</v>
      </c>
      <c r="GT525">
        <v>22619.1</v>
      </c>
      <c r="GU525">
        <v>25814.1</v>
      </c>
      <c r="GV525">
        <v>25348.7</v>
      </c>
      <c r="GW525">
        <v>37512.3</v>
      </c>
      <c r="GX525">
        <v>35375.4</v>
      </c>
      <c r="GY525">
        <v>45152.1</v>
      </c>
      <c r="GZ525">
        <v>41793</v>
      </c>
      <c r="HA525">
        <v>1.79762</v>
      </c>
      <c r="HB525">
        <v>1.7155</v>
      </c>
      <c r="HC525">
        <v>-0.0927635</v>
      </c>
      <c r="HD525">
        <v>0</v>
      </c>
      <c r="HE525">
        <v>29.5447</v>
      </c>
      <c r="HF525">
        <v>999.9</v>
      </c>
      <c r="HG525">
        <v>38.8</v>
      </c>
      <c r="HH525">
        <v>47.6</v>
      </c>
      <c r="HI525">
        <v>42.9436</v>
      </c>
      <c r="HJ525">
        <v>63.0139</v>
      </c>
      <c r="HK525">
        <v>23.4615</v>
      </c>
      <c r="HL525">
        <v>1</v>
      </c>
      <c r="HM525">
        <v>0.970912</v>
      </c>
      <c r="HN525">
        <v>9.28105</v>
      </c>
      <c r="HO525">
        <v>20.0555</v>
      </c>
      <c r="HP525">
        <v>5.2128</v>
      </c>
      <c r="HQ525">
        <v>11.986</v>
      </c>
      <c r="HR525">
        <v>4.9634</v>
      </c>
      <c r="HS525">
        <v>3.27443</v>
      </c>
      <c r="HT525">
        <v>9999</v>
      </c>
      <c r="HU525">
        <v>9999</v>
      </c>
      <c r="HV525">
        <v>9999</v>
      </c>
      <c r="HW525">
        <v>33.7</v>
      </c>
      <c r="HX525">
        <v>1.86396</v>
      </c>
      <c r="HY525">
        <v>1.86028</v>
      </c>
      <c r="HZ525">
        <v>1.85867</v>
      </c>
      <c r="IA525">
        <v>1.85994</v>
      </c>
      <c r="IB525">
        <v>1.85989</v>
      </c>
      <c r="IC525">
        <v>1.85852</v>
      </c>
      <c r="ID525">
        <v>1.8576</v>
      </c>
      <c r="IE525">
        <v>1.85242</v>
      </c>
      <c r="IF525">
        <v>0</v>
      </c>
      <c r="IG525">
        <v>0</v>
      </c>
      <c r="IH525">
        <v>0</v>
      </c>
      <c r="II525">
        <v>0</v>
      </c>
      <c r="IJ525" t="s">
        <v>433</v>
      </c>
      <c r="IK525" t="s">
        <v>434</v>
      </c>
      <c r="IL525" t="s">
        <v>435</v>
      </c>
      <c r="IM525" t="s">
        <v>435</v>
      </c>
      <c r="IN525" t="s">
        <v>435</v>
      </c>
      <c r="IO525" t="s">
        <v>435</v>
      </c>
      <c r="IP525">
        <v>0</v>
      </c>
      <c r="IQ525">
        <v>100</v>
      </c>
      <c r="IR525">
        <v>100</v>
      </c>
      <c r="IS525">
        <v>0.192</v>
      </c>
      <c r="IT525">
        <v>-0.09320000000000001</v>
      </c>
      <c r="IU525">
        <v>0.1137255797111478</v>
      </c>
      <c r="IV525">
        <v>0.0002756662941723101</v>
      </c>
      <c r="IW525">
        <v>-1.706736700235475E-07</v>
      </c>
      <c r="IX525">
        <v>-7.648352192670159E-11</v>
      </c>
      <c r="IY525">
        <v>-0.2528666375941129</v>
      </c>
      <c r="IZ525">
        <v>0.001712106514585134</v>
      </c>
      <c r="JA525">
        <v>0.0004201690128959496</v>
      </c>
      <c r="JB525">
        <v>-1.212774764375344E-06</v>
      </c>
      <c r="JC525">
        <v>3</v>
      </c>
      <c r="JD525">
        <v>1949</v>
      </c>
      <c r="JE525">
        <v>1</v>
      </c>
      <c r="JF525">
        <v>28</v>
      </c>
      <c r="JG525">
        <v>15.8</v>
      </c>
      <c r="JH525">
        <v>15.6</v>
      </c>
      <c r="JI525">
        <v>1.12915</v>
      </c>
      <c r="JJ525">
        <v>2.72095</v>
      </c>
      <c r="JK525">
        <v>1.49658</v>
      </c>
      <c r="JL525">
        <v>2.33521</v>
      </c>
      <c r="JM525">
        <v>1.54907</v>
      </c>
      <c r="JN525">
        <v>2.36938</v>
      </c>
      <c r="JO525">
        <v>50.51</v>
      </c>
      <c r="JP525">
        <v>12.5297</v>
      </c>
      <c r="JQ525">
        <v>18</v>
      </c>
      <c r="JR525">
        <v>502.994</v>
      </c>
      <c r="JS525">
        <v>461.887</v>
      </c>
      <c r="JT525">
        <v>20.7173</v>
      </c>
      <c r="JU525">
        <v>38.3262</v>
      </c>
      <c r="JV525">
        <v>30.0008</v>
      </c>
      <c r="JW525">
        <v>38.1312</v>
      </c>
      <c r="JX525">
        <v>38.01</v>
      </c>
      <c r="JY525">
        <v>22.696</v>
      </c>
      <c r="JZ525">
        <v>58.7658</v>
      </c>
      <c r="KA525">
        <v>0</v>
      </c>
      <c r="KB525">
        <v>20.5063</v>
      </c>
      <c r="KC525">
        <v>426.944</v>
      </c>
      <c r="KD525">
        <v>15.1949</v>
      </c>
      <c r="KE525">
        <v>98.6618</v>
      </c>
      <c r="KF525">
        <v>99.2119</v>
      </c>
    </row>
    <row r="526" spans="1:292">
      <c r="A526">
        <v>506</v>
      </c>
      <c r="B526">
        <v>1685039776</v>
      </c>
      <c r="C526">
        <v>13176.90000009537</v>
      </c>
      <c r="D526" t="s">
        <v>1456</v>
      </c>
      <c r="E526" t="s">
        <v>1457</v>
      </c>
      <c r="F526">
        <v>5</v>
      </c>
      <c r="G526" t="s">
        <v>1406</v>
      </c>
      <c r="H526">
        <v>1685039768.155172</v>
      </c>
      <c r="I526">
        <f>(J526)/1000</f>
        <v>0</v>
      </c>
      <c r="J526">
        <f>IF(DO526, AM526, AG526)</f>
        <v>0</v>
      </c>
      <c r="K526">
        <f>IF(DO526, AH526, AF526)</f>
        <v>0</v>
      </c>
      <c r="L526">
        <f>DQ526 - IF(AT526&gt;1, K526*DK526*100.0/(AV526*EE526), 0)</f>
        <v>0</v>
      </c>
      <c r="M526">
        <f>((S526-I526/2)*L526-K526)/(S526+I526/2)</f>
        <v>0</v>
      </c>
      <c r="N526">
        <f>M526*(DX526+DY526)/1000.0</f>
        <v>0</v>
      </c>
      <c r="O526">
        <f>(DQ526 - IF(AT526&gt;1, K526*DK526*100.0/(AV526*EE526), 0))*(DX526+DY526)/1000.0</f>
        <v>0</v>
      </c>
      <c r="P526">
        <f>2.0/((1/R526-1/Q526)+SIGN(R526)*SQRT((1/R526-1/Q526)*(1/R526-1/Q526) + 4*DL526/((DL526+1)*(DL526+1))*(2*1/R526*1/Q526-1/Q526*1/Q526)))</f>
        <v>0</v>
      </c>
      <c r="Q526">
        <f>IF(LEFT(DM526,1)&lt;&gt;"0",IF(LEFT(DM526,1)="1",3.0,DN526),$D$5+$E$5*(EE526*DX526/($K$5*1000))+$F$5*(EE526*DX526/($K$5*1000))*MAX(MIN(DK526,$J$5),$I$5)*MAX(MIN(DK526,$J$5),$I$5)+$G$5*MAX(MIN(DK526,$J$5),$I$5)*(EE526*DX526/($K$5*1000))+$H$5*(EE526*DX526/($K$5*1000))*(EE526*DX526/($K$5*1000)))</f>
        <v>0</v>
      </c>
      <c r="R526">
        <f>I526*(1000-(1000*0.61365*exp(17.502*V526/(240.97+V526))/(DX526+DY526)+DS526)/2)/(1000*0.61365*exp(17.502*V526/(240.97+V526))/(DX526+DY526)-DS526)</f>
        <v>0</v>
      </c>
      <c r="S526">
        <f>1/((DL526+1)/(P526/1.6)+1/(Q526/1.37)) + DL526/((DL526+1)/(P526/1.6) + DL526/(Q526/1.37))</f>
        <v>0</v>
      </c>
      <c r="T526">
        <f>(DG526*DJ526)</f>
        <v>0</v>
      </c>
      <c r="U526">
        <f>(DZ526+(T526+2*0.95*5.67E-8*(((DZ526+$B$9)+273)^4-(DZ526+273)^4)-44100*I526)/(1.84*29.3*Q526+8*0.95*5.67E-8*(DZ526+273)^3))</f>
        <v>0</v>
      </c>
      <c r="V526">
        <f>($C$9*EA526+$D$9*EB526+$E$9*U526)</f>
        <v>0</v>
      </c>
      <c r="W526">
        <f>0.61365*exp(17.502*V526/(240.97+V526))</f>
        <v>0</v>
      </c>
      <c r="X526">
        <f>(Y526/Z526*100)</f>
        <v>0</v>
      </c>
      <c r="Y526">
        <f>DS526*(DX526+DY526)/1000</f>
        <v>0</v>
      </c>
      <c r="Z526">
        <f>0.61365*exp(17.502*DZ526/(240.97+DZ526))</f>
        <v>0</v>
      </c>
      <c r="AA526">
        <f>(W526-DS526*(DX526+DY526)/1000)</f>
        <v>0</v>
      </c>
      <c r="AB526">
        <f>(-I526*44100)</f>
        <v>0</v>
      </c>
      <c r="AC526">
        <f>2*29.3*Q526*0.92*(DZ526-V526)</f>
        <v>0</v>
      </c>
      <c r="AD526">
        <f>2*0.95*5.67E-8*(((DZ526+$B$9)+273)^4-(V526+273)^4)</f>
        <v>0</v>
      </c>
      <c r="AE526">
        <f>T526+AD526+AB526+AC526</f>
        <v>0</v>
      </c>
      <c r="AF526">
        <f>DW526*AT526*(DR526-DQ526*(1000-AT526*DT526)/(1000-AT526*DS526))/(100*DK526)</f>
        <v>0</v>
      </c>
      <c r="AG526">
        <f>1000*DW526*AT526*(DS526-DT526)/(100*DK526*(1000-AT526*DS526))</f>
        <v>0</v>
      </c>
      <c r="AH526">
        <f>(AI526 - AJ526 - DX526*1E3/(8.314*(DZ526+273.15)) * AL526/DW526 * AK526) * DW526/(100*DK526) * (1000 - DT526)/1000</f>
        <v>0</v>
      </c>
      <c r="AI526">
        <v>426.6966635888436</v>
      </c>
      <c r="AJ526">
        <v>416.4205515151513</v>
      </c>
      <c r="AK526">
        <v>0.02070138172424268</v>
      </c>
      <c r="AL526">
        <v>66.96187495327348</v>
      </c>
      <c r="AM526">
        <f>(AO526 - AN526 + DX526*1E3/(8.314*(DZ526+273.15)) * AQ526/DW526 * AP526) * DW526/(100*DK526) * 1000/(1000 - AO526)</f>
        <v>0</v>
      </c>
      <c r="AN526">
        <v>15.10073134355225</v>
      </c>
      <c r="AO526">
        <v>17.8841048951049</v>
      </c>
      <c r="AP526">
        <v>-0.0001888917751852022</v>
      </c>
      <c r="AQ526">
        <v>97.61332919018848</v>
      </c>
      <c r="AR526">
        <v>0</v>
      </c>
      <c r="AS526">
        <v>0</v>
      </c>
      <c r="AT526">
        <f>IF(AR526*$H$15&gt;=AV526,1.0,(AV526/(AV526-AR526*$H$15)))</f>
        <v>0</v>
      </c>
      <c r="AU526">
        <f>(AT526-1)*100</f>
        <v>0</v>
      </c>
      <c r="AV526">
        <f>MAX(0,($B$15+$C$15*EE526)/(1+$D$15*EE526)*DX526/(DZ526+273)*$E$15)</f>
        <v>0</v>
      </c>
      <c r="AW526" t="s">
        <v>429</v>
      </c>
      <c r="AX526" t="s">
        <v>429</v>
      </c>
      <c r="AY526">
        <v>0</v>
      </c>
      <c r="AZ526">
        <v>0</v>
      </c>
      <c r="BA526">
        <f>1-AY526/AZ526</f>
        <v>0</v>
      </c>
      <c r="BB526">
        <v>0</v>
      </c>
      <c r="BC526" t="s">
        <v>429</v>
      </c>
      <c r="BD526" t="s">
        <v>429</v>
      </c>
      <c r="BE526">
        <v>0</v>
      </c>
      <c r="BF526">
        <v>0</v>
      </c>
      <c r="BG526">
        <f>1-BE526/BF526</f>
        <v>0</v>
      </c>
      <c r="BH526">
        <v>0.5</v>
      </c>
      <c r="BI526">
        <f>DH526</f>
        <v>0</v>
      </c>
      <c r="BJ526">
        <f>K526</f>
        <v>0</v>
      </c>
      <c r="BK526">
        <f>BG526*BH526*BI526</f>
        <v>0</v>
      </c>
      <c r="BL526">
        <f>(BJ526-BB526)/BI526</f>
        <v>0</v>
      </c>
      <c r="BM526">
        <f>(AZ526-BF526)/BF526</f>
        <v>0</v>
      </c>
      <c r="BN526">
        <f>AY526/(BA526+AY526/BF526)</f>
        <v>0</v>
      </c>
      <c r="BO526" t="s">
        <v>429</v>
      </c>
      <c r="BP526">
        <v>0</v>
      </c>
      <c r="BQ526">
        <f>IF(BP526&lt;&gt;0, BP526, BN526)</f>
        <v>0</v>
      </c>
      <c r="BR526">
        <f>1-BQ526/BF526</f>
        <v>0</v>
      </c>
      <c r="BS526">
        <f>(BF526-BE526)/(BF526-BQ526)</f>
        <v>0</v>
      </c>
      <c r="BT526">
        <f>(AZ526-BF526)/(AZ526-BQ526)</f>
        <v>0</v>
      </c>
      <c r="BU526">
        <f>(BF526-BE526)/(BF526-AY526)</f>
        <v>0</v>
      </c>
      <c r="BV526">
        <f>(AZ526-BF526)/(AZ526-AY526)</f>
        <v>0</v>
      </c>
      <c r="BW526">
        <f>(BS526*BQ526/BE526)</f>
        <v>0</v>
      </c>
      <c r="BX526">
        <f>(1-BW526)</f>
        <v>0</v>
      </c>
      <c r="DG526">
        <f>$B$13*EF526+$C$13*EG526+$F$13*ER526*(1-EU526)</f>
        <v>0</v>
      </c>
      <c r="DH526">
        <f>DG526*DI526</f>
        <v>0</v>
      </c>
      <c r="DI526">
        <f>($B$13*$D$11+$C$13*$D$11+$F$13*((FE526+EW526)/MAX(FE526+EW526+FF526, 0.1)*$I$11+FF526/MAX(FE526+EW526+FF526, 0.1)*$J$11))/($B$13+$C$13+$F$13)</f>
        <v>0</v>
      </c>
      <c r="DJ526">
        <f>($B$13*$K$11+$C$13*$K$11+$F$13*((FE526+EW526)/MAX(FE526+EW526+FF526, 0.1)*$P$11+FF526/MAX(FE526+EW526+FF526, 0.1)*$Q$11))/($B$13+$C$13+$F$13)</f>
        <v>0</v>
      </c>
      <c r="DK526">
        <v>6</v>
      </c>
      <c r="DL526">
        <v>0.5</v>
      </c>
      <c r="DM526" t="s">
        <v>430</v>
      </c>
      <c r="DN526">
        <v>2</v>
      </c>
      <c r="DO526" t="b">
        <v>1</v>
      </c>
      <c r="DP526">
        <v>1685039768.155172</v>
      </c>
      <c r="DQ526">
        <v>408.901275862069</v>
      </c>
      <c r="DR526">
        <v>420.4136206896551</v>
      </c>
      <c r="DS526">
        <v>17.8941</v>
      </c>
      <c r="DT526">
        <v>15.10585862068965</v>
      </c>
      <c r="DU526">
        <v>408.7086896551724</v>
      </c>
      <c r="DV526">
        <v>17.98728965517241</v>
      </c>
      <c r="DW526">
        <v>499.9393448275863</v>
      </c>
      <c r="DX526">
        <v>99.47036551724138</v>
      </c>
      <c r="DY526">
        <v>0.09979425862068964</v>
      </c>
      <c r="DZ526">
        <v>26.9108103448276</v>
      </c>
      <c r="EA526">
        <v>28.0582448275862</v>
      </c>
      <c r="EB526">
        <v>999.9000000000002</v>
      </c>
      <c r="EC526">
        <v>0</v>
      </c>
      <c r="ED526">
        <v>0</v>
      </c>
      <c r="EE526">
        <v>9999.312068965517</v>
      </c>
      <c r="EF526">
        <v>0</v>
      </c>
      <c r="EG526">
        <v>389.0538965517242</v>
      </c>
      <c r="EH526">
        <v>-11.51231034482759</v>
      </c>
      <c r="EI526">
        <v>416.3515862068965</v>
      </c>
      <c r="EJ526">
        <v>426.8617241379311</v>
      </c>
      <c r="EK526">
        <v>2.788250689655173</v>
      </c>
      <c r="EL526">
        <v>420.4136206896551</v>
      </c>
      <c r="EM526">
        <v>15.10585862068965</v>
      </c>
      <c r="EN526">
        <v>1.779932068965517</v>
      </c>
      <c r="EO526">
        <v>1.502583448275862</v>
      </c>
      <c r="EP526">
        <v>15.61166206896552</v>
      </c>
      <c r="EQ526">
        <v>12.99448275862069</v>
      </c>
      <c r="ER526">
        <v>1999.967931034483</v>
      </c>
      <c r="ES526">
        <v>0.9800021034482758</v>
      </c>
      <c r="ET526">
        <v>0.01999759655172414</v>
      </c>
      <c r="EU526">
        <v>0</v>
      </c>
      <c r="EV526">
        <v>768.0213448275864</v>
      </c>
      <c r="EW526">
        <v>5.00078</v>
      </c>
      <c r="EX526">
        <v>20524.96896551724</v>
      </c>
      <c r="EY526">
        <v>16379.38620689655</v>
      </c>
      <c r="EZ526">
        <v>45.81451724137931</v>
      </c>
      <c r="FA526">
        <v>47.81220689655172</v>
      </c>
      <c r="FB526">
        <v>46.87910344827587</v>
      </c>
      <c r="FC526">
        <v>46.78206896551723</v>
      </c>
      <c r="FD526">
        <v>46.21955172413792</v>
      </c>
      <c r="FE526">
        <v>1955.067931034483</v>
      </c>
      <c r="FF526">
        <v>39.89103448275863</v>
      </c>
      <c r="FG526">
        <v>0</v>
      </c>
      <c r="FH526">
        <v>1685039775.1</v>
      </c>
      <c r="FI526">
        <v>0</v>
      </c>
      <c r="FJ526">
        <v>768.0363076923078</v>
      </c>
      <c r="FK526">
        <v>3.272341873758464</v>
      </c>
      <c r="FL526">
        <v>2221.394871677617</v>
      </c>
      <c r="FM526">
        <v>20535.71538461539</v>
      </c>
      <c r="FN526">
        <v>15</v>
      </c>
      <c r="FO526">
        <v>1685038834.5</v>
      </c>
      <c r="FP526" t="s">
        <v>1407</v>
      </c>
      <c r="FQ526">
        <v>1685038825.5</v>
      </c>
      <c r="FR526">
        <v>1685038834.5</v>
      </c>
      <c r="FS526">
        <v>7</v>
      </c>
      <c r="FT526">
        <v>-0.029</v>
      </c>
      <c r="FU526">
        <v>-0.007</v>
      </c>
      <c r="FV526">
        <v>0.194</v>
      </c>
      <c r="FW526">
        <v>-0.178</v>
      </c>
      <c r="FX526">
        <v>420</v>
      </c>
      <c r="FY526">
        <v>11</v>
      </c>
      <c r="FZ526">
        <v>0.2</v>
      </c>
      <c r="GA526">
        <v>0.02</v>
      </c>
      <c r="GB526">
        <v>-11.47899512195122</v>
      </c>
      <c r="GC526">
        <v>-1.498902439024418</v>
      </c>
      <c r="GD526">
        <v>0.3576002011725437</v>
      </c>
      <c r="GE526">
        <v>0</v>
      </c>
      <c r="GF526">
        <v>2.784475365853659</v>
      </c>
      <c r="GG526">
        <v>0.06273344947735356</v>
      </c>
      <c r="GH526">
        <v>0.007026527816698243</v>
      </c>
      <c r="GI526">
        <v>1</v>
      </c>
      <c r="GJ526">
        <v>1</v>
      </c>
      <c r="GK526">
        <v>2</v>
      </c>
      <c r="GL526" t="s">
        <v>432</v>
      </c>
      <c r="GM526">
        <v>3.09872</v>
      </c>
      <c r="GN526">
        <v>2.75797</v>
      </c>
      <c r="GO526">
        <v>0.0923567</v>
      </c>
      <c r="GP526">
        <v>0.0948418</v>
      </c>
      <c r="GQ526">
        <v>0.0950202</v>
      </c>
      <c r="GR526">
        <v>0.0842106</v>
      </c>
      <c r="GS526">
        <v>22913.6</v>
      </c>
      <c r="GT526">
        <v>22606.9</v>
      </c>
      <c r="GU526">
        <v>25813.9</v>
      </c>
      <c r="GV526">
        <v>25348.6</v>
      </c>
      <c r="GW526">
        <v>37513.3</v>
      </c>
      <c r="GX526">
        <v>35376.3</v>
      </c>
      <c r="GY526">
        <v>45151.4</v>
      </c>
      <c r="GZ526">
        <v>41792.6</v>
      </c>
      <c r="HA526">
        <v>1.7974</v>
      </c>
      <c r="HB526">
        <v>1.71585</v>
      </c>
      <c r="HC526">
        <v>-0.0955313</v>
      </c>
      <c r="HD526">
        <v>0</v>
      </c>
      <c r="HE526">
        <v>29.5499</v>
      </c>
      <c r="HF526">
        <v>999.9</v>
      </c>
      <c r="HG526">
        <v>38.8</v>
      </c>
      <c r="HH526">
        <v>47.6</v>
      </c>
      <c r="HI526">
        <v>42.9354</v>
      </c>
      <c r="HJ526">
        <v>62.9939</v>
      </c>
      <c r="HK526">
        <v>23.7059</v>
      </c>
      <c r="HL526">
        <v>1</v>
      </c>
      <c r="HM526">
        <v>0.971484</v>
      </c>
      <c r="HN526">
        <v>9.28105</v>
      </c>
      <c r="HO526">
        <v>20.0548</v>
      </c>
      <c r="HP526">
        <v>5.20756</v>
      </c>
      <c r="HQ526">
        <v>11.986</v>
      </c>
      <c r="HR526">
        <v>4.9621</v>
      </c>
      <c r="HS526">
        <v>3.27365</v>
      </c>
      <c r="HT526">
        <v>9999</v>
      </c>
      <c r="HU526">
        <v>9999</v>
      </c>
      <c r="HV526">
        <v>9999</v>
      </c>
      <c r="HW526">
        <v>33.7</v>
      </c>
      <c r="HX526">
        <v>1.86395</v>
      </c>
      <c r="HY526">
        <v>1.86024</v>
      </c>
      <c r="HZ526">
        <v>1.85867</v>
      </c>
      <c r="IA526">
        <v>1.85995</v>
      </c>
      <c r="IB526">
        <v>1.85988</v>
      </c>
      <c r="IC526">
        <v>1.85852</v>
      </c>
      <c r="ID526">
        <v>1.8576</v>
      </c>
      <c r="IE526">
        <v>1.85242</v>
      </c>
      <c r="IF526">
        <v>0</v>
      </c>
      <c r="IG526">
        <v>0</v>
      </c>
      <c r="IH526">
        <v>0</v>
      </c>
      <c r="II526">
        <v>0</v>
      </c>
      <c r="IJ526" t="s">
        <v>433</v>
      </c>
      <c r="IK526" t="s">
        <v>434</v>
      </c>
      <c r="IL526" t="s">
        <v>435</v>
      </c>
      <c r="IM526" t="s">
        <v>435</v>
      </c>
      <c r="IN526" t="s">
        <v>435</v>
      </c>
      <c r="IO526" t="s">
        <v>435</v>
      </c>
      <c r="IP526">
        <v>0</v>
      </c>
      <c r="IQ526">
        <v>100</v>
      </c>
      <c r="IR526">
        <v>100</v>
      </c>
      <c r="IS526">
        <v>0.192</v>
      </c>
      <c r="IT526">
        <v>-0.09329999999999999</v>
      </c>
      <c r="IU526">
        <v>0.1137255797111478</v>
      </c>
      <c r="IV526">
        <v>0.0002756662941723101</v>
      </c>
      <c r="IW526">
        <v>-1.706736700235475E-07</v>
      </c>
      <c r="IX526">
        <v>-7.648352192670159E-11</v>
      </c>
      <c r="IY526">
        <v>-0.2528666375941129</v>
      </c>
      <c r="IZ526">
        <v>0.001712106514585134</v>
      </c>
      <c r="JA526">
        <v>0.0004201690128959496</v>
      </c>
      <c r="JB526">
        <v>-1.212774764375344E-06</v>
      </c>
      <c r="JC526">
        <v>3</v>
      </c>
      <c r="JD526">
        <v>1949</v>
      </c>
      <c r="JE526">
        <v>1</v>
      </c>
      <c r="JF526">
        <v>28</v>
      </c>
      <c r="JG526">
        <v>15.8</v>
      </c>
      <c r="JH526">
        <v>15.7</v>
      </c>
      <c r="JI526">
        <v>1.15479</v>
      </c>
      <c r="JJ526">
        <v>2.71606</v>
      </c>
      <c r="JK526">
        <v>1.49658</v>
      </c>
      <c r="JL526">
        <v>2.33398</v>
      </c>
      <c r="JM526">
        <v>1.54785</v>
      </c>
      <c r="JN526">
        <v>2.4292</v>
      </c>
      <c r="JO526">
        <v>50.51</v>
      </c>
      <c r="JP526">
        <v>12.5385</v>
      </c>
      <c r="JQ526">
        <v>18</v>
      </c>
      <c r="JR526">
        <v>502.883</v>
      </c>
      <c r="JS526">
        <v>462.154</v>
      </c>
      <c r="JT526">
        <v>20.6943</v>
      </c>
      <c r="JU526">
        <v>38.3327</v>
      </c>
      <c r="JV526">
        <v>30.0006</v>
      </c>
      <c r="JW526">
        <v>38.136</v>
      </c>
      <c r="JX526">
        <v>38.0155</v>
      </c>
      <c r="JY526">
        <v>23.2193</v>
      </c>
      <c r="JZ526">
        <v>58.7658</v>
      </c>
      <c r="KA526">
        <v>0</v>
      </c>
      <c r="KB526">
        <v>20.454</v>
      </c>
      <c r="KC526">
        <v>440.322</v>
      </c>
      <c r="KD526">
        <v>15.1437</v>
      </c>
      <c r="KE526">
        <v>98.6605</v>
      </c>
      <c r="KF526">
        <v>99.21120000000001</v>
      </c>
    </row>
    <row r="527" spans="1:292">
      <c r="A527">
        <v>507</v>
      </c>
      <c r="B527">
        <v>1685039781</v>
      </c>
      <c r="C527">
        <v>13181.90000009537</v>
      </c>
      <c r="D527" t="s">
        <v>1458</v>
      </c>
      <c r="E527" t="s">
        <v>1459</v>
      </c>
      <c r="F527">
        <v>5</v>
      </c>
      <c r="G527" t="s">
        <v>1406</v>
      </c>
      <c r="H527">
        <v>1685039773.232143</v>
      </c>
      <c r="I527">
        <f>(J527)/1000</f>
        <v>0</v>
      </c>
      <c r="J527">
        <f>IF(DO527, AM527, AG527)</f>
        <v>0</v>
      </c>
      <c r="K527">
        <f>IF(DO527, AH527, AF527)</f>
        <v>0</v>
      </c>
      <c r="L527">
        <f>DQ527 - IF(AT527&gt;1, K527*DK527*100.0/(AV527*EE527), 0)</f>
        <v>0</v>
      </c>
      <c r="M527">
        <f>((S527-I527/2)*L527-K527)/(S527+I527/2)</f>
        <v>0</v>
      </c>
      <c r="N527">
        <f>M527*(DX527+DY527)/1000.0</f>
        <v>0</v>
      </c>
      <c r="O527">
        <f>(DQ527 - IF(AT527&gt;1, K527*DK527*100.0/(AV527*EE527), 0))*(DX527+DY527)/1000.0</f>
        <v>0</v>
      </c>
      <c r="P527">
        <f>2.0/((1/R527-1/Q527)+SIGN(R527)*SQRT((1/R527-1/Q527)*(1/R527-1/Q527) + 4*DL527/((DL527+1)*(DL527+1))*(2*1/R527*1/Q527-1/Q527*1/Q527)))</f>
        <v>0</v>
      </c>
      <c r="Q527">
        <f>IF(LEFT(DM527,1)&lt;&gt;"0",IF(LEFT(DM527,1)="1",3.0,DN527),$D$5+$E$5*(EE527*DX527/($K$5*1000))+$F$5*(EE527*DX527/($K$5*1000))*MAX(MIN(DK527,$J$5),$I$5)*MAX(MIN(DK527,$J$5),$I$5)+$G$5*MAX(MIN(DK527,$J$5),$I$5)*(EE527*DX527/($K$5*1000))+$H$5*(EE527*DX527/($K$5*1000))*(EE527*DX527/($K$5*1000)))</f>
        <v>0</v>
      </c>
      <c r="R527">
        <f>I527*(1000-(1000*0.61365*exp(17.502*V527/(240.97+V527))/(DX527+DY527)+DS527)/2)/(1000*0.61365*exp(17.502*V527/(240.97+V527))/(DX527+DY527)-DS527)</f>
        <v>0</v>
      </c>
      <c r="S527">
        <f>1/((DL527+1)/(P527/1.6)+1/(Q527/1.37)) + DL527/((DL527+1)/(P527/1.6) + DL527/(Q527/1.37))</f>
        <v>0</v>
      </c>
      <c r="T527">
        <f>(DG527*DJ527)</f>
        <v>0</v>
      </c>
      <c r="U527">
        <f>(DZ527+(T527+2*0.95*5.67E-8*(((DZ527+$B$9)+273)^4-(DZ527+273)^4)-44100*I527)/(1.84*29.3*Q527+8*0.95*5.67E-8*(DZ527+273)^3))</f>
        <v>0</v>
      </c>
      <c r="V527">
        <f>($C$9*EA527+$D$9*EB527+$E$9*U527)</f>
        <v>0</v>
      </c>
      <c r="W527">
        <f>0.61365*exp(17.502*V527/(240.97+V527))</f>
        <v>0</v>
      </c>
      <c r="X527">
        <f>(Y527/Z527*100)</f>
        <v>0</v>
      </c>
      <c r="Y527">
        <f>DS527*(DX527+DY527)/1000</f>
        <v>0</v>
      </c>
      <c r="Z527">
        <f>0.61365*exp(17.502*DZ527/(240.97+DZ527))</f>
        <v>0</v>
      </c>
      <c r="AA527">
        <f>(W527-DS527*(DX527+DY527)/1000)</f>
        <v>0</v>
      </c>
      <c r="AB527">
        <f>(-I527*44100)</f>
        <v>0</v>
      </c>
      <c r="AC527">
        <f>2*29.3*Q527*0.92*(DZ527-V527)</f>
        <v>0</v>
      </c>
      <c r="AD527">
        <f>2*0.95*5.67E-8*(((DZ527+$B$9)+273)^4-(V527+273)^4)</f>
        <v>0</v>
      </c>
      <c r="AE527">
        <f>T527+AD527+AB527+AC527</f>
        <v>0</v>
      </c>
      <c r="AF527">
        <f>DW527*AT527*(DR527-DQ527*(1000-AT527*DT527)/(1000-AT527*DS527))/(100*DK527)</f>
        <v>0</v>
      </c>
      <c r="AG527">
        <f>1000*DW527*AT527*(DS527-DT527)/(100*DK527*(1000-AT527*DS527))</f>
        <v>0</v>
      </c>
      <c r="AH527">
        <f>(AI527 - AJ527 - DX527*1E3/(8.314*(DZ527+273.15)) * AL527/DW527 * AK527) * DW527/(100*DK527) * (1000 - DT527)/1000</f>
        <v>0</v>
      </c>
      <c r="AI527">
        <v>434.6107078345966</v>
      </c>
      <c r="AJ527">
        <v>419.4111151515148</v>
      </c>
      <c r="AK527">
        <v>0.770747209699665</v>
      </c>
      <c r="AL527">
        <v>66.96187495327348</v>
      </c>
      <c r="AM527">
        <f>(AO527 - AN527 + DX527*1E3/(8.314*(DZ527+273.15)) * AQ527/DW527 * AP527) * DW527/(100*DK527) * 1000/(1000 - AO527)</f>
        <v>0</v>
      </c>
      <c r="AN527">
        <v>15.0950991117467</v>
      </c>
      <c r="AO527">
        <v>17.87557552447553</v>
      </c>
      <c r="AP527">
        <v>-0.0001401864983679854</v>
      </c>
      <c r="AQ527">
        <v>97.61332919018848</v>
      </c>
      <c r="AR527">
        <v>0</v>
      </c>
      <c r="AS527">
        <v>0</v>
      </c>
      <c r="AT527">
        <f>IF(AR527*$H$15&gt;=AV527,1.0,(AV527/(AV527-AR527*$H$15)))</f>
        <v>0</v>
      </c>
      <c r="AU527">
        <f>(AT527-1)*100</f>
        <v>0</v>
      </c>
      <c r="AV527">
        <f>MAX(0,($B$15+$C$15*EE527)/(1+$D$15*EE527)*DX527/(DZ527+273)*$E$15)</f>
        <v>0</v>
      </c>
      <c r="AW527" t="s">
        <v>429</v>
      </c>
      <c r="AX527" t="s">
        <v>429</v>
      </c>
      <c r="AY527">
        <v>0</v>
      </c>
      <c r="AZ527">
        <v>0</v>
      </c>
      <c r="BA527">
        <f>1-AY527/AZ527</f>
        <v>0</v>
      </c>
      <c r="BB527">
        <v>0</v>
      </c>
      <c r="BC527" t="s">
        <v>429</v>
      </c>
      <c r="BD527" t="s">
        <v>429</v>
      </c>
      <c r="BE527">
        <v>0</v>
      </c>
      <c r="BF527">
        <v>0</v>
      </c>
      <c r="BG527">
        <f>1-BE527/BF527</f>
        <v>0</v>
      </c>
      <c r="BH527">
        <v>0.5</v>
      </c>
      <c r="BI527">
        <f>DH527</f>
        <v>0</v>
      </c>
      <c r="BJ527">
        <f>K527</f>
        <v>0</v>
      </c>
      <c r="BK527">
        <f>BG527*BH527*BI527</f>
        <v>0</v>
      </c>
      <c r="BL527">
        <f>(BJ527-BB527)/BI527</f>
        <v>0</v>
      </c>
      <c r="BM527">
        <f>(AZ527-BF527)/BF527</f>
        <v>0</v>
      </c>
      <c r="BN527">
        <f>AY527/(BA527+AY527/BF527)</f>
        <v>0</v>
      </c>
      <c r="BO527" t="s">
        <v>429</v>
      </c>
      <c r="BP527">
        <v>0</v>
      </c>
      <c r="BQ527">
        <f>IF(BP527&lt;&gt;0, BP527, BN527)</f>
        <v>0</v>
      </c>
      <c r="BR527">
        <f>1-BQ527/BF527</f>
        <v>0</v>
      </c>
      <c r="BS527">
        <f>(BF527-BE527)/(BF527-BQ527)</f>
        <v>0</v>
      </c>
      <c r="BT527">
        <f>(AZ527-BF527)/(AZ527-BQ527)</f>
        <v>0</v>
      </c>
      <c r="BU527">
        <f>(BF527-BE527)/(BF527-AY527)</f>
        <v>0</v>
      </c>
      <c r="BV527">
        <f>(AZ527-BF527)/(AZ527-AY527)</f>
        <v>0</v>
      </c>
      <c r="BW527">
        <f>(BS527*BQ527/BE527)</f>
        <v>0</v>
      </c>
      <c r="BX527">
        <f>(1-BW527)</f>
        <v>0</v>
      </c>
      <c r="DG527">
        <f>$B$13*EF527+$C$13*EG527+$F$13*ER527*(1-EU527)</f>
        <v>0</v>
      </c>
      <c r="DH527">
        <f>DG527*DI527</f>
        <v>0</v>
      </c>
      <c r="DI527">
        <f>($B$13*$D$11+$C$13*$D$11+$F$13*((FE527+EW527)/MAX(FE527+EW527+FF527, 0.1)*$I$11+FF527/MAX(FE527+EW527+FF527, 0.1)*$J$11))/($B$13+$C$13+$F$13)</f>
        <v>0</v>
      </c>
      <c r="DJ527">
        <f>($B$13*$K$11+$C$13*$K$11+$F$13*((FE527+EW527)/MAX(FE527+EW527+FF527, 0.1)*$P$11+FF527/MAX(FE527+EW527+FF527, 0.1)*$Q$11))/($B$13+$C$13+$F$13)</f>
        <v>0</v>
      </c>
      <c r="DK527">
        <v>6</v>
      </c>
      <c r="DL527">
        <v>0.5</v>
      </c>
      <c r="DM527" t="s">
        <v>430</v>
      </c>
      <c r="DN527">
        <v>2</v>
      </c>
      <c r="DO527" t="b">
        <v>1</v>
      </c>
      <c r="DP527">
        <v>1685039773.232143</v>
      </c>
      <c r="DQ527">
        <v>409.3385357142857</v>
      </c>
      <c r="DR527">
        <v>423.23575</v>
      </c>
      <c r="DS527">
        <v>17.88851071428571</v>
      </c>
      <c r="DT527">
        <v>15.10009285714285</v>
      </c>
      <c r="DU527">
        <v>409.1458928571429</v>
      </c>
      <c r="DV527">
        <v>17.98179285714286</v>
      </c>
      <c r="DW527">
        <v>499.9459642857142</v>
      </c>
      <c r="DX527">
        <v>99.47013571428575</v>
      </c>
      <c r="DY527">
        <v>0.09984015</v>
      </c>
      <c r="DZ527">
        <v>26.87835714285714</v>
      </c>
      <c r="EA527">
        <v>28.02457857142857</v>
      </c>
      <c r="EB527">
        <v>999.9000000000002</v>
      </c>
      <c r="EC527">
        <v>0</v>
      </c>
      <c r="ED527">
        <v>0</v>
      </c>
      <c r="EE527">
        <v>10002.27857142857</v>
      </c>
      <c r="EF527">
        <v>0</v>
      </c>
      <c r="EG527">
        <v>393.9980714285714</v>
      </c>
      <c r="EH527">
        <v>-13.89712857142857</v>
      </c>
      <c r="EI527">
        <v>416.7944642857142</v>
      </c>
      <c r="EJ527">
        <v>429.7246071428571</v>
      </c>
      <c r="EK527">
        <v>2.788431785714286</v>
      </c>
      <c r="EL527">
        <v>423.23575</v>
      </c>
      <c r="EM527">
        <v>15.10009285714285</v>
      </c>
      <c r="EN527">
        <v>1.779373214285714</v>
      </c>
      <c r="EO527">
        <v>1.502007857142857</v>
      </c>
      <c r="EP527">
        <v>15.60676428571429</v>
      </c>
      <c r="EQ527">
        <v>12.98861428571429</v>
      </c>
      <c r="ER527">
        <v>1999.969285714286</v>
      </c>
      <c r="ES527">
        <v>0.9800023214285714</v>
      </c>
      <c r="ET527">
        <v>0.01999737857142857</v>
      </c>
      <c r="EU527">
        <v>0</v>
      </c>
      <c r="EV527">
        <v>768.2037499999999</v>
      </c>
      <c r="EW527">
        <v>5.00078</v>
      </c>
      <c r="EX527">
        <v>20511.82857142857</v>
      </c>
      <c r="EY527">
        <v>16379.40714285714</v>
      </c>
      <c r="EZ527">
        <v>45.81682142857142</v>
      </c>
      <c r="FA527">
        <v>47.82557142857141</v>
      </c>
      <c r="FB527">
        <v>46.80121428571429</v>
      </c>
      <c r="FC527">
        <v>46.78996428571428</v>
      </c>
      <c r="FD527">
        <v>46.20289285714285</v>
      </c>
      <c r="FE527">
        <v>1955.072142857143</v>
      </c>
      <c r="FF527">
        <v>39.89107142857144</v>
      </c>
      <c r="FG527">
        <v>0</v>
      </c>
      <c r="FH527">
        <v>1685039780.5</v>
      </c>
      <c r="FI527">
        <v>0</v>
      </c>
      <c r="FJ527">
        <v>768.2274799999999</v>
      </c>
      <c r="FK527">
        <v>1.62838460639997</v>
      </c>
      <c r="FL527">
        <v>-634.1384595898024</v>
      </c>
      <c r="FM527">
        <v>20521.836</v>
      </c>
      <c r="FN527">
        <v>15</v>
      </c>
      <c r="FO527">
        <v>1685038834.5</v>
      </c>
      <c r="FP527" t="s">
        <v>1407</v>
      </c>
      <c r="FQ527">
        <v>1685038825.5</v>
      </c>
      <c r="FR527">
        <v>1685038834.5</v>
      </c>
      <c r="FS527">
        <v>7</v>
      </c>
      <c r="FT527">
        <v>-0.029</v>
      </c>
      <c r="FU527">
        <v>-0.007</v>
      </c>
      <c r="FV527">
        <v>0.194</v>
      </c>
      <c r="FW527">
        <v>-0.178</v>
      </c>
      <c r="FX527">
        <v>420</v>
      </c>
      <c r="FY527">
        <v>11</v>
      </c>
      <c r="FZ527">
        <v>0.2</v>
      </c>
      <c r="GA527">
        <v>0.02</v>
      </c>
      <c r="GB527">
        <v>-12.92988</v>
      </c>
      <c r="GC527">
        <v>-22.51680225140711</v>
      </c>
      <c r="GD527">
        <v>2.920914778044714</v>
      </c>
      <c r="GE527">
        <v>0</v>
      </c>
      <c r="GF527">
        <v>2.78743675</v>
      </c>
      <c r="GG527">
        <v>0.006943227016881486</v>
      </c>
      <c r="GH527">
        <v>0.003282844336471055</v>
      </c>
      <c r="GI527">
        <v>1</v>
      </c>
      <c r="GJ527">
        <v>1</v>
      </c>
      <c r="GK527">
        <v>2</v>
      </c>
      <c r="GL527" t="s">
        <v>432</v>
      </c>
      <c r="GM527">
        <v>3.09879</v>
      </c>
      <c r="GN527">
        <v>2.75815</v>
      </c>
      <c r="GO527">
        <v>0.0929526</v>
      </c>
      <c r="GP527">
        <v>0.0969757</v>
      </c>
      <c r="GQ527">
        <v>0.0949854</v>
      </c>
      <c r="GR527">
        <v>0.0841889</v>
      </c>
      <c r="GS527">
        <v>22898.3</v>
      </c>
      <c r="GT527">
        <v>22553.6</v>
      </c>
      <c r="GU527">
        <v>25813.6</v>
      </c>
      <c r="GV527">
        <v>25348.5</v>
      </c>
      <c r="GW527">
        <v>37514.4</v>
      </c>
      <c r="GX527">
        <v>35377.1</v>
      </c>
      <c r="GY527">
        <v>45150.9</v>
      </c>
      <c r="GZ527">
        <v>41792.4</v>
      </c>
      <c r="HA527">
        <v>1.79797</v>
      </c>
      <c r="HB527">
        <v>1.71577</v>
      </c>
      <c r="HC527">
        <v>-0.09628009999999999</v>
      </c>
      <c r="HD527">
        <v>0</v>
      </c>
      <c r="HE527">
        <v>29.5562</v>
      </c>
      <c r="HF527">
        <v>999.9</v>
      </c>
      <c r="HG527">
        <v>38.8</v>
      </c>
      <c r="HH527">
        <v>47.6</v>
      </c>
      <c r="HI527">
        <v>42.9407</v>
      </c>
      <c r="HJ527">
        <v>62.9439</v>
      </c>
      <c r="HK527">
        <v>23.6579</v>
      </c>
      <c r="HL527">
        <v>1</v>
      </c>
      <c r="HM527">
        <v>0.972114</v>
      </c>
      <c r="HN527">
        <v>9.28105</v>
      </c>
      <c r="HO527">
        <v>20.0553</v>
      </c>
      <c r="HP527">
        <v>5.2095</v>
      </c>
      <c r="HQ527">
        <v>11.9861</v>
      </c>
      <c r="HR527">
        <v>4.96225</v>
      </c>
      <c r="HS527">
        <v>3.27413</v>
      </c>
      <c r="HT527">
        <v>9999</v>
      </c>
      <c r="HU527">
        <v>9999</v>
      </c>
      <c r="HV527">
        <v>9999</v>
      </c>
      <c r="HW527">
        <v>33.7</v>
      </c>
      <c r="HX527">
        <v>1.86392</v>
      </c>
      <c r="HY527">
        <v>1.86022</v>
      </c>
      <c r="HZ527">
        <v>1.85866</v>
      </c>
      <c r="IA527">
        <v>1.85991</v>
      </c>
      <c r="IB527">
        <v>1.85988</v>
      </c>
      <c r="IC527">
        <v>1.85852</v>
      </c>
      <c r="ID527">
        <v>1.8576</v>
      </c>
      <c r="IE527">
        <v>1.85242</v>
      </c>
      <c r="IF527">
        <v>0</v>
      </c>
      <c r="IG527">
        <v>0</v>
      </c>
      <c r="IH527">
        <v>0</v>
      </c>
      <c r="II527">
        <v>0</v>
      </c>
      <c r="IJ527" t="s">
        <v>433</v>
      </c>
      <c r="IK527" t="s">
        <v>434</v>
      </c>
      <c r="IL527" t="s">
        <v>435</v>
      </c>
      <c r="IM527" t="s">
        <v>435</v>
      </c>
      <c r="IN527" t="s">
        <v>435</v>
      </c>
      <c r="IO527" t="s">
        <v>435</v>
      </c>
      <c r="IP527">
        <v>0</v>
      </c>
      <c r="IQ527">
        <v>100</v>
      </c>
      <c r="IR527">
        <v>100</v>
      </c>
      <c r="IS527">
        <v>0.193</v>
      </c>
      <c r="IT527">
        <v>-0.0935</v>
      </c>
      <c r="IU527">
        <v>0.1137255797111478</v>
      </c>
      <c r="IV527">
        <v>0.0002756662941723101</v>
      </c>
      <c r="IW527">
        <v>-1.706736700235475E-07</v>
      </c>
      <c r="IX527">
        <v>-7.648352192670159E-11</v>
      </c>
      <c r="IY527">
        <v>-0.2528666375941129</v>
      </c>
      <c r="IZ527">
        <v>0.001712106514585134</v>
      </c>
      <c r="JA527">
        <v>0.0004201690128959496</v>
      </c>
      <c r="JB527">
        <v>-1.212774764375344E-06</v>
      </c>
      <c r="JC527">
        <v>3</v>
      </c>
      <c r="JD527">
        <v>1949</v>
      </c>
      <c r="JE527">
        <v>1</v>
      </c>
      <c r="JF527">
        <v>28</v>
      </c>
      <c r="JG527">
        <v>15.9</v>
      </c>
      <c r="JH527">
        <v>15.8</v>
      </c>
      <c r="JI527">
        <v>1.18408</v>
      </c>
      <c r="JJ527">
        <v>2.71484</v>
      </c>
      <c r="JK527">
        <v>1.49658</v>
      </c>
      <c r="JL527">
        <v>2.33398</v>
      </c>
      <c r="JM527">
        <v>1.54785</v>
      </c>
      <c r="JN527">
        <v>2.38892</v>
      </c>
      <c r="JO527">
        <v>50.51</v>
      </c>
      <c r="JP527">
        <v>12.5385</v>
      </c>
      <c r="JQ527">
        <v>18</v>
      </c>
      <c r="JR527">
        <v>503.29</v>
      </c>
      <c r="JS527">
        <v>462.146</v>
      </c>
      <c r="JT527">
        <v>20.6767</v>
      </c>
      <c r="JU527">
        <v>38.3385</v>
      </c>
      <c r="JV527">
        <v>30.0007</v>
      </c>
      <c r="JW527">
        <v>38.142</v>
      </c>
      <c r="JX527">
        <v>38.0218</v>
      </c>
      <c r="JY527">
        <v>23.9187</v>
      </c>
      <c r="JZ527">
        <v>58.7658</v>
      </c>
      <c r="KA527">
        <v>0</v>
      </c>
      <c r="KB527">
        <v>20.4527</v>
      </c>
      <c r="KC527">
        <v>460.389</v>
      </c>
      <c r="KD527">
        <v>15.1464</v>
      </c>
      <c r="KE527">
        <v>98.65940000000001</v>
      </c>
      <c r="KF527">
        <v>99.2107</v>
      </c>
    </row>
    <row r="528" spans="1:292">
      <c r="A528">
        <v>508</v>
      </c>
      <c r="B528">
        <v>1685039786</v>
      </c>
      <c r="C528">
        <v>13186.90000009537</v>
      </c>
      <c r="D528" t="s">
        <v>1460</v>
      </c>
      <c r="E528" t="s">
        <v>1461</v>
      </c>
      <c r="F528">
        <v>5</v>
      </c>
      <c r="G528" t="s">
        <v>1406</v>
      </c>
      <c r="H528">
        <v>1685039778.5</v>
      </c>
      <c r="I528">
        <f>(J528)/1000</f>
        <v>0</v>
      </c>
      <c r="J528">
        <f>IF(DO528, AM528, AG528)</f>
        <v>0</v>
      </c>
      <c r="K528">
        <f>IF(DO528, AH528, AF528)</f>
        <v>0</v>
      </c>
      <c r="L528">
        <f>DQ528 - IF(AT528&gt;1, K528*DK528*100.0/(AV528*EE528), 0)</f>
        <v>0</v>
      </c>
      <c r="M528">
        <f>((S528-I528/2)*L528-K528)/(S528+I528/2)</f>
        <v>0</v>
      </c>
      <c r="N528">
        <f>M528*(DX528+DY528)/1000.0</f>
        <v>0</v>
      </c>
      <c r="O528">
        <f>(DQ528 - IF(AT528&gt;1, K528*DK528*100.0/(AV528*EE528), 0))*(DX528+DY528)/1000.0</f>
        <v>0</v>
      </c>
      <c r="P528">
        <f>2.0/((1/R528-1/Q528)+SIGN(R528)*SQRT((1/R528-1/Q528)*(1/R528-1/Q528) + 4*DL528/((DL528+1)*(DL528+1))*(2*1/R528*1/Q528-1/Q528*1/Q528)))</f>
        <v>0</v>
      </c>
      <c r="Q528">
        <f>IF(LEFT(DM528,1)&lt;&gt;"0",IF(LEFT(DM528,1)="1",3.0,DN528),$D$5+$E$5*(EE528*DX528/($K$5*1000))+$F$5*(EE528*DX528/($K$5*1000))*MAX(MIN(DK528,$J$5),$I$5)*MAX(MIN(DK528,$J$5),$I$5)+$G$5*MAX(MIN(DK528,$J$5),$I$5)*(EE528*DX528/($K$5*1000))+$H$5*(EE528*DX528/($K$5*1000))*(EE528*DX528/($K$5*1000)))</f>
        <v>0</v>
      </c>
      <c r="R528">
        <f>I528*(1000-(1000*0.61365*exp(17.502*V528/(240.97+V528))/(DX528+DY528)+DS528)/2)/(1000*0.61365*exp(17.502*V528/(240.97+V528))/(DX528+DY528)-DS528)</f>
        <v>0</v>
      </c>
      <c r="S528">
        <f>1/((DL528+1)/(P528/1.6)+1/(Q528/1.37)) + DL528/((DL528+1)/(P528/1.6) + DL528/(Q528/1.37))</f>
        <v>0</v>
      </c>
      <c r="T528">
        <f>(DG528*DJ528)</f>
        <v>0</v>
      </c>
      <c r="U528">
        <f>(DZ528+(T528+2*0.95*5.67E-8*(((DZ528+$B$9)+273)^4-(DZ528+273)^4)-44100*I528)/(1.84*29.3*Q528+8*0.95*5.67E-8*(DZ528+273)^3))</f>
        <v>0</v>
      </c>
      <c r="V528">
        <f>($C$9*EA528+$D$9*EB528+$E$9*U528)</f>
        <v>0</v>
      </c>
      <c r="W528">
        <f>0.61365*exp(17.502*V528/(240.97+V528))</f>
        <v>0</v>
      </c>
      <c r="X528">
        <f>(Y528/Z528*100)</f>
        <v>0</v>
      </c>
      <c r="Y528">
        <f>DS528*(DX528+DY528)/1000</f>
        <v>0</v>
      </c>
      <c r="Z528">
        <f>0.61365*exp(17.502*DZ528/(240.97+DZ528))</f>
        <v>0</v>
      </c>
      <c r="AA528">
        <f>(W528-DS528*(DX528+DY528)/1000)</f>
        <v>0</v>
      </c>
      <c r="AB528">
        <f>(-I528*44100)</f>
        <v>0</v>
      </c>
      <c r="AC528">
        <f>2*29.3*Q528*0.92*(DZ528-V528)</f>
        <v>0</v>
      </c>
      <c r="AD528">
        <f>2*0.95*5.67E-8*(((DZ528+$B$9)+273)^4-(V528+273)^4)</f>
        <v>0</v>
      </c>
      <c r="AE528">
        <f>T528+AD528+AB528+AC528</f>
        <v>0</v>
      </c>
      <c r="AF528">
        <f>DW528*AT528*(DR528-DQ528*(1000-AT528*DT528)/(1000-AT528*DS528))/(100*DK528)</f>
        <v>0</v>
      </c>
      <c r="AG528">
        <f>1000*DW528*AT528*(DS528-DT528)/(100*DK528*(1000-AT528*DS528))</f>
        <v>0</v>
      </c>
      <c r="AH528">
        <f>(AI528 - AJ528 - DX528*1E3/(8.314*(DZ528+273.15)) * AL528/DW528 * AK528) * DW528/(100*DK528) * (1000 - DT528)/1000</f>
        <v>0</v>
      </c>
      <c r="AI528">
        <v>448.9621484130066</v>
      </c>
      <c r="AJ528">
        <v>427.6748727272727</v>
      </c>
      <c r="AK528">
        <v>1.795616025603128</v>
      </c>
      <c r="AL528">
        <v>66.96187495327348</v>
      </c>
      <c r="AM528">
        <f>(AO528 - AN528 + DX528*1E3/(8.314*(DZ528+273.15)) * AQ528/DW528 * AP528) * DW528/(100*DK528) * 1000/(1000 - AO528)</f>
        <v>0</v>
      </c>
      <c r="AN528">
        <v>15.09050139441628</v>
      </c>
      <c r="AO528">
        <v>17.87617062937064</v>
      </c>
      <c r="AP528">
        <v>-9.44328711458583E-06</v>
      </c>
      <c r="AQ528">
        <v>97.61332919018848</v>
      </c>
      <c r="AR528">
        <v>0</v>
      </c>
      <c r="AS528">
        <v>0</v>
      </c>
      <c r="AT528">
        <f>IF(AR528*$H$15&gt;=AV528,1.0,(AV528/(AV528-AR528*$H$15)))</f>
        <v>0</v>
      </c>
      <c r="AU528">
        <f>(AT528-1)*100</f>
        <v>0</v>
      </c>
      <c r="AV528">
        <f>MAX(0,($B$15+$C$15*EE528)/(1+$D$15*EE528)*DX528/(DZ528+273)*$E$15)</f>
        <v>0</v>
      </c>
      <c r="AW528" t="s">
        <v>429</v>
      </c>
      <c r="AX528" t="s">
        <v>429</v>
      </c>
      <c r="AY528">
        <v>0</v>
      </c>
      <c r="AZ528">
        <v>0</v>
      </c>
      <c r="BA528">
        <f>1-AY528/AZ528</f>
        <v>0</v>
      </c>
      <c r="BB528">
        <v>0</v>
      </c>
      <c r="BC528" t="s">
        <v>429</v>
      </c>
      <c r="BD528" t="s">
        <v>429</v>
      </c>
      <c r="BE528">
        <v>0</v>
      </c>
      <c r="BF528">
        <v>0</v>
      </c>
      <c r="BG528">
        <f>1-BE528/BF528</f>
        <v>0</v>
      </c>
      <c r="BH528">
        <v>0.5</v>
      </c>
      <c r="BI528">
        <f>DH528</f>
        <v>0</v>
      </c>
      <c r="BJ528">
        <f>K528</f>
        <v>0</v>
      </c>
      <c r="BK528">
        <f>BG528*BH528*BI528</f>
        <v>0</v>
      </c>
      <c r="BL528">
        <f>(BJ528-BB528)/BI528</f>
        <v>0</v>
      </c>
      <c r="BM528">
        <f>(AZ528-BF528)/BF528</f>
        <v>0</v>
      </c>
      <c r="BN528">
        <f>AY528/(BA528+AY528/BF528)</f>
        <v>0</v>
      </c>
      <c r="BO528" t="s">
        <v>429</v>
      </c>
      <c r="BP528">
        <v>0</v>
      </c>
      <c r="BQ528">
        <f>IF(BP528&lt;&gt;0, BP528, BN528)</f>
        <v>0</v>
      </c>
      <c r="BR528">
        <f>1-BQ528/BF528</f>
        <v>0</v>
      </c>
      <c r="BS528">
        <f>(BF528-BE528)/(BF528-BQ528)</f>
        <v>0</v>
      </c>
      <c r="BT528">
        <f>(AZ528-BF528)/(AZ528-BQ528)</f>
        <v>0</v>
      </c>
      <c r="BU528">
        <f>(BF528-BE528)/(BF528-AY528)</f>
        <v>0</v>
      </c>
      <c r="BV528">
        <f>(AZ528-BF528)/(AZ528-AY528)</f>
        <v>0</v>
      </c>
      <c r="BW528">
        <f>(BS528*BQ528/BE528)</f>
        <v>0</v>
      </c>
      <c r="BX528">
        <f>(1-BW528)</f>
        <v>0</v>
      </c>
      <c r="DG528">
        <f>$B$13*EF528+$C$13*EG528+$F$13*ER528*(1-EU528)</f>
        <v>0</v>
      </c>
      <c r="DH528">
        <f>DG528*DI528</f>
        <v>0</v>
      </c>
      <c r="DI528">
        <f>($B$13*$D$11+$C$13*$D$11+$F$13*((FE528+EW528)/MAX(FE528+EW528+FF528, 0.1)*$I$11+FF528/MAX(FE528+EW528+FF528, 0.1)*$J$11))/($B$13+$C$13+$F$13)</f>
        <v>0</v>
      </c>
      <c r="DJ528">
        <f>($B$13*$K$11+$C$13*$K$11+$F$13*((FE528+EW528)/MAX(FE528+EW528+FF528, 0.1)*$P$11+FF528/MAX(FE528+EW528+FF528, 0.1)*$Q$11))/($B$13+$C$13+$F$13)</f>
        <v>0</v>
      </c>
      <c r="DK528">
        <v>6</v>
      </c>
      <c r="DL528">
        <v>0.5</v>
      </c>
      <c r="DM528" t="s">
        <v>430</v>
      </c>
      <c r="DN528">
        <v>2</v>
      </c>
      <c r="DO528" t="b">
        <v>1</v>
      </c>
      <c r="DP528">
        <v>1685039778.5</v>
      </c>
      <c r="DQ528">
        <v>411.849962962963</v>
      </c>
      <c r="DR528">
        <v>431.0401111111111</v>
      </c>
      <c r="DS528">
        <v>17.88094074074074</v>
      </c>
      <c r="DT528">
        <v>15.09414444444444</v>
      </c>
      <c r="DU528">
        <v>411.6569999999999</v>
      </c>
      <c r="DV528">
        <v>17.97433703703704</v>
      </c>
      <c r="DW528">
        <v>499.9835925925925</v>
      </c>
      <c r="DX528">
        <v>99.47012222222222</v>
      </c>
      <c r="DY528">
        <v>0.09989788888888888</v>
      </c>
      <c r="DZ528">
        <v>26.87483333333333</v>
      </c>
      <c r="EA528">
        <v>28.00335925925926</v>
      </c>
      <c r="EB528">
        <v>999.9000000000001</v>
      </c>
      <c r="EC528">
        <v>0</v>
      </c>
      <c r="ED528">
        <v>0</v>
      </c>
      <c r="EE528">
        <v>10003.65555555556</v>
      </c>
      <c r="EF528">
        <v>0</v>
      </c>
      <c r="EG528">
        <v>395.4277037037037</v>
      </c>
      <c r="EH528">
        <v>-19.19011851851852</v>
      </c>
      <c r="EI528">
        <v>419.3483333333333</v>
      </c>
      <c r="EJ528">
        <v>437.6459629629629</v>
      </c>
      <c r="EK528">
        <v>2.786805185185185</v>
      </c>
      <c r="EL528">
        <v>431.0401111111111</v>
      </c>
      <c r="EM528">
        <v>15.09414444444444</v>
      </c>
      <c r="EN528">
        <v>1.77862</v>
      </c>
      <c r="EO528">
        <v>1.501416296296296</v>
      </c>
      <c r="EP528">
        <v>15.60015185185185</v>
      </c>
      <c r="EQ528">
        <v>12.98259259259259</v>
      </c>
      <c r="ER528">
        <v>1999.992962962963</v>
      </c>
      <c r="ES528">
        <v>0.9800027777777777</v>
      </c>
      <c r="ET528">
        <v>0.01999693333333333</v>
      </c>
      <c r="EU528">
        <v>0</v>
      </c>
      <c r="EV528">
        <v>768.1765185185185</v>
      </c>
      <c r="EW528">
        <v>5.00078</v>
      </c>
      <c r="EX528">
        <v>20536.78518518518</v>
      </c>
      <c r="EY528">
        <v>16379.6</v>
      </c>
      <c r="EZ528">
        <v>45.83318518518518</v>
      </c>
      <c r="FA528">
        <v>47.84233333333333</v>
      </c>
      <c r="FB528">
        <v>46.79622222222223</v>
      </c>
      <c r="FC528">
        <v>46.80307407407408</v>
      </c>
      <c r="FD528">
        <v>46.22199999999999</v>
      </c>
      <c r="FE528">
        <v>1955.099259259259</v>
      </c>
      <c r="FF528">
        <v>39.89111111111112</v>
      </c>
      <c r="FG528">
        <v>0</v>
      </c>
      <c r="FH528">
        <v>1685039785.3</v>
      </c>
      <c r="FI528">
        <v>0</v>
      </c>
      <c r="FJ528">
        <v>768.19116</v>
      </c>
      <c r="FK528">
        <v>-2.234230773784872</v>
      </c>
      <c r="FL528">
        <v>-2056.061544851322</v>
      </c>
      <c r="FM528">
        <v>20537.036</v>
      </c>
      <c r="FN528">
        <v>15</v>
      </c>
      <c r="FO528">
        <v>1685038834.5</v>
      </c>
      <c r="FP528" t="s">
        <v>1407</v>
      </c>
      <c r="FQ528">
        <v>1685038825.5</v>
      </c>
      <c r="FR528">
        <v>1685038834.5</v>
      </c>
      <c r="FS528">
        <v>7</v>
      </c>
      <c r="FT528">
        <v>-0.029</v>
      </c>
      <c r="FU528">
        <v>-0.007</v>
      </c>
      <c r="FV528">
        <v>0.194</v>
      </c>
      <c r="FW528">
        <v>-0.178</v>
      </c>
      <c r="FX528">
        <v>420</v>
      </c>
      <c r="FY528">
        <v>11</v>
      </c>
      <c r="FZ528">
        <v>0.2</v>
      </c>
      <c r="GA528">
        <v>0.02</v>
      </c>
      <c r="GB528">
        <v>-16.55015</v>
      </c>
      <c r="GC528">
        <v>-58.75005478424014</v>
      </c>
      <c r="GD528">
        <v>6.141185962173756</v>
      </c>
      <c r="GE528">
        <v>0</v>
      </c>
      <c r="GF528">
        <v>2.78771475</v>
      </c>
      <c r="GG528">
        <v>-0.02149564727955731</v>
      </c>
      <c r="GH528">
        <v>0.002738825466783164</v>
      </c>
      <c r="GI528">
        <v>1</v>
      </c>
      <c r="GJ528">
        <v>1</v>
      </c>
      <c r="GK528">
        <v>2</v>
      </c>
      <c r="GL528" t="s">
        <v>432</v>
      </c>
      <c r="GM528">
        <v>3.09874</v>
      </c>
      <c r="GN528">
        <v>2.75819</v>
      </c>
      <c r="GO528">
        <v>0.0944159</v>
      </c>
      <c r="GP528">
        <v>0.0996075</v>
      </c>
      <c r="GQ528">
        <v>0.0949866</v>
      </c>
      <c r="GR528">
        <v>0.084172</v>
      </c>
      <c r="GS528">
        <v>22861.1</v>
      </c>
      <c r="GT528">
        <v>22487.6</v>
      </c>
      <c r="GU528">
        <v>25813.2</v>
      </c>
      <c r="GV528">
        <v>25348.2</v>
      </c>
      <c r="GW528">
        <v>37514.1</v>
      </c>
      <c r="GX528">
        <v>35377.6</v>
      </c>
      <c r="GY528">
        <v>45150.3</v>
      </c>
      <c r="GZ528">
        <v>41791.7</v>
      </c>
      <c r="HA528">
        <v>1.79757</v>
      </c>
      <c r="HB528">
        <v>1.71555</v>
      </c>
      <c r="HC528">
        <v>-0.09259580000000001</v>
      </c>
      <c r="HD528">
        <v>0</v>
      </c>
      <c r="HE528">
        <v>29.5633</v>
      </c>
      <c r="HF528">
        <v>999.9</v>
      </c>
      <c r="HG528">
        <v>38.8</v>
      </c>
      <c r="HH528">
        <v>47.6</v>
      </c>
      <c r="HI528">
        <v>42.9455</v>
      </c>
      <c r="HJ528">
        <v>63.1039</v>
      </c>
      <c r="HK528">
        <v>23.5056</v>
      </c>
      <c r="HL528">
        <v>1</v>
      </c>
      <c r="HM528">
        <v>0.972576</v>
      </c>
      <c r="HN528">
        <v>9.28105</v>
      </c>
      <c r="HO528">
        <v>20.0558</v>
      </c>
      <c r="HP528">
        <v>5.21085</v>
      </c>
      <c r="HQ528">
        <v>11.986</v>
      </c>
      <c r="HR528">
        <v>4.96285</v>
      </c>
      <c r="HS528">
        <v>3.27418</v>
      </c>
      <c r="HT528">
        <v>9999</v>
      </c>
      <c r="HU528">
        <v>9999</v>
      </c>
      <c r="HV528">
        <v>9999</v>
      </c>
      <c r="HW528">
        <v>33.7</v>
      </c>
      <c r="HX528">
        <v>1.86394</v>
      </c>
      <c r="HY528">
        <v>1.86023</v>
      </c>
      <c r="HZ528">
        <v>1.85867</v>
      </c>
      <c r="IA528">
        <v>1.85994</v>
      </c>
      <c r="IB528">
        <v>1.85988</v>
      </c>
      <c r="IC528">
        <v>1.85852</v>
      </c>
      <c r="ID528">
        <v>1.8576</v>
      </c>
      <c r="IE528">
        <v>1.85242</v>
      </c>
      <c r="IF528">
        <v>0</v>
      </c>
      <c r="IG528">
        <v>0</v>
      </c>
      <c r="IH528">
        <v>0</v>
      </c>
      <c r="II528">
        <v>0</v>
      </c>
      <c r="IJ528" t="s">
        <v>433</v>
      </c>
      <c r="IK528" t="s">
        <v>434</v>
      </c>
      <c r="IL528" t="s">
        <v>435</v>
      </c>
      <c r="IM528" t="s">
        <v>435</v>
      </c>
      <c r="IN528" t="s">
        <v>435</v>
      </c>
      <c r="IO528" t="s">
        <v>435</v>
      </c>
      <c r="IP528">
        <v>0</v>
      </c>
      <c r="IQ528">
        <v>100</v>
      </c>
      <c r="IR528">
        <v>100</v>
      </c>
      <c r="IS528">
        <v>0.193</v>
      </c>
      <c r="IT528">
        <v>-0.0934</v>
      </c>
      <c r="IU528">
        <v>0.1137255797111478</v>
      </c>
      <c r="IV528">
        <v>0.0002756662941723101</v>
      </c>
      <c r="IW528">
        <v>-1.706736700235475E-07</v>
      </c>
      <c r="IX528">
        <v>-7.648352192670159E-11</v>
      </c>
      <c r="IY528">
        <v>-0.2528666375941129</v>
      </c>
      <c r="IZ528">
        <v>0.001712106514585134</v>
      </c>
      <c r="JA528">
        <v>0.0004201690128959496</v>
      </c>
      <c r="JB528">
        <v>-1.212774764375344E-06</v>
      </c>
      <c r="JC528">
        <v>3</v>
      </c>
      <c r="JD528">
        <v>1949</v>
      </c>
      <c r="JE528">
        <v>1</v>
      </c>
      <c r="JF528">
        <v>28</v>
      </c>
      <c r="JG528">
        <v>16</v>
      </c>
      <c r="JH528">
        <v>15.9</v>
      </c>
      <c r="JI528">
        <v>1.22437</v>
      </c>
      <c r="JJ528">
        <v>2.69897</v>
      </c>
      <c r="JK528">
        <v>1.49658</v>
      </c>
      <c r="JL528">
        <v>2.33398</v>
      </c>
      <c r="JM528">
        <v>1.54785</v>
      </c>
      <c r="JN528">
        <v>2.49878</v>
      </c>
      <c r="JO528">
        <v>50.51</v>
      </c>
      <c r="JP528">
        <v>12.5472</v>
      </c>
      <c r="JQ528">
        <v>18</v>
      </c>
      <c r="JR528">
        <v>503.079</v>
      </c>
      <c r="JS528">
        <v>462.039</v>
      </c>
      <c r="JT528">
        <v>20.6671</v>
      </c>
      <c r="JU528">
        <v>38.3449</v>
      </c>
      <c r="JV528">
        <v>30.0006</v>
      </c>
      <c r="JW528">
        <v>38.1484</v>
      </c>
      <c r="JX528">
        <v>38.0281</v>
      </c>
      <c r="JY528">
        <v>24.6189</v>
      </c>
      <c r="JZ528">
        <v>58.7658</v>
      </c>
      <c r="KA528">
        <v>0</v>
      </c>
      <c r="KB528">
        <v>21.2264</v>
      </c>
      <c r="KC528">
        <v>473.763</v>
      </c>
      <c r="KD528">
        <v>15.1401</v>
      </c>
      <c r="KE528">
        <v>98.658</v>
      </c>
      <c r="KF528">
        <v>99.2094</v>
      </c>
    </row>
    <row r="529" spans="1:292">
      <c r="A529">
        <v>509</v>
      </c>
      <c r="B529">
        <v>1685039791</v>
      </c>
      <c r="C529">
        <v>13191.90000009537</v>
      </c>
      <c r="D529" t="s">
        <v>1462</v>
      </c>
      <c r="E529" t="s">
        <v>1463</v>
      </c>
      <c r="F529">
        <v>5</v>
      </c>
      <c r="G529" t="s">
        <v>1406</v>
      </c>
      <c r="H529">
        <v>1685039783.214286</v>
      </c>
      <c r="I529">
        <f>(J529)/1000</f>
        <v>0</v>
      </c>
      <c r="J529">
        <f>IF(DO529, AM529, AG529)</f>
        <v>0</v>
      </c>
      <c r="K529">
        <f>IF(DO529, AH529, AF529)</f>
        <v>0</v>
      </c>
      <c r="L529">
        <f>DQ529 - IF(AT529&gt;1, K529*DK529*100.0/(AV529*EE529), 0)</f>
        <v>0</v>
      </c>
      <c r="M529">
        <f>((S529-I529/2)*L529-K529)/(S529+I529/2)</f>
        <v>0</v>
      </c>
      <c r="N529">
        <f>M529*(DX529+DY529)/1000.0</f>
        <v>0</v>
      </c>
      <c r="O529">
        <f>(DQ529 - IF(AT529&gt;1, K529*DK529*100.0/(AV529*EE529), 0))*(DX529+DY529)/1000.0</f>
        <v>0</v>
      </c>
      <c r="P529">
        <f>2.0/((1/R529-1/Q529)+SIGN(R529)*SQRT((1/R529-1/Q529)*(1/R529-1/Q529) + 4*DL529/((DL529+1)*(DL529+1))*(2*1/R529*1/Q529-1/Q529*1/Q529)))</f>
        <v>0</v>
      </c>
      <c r="Q529">
        <f>IF(LEFT(DM529,1)&lt;&gt;"0",IF(LEFT(DM529,1)="1",3.0,DN529),$D$5+$E$5*(EE529*DX529/($K$5*1000))+$F$5*(EE529*DX529/($K$5*1000))*MAX(MIN(DK529,$J$5),$I$5)*MAX(MIN(DK529,$J$5),$I$5)+$G$5*MAX(MIN(DK529,$J$5),$I$5)*(EE529*DX529/($K$5*1000))+$H$5*(EE529*DX529/($K$5*1000))*(EE529*DX529/($K$5*1000)))</f>
        <v>0</v>
      </c>
      <c r="R529">
        <f>I529*(1000-(1000*0.61365*exp(17.502*V529/(240.97+V529))/(DX529+DY529)+DS529)/2)/(1000*0.61365*exp(17.502*V529/(240.97+V529))/(DX529+DY529)-DS529)</f>
        <v>0</v>
      </c>
      <c r="S529">
        <f>1/((DL529+1)/(P529/1.6)+1/(Q529/1.37)) + DL529/((DL529+1)/(P529/1.6) + DL529/(Q529/1.37))</f>
        <v>0</v>
      </c>
      <c r="T529">
        <f>(DG529*DJ529)</f>
        <v>0</v>
      </c>
      <c r="U529">
        <f>(DZ529+(T529+2*0.95*5.67E-8*(((DZ529+$B$9)+273)^4-(DZ529+273)^4)-44100*I529)/(1.84*29.3*Q529+8*0.95*5.67E-8*(DZ529+273)^3))</f>
        <v>0</v>
      </c>
      <c r="V529">
        <f>($C$9*EA529+$D$9*EB529+$E$9*U529)</f>
        <v>0</v>
      </c>
      <c r="W529">
        <f>0.61365*exp(17.502*V529/(240.97+V529))</f>
        <v>0</v>
      </c>
      <c r="X529">
        <f>(Y529/Z529*100)</f>
        <v>0</v>
      </c>
      <c r="Y529">
        <f>DS529*(DX529+DY529)/1000</f>
        <v>0</v>
      </c>
      <c r="Z529">
        <f>0.61365*exp(17.502*DZ529/(240.97+DZ529))</f>
        <v>0</v>
      </c>
      <c r="AA529">
        <f>(W529-DS529*(DX529+DY529)/1000)</f>
        <v>0</v>
      </c>
      <c r="AB529">
        <f>(-I529*44100)</f>
        <v>0</v>
      </c>
      <c r="AC529">
        <f>2*29.3*Q529*0.92*(DZ529-V529)</f>
        <v>0</v>
      </c>
      <c r="AD529">
        <f>2*0.95*5.67E-8*(((DZ529+$B$9)+273)^4-(V529+273)^4)</f>
        <v>0</v>
      </c>
      <c r="AE529">
        <f>T529+AD529+AB529+AC529</f>
        <v>0</v>
      </c>
      <c r="AF529">
        <f>DW529*AT529*(DR529-DQ529*(1000-AT529*DT529)/(1000-AT529*DS529))/(100*DK529)</f>
        <v>0</v>
      </c>
      <c r="AG529">
        <f>1000*DW529*AT529*(DS529-DT529)/(100*DK529*(1000-AT529*DS529))</f>
        <v>0</v>
      </c>
      <c r="AH529">
        <f>(AI529 - AJ529 - DX529*1E3/(8.314*(DZ529+273.15)) * AL529/DW529 * AK529) * DW529/(100*DK529) * (1000 - DT529)/1000</f>
        <v>0</v>
      </c>
      <c r="AI529">
        <v>465.7755434717305</v>
      </c>
      <c r="AJ529">
        <v>439.8290666666666</v>
      </c>
      <c r="AK529">
        <v>2.525094694246466</v>
      </c>
      <c r="AL529">
        <v>66.96187495327348</v>
      </c>
      <c r="AM529">
        <f>(AO529 - AN529 + DX529*1E3/(8.314*(DZ529+273.15)) * AQ529/DW529 * AP529) * DW529/(100*DK529) * 1000/(1000 - AO529)</f>
        <v>0</v>
      </c>
      <c r="AN529">
        <v>15.08606694065167</v>
      </c>
      <c r="AO529">
        <v>17.87615384615386</v>
      </c>
      <c r="AP529">
        <v>-7.36836682655513E-05</v>
      </c>
      <c r="AQ529">
        <v>97.61332919018848</v>
      </c>
      <c r="AR529">
        <v>0</v>
      </c>
      <c r="AS529">
        <v>0</v>
      </c>
      <c r="AT529">
        <f>IF(AR529*$H$15&gt;=AV529,1.0,(AV529/(AV529-AR529*$H$15)))</f>
        <v>0</v>
      </c>
      <c r="AU529">
        <f>(AT529-1)*100</f>
        <v>0</v>
      </c>
      <c r="AV529">
        <f>MAX(0,($B$15+$C$15*EE529)/(1+$D$15*EE529)*DX529/(DZ529+273)*$E$15)</f>
        <v>0</v>
      </c>
      <c r="AW529" t="s">
        <v>429</v>
      </c>
      <c r="AX529" t="s">
        <v>429</v>
      </c>
      <c r="AY529">
        <v>0</v>
      </c>
      <c r="AZ529">
        <v>0</v>
      </c>
      <c r="BA529">
        <f>1-AY529/AZ529</f>
        <v>0</v>
      </c>
      <c r="BB529">
        <v>0</v>
      </c>
      <c r="BC529" t="s">
        <v>429</v>
      </c>
      <c r="BD529" t="s">
        <v>429</v>
      </c>
      <c r="BE529">
        <v>0</v>
      </c>
      <c r="BF529">
        <v>0</v>
      </c>
      <c r="BG529">
        <f>1-BE529/BF529</f>
        <v>0</v>
      </c>
      <c r="BH529">
        <v>0.5</v>
      </c>
      <c r="BI529">
        <f>DH529</f>
        <v>0</v>
      </c>
      <c r="BJ529">
        <f>K529</f>
        <v>0</v>
      </c>
      <c r="BK529">
        <f>BG529*BH529*BI529</f>
        <v>0</v>
      </c>
      <c r="BL529">
        <f>(BJ529-BB529)/BI529</f>
        <v>0</v>
      </c>
      <c r="BM529">
        <f>(AZ529-BF529)/BF529</f>
        <v>0</v>
      </c>
      <c r="BN529">
        <f>AY529/(BA529+AY529/BF529)</f>
        <v>0</v>
      </c>
      <c r="BO529" t="s">
        <v>429</v>
      </c>
      <c r="BP529">
        <v>0</v>
      </c>
      <c r="BQ529">
        <f>IF(BP529&lt;&gt;0, BP529, BN529)</f>
        <v>0</v>
      </c>
      <c r="BR529">
        <f>1-BQ529/BF529</f>
        <v>0</v>
      </c>
      <c r="BS529">
        <f>(BF529-BE529)/(BF529-BQ529)</f>
        <v>0</v>
      </c>
      <c r="BT529">
        <f>(AZ529-BF529)/(AZ529-BQ529)</f>
        <v>0</v>
      </c>
      <c r="BU529">
        <f>(BF529-BE529)/(BF529-AY529)</f>
        <v>0</v>
      </c>
      <c r="BV529">
        <f>(AZ529-BF529)/(AZ529-AY529)</f>
        <v>0</v>
      </c>
      <c r="BW529">
        <f>(BS529*BQ529/BE529)</f>
        <v>0</v>
      </c>
      <c r="BX529">
        <f>(1-BW529)</f>
        <v>0</v>
      </c>
      <c r="DG529">
        <f>$B$13*EF529+$C$13*EG529+$F$13*ER529*(1-EU529)</f>
        <v>0</v>
      </c>
      <c r="DH529">
        <f>DG529*DI529</f>
        <v>0</v>
      </c>
      <c r="DI529">
        <f>($B$13*$D$11+$C$13*$D$11+$F$13*((FE529+EW529)/MAX(FE529+EW529+FF529, 0.1)*$I$11+FF529/MAX(FE529+EW529+FF529, 0.1)*$J$11))/($B$13+$C$13+$F$13)</f>
        <v>0</v>
      </c>
      <c r="DJ529">
        <f>($B$13*$K$11+$C$13*$K$11+$F$13*((FE529+EW529)/MAX(FE529+EW529+FF529, 0.1)*$P$11+FF529/MAX(FE529+EW529+FF529, 0.1)*$Q$11))/($B$13+$C$13+$F$13)</f>
        <v>0</v>
      </c>
      <c r="DK529">
        <v>6</v>
      </c>
      <c r="DL529">
        <v>0.5</v>
      </c>
      <c r="DM529" t="s">
        <v>430</v>
      </c>
      <c r="DN529">
        <v>2</v>
      </c>
      <c r="DO529" t="b">
        <v>1</v>
      </c>
      <c r="DP529">
        <v>1685039783.214286</v>
      </c>
      <c r="DQ529">
        <v>417.5388928571429</v>
      </c>
      <c r="DR529">
        <v>443.2957499999999</v>
      </c>
      <c r="DS529">
        <v>17.87673571428572</v>
      </c>
      <c r="DT529">
        <v>15.09002142857143</v>
      </c>
      <c r="DU529">
        <v>417.3453928571428</v>
      </c>
      <c r="DV529">
        <v>17.97018928571428</v>
      </c>
      <c r="DW529">
        <v>500.0236428571429</v>
      </c>
      <c r="DX529">
        <v>99.47002857142857</v>
      </c>
      <c r="DY529">
        <v>0.1000209071428571</v>
      </c>
      <c r="DZ529">
        <v>26.901775</v>
      </c>
      <c r="EA529">
        <v>28.02411428571428</v>
      </c>
      <c r="EB529">
        <v>999.9000000000002</v>
      </c>
      <c r="EC529">
        <v>0</v>
      </c>
      <c r="ED529">
        <v>0</v>
      </c>
      <c r="EE529">
        <v>10007.49607142857</v>
      </c>
      <c r="EF529">
        <v>0</v>
      </c>
      <c r="EG529">
        <v>398.4478214285714</v>
      </c>
      <c r="EH529">
        <v>-25.75678571428571</v>
      </c>
      <c r="EI529">
        <v>425.1390714285714</v>
      </c>
      <c r="EJ529">
        <v>450.0874642857143</v>
      </c>
      <c r="EK529">
        <v>2.786719999999999</v>
      </c>
      <c r="EL529">
        <v>443.2957499999999</v>
      </c>
      <c r="EM529">
        <v>15.09002142857143</v>
      </c>
      <c r="EN529">
        <v>1.778200357142857</v>
      </c>
      <c r="EO529">
        <v>1.501005357142857</v>
      </c>
      <c r="EP529">
        <v>15.59646071428572</v>
      </c>
      <c r="EQ529">
        <v>12.97840714285714</v>
      </c>
      <c r="ER529">
        <v>2000.018214285715</v>
      </c>
      <c r="ES529">
        <v>0.9800031785714284</v>
      </c>
      <c r="ET529">
        <v>0.01999653571428572</v>
      </c>
      <c r="EU529">
        <v>0</v>
      </c>
      <c r="EV529">
        <v>768.066357142857</v>
      </c>
      <c r="EW529">
        <v>5.00078</v>
      </c>
      <c r="EX529">
        <v>20601.18928571429</v>
      </c>
      <c r="EY529">
        <v>16379.80357142857</v>
      </c>
      <c r="EZ529">
        <v>45.83907142857142</v>
      </c>
      <c r="FA529">
        <v>47.85017857142856</v>
      </c>
      <c r="FB529">
        <v>46.71189285714284</v>
      </c>
      <c r="FC529">
        <v>46.81678571428571</v>
      </c>
      <c r="FD529">
        <v>46.2362857142857</v>
      </c>
      <c r="FE529">
        <v>1955.124642857143</v>
      </c>
      <c r="FF529">
        <v>39.89000000000001</v>
      </c>
      <c r="FG529">
        <v>0</v>
      </c>
      <c r="FH529">
        <v>1685039790.1</v>
      </c>
      <c r="FI529">
        <v>0</v>
      </c>
      <c r="FJ529">
        <v>768.0676</v>
      </c>
      <c r="FK529">
        <v>-2.285769226538109</v>
      </c>
      <c r="FL529">
        <v>3924.061546238476</v>
      </c>
      <c r="FM529">
        <v>20600.604</v>
      </c>
      <c r="FN529">
        <v>15</v>
      </c>
      <c r="FO529">
        <v>1685038834.5</v>
      </c>
      <c r="FP529" t="s">
        <v>1407</v>
      </c>
      <c r="FQ529">
        <v>1685038825.5</v>
      </c>
      <c r="FR529">
        <v>1685038834.5</v>
      </c>
      <c r="FS529">
        <v>7</v>
      </c>
      <c r="FT529">
        <v>-0.029</v>
      </c>
      <c r="FU529">
        <v>-0.007</v>
      </c>
      <c r="FV529">
        <v>0.194</v>
      </c>
      <c r="FW529">
        <v>-0.178</v>
      </c>
      <c r="FX529">
        <v>420</v>
      </c>
      <c r="FY529">
        <v>11</v>
      </c>
      <c r="FZ529">
        <v>0.2</v>
      </c>
      <c r="GA529">
        <v>0.02</v>
      </c>
      <c r="GB529">
        <v>-22.06551951219512</v>
      </c>
      <c r="GC529">
        <v>-82.8239017421603</v>
      </c>
      <c r="GD529">
        <v>8.244004851397358</v>
      </c>
      <c r="GE529">
        <v>0</v>
      </c>
      <c r="GF529">
        <v>2.787410975609756</v>
      </c>
      <c r="GG529">
        <v>-0.002580627177694046</v>
      </c>
      <c r="GH529">
        <v>0.002383146930444721</v>
      </c>
      <c r="GI529">
        <v>1</v>
      </c>
      <c r="GJ529">
        <v>1</v>
      </c>
      <c r="GK529">
        <v>2</v>
      </c>
      <c r="GL529" t="s">
        <v>432</v>
      </c>
      <c r="GM529">
        <v>3.09892</v>
      </c>
      <c r="GN529">
        <v>2.75815</v>
      </c>
      <c r="GO529">
        <v>0.0964822</v>
      </c>
      <c r="GP529">
        <v>0.102307</v>
      </c>
      <c r="GQ529">
        <v>0.0949874</v>
      </c>
      <c r="GR529">
        <v>0.0841575</v>
      </c>
      <c r="GS529">
        <v>22808.3</v>
      </c>
      <c r="GT529">
        <v>22419.6</v>
      </c>
      <c r="GU529">
        <v>25812.5</v>
      </c>
      <c r="GV529">
        <v>25347.6</v>
      </c>
      <c r="GW529">
        <v>37513.5</v>
      </c>
      <c r="GX529">
        <v>35377.9</v>
      </c>
      <c r="GY529">
        <v>45149.3</v>
      </c>
      <c r="GZ529">
        <v>41791.1</v>
      </c>
      <c r="HA529">
        <v>1.7975</v>
      </c>
      <c r="HB529">
        <v>1.71532</v>
      </c>
      <c r="HC529">
        <v>-0.09109449999999999</v>
      </c>
      <c r="HD529">
        <v>0</v>
      </c>
      <c r="HE529">
        <v>29.5735</v>
      </c>
      <c r="HF529">
        <v>999.9</v>
      </c>
      <c r="HG529">
        <v>38.8</v>
      </c>
      <c r="HH529">
        <v>47.6</v>
      </c>
      <c r="HI529">
        <v>42.9396</v>
      </c>
      <c r="HJ529">
        <v>62.9639</v>
      </c>
      <c r="HK529">
        <v>23.2812</v>
      </c>
      <c r="HL529">
        <v>1</v>
      </c>
      <c r="HM529">
        <v>0.972955</v>
      </c>
      <c r="HN529">
        <v>9.266629999999999</v>
      </c>
      <c r="HO529">
        <v>20.0566</v>
      </c>
      <c r="HP529">
        <v>5.21055</v>
      </c>
      <c r="HQ529">
        <v>11.9861</v>
      </c>
      <c r="HR529">
        <v>4.9627</v>
      </c>
      <c r="HS529">
        <v>3.27418</v>
      </c>
      <c r="HT529">
        <v>9999</v>
      </c>
      <c r="HU529">
        <v>9999</v>
      </c>
      <c r="HV529">
        <v>9999</v>
      </c>
      <c r="HW529">
        <v>33.7</v>
      </c>
      <c r="HX529">
        <v>1.86395</v>
      </c>
      <c r="HY529">
        <v>1.86023</v>
      </c>
      <c r="HZ529">
        <v>1.85867</v>
      </c>
      <c r="IA529">
        <v>1.85994</v>
      </c>
      <c r="IB529">
        <v>1.85987</v>
      </c>
      <c r="IC529">
        <v>1.85852</v>
      </c>
      <c r="ID529">
        <v>1.8576</v>
      </c>
      <c r="IE529">
        <v>1.85242</v>
      </c>
      <c r="IF529">
        <v>0</v>
      </c>
      <c r="IG529">
        <v>0</v>
      </c>
      <c r="IH529">
        <v>0</v>
      </c>
      <c r="II529">
        <v>0</v>
      </c>
      <c r="IJ529" t="s">
        <v>433</v>
      </c>
      <c r="IK529" t="s">
        <v>434</v>
      </c>
      <c r="IL529" t="s">
        <v>435</v>
      </c>
      <c r="IM529" t="s">
        <v>435</v>
      </c>
      <c r="IN529" t="s">
        <v>435</v>
      </c>
      <c r="IO529" t="s">
        <v>435</v>
      </c>
      <c r="IP529">
        <v>0</v>
      </c>
      <c r="IQ529">
        <v>100</v>
      </c>
      <c r="IR529">
        <v>100</v>
      </c>
      <c r="IS529">
        <v>0.195</v>
      </c>
      <c r="IT529">
        <v>-0.0935</v>
      </c>
      <c r="IU529">
        <v>0.1137255797111478</v>
      </c>
      <c r="IV529">
        <v>0.0002756662941723101</v>
      </c>
      <c r="IW529">
        <v>-1.706736700235475E-07</v>
      </c>
      <c r="IX529">
        <v>-7.648352192670159E-11</v>
      </c>
      <c r="IY529">
        <v>-0.2528666375941129</v>
      </c>
      <c r="IZ529">
        <v>0.001712106514585134</v>
      </c>
      <c r="JA529">
        <v>0.0004201690128959496</v>
      </c>
      <c r="JB529">
        <v>-1.212774764375344E-06</v>
      </c>
      <c r="JC529">
        <v>3</v>
      </c>
      <c r="JD529">
        <v>1949</v>
      </c>
      <c r="JE529">
        <v>1</v>
      </c>
      <c r="JF529">
        <v>28</v>
      </c>
      <c r="JG529">
        <v>16.1</v>
      </c>
      <c r="JH529">
        <v>15.9</v>
      </c>
      <c r="JI529">
        <v>1.2561</v>
      </c>
      <c r="JJ529">
        <v>2.69897</v>
      </c>
      <c r="JK529">
        <v>1.49658</v>
      </c>
      <c r="JL529">
        <v>2.33521</v>
      </c>
      <c r="JM529">
        <v>1.54785</v>
      </c>
      <c r="JN529">
        <v>2.47314</v>
      </c>
      <c r="JO529">
        <v>50.51</v>
      </c>
      <c r="JP529">
        <v>12.5385</v>
      </c>
      <c r="JQ529">
        <v>18</v>
      </c>
      <c r="JR529">
        <v>503.07</v>
      </c>
      <c r="JS529">
        <v>461.938</v>
      </c>
      <c r="JT529">
        <v>20.6685</v>
      </c>
      <c r="JU529">
        <v>38.3523</v>
      </c>
      <c r="JV529">
        <v>30.0006</v>
      </c>
      <c r="JW529">
        <v>38.1541</v>
      </c>
      <c r="JX529">
        <v>38.0353</v>
      </c>
      <c r="JY529">
        <v>25.2513</v>
      </c>
      <c r="JZ529">
        <v>58.7658</v>
      </c>
      <c r="KA529">
        <v>0</v>
      </c>
      <c r="KB529">
        <v>20.9461</v>
      </c>
      <c r="KC529">
        <v>493.815</v>
      </c>
      <c r="KD529">
        <v>15.1348</v>
      </c>
      <c r="KE529">
        <v>98.65560000000001</v>
      </c>
      <c r="KF529">
        <v>99.2075</v>
      </c>
    </row>
    <row r="530" spans="1:292">
      <c r="A530">
        <v>510</v>
      </c>
      <c r="B530">
        <v>1685039796</v>
      </c>
      <c r="C530">
        <v>13196.90000009537</v>
      </c>
      <c r="D530" t="s">
        <v>1464</v>
      </c>
      <c r="E530" t="s">
        <v>1465</v>
      </c>
      <c r="F530">
        <v>5</v>
      </c>
      <c r="G530" t="s">
        <v>1406</v>
      </c>
      <c r="H530">
        <v>1685039788.5</v>
      </c>
      <c r="I530">
        <f>(J530)/1000</f>
        <v>0</v>
      </c>
      <c r="J530">
        <f>IF(DO530, AM530, AG530)</f>
        <v>0</v>
      </c>
      <c r="K530">
        <f>IF(DO530, AH530, AF530)</f>
        <v>0</v>
      </c>
      <c r="L530">
        <f>DQ530 - IF(AT530&gt;1, K530*DK530*100.0/(AV530*EE530), 0)</f>
        <v>0</v>
      </c>
      <c r="M530">
        <f>((S530-I530/2)*L530-K530)/(S530+I530/2)</f>
        <v>0</v>
      </c>
      <c r="N530">
        <f>M530*(DX530+DY530)/1000.0</f>
        <v>0</v>
      </c>
      <c r="O530">
        <f>(DQ530 - IF(AT530&gt;1, K530*DK530*100.0/(AV530*EE530), 0))*(DX530+DY530)/1000.0</f>
        <v>0</v>
      </c>
      <c r="P530">
        <f>2.0/((1/R530-1/Q530)+SIGN(R530)*SQRT((1/R530-1/Q530)*(1/R530-1/Q530) + 4*DL530/((DL530+1)*(DL530+1))*(2*1/R530*1/Q530-1/Q530*1/Q530)))</f>
        <v>0</v>
      </c>
      <c r="Q530">
        <f>IF(LEFT(DM530,1)&lt;&gt;"0",IF(LEFT(DM530,1)="1",3.0,DN530),$D$5+$E$5*(EE530*DX530/($K$5*1000))+$F$5*(EE530*DX530/($K$5*1000))*MAX(MIN(DK530,$J$5),$I$5)*MAX(MIN(DK530,$J$5),$I$5)+$G$5*MAX(MIN(DK530,$J$5),$I$5)*(EE530*DX530/($K$5*1000))+$H$5*(EE530*DX530/($K$5*1000))*(EE530*DX530/($K$5*1000)))</f>
        <v>0</v>
      </c>
      <c r="R530">
        <f>I530*(1000-(1000*0.61365*exp(17.502*V530/(240.97+V530))/(DX530+DY530)+DS530)/2)/(1000*0.61365*exp(17.502*V530/(240.97+V530))/(DX530+DY530)-DS530)</f>
        <v>0</v>
      </c>
      <c r="S530">
        <f>1/((DL530+1)/(P530/1.6)+1/(Q530/1.37)) + DL530/((DL530+1)/(P530/1.6) + DL530/(Q530/1.37))</f>
        <v>0</v>
      </c>
      <c r="T530">
        <f>(DG530*DJ530)</f>
        <v>0</v>
      </c>
      <c r="U530">
        <f>(DZ530+(T530+2*0.95*5.67E-8*(((DZ530+$B$9)+273)^4-(DZ530+273)^4)-44100*I530)/(1.84*29.3*Q530+8*0.95*5.67E-8*(DZ530+273)^3))</f>
        <v>0</v>
      </c>
      <c r="V530">
        <f>($C$9*EA530+$D$9*EB530+$E$9*U530)</f>
        <v>0</v>
      </c>
      <c r="W530">
        <f>0.61365*exp(17.502*V530/(240.97+V530))</f>
        <v>0</v>
      </c>
      <c r="X530">
        <f>(Y530/Z530*100)</f>
        <v>0</v>
      </c>
      <c r="Y530">
        <f>DS530*(DX530+DY530)/1000</f>
        <v>0</v>
      </c>
      <c r="Z530">
        <f>0.61365*exp(17.502*DZ530/(240.97+DZ530))</f>
        <v>0</v>
      </c>
      <c r="AA530">
        <f>(W530-DS530*(DX530+DY530)/1000)</f>
        <v>0</v>
      </c>
      <c r="AB530">
        <f>(-I530*44100)</f>
        <v>0</v>
      </c>
      <c r="AC530">
        <f>2*29.3*Q530*0.92*(DZ530-V530)</f>
        <v>0</v>
      </c>
      <c r="AD530">
        <f>2*0.95*5.67E-8*(((DZ530+$B$9)+273)^4-(V530+273)^4)</f>
        <v>0</v>
      </c>
      <c r="AE530">
        <f>T530+AD530+AB530+AC530</f>
        <v>0</v>
      </c>
      <c r="AF530">
        <f>DW530*AT530*(DR530-DQ530*(1000-AT530*DT530)/(1000-AT530*DS530))/(100*DK530)</f>
        <v>0</v>
      </c>
      <c r="AG530">
        <f>1000*DW530*AT530*(DS530-DT530)/(100*DK530*(1000-AT530*DS530))</f>
        <v>0</v>
      </c>
      <c r="AH530">
        <f>(AI530 - AJ530 - DX530*1E3/(8.314*(DZ530+273.15)) * AL530/DW530 * AK530) * DW530/(100*DK530) * (1000 - DT530)/1000</f>
        <v>0</v>
      </c>
      <c r="AI530">
        <v>482.1324169305339</v>
      </c>
      <c r="AJ530">
        <v>454.0337515151516</v>
      </c>
      <c r="AK530">
        <v>2.874210116599977</v>
      </c>
      <c r="AL530">
        <v>66.96187495327348</v>
      </c>
      <c r="AM530">
        <f>(AO530 - AN530 + DX530*1E3/(8.314*(DZ530+273.15)) * AQ530/DW530 * AP530) * DW530/(100*DK530) * 1000/(1000 - AO530)</f>
        <v>0</v>
      </c>
      <c r="AN530">
        <v>15.08416302896322</v>
      </c>
      <c r="AO530">
        <v>17.88148111888114</v>
      </c>
      <c r="AP530">
        <v>-1.348417164491223E-06</v>
      </c>
      <c r="AQ530">
        <v>97.61332919018848</v>
      </c>
      <c r="AR530">
        <v>0</v>
      </c>
      <c r="AS530">
        <v>0</v>
      </c>
      <c r="AT530">
        <f>IF(AR530*$H$15&gt;=AV530,1.0,(AV530/(AV530-AR530*$H$15)))</f>
        <v>0</v>
      </c>
      <c r="AU530">
        <f>(AT530-1)*100</f>
        <v>0</v>
      </c>
      <c r="AV530">
        <f>MAX(0,($B$15+$C$15*EE530)/(1+$D$15*EE530)*DX530/(DZ530+273)*$E$15)</f>
        <v>0</v>
      </c>
      <c r="AW530" t="s">
        <v>429</v>
      </c>
      <c r="AX530" t="s">
        <v>429</v>
      </c>
      <c r="AY530">
        <v>0</v>
      </c>
      <c r="AZ530">
        <v>0</v>
      </c>
      <c r="BA530">
        <f>1-AY530/AZ530</f>
        <v>0</v>
      </c>
      <c r="BB530">
        <v>0</v>
      </c>
      <c r="BC530" t="s">
        <v>429</v>
      </c>
      <c r="BD530" t="s">
        <v>429</v>
      </c>
      <c r="BE530">
        <v>0</v>
      </c>
      <c r="BF530">
        <v>0</v>
      </c>
      <c r="BG530">
        <f>1-BE530/BF530</f>
        <v>0</v>
      </c>
      <c r="BH530">
        <v>0.5</v>
      </c>
      <c r="BI530">
        <f>DH530</f>
        <v>0</v>
      </c>
      <c r="BJ530">
        <f>K530</f>
        <v>0</v>
      </c>
      <c r="BK530">
        <f>BG530*BH530*BI530</f>
        <v>0</v>
      </c>
      <c r="BL530">
        <f>(BJ530-BB530)/BI530</f>
        <v>0</v>
      </c>
      <c r="BM530">
        <f>(AZ530-BF530)/BF530</f>
        <v>0</v>
      </c>
      <c r="BN530">
        <f>AY530/(BA530+AY530/BF530)</f>
        <v>0</v>
      </c>
      <c r="BO530" t="s">
        <v>429</v>
      </c>
      <c r="BP530">
        <v>0</v>
      </c>
      <c r="BQ530">
        <f>IF(BP530&lt;&gt;0, BP530, BN530)</f>
        <v>0</v>
      </c>
      <c r="BR530">
        <f>1-BQ530/BF530</f>
        <v>0</v>
      </c>
      <c r="BS530">
        <f>(BF530-BE530)/(BF530-BQ530)</f>
        <v>0</v>
      </c>
      <c r="BT530">
        <f>(AZ530-BF530)/(AZ530-BQ530)</f>
        <v>0</v>
      </c>
      <c r="BU530">
        <f>(BF530-BE530)/(BF530-AY530)</f>
        <v>0</v>
      </c>
      <c r="BV530">
        <f>(AZ530-BF530)/(AZ530-AY530)</f>
        <v>0</v>
      </c>
      <c r="BW530">
        <f>(BS530*BQ530/BE530)</f>
        <v>0</v>
      </c>
      <c r="BX530">
        <f>(1-BW530)</f>
        <v>0</v>
      </c>
      <c r="DG530">
        <f>$B$13*EF530+$C$13*EG530+$F$13*ER530*(1-EU530)</f>
        <v>0</v>
      </c>
      <c r="DH530">
        <f>DG530*DI530</f>
        <v>0</v>
      </c>
      <c r="DI530">
        <f>($B$13*$D$11+$C$13*$D$11+$F$13*((FE530+EW530)/MAX(FE530+EW530+FF530, 0.1)*$I$11+FF530/MAX(FE530+EW530+FF530, 0.1)*$J$11))/($B$13+$C$13+$F$13)</f>
        <v>0</v>
      </c>
      <c r="DJ530">
        <f>($B$13*$K$11+$C$13*$K$11+$F$13*((FE530+EW530)/MAX(FE530+EW530+FF530, 0.1)*$P$11+FF530/MAX(FE530+EW530+FF530, 0.1)*$Q$11))/($B$13+$C$13+$F$13)</f>
        <v>0</v>
      </c>
      <c r="DK530">
        <v>6</v>
      </c>
      <c r="DL530">
        <v>0.5</v>
      </c>
      <c r="DM530" t="s">
        <v>430</v>
      </c>
      <c r="DN530">
        <v>2</v>
      </c>
      <c r="DO530" t="b">
        <v>1</v>
      </c>
      <c r="DP530">
        <v>1685039788.5</v>
      </c>
      <c r="DQ530">
        <v>427.8560740740741</v>
      </c>
      <c r="DR530">
        <v>459.7062222222223</v>
      </c>
      <c r="DS530">
        <v>17.87632222222222</v>
      </c>
      <c r="DT530">
        <v>15.08605555555556</v>
      </c>
      <c r="DU530">
        <v>427.6617037037037</v>
      </c>
      <c r="DV530">
        <v>17.96977777777778</v>
      </c>
      <c r="DW530">
        <v>500.0284814814815</v>
      </c>
      <c r="DX530">
        <v>99.47008888888888</v>
      </c>
      <c r="DY530">
        <v>0.1000175703703704</v>
      </c>
      <c r="DZ530">
        <v>26.93437407407407</v>
      </c>
      <c r="EA530">
        <v>28.06581481481482</v>
      </c>
      <c r="EB530">
        <v>999.9000000000001</v>
      </c>
      <c r="EC530">
        <v>0</v>
      </c>
      <c r="ED530">
        <v>0</v>
      </c>
      <c r="EE530">
        <v>10004.25259259259</v>
      </c>
      <c r="EF530">
        <v>0</v>
      </c>
      <c r="EG530">
        <v>406.191</v>
      </c>
      <c r="EH530">
        <v>-31.85011111111112</v>
      </c>
      <c r="EI530">
        <v>435.6438888888889</v>
      </c>
      <c r="EJ530">
        <v>466.7475185185186</v>
      </c>
      <c r="EK530">
        <v>2.790259629629629</v>
      </c>
      <c r="EL530">
        <v>459.7062222222223</v>
      </c>
      <c r="EM530">
        <v>15.08605555555556</v>
      </c>
      <c r="EN530">
        <v>1.778158888888889</v>
      </c>
      <c r="EO530">
        <v>1.500611481481482</v>
      </c>
      <c r="EP530">
        <v>15.5960962962963</v>
      </c>
      <c r="EQ530">
        <v>12.9743962962963</v>
      </c>
      <c r="ER530">
        <v>2000.025555555556</v>
      </c>
      <c r="ES530">
        <v>0.9800032222222221</v>
      </c>
      <c r="ET530">
        <v>0.01999649259259259</v>
      </c>
      <c r="EU530">
        <v>0</v>
      </c>
      <c r="EV530">
        <v>768.0051481481482</v>
      </c>
      <c r="EW530">
        <v>5.00078</v>
      </c>
      <c r="EX530">
        <v>20885.5925925926</v>
      </c>
      <c r="EY530">
        <v>16379.85555555556</v>
      </c>
      <c r="EZ530">
        <v>45.85159259259259</v>
      </c>
      <c r="FA530">
        <v>47.87248148148147</v>
      </c>
      <c r="FB530">
        <v>46.84003703703704</v>
      </c>
      <c r="FC530">
        <v>46.83544444444443</v>
      </c>
      <c r="FD530">
        <v>46.24725925925924</v>
      </c>
      <c r="FE530">
        <v>1955.132592592592</v>
      </c>
      <c r="FF530">
        <v>39.89000000000001</v>
      </c>
      <c r="FG530">
        <v>0</v>
      </c>
      <c r="FH530">
        <v>1685039795.5</v>
      </c>
      <c r="FI530">
        <v>0</v>
      </c>
      <c r="FJ530">
        <v>768.0321153846155</v>
      </c>
      <c r="FK530">
        <v>1.272991448393805</v>
      </c>
      <c r="FL530">
        <v>4331.63418106984</v>
      </c>
      <c r="FM530">
        <v>20883.28076923077</v>
      </c>
      <c r="FN530">
        <v>15</v>
      </c>
      <c r="FO530">
        <v>1685038834.5</v>
      </c>
      <c r="FP530" t="s">
        <v>1407</v>
      </c>
      <c r="FQ530">
        <v>1685038825.5</v>
      </c>
      <c r="FR530">
        <v>1685038834.5</v>
      </c>
      <c r="FS530">
        <v>7</v>
      </c>
      <c r="FT530">
        <v>-0.029</v>
      </c>
      <c r="FU530">
        <v>-0.007</v>
      </c>
      <c r="FV530">
        <v>0.194</v>
      </c>
      <c r="FW530">
        <v>-0.178</v>
      </c>
      <c r="FX530">
        <v>420</v>
      </c>
      <c r="FY530">
        <v>11</v>
      </c>
      <c r="FZ530">
        <v>0.2</v>
      </c>
      <c r="GA530">
        <v>0.02</v>
      </c>
      <c r="GB530">
        <v>-27.710825</v>
      </c>
      <c r="GC530">
        <v>-72.34012457786108</v>
      </c>
      <c r="GD530">
        <v>7.133027884347222</v>
      </c>
      <c r="GE530">
        <v>0</v>
      </c>
      <c r="GF530">
        <v>2.78843175</v>
      </c>
      <c r="GG530">
        <v>0.03537939962475464</v>
      </c>
      <c r="GH530">
        <v>0.004024126543425302</v>
      </c>
      <c r="GI530">
        <v>1</v>
      </c>
      <c r="GJ530">
        <v>1</v>
      </c>
      <c r="GK530">
        <v>2</v>
      </c>
      <c r="GL530" t="s">
        <v>432</v>
      </c>
      <c r="GM530">
        <v>3.09884</v>
      </c>
      <c r="GN530">
        <v>2.75824</v>
      </c>
      <c r="GO530">
        <v>0.0988309</v>
      </c>
      <c r="GP530">
        <v>0.104847</v>
      </c>
      <c r="GQ530">
        <v>0.0950129</v>
      </c>
      <c r="GR530">
        <v>0.0841423</v>
      </c>
      <c r="GS530">
        <v>22748.6</v>
      </c>
      <c r="GT530">
        <v>22356</v>
      </c>
      <c r="GU530">
        <v>25812</v>
      </c>
      <c r="GV530">
        <v>25347.4</v>
      </c>
      <c r="GW530">
        <v>37512</v>
      </c>
      <c r="GX530">
        <v>35378.5</v>
      </c>
      <c r="GY530">
        <v>45148.5</v>
      </c>
      <c r="GZ530">
        <v>41790.8</v>
      </c>
      <c r="HA530">
        <v>1.79767</v>
      </c>
      <c r="HB530">
        <v>1.71542</v>
      </c>
      <c r="HC530">
        <v>-0.0896193</v>
      </c>
      <c r="HD530">
        <v>0</v>
      </c>
      <c r="HE530">
        <v>29.5857</v>
      </c>
      <c r="HF530">
        <v>999.9</v>
      </c>
      <c r="HG530">
        <v>38.8</v>
      </c>
      <c r="HH530">
        <v>47.6</v>
      </c>
      <c r="HI530">
        <v>42.9418</v>
      </c>
      <c r="HJ530">
        <v>63.1239</v>
      </c>
      <c r="HK530">
        <v>23.2973</v>
      </c>
      <c r="HL530">
        <v>1</v>
      </c>
      <c r="HM530">
        <v>0.972813</v>
      </c>
      <c r="HN530">
        <v>8.99389</v>
      </c>
      <c r="HO530">
        <v>20.0718</v>
      </c>
      <c r="HP530">
        <v>5.21025</v>
      </c>
      <c r="HQ530">
        <v>11.986</v>
      </c>
      <c r="HR530">
        <v>4.9626</v>
      </c>
      <c r="HS530">
        <v>3.2741</v>
      </c>
      <c r="HT530">
        <v>9999</v>
      </c>
      <c r="HU530">
        <v>9999</v>
      </c>
      <c r="HV530">
        <v>9999</v>
      </c>
      <c r="HW530">
        <v>33.7</v>
      </c>
      <c r="HX530">
        <v>1.86397</v>
      </c>
      <c r="HY530">
        <v>1.86023</v>
      </c>
      <c r="HZ530">
        <v>1.85867</v>
      </c>
      <c r="IA530">
        <v>1.85996</v>
      </c>
      <c r="IB530">
        <v>1.85987</v>
      </c>
      <c r="IC530">
        <v>1.85852</v>
      </c>
      <c r="ID530">
        <v>1.8576</v>
      </c>
      <c r="IE530">
        <v>1.85242</v>
      </c>
      <c r="IF530">
        <v>0</v>
      </c>
      <c r="IG530">
        <v>0</v>
      </c>
      <c r="IH530">
        <v>0</v>
      </c>
      <c r="II530">
        <v>0</v>
      </c>
      <c r="IJ530" t="s">
        <v>433</v>
      </c>
      <c r="IK530" t="s">
        <v>434</v>
      </c>
      <c r="IL530" t="s">
        <v>435</v>
      </c>
      <c r="IM530" t="s">
        <v>435</v>
      </c>
      <c r="IN530" t="s">
        <v>435</v>
      </c>
      <c r="IO530" t="s">
        <v>435</v>
      </c>
      <c r="IP530">
        <v>0</v>
      </c>
      <c r="IQ530">
        <v>100</v>
      </c>
      <c r="IR530">
        <v>100</v>
      </c>
      <c r="IS530">
        <v>0.196</v>
      </c>
      <c r="IT530">
        <v>-0.09329999999999999</v>
      </c>
      <c r="IU530">
        <v>0.1137255797111478</v>
      </c>
      <c r="IV530">
        <v>0.0002756662941723101</v>
      </c>
      <c r="IW530">
        <v>-1.706736700235475E-07</v>
      </c>
      <c r="IX530">
        <v>-7.648352192670159E-11</v>
      </c>
      <c r="IY530">
        <v>-0.2528666375941129</v>
      </c>
      <c r="IZ530">
        <v>0.001712106514585134</v>
      </c>
      <c r="JA530">
        <v>0.0004201690128959496</v>
      </c>
      <c r="JB530">
        <v>-1.212774764375344E-06</v>
      </c>
      <c r="JC530">
        <v>3</v>
      </c>
      <c r="JD530">
        <v>1949</v>
      </c>
      <c r="JE530">
        <v>1</v>
      </c>
      <c r="JF530">
        <v>28</v>
      </c>
      <c r="JG530">
        <v>16.2</v>
      </c>
      <c r="JH530">
        <v>16</v>
      </c>
      <c r="JI530">
        <v>1.29028</v>
      </c>
      <c r="JJ530">
        <v>2.7002</v>
      </c>
      <c r="JK530">
        <v>1.49658</v>
      </c>
      <c r="JL530">
        <v>2.33521</v>
      </c>
      <c r="JM530">
        <v>1.54785</v>
      </c>
      <c r="JN530">
        <v>2.49268</v>
      </c>
      <c r="JO530">
        <v>50.51</v>
      </c>
      <c r="JP530">
        <v>12.556</v>
      </c>
      <c r="JQ530">
        <v>18</v>
      </c>
      <c r="JR530">
        <v>503.236</v>
      </c>
      <c r="JS530">
        <v>462.058</v>
      </c>
      <c r="JT530">
        <v>20.6876</v>
      </c>
      <c r="JU530">
        <v>38.3596</v>
      </c>
      <c r="JV530">
        <v>30.0001</v>
      </c>
      <c r="JW530">
        <v>38.1623</v>
      </c>
      <c r="JX530">
        <v>38.0434</v>
      </c>
      <c r="JY530">
        <v>25.9989</v>
      </c>
      <c r="JZ530">
        <v>58.7658</v>
      </c>
      <c r="KA530">
        <v>0</v>
      </c>
      <c r="KB530">
        <v>20.8629</v>
      </c>
      <c r="KC530">
        <v>507.188</v>
      </c>
      <c r="KD530">
        <v>15.1243</v>
      </c>
      <c r="KE530">
        <v>98.65389999999999</v>
      </c>
      <c r="KF530">
        <v>99.2067</v>
      </c>
    </row>
    <row r="531" spans="1:292">
      <c r="A531">
        <v>511</v>
      </c>
      <c r="B531">
        <v>1685039801</v>
      </c>
      <c r="C531">
        <v>13201.90000009537</v>
      </c>
      <c r="D531" t="s">
        <v>1466</v>
      </c>
      <c r="E531" t="s">
        <v>1467</v>
      </c>
      <c r="F531">
        <v>5</v>
      </c>
      <c r="G531" t="s">
        <v>1406</v>
      </c>
      <c r="H531">
        <v>1685039793.214286</v>
      </c>
      <c r="I531">
        <f>(J531)/1000</f>
        <v>0</v>
      </c>
      <c r="J531">
        <f>IF(DO531, AM531, AG531)</f>
        <v>0</v>
      </c>
      <c r="K531">
        <f>IF(DO531, AH531, AF531)</f>
        <v>0</v>
      </c>
      <c r="L531">
        <f>DQ531 - IF(AT531&gt;1, K531*DK531*100.0/(AV531*EE531), 0)</f>
        <v>0</v>
      </c>
      <c r="M531">
        <f>((S531-I531/2)*L531-K531)/(S531+I531/2)</f>
        <v>0</v>
      </c>
      <c r="N531">
        <f>M531*(DX531+DY531)/1000.0</f>
        <v>0</v>
      </c>
      <c r="O531">
        <f>(DQ531 - IF(AT531&gt;1, K531*DK531*100.0/(AV531*EE531), 0))*(DX531+DY531)/1000.0</f>
        <v>0</v>
      </c>
      <c r="P531">
        <f>2.0/((1/R531-1/Q531)+SIGN(R531)*SQRT((1/R531-1/Q531)*(1/R531-1/Q531) + 4*DL531/((DL531+1)*(DL531+1))*(2*1/R531*1/Q531-1/Q531*1/Q531)))</f>
        <v>0</v>
      </c>
      <c r="Q531">
        <f>IF(LEFT(DM531,1)&lt;&gt;"0",IF(LEFT(DM531,1)="1",3.0,DN531),$D$5+$E$5*(EE531*DX531/($K$5*1000))+$F$5*(EE531*DX531/($K$5*1000))*MAX(MIN(DK531,$J$5),$I$5)*MAX(MIN(DK531,$J$5),$I$5)+$G$5*MAX(MIN(DK531,$J$5),$I$5)*(EE531*DX531/($K$5*1000))+$H$5*(EE531*DX531/($K$5*1000))*(EE531*DX531/($K$5*1000)))</f>
        <v>0</v>
      </c>
      <c r="R531">
        <f>I531*(1000-(1000*0.61365*exp(17.502*V531/(240.97+V531))/(DX531+DY531)+DS531)/2)/(1000*0.61365*exp(17.502*V531/(240.97+V531))/(DX531+DY531)-DS531)</f>
        <v>0</v>
      </c>
      <c r="S531">
        <f>1/((DL531+1)/(P531/1.6)+1/(Q531/1.37)) + DL531/((DL531+1)/(P531/1.6) + DL531/(Q531/1.37))</f>
        <v>0</v>
      </c>
      <c r="T531">
        <f>(DG531*DJ531)</f>
        <v>0</v>
      </c>
      <c r="U531">
        <f>(DZ531+(T531+2*0.95*5.67E-8*(((DZ531+$B$9)+273)^4-(DZ531+273)^4)-44100*I531)/(1.84*29.3*Q531+8*0.95*5.67E-8*(DZ531+273)^3))</f>
        <v>0</v>
      </c>
      <c r="V531">
        <f>($C$9*EA531+$D$9*EB531+$E$9*U531)</f>
        <v>0</v>
      </c>
      <c r="W531">
        <f>0.61365*exp(17.502*V531/(240.97+V531))</f>
        <v>0</v>
      </c>
      <c r="X531">
        <f>(Y531/Z531*100)</f>
        <v>0</v>
      </c>
      <c r="Y531">
        <f>DS531*(DX531+DY531)/1000</f>
        <v>0</v>
      </c>
      <c r="Z531">
        <f>0.61365*exp(17.502*DZ531/(240.97+DZ531))</f>
        <v>0</v>
      </c>
      <c r="AA531">
        <f>(W531-DS531*(DX531+DY531)/1000)</f>
        <v>0</v>
      </c>
      <c r="AB531">
        <f>(-I531*44100)</f>
        <v>0</v>
      </c>
      <c r="AC531">
        <f>2*29.3*Q531*0.92*(DZ531-V531)</f>
        <v>0</v>
      </c>
      <c r="AD531">
        <f>2*0.95*5.67E-8*(((DZ531+$B$9)+273)^4-(V531+273)^4)</f>
        <v>0</v>
      </c>
      <c r="AE531">
        <f>T531+AD531+AB531+AC531</f>
        <v>0</v>
      </c>
      <c r="AF531">
        <f>DW531*AT531*(DR531-DQ531*(1000-AT531*DT531)/(1000-AT531*DS531))/(100*DK531)</f>
        <v>0</v>
      </c>
      <c r="AG531">
        <f>1000*DW531*AT531*(DS531-DT531)/(100*DK531*(1000-AT531*DS531))</f>
        <v>0</v>
      </c>
      <c r="AH531">
        <f>(AI531 - AJ531 - DX531*1E3/(8.314*(DZ531+273.15)) * AL531/DW531 * AK531) * DW531/(100*DK531) * (1000 - DT531)/1000</f>
        <v>0</v>
      </c>
      <c r="AI531">
        <v>498.5263974424102</v>
      </c>
      <c r="AJ531">
        <v>469.1410606060604</v>
      </c>
      <c r="AK531">
        <v>3.03854768051412</v>
      </c>
      <c r="AL531">
        <v>66.96187495327348</v>
      </c>
      <c r="AM531">
        <f>(AO531 - AN531 + DX531*1E3/(8.314*(DZ531+273.15)) * AQ531/DW531 * AP531) * DW531/(100*DK531) * 1000/(1000 - AO531)</f>
        <v>0</v>
      </c>
      <c r="AN531">
        <v>15.08125915573722</v>
      </c>
      <c r="AO531">
        <v>17.88648391608392</v>
      </c>
      <c r="AP531">
        <v>6.322609572847023E-05</v>
      </c>
      <c r="AQ531">
        <v>97.61332919018848</v>
      </c>
      <c r="AR531">
        <v>0</v>
      </c>
      <c r="AS531">
        <v>0</v>
      </c>
      <c r="AT531">
        <f>IF(AR531*$H$15&gt;=AV531,1.0,(AV531/(AV531-AR531*$H$15)))</f>
        <v>0</v>
      </c>
      <c r="AU531">
        <f>(AT531-1)*100</f>
        <v>0</v>
      </c>
      <c r="AV531">
        <f>MAX(0,($B$15+$C$15*EE531)/(1+$D$15*EE531)*DX531/(DZ531+273)*$E$15)</f>
        <v>0</v>
      </c>
      <c r="AW531" t="s">
        <v>429</v>
      </c>
      <c r="AX531" t="s">
        <v>429</v>
      </c>
      <c r="AY531">
        <v>0</v>
      </c>
      <c r="AZ531">
        <v>0</v>
      </c>
      <c r="BA531">
        <f>1-AY531/AZ531</f>
        <v>0</v>
      </c>
      <c r="BB531">
        <v>0</v>
      </c>
      <c r="BC531" t="s">
        <v>429</v>
      </c>
      <c r="BD531" t="s">
        <v>429</v>
      </c>
      <c r="BE531">
        <v>0</v>
      </c>
      <c r="BF531">
        <v>0</v>
      </c>
      <c r="BG531">
        <f>1-BE531/BF531</f>
        <v>0</v>
      </c>
      <c r="BH531">
        <v>0.5</v>
      </c>
      <c r="BI531">
        <f>DH531</f>
        <v>0</v>
      </c>
      <c r="BJ531">
        <f>K531</f>
        <v>0</v>
      </c>
      <c r="BK531">
        <f>BG531*BH531*BI531</f>
        <v>0</v>
      </c>
      <c r="BL531">
        <f>(BJ531-BB531)/BI531</f>
        <v>0</v>
      </c>
      <c r="BM531">
        <f>(AZ531-BF531)/BF531</f>
        <v>0</v>
      </c>
      <c r="BN531">
        <f>AY531/(BA531+AY531/BF531)</f>
        <v>0</v>
      </c>
      <c r="BO531" t="s">
        <v>429</v>
      </c>
      <c r="BP531">
        <v>0</v>
      </c>
      <c r="BQ531">
        <f>IF(BP531&lt;&gt;0, BP531, BN531)</f>
        <v>0</v>
      </c>
      <c r="BR531">
        <f>1-BQ531/BF531</f>
        <v>0</v>
      </c>
      <c r="BS531">
        <f>(BF531-BE531)/(BF531-BQ531)</f>
        <v>0</v>
      </c>
      <c r="BT531">
        <f>(AZ531-BF531)/(AZ531-BQ531)</f>
        <v>0</v>
      </c>
      <c r="BU531">
        <f>(BF531-BE531)/(BF531-AY531)</f>
        <v>0</v>
      </c>
      <c r="BV531">
        <f>(AZ531-BF531)/(AZ531-AY531)</f>
        <v>0</v>
      </c>
      <c r="BW531">
        <f>(BS531*BQ531/BE531)</f>
        <v>0</v>
      </c>
      <c r="BX531">
        <f>(1-BW531)</f>
        <v>0</v>
      </c>
      <c r="DG531">
        <f>$B$13*EF531+$C$13*EG531+$F$13*ER531*(1-EU531)</f>
        <v>0</v>
      </c>
      <c r="DH531">
        <f>DG531*DI531</f>
        <v>0</v>
      </c>
      <c r="DI531">
        <f>($B$13*$D$11+$C$13*$D$11+$F$13*((FE531+EW531)/MAX(FE531+EW531+FF531, 0.1)*$I$11+FF531/MAX(FE531+EW531+FF531, 0.1)*$J$11))/($B$13+$C$13+$F$13)</f>
        <v>0</v>
      </c>
      <c r="DJ531">
        <f>($B$13*$K$11+$C$13*$K$11+$F$13*((FE531+EW531)/MAX(FE531+EW531+FF531, 0.1)*$P$11+FF531/MAX(FE531+EW531+FF531, 0.1)*$Q$11))/($B$13+$C$13+$F$13)</f>
        <v>0</v>
      </c>
      <c r="DK531">
        <v>6</v>
      </c>
      <c r="DL531">
        <v>0.5</v>
      </c>
      <c r="DM531" t="s">
        <v>430</v>
      </c>
      <c r="DN531">
        <v>2</v>
      </c>
      <c r="DO531" t="b">
        <v>1</v>
      </c>
      <c r="DP531">
        <v>1685039793.214286</v>
      </c>
      <c r="DQ531">
        <v>439.9112857142858</v>
      </c>
      <c r="DR531">
        <v>475.0365357142857</v>
      </c>
      <c r="DS531">
        <v>17.87944285714286</v>
      </c>
      <c r="DT531">
        <v>15.08332857142857</v>
      </c>
      <c r="DU531">
        <v>439.7159285714287</v>
      </c>
      <c r="DV531">
        <v>17.97284285714286</v>
      </c>
      <c r="DW531">
        <v>500.0411428571429</v>
      </c>
      <c r="DX531">
        <v>99.47068928571427</v>
      </c>
      <c r="DY531">
        <v>0.100026475</v>
      </c>
      <c r="DZ531">
        <v>26.95188571428572</v>
      </c>
      <c r="EA531">
        <v>28.10243571428571</v>
      </c>
      <c r="EB531">
        <v>999.9000000000002</v>
      </c>
      <c r="EC531">
        <v>0</v>
      </c>
      <c r="ED531">
        <v>0</v>
      </c>
      <c r="EE531">
        <v>10002.22678571429</v>
      </c>
      <c r="EF531">
        <v>0</v>
      </c>
      <c r="EG531">
        <v>417.1113214285714</v>
      </c>
      <c r="EH531">
        <v>-35.125175</v>
      </c>
      <c r="EI531">
        <v>447.9199642857143</v>
      </c>
      <c r="EJ531">
        <v>482.31125</v>
      </c>
      <c r="EK531">
        <v>2.796110714285714</v>
      </c>
      <c r="EL531">
        <v>475.0365357142857</v>
      </c>
      <c r="EM531">
        <v>15.08332857142857</v>
      </c>
      <c r="EN531">
        <v>1.77848</v>
      </c>
      <c r="EO531">
        <v>1.500348928571429</v>
      </c>
      <c r="EP531">
        <v>15.59892142857143</v>
      </c>
      <c r="EQ531">
        <v>12.97171785714286</v>
      </c>
      <c r="ER531">
        <v>2000.003214285714</v>
      </c>
      <c r="ES531">
        <v>0.9800029642857141</v>
      </c>
      <c r="ET531">
        <v>0.01999673928571429</v>
      </c>
      <c r="EU531">
        <v>0</v>
      </c>
      <c r="EV531">
        <v>768.2216785714285</v>
      </c>
      <c r="EW531">
        <v>5.00078</v>
      </c>
      <c r="EX531">
        <v>21104.18214285714</v>
      </c>
      <c r="EY531">
        <v>16379.68214285714</v>
      </c>
      <c r="EZ531">
        <v>45.87017857142856</v>
      </c>
      <c r="FA531">
        <v>47.88592857142857</v>
      </c>
      <c r="FB531">
        <v>46.90142857142855</v>
      </c>
      <c r="FC531">
        <v>46.85242857142857</v>
      </c>
      <c r="FD531">
        <v>46.25849999999998</v>
      </c>
      <c r="FE531">
        <v>1955.110357142857</v>
      </c>
      <c r="FF531">
        <v>39.89000000000001</v>
      </c>
      <c r="FG531">
        <v>0</v>
      </c>
      <c r="FH531">
        <v>1685039800.3</v>
      </c>
      <c r="FI531">
        <v>0</v>
      </c>
      <c r="FJ531">
        <v>768.2701923076922</v>
      </c>
      <c r="FK531">
        <v>4.354222226744255</v>
      </c>
      <c r="FL531">
        <v>762.639317197269</v>
      </c>
      <c r="FM531">
        <v>21107.14615384615</v>
      </c>
      <c r="FN531">
        <v>15</v>
      </c>
      <c r="FO531">
        <v>1685038834.5</v>
      </c>
      <c r="FP531" t="s">
        <v>1407</v>
      </c>
      <c r="FQ531">
        <v>1685038825.5</v>
      </c>
      <c r="FR531">
        <v>1685038834.5</v>
      </c>
      <c r="FS531">
        <v>7</v>
      </c>
      <c r="FT531">
        <v>-0.029</v>
      </c>
      <c r="FU531">
        <v>-0.007</v>
      </c>
      <c r="FV531">
        <v>0.194</v>
      </c>
      <c r="FW531">
        <v>-0.178</v>
      </c>
      <c r="FX531">
        <v>420</v>
      </c>
      <c r="FY531">
        <v>11</v>
      </c>
      <c r="FZ531">
        <v>0.2</v>
      </c>
      <c r="GA531">
        <v>0.02</v>
      </c>
      <c r="GB531">
        <v>-32.77388048780488</v>
      </c>
      <c r="GC531">
        <v>-43.66039651567948</v>
      </c>
      <c r="GD531">
        <v>4.522195499016666</v>
      </c>
      <c r="GE531">
        <v>0</v>
      </c>
      <c r="GF531">
        <v>2.793223902439025</v>
      </c>
      <c r="GG531">
        <v>0.07317407665505109</v>
      </c>
      <c r="GH531">
        <v>0.007397075848768418</v>
      </c>
      <c r="GI531">
        <v>1</v>
      </c>
      <c r="GJ531">
        <v>1</v>
      </c>
      <c r="GK531">
        <v>2</v>
      </c>
      <c r="GL531" t="s">
        <v>432</v>
      </c>
      <c r="GM531">
        <v>3.09895</v>
      </c>
      <c r="GN531">
        <v>2.75797</v>
      </c>
      <c r="GO531">
        <v>0.101279</v>
      </c>
      <c r="GP531">
        <v>0.107495</v>
      </c>
      <c r="GQ531">
        <v>0.0950275</v>
      </c>
      <c r="GR531">
        <v>0.0841354</v>
      </c>
      <c r="GS531">
        <v>22686.5</v>
      </c>
      <c r="GT531">
        <v>22289.4</v>
      </c>
      <c r="GU531">
        <v>25811.7</v>
      </c>
      <c r="GV531">
        <v>25346.8</v>
      </c>
      <c r="GW531">
        <v>37511.2</v>
      </c>
      <c r="GX531">
        <v>35378.4</v>
      </c>
      <c r="GY531">
        <v>45147.9</v>
      </c>
      <c r="GZ531">
        <v>41790</v>
      </c>
      <c r="HA531">
        <v>1.7977</v>
      </c>
      <c r="HB531">
        <v>1.7152</v>
      </c>
      <c r="HC531">
        <v>-0.09017070000000001</v>
      </c>
      <c r="HD531">
        <v>0</v>
      </c>
      <c r="HE531">
        <v>29.6017</v>
      </c>
      <c r="HF531">
        <v>999.9</v>
      </c>
      <c r="HG531">
        <v>38.8</v>
      </c>
      <c r="HH531">
        <v>47.6</v>
      </c>
      <c r="HI531">
        <v>42.9413</v>
      </c>
      <c r="HJ531">
        <v>63.0139</v>
      </c>
      <c r="HK531">
        <v>23.2332</v>
      </c>
      <c r="HL531">
        <v>1</v>
      </c>
      <c r="HM531">
        <v>0.973321</v>
      </c>
      <c r="HN531">
        <v>9.19486</v>
      </c>
      <c r="HO531">
        <v>20.0606</v>
      </c>
      <c r="HP531">
        <v>5.2089</v>
      </c>
      <c r="HQ531">
        <v>11.986</v>
      </c>
      <c r="HR531">
        <v>4.96245</v>
      </c>
      <c r="HS531">
        <v>3.27387</v>
      </c>
      <c r="HT531">
        <v>9999</v>
      </c>
      <c r="HU531">
        <v>9999</v>
      </c>
      <c r="HV531">
        <v>9999</v>
      </c>
      <c r="HW531">
        <v>33.7</v>
      </c>
      <c r="HX531">
        <v>1.86393</v>
      </c>
      <c r="HY531">
        <v>1.86021</v>
      </c>
      <c r="HZ531">
        <v>1.85867</v>
      </c>
      <c r="IA531">
        <v>1.85994</v>
      </c>
      <c r="IB531">
        <v>1.85986</v>
      </c>
      <c r="IC531">
        <v>1.85852</v>
      </c>
      <c r="ID531">
        <v>1.8576</v>
      </c>
      <c r="IE531">
        <v>1.85242</v>
      </c>
      <c r="IF531">
        <v>0</v>
      </c>
      <c r="IG531">
        <v>0</v>
      </c>
      <c r="IH531">
        <v>0</v>
      </c>
      <c r="II531">
        <v>0</v>
      </c>
      <c r="IJ531" t="s">
        <v>433</v>
      </c>
      <c r="IK531" t="s">
        <v>434</v>
      </c>
      <c r="IL531" t="s">
        <v>435</v>
      </c>
      <c r="IM531" t="s">
        <v>435</v>
      </c>
      <c r="IN531" t="s">
        <v>435</v>
      </c>
      <c r="IO531" t="s">
        <v>435</v>
      </c>
      <c r="IP531">
        <v>0</v>
      </c>
      <c r="IQ531">
        <v>100</v>
      </c>
      <c r="IR531">
        <v>100</v>
      </c>
      <c r="IS531">
        <v>0.197</v>
      </c>
      <c r="IT531">
        <v>-0.09329999999999999</v>
      </c>
      <c r="IU531">
        <v>0.1137255797111478</v>
      </c>
      <c r="IV531">
        <v>0.0002756662941723101</v>
      </c>
      <c r="IW531">
        <v>-1.706736700235475E-07</v>
      </c>
      <c r="IX531">
        <v>-7.648352192670159E-11</v>
      </c>
      <c r="IY531">
        <v>-0.2528666375941129</v>
      </c>
      <c r="IZ531">
        <v>0.001712106514585134</v>
      </c>
      <c r="JA531">
        <v>0.0004201690128959496</v>
      </c>
      <c r="JB531">
        <v>-1.212774764375344E-06</v>
      </c>
      <c r="JC531">
        <v>3</v>
      </c>
      <c r="JD531">
        <v>1949</v>
      </c>
      <c r="JE531">
        <v>1</v>
      </c>
      <c r="JF531">
        <v>28</v>
      </c>
      <c r="JG531">
        <v>16.3</v>
      </c>
      <c r="JH531">
        <v>16.1</v>
      </c>
      <c r="JI531">
        <v>1.32812</v>
      </c>
      <c r="JJ531">
        <v>2.71118</v>
      </c>
      <c r="JK531">
        <v>1.49658</v>
      </c>
      <c r="JL531">
        <v>2.33521</v>
      </c>
      <c r="JM531">
        <v>1.54785</v>
      </c>
      <c r="JN531">
        <v>2.38647</v>
      </c>
      <c r="JO531">
        <v>50.4775</v>
      </c>
      <c r="JP531">
        <v>12.5297</v>
      </c>
      <c r="JQ531">
        <v>18</v>
      </c>
      <c r="JR531">
        <v>503.309</v>
      </c>
      <c r="JS531">
        <v>461.975</v>
      </c>
      <c r="JT531">
        <v>20.728</v>
      </c>
      <c r="JU531">
        <v>38.3688</v>
      </c>
      <c r="JV531">
        <v>30.0005</v>
      </c>
      <c r="JW531">
        <v>38.1707</v>
      </c>
      <c r="JX531">
        <v>38.0533</v>
      </c>
      <c r="JY531">
        <v>26.6969</v>
      </c>
      <c r="JZ531">
        <v>58.7658</v>
      </c>
      <c r="KA531">
        <v>0</v>
      </c>
      <c r="KB531">
        <v>20.7462</v>
      </c>
      <c r="KC531">
        <v>528.04</v>
      </c>
      <c r="KD531">
        <v>15.1452</v>
      </c>
      <c r="KE531">
        <v>98.6525</v>
      </c>
      <c r="KF531">
        <v>99.2047</v>
      </c>
    </row>
    <row r="532" spans="1:292">
      <c r="A532">
        <v>512</v>
      </c>
      <c r="B532">
        <v>1685039806</v>
      </c>
      <c r="C532">
        <v>13206.90000009537</v>
      </c>
      <c r="D532" t="s">
        <v>1468</v>
      </c>
      <c r="E532" t="s">
        <v>1469</v>
      </c>
      <c r="F532">
        <v>5</v>
      </c>
      <c r="G532" t="s">
        <v>1406</v>
      </c>
      <c r="H532">
        <v>1685039798.5</v>
      </c>
      <c r="I532">
        <f>(J532)/1000</f>
        <v>0</v>
      </c>
      <c r="J532">
        <f>IF(DO532, AM532, AG532)</f>
        <v>0</v>
      </c>
      <c r="K532">
        <f>IF(DO532, AH532, AF532)</f>
        <v>0</v>
      </c>
      <c r="L532">
        <f>DQ532 - IF(AT532&gt;1, K532*DK532*100.0/(AV532*EE532), 0)</f>
        <v>0</v>
      </c>
      <c r="M532">
        <f>((S532-I532/2)*L532-K532)/(S532+I532/2)</f>
        <v>0</v>
      </c>
      <c r="N532">
        <f>M532*(DX532+DY532)/1000.0</f>
        <v>0</v>
      </c>
      <c r="O532">
        <f>(DQ532 - IF(AT532&gt;1, K532*DK532*100.0/(AV532*EE532), 0))*(DX532+DY532)/1000.0</f>
        <v>0</v>
      </c>
      <c r="P532">
        <f>2.0/((1/R532-1/Q532)+SIGN(R532)*SQRT((1/R532-1/Q532)*(1/R532-1/Q532) + 4*DL532/((DL532+1)*(DL532+1))*(2*1/R532*1/Q532-1/Q532*1/Q532)))</f>
        <v>0</v>
      </c>
      <c r="Q532">
        <f>IF(LEFT(DM532,1)&lt;&gt;"0",IF(LEFT(DM532,1)="1",3.0,DN532),$D$5+$E$5*(EE532*DX532/($K$5*1000))+$F$5*(EE532*DX532/($K$5*1000))*MAX(MIN(DK532,$J$5),$I$5)*MAX(MIN(DK532,$J$5),$I$5)+$G$5*MAX(MIN(DK532,$J$5),$I$5)*(EE532*DX532/($K$5*1000))+$H$5*(EE532*DX532/($K$5*1000))*(EE532*DX532/($K$5*1000)))</f>
        <v>0</v>
      </c>
      <c r="R532">
        <f>I532*(1000-(1000*0.61365*exp(17.502*V532/(240.97+V532))/(DX532+DY532)+DS532)/2)/(1000*0.61365*exp(17.502*V532/(240.97+V532))/(DX532+DY532)-DS532)</f>
        <v>0</v>
      </c>
      <c r="S532">
        <f>1/((DL532+1)/(P532/1.6)+1/(Q532/1.37)) + DL532/((DL532+1)/(P532/1.6) + DL532/(Q532/1.37))</f>
        <v>0</v>
      </c>
      <c r="T532">
        <f>(DG532*DJ532)</f>
        <v>0</v>
      </c>
      <c r="U532">
        <f>(DZ532+(T532+2*0.95*5.67E-8*(((DZ532+$B$9)+273)^4-(DZ532+273)^4)-44100*I532)/(1.84*29.3*Q532+8*0.95*5.67E-8*(DZ532+273)^3))</f>
        <v>0</v>
      </c>
      <c r="V532">
        <f>($C$9*EA532+$D$9*EB532+$E$9*U532)</f>
        <v>0</v>
      </c>
      <c r="W532">
        <f>0.61365*exp(17.502*V532/(240.97+V532))</f>
        <v>0</v>
      </c>
      <c r="X532">
        <f>(Y532/Z532*100)</f>
        <v>0</v>
      </c>
      <c r="Y532">
        <f>DS532*(DX532+DY532)/1000</f>
        <v>0</v>
      </c>
      <c r="Z532">
        <f>0.61365*exp(17.502*DZ532/(240.97+DZ532))</f>
        <v>0</v>
      </c>
      <c r="AA532">
        <f>(W532-DS532*(DX532+DY532)/1000)</f>
        <v>0</v>
      </c>
      <c r="AB532">
        <f>(-I532*44100)</f>
        <v>0</v>
      </c>
      <c r="AC532">
        <f>2*29.3*Q532*0.92*(DZ532-V532)</f>
        <v>0</v>
      </c>
      <c r="AD532">
        <f>2*0.95*5.67E-8*(((DZ532+$B$9)+273)^4-(V532+273)^4)</f>
        <v>0</v>
      </c>
      <c r="AE532">
        <f>T532+AD532+AB532+AC532</f>
        <v>0</v>
      </c>
      <c r="AF532">
        <f>DW532*AT532*(DR532-DQ532*(1000-AT532*DT532)/(1000-AT532*DS532))/(100*DK532)</f>
        <v>0</v>
      </c>
      <c r="AG532">
        <f>1000*DW532*AT532*(DS532-DT532)/(100*DK532*(1000-AT532*DS532))</f>
        <v>0</v>
      </c>
      <c r="AH532">
        <f>(AI532 - AJ532 - DX532*1E3/(8.314*(DZ532+273.15)) * AL532/DW532 * AK532) * DW532/(100*DK532) * (1000 - DT532)/1000</f>
        <v>0</v>
      </c>
      <c r="AI532">
        <v>515.7595106771532</v>
      </c>
      <c r="AJ532">
        <v>485.0008909090907</v>
      </c>
      <c r="AK532">
        <v>3.186888039630952</v>
      </c>
      <c r="AL532">
        <v>66.96187495327348</v>
      </c>
      <c r="AM532">
        <f>(AO532 - AN532 + DX532*1E3/(8.314*(DZ532+273.15)) * AQ532/DW532 * AP532) * DW532/(100*DK532) * 1000/(1000 - AO532)</f>
        <v>0</v>
      </c>
      <c r="AN532">
        <v>15.07930971288499</v>
      </c>
      <c r="AO532">
        <v>17.88734125874127</v>
      </c>
      <c r="AP532">
        <v>3.92661106450978E-05</v>
      </c>
      <c r="AQ532">
        <v>97.61332919018848</v>
      </c>
      <c r="AR532">
        <v>0</v>
      </c>
      <c r="AS532">
        <v>0</v>
      </c>
      <c r="AT532">
        <f>IF(AR532*$H$15&gt;=AV532,1.0,(AV532/(AV532-AR532*$H$15)))</f>
        <v>0</v>
      </c>
      <c r="AU532">
        <f>(AT532-1)*100</f>
        <v>0</v>
      </c>
      <c r="AV532">
        <f>MAX(0,($B$15+$C$15*EE532)/(1+$D$15*EE532)*DX532/(DZ532+273)*$E$15)</f>
        <v>0</v>
      </c>
      <c r="AW532" t="s">
        <v>429</v>
      </c>
      <c r="AX532" t="s">
        <v>429</v>
      </c>
      <c r="AY532">
        <v>0</v>
      </c>
      <c r="AZ532">
        <v>0</v>
      </c>
      <c r="BA532">
        <f>1-AY532/AZ532</f>
        <v>0</v>
      </c>
      <c r="BB532">
        <v>0</v>
      </c>
      <c r="BC532" t="s">
        <v>429</v>
      </c>
      <c r="BD532" t="s">
        <v>429</v>
      </c>
      <c r="BE532">
        <v>0</v>
      </c>
      <c r="BF532">
        <v>0</v>
      </c>
      <c r="BG532">
        <f>1-BE532/BF532</f>
        <v>0</v>
      </c>
      <c r="BH532">
        <v>0.5</v>
      </c>
      <c r="BI532">
        <f>DH532</f>
        <v>0</v>
      </c>
      <c r="BJ532">
        <f>K532</f>
        <v>0</v>
      </c>
      <c r="BK532">
        <f>BG532*BH532*BI532</f>
        <v>0</v>
      </c>
      <c r="BL532">
        <f>(BJ532-BB532)/BI532</f>
        <v>0</v>
      </c>
      <c r="BM532">
        <f>(AZ532-BF532)/BF532</f>
        <v>0</v>
      </c>
      <c r="BN532">
        <f>AY532/(BA532+AY532/BF532)</f>
        <v>0</v>
      </c>
      <c r="BO532" t="s">
        <v>429</v>
      </c>
      <c r="BP532">
        <v>0</v>
      </c>
      <c r="BQ532">
        <f>IF(BP532&lt;&gt;0, BP532, BN532)</f>
        <v>0</v>
      </c>
      <c r="BR532">
        <f>1-BQ532/BF532</f>
        <v>0</v>
      </c>
      <c r="BS532">
        <f>(BF532-BE532)/(BF532-BQ532)</f>
        <v>0</v>
      </c>
      <c r="BT532">
        <f>(AZ532-BF532)/(AZ532-BQ532)</f>
        <v>0</v>
      </c>
      <c r="BU532">
        <f>(BF532-BE532)/(BF532-AY532)</f>
        <v>0</v>
      </c>
      <c r="BV532">
        <f>(AZ532-BF532)/(AZ532-AY532)</f>
        <v>0</v>
      </c>
      <c r="BW532">
        <f>(BS532*BQ532/BE532)</f>
        <v>0</v>
      </c>
      <c r="BX532">
        <f>(1-BW532)</f>
        <v>0</v>
      </c>
      <c r="DG532">
        <f>$B$13*EF532+$C$13*EG532+$F$13*ER532*(1-EU532)</f>
        <v>0</v>
      </c>
      <c r="DH532">
        <f>DG532*DI532</f>
        <v>0</v>
      </c>
      <c r="DI532">
        <f>($B$13*$D$11+$C$13*$D$11+$F$13*((FE532+EW532)/MAX(FE532+EW532+FF532, 0.1)*$I$11+FF532/MAX(FE532+EW532+FF532, 0.1)*$J$11))/($B$13+$C$13+$F$13)</f>
        <v>0</v>
      </c>
      <c r="DJ532">
        <f>($B$13*$K$11+$C$13*$K$11+$F$13*((FE532+EW532)/MAX(FE532+EW532+FF532, 0.1)*$P$11+FF532/MAX(FE532+EW532+FF532, 0.1)*$Q$11))/($B$13+$C$13+$F$13)</f>
        <v>0</v>
      </c>
      <c r="DK532">
        <v>6</v>
      </c>
      <c r="DL532">
        <v>0.5</v>
      </c>
      <c r="DM532" t="s">
        <v>430</v>
      </c>
      <c r="DN532">
        <v>2</v>
      </c>
      <c r="DO532" t="b">
        <v>1</v>
      </c>
      <c r="DP532">
        <v>1685039798.5</v>
      </c>
      <c r="DQ532">
        <v>455.0178518518518</v>
      </c>
      <c r="DR532">
        <v>492.4007037037038</v>
      </c>
      <c r="DS532">
        <v>17.88399259259259</v>
      </c>
      <c r="DT532">
        <v>15.08052592592593</v>
      </c>
      <c r="DU532">
        <v>454.8212962962963</v>
      </c>
      <c r="DV532">
        <v>17.97732962962963</v>
      </c>
      <c r="DW532">
        <v>500.0298888888889</v>
      </c>
      <c r="DX532">
        <v>99.47122222222221</v>
      </c>
      <c r="DY532">
        <v>0.1000330148148148</v>
      </c>
      <c r="DZ532">
        <v>26.95758148148148</v>
      </c>
      <c r="EA532">
        <v>28.12658518518519</v>
      </c>
      <c r="EB532">
        <v>999.9000000000001</v>
      </c>
      <c r="EC532">
        <v>0</v>
      </c>
      <c r="ED532">
        <v>0</v>
      </c>
      <c r="EE532">
        <v>9994.371851851853</v>
      </c>
      <c r="EF532">
        <v>0</v>
      </c>
      <c r="EG532">
        <v>423.5927777777778</v>
      </c>
      <c r="EH532">
        <v>-37.38293703703703</v>
      </c>
      <c r="EI532">
        <v>463.3035185185185</v>
      </c>
      <c r="EJ532">
        <v>499.94</v>
      </c>
      <c r="EK532">
        <v>2.803463703703704</v>
      </c>
      <c r="EL532">
        <v>492.4007037037038</v>
      </c>
      <c r="EM532">
        <v>15.08052592592593</v>
      </c>
      <c r="EN532">
        <v>1.778941851851852</v>
      </c>
      <c r="EO532">
        <v>1.500078148148148</v>
      </c>
      <c r="EP532">
        <v>15.60297777777778</v>
      </c>
      <c r="EQ532">
        <v>12.96895185185185</v>
      </c>
      <c r="ER532">
        <v>1999.96</v>
      </c>
      <c r="ES532">
        <v>0.9800026666666666</v>
      </c>
      <c r="ET532">
        <v>0.01999703333333333</v>
      </c>
      <c r="EU532">
        <v>0</v>
      </c>
      <c r="EV532">
        <v>768.7607037037037</v>
      </c>
      <c r="EW532">
        <v>5.00078</v>
      </c>
      <c r="EX532">
        <v>21143.68148148148</v>
      </c>
      <c r="EY532">
        <v>16379.33333333333</v>
      </c>
      <c r="EZ532">
        <v>45.88622222222222</v>
      </c>
      <c r="FA532">
        <v>47.92107407407407</v>
      </c>
      <c r="FB532">
        <v>46.99962962962962</v>
      </c>
      <c r="FC532">
        <v>46.87470370370369</v>
      </c>
      <c r="FD532">
        <v>46.27511111111111</v>
      </c>
      <c r="FE532">
        <v>1955.07</v>
      </c>
      <c r="FF532">
        <v>39.89000000000001</v>
      </c>
      <c r="FG532">
        <v>0</v>
      </c>
      <c r="FH532">
        <v>1685039805.1</v>
      </c>
      <c r="FI532">
        <v>0</v>
      </c>
      <c r="FJ532">
        <v>768.7202692307692</v>
      </c>
      <c r="FK532">
        <v>7.524683766141851</v>
      </c>
      <c r="FL532">
        <v>-408.6017083846355</v>
      </c>
      <c r="FM532">
        <v>21142.13846153846</v>
      </c>
      <c r="FN532">
        <v>15</v>
      </c>
      <c r="FO532">
        <v>1685038834.5</v>
      </c>
      <c r="FP532" t="s">
        <v>1407</v>
      </c>
      <c r="FQ532">
        <v>1685038825.5</v>
      </c>
      <c r="FR532">
        <v>1685038834.5</v>
      </c>
      <c r="FS532">
        <v>7</v>
      </c>
      <c r="FT532">
        <v>-0.029</v>
      </c>
      <c r="FU532">
        <v>-0.007</v>
      </c>
      <c r="FV532">
        <v>0.194</v>
      </c>
      <c r="FW532">
        <v>-0.178</v>
      </c>
      <c r="FX532">
        <v>420</v>
      </c>
      <c r="FY532">
        <v>11</v>
      </c>
      <c r="FZ532">
        <v>0.2</v>
      </c>
      <c r="GA532">
        <v>0.02</v>
      </c>
      <c r="GB532">
        <v>-35.4566512195122</v>
      </c>
      <c r="GC532">
        <v>-28.49413588850179</v>
      </c>
      <c r="GD532">
        <v>2.902899289492754</v>
      </c>
      <c r="GE532">
        <v>0</v>
      </c>
      <c r="GF532">
        <v>2.798152926829268</v>
      </c>
      <c r="GG532">
        <v>0.082883414634152</v>
      </c>
      <c r="GH532">
        <v>0.008280717608794407</v>
      </c>
      <c r="GI532">
        <v>1</v>
      </c>
      <c r="GJ532">
        <v>1</v>
      </c>
      <c r="GK532">
        <v>2</v>
      </c>
      <c r="GL532" t="s">
        <v>432</v>
      </c>
      <c r="GM532">
        <v>3.09892</v>
      </c>
      <c r="GN532">
        <v>2.75813</v>
      </c>
      <c r="GO532">
        <v>0.103813</v>
      </c>
      <c r="GP532">
        <v>0.110187</v>
      </c>
      <c r="GQ532">
        <v>0.0950257</v>
      </c>
      <c r="GR532">
        <v>0.0841224</v>
      </c>
      <c r="GS532">
        <v>22622</v>
      </c>
      <c r="GT532">
        <v>22221.9</v>
      </c>
      <c r="GU532">
        <v>25811.1</v>
      </c>
      <c r="GV532">
        <v>25346.6</v>
      </c>
      <c r="GW532">
        <v>37510.9</v>
      </c>
      <c r="GX532">
        <v>35378.8</v>
      </c>
      <c r="GY532">
        <v>45147</v>
      </c>
      <c r="GZ532">
        <v>41789.6</v>
      </c>
      <c r="HA532">
        <v>1.79772</v>
      </c>
      <c r="HB532">
        <v>1.7151</v>
      </c>
      <c r="HC532">
        <v>-0.0899658</v>
      </c>
      <c r="HD532">
        <v>0</v>
      </c>
      <c r="HE532">
        <v>29.6209</v>
      </c>
      <c r="HF532">
        <v>999.9</v>
      </c>
      <c r="HG532">
        <v>38.8</v>
      </c>
      <c r="HH532">
        <v>47.6</v>
      </c>
      <c r="HI532">
        <v>42.9388</v>
      </c>
      <c r="HJ532">
        <v>63.0239</v>
      </c>
      <c r="HK532">
        <v>23.2812</v>
      </c>
      <c r="HL532">
        <v>1</v>
      </c>
      <c r="HM532">
        <v>0.975208</v>
      </c>
      <c r="HN532">
        <v>9.28105</v>
      </c>
      <c r="HO532">
        <v>20.0559</v>
      </c>
      <c r="HP532">
        <v>5.21055</v>
      </c>
      <c r="HQ532">
        <v>11.986</v>
      </c>
      <c r="HR532">
        <v>4.96275</v>
      </c>
      <c r="HS532">
        <v>3.27423</v>
      </c>
      <c r="HT532">
        <v>9999</v>
      </c>
      <c r="HU532">
        <v>9999</v>
      </c>
      <c r="HV532">
        <v>9999</v>
      </c>
      <c r="HW532">
        <v>33.7</v>
      </c>
      <c r="HX532">
        <v>1.86393</v>
      </c>
      <c r="HY532">
        <v>1.86022</v>
      </c>
      <c r="HZ532">
        <v>1.85867</v>
      </c>
      <c r="IA532">
        <v>1.85994</v>
      </c>
      <c r="IB532">
        <v>1.85986</v>
      </c>
      <c r="IC532">
        <v>1.85852</v>
      </c>
      <c r="ID532">
        <v>1.8576</v>
      </c>
      <c r="IE532">
        <v>1.85242</v>
      </c>
      <c r="IF532">
        <v>0</v>
      </c>
      <c r="IG532">
        <v>0</v>
      </c>
      <c r="IH532">
        <v>0</v>
      </c>
      <c r="II532">
        <v>0</v>
      </c>
      <c r="IJ532" t="s">
        <v>433</v>
      </c>
      <c r="IK532" t="s">
        <v>434</v>
      </c>
      <c r="IL532" t="s">
        <v>435</v>
      </c>
      <c r="IM532" t="s">
        <v>435</v>
      </c>
      <c r="IN532" t="s">
        <v>435</v>
      </c>
      <c r="IO532" t="s">
        <v>435</v>
      </c>
      <c r="IP532">
        <v>0</v>
      </c>
      <c r="IQ532">
        <v>100</v>
      </c>
      <c r="IR532">
        <v>100</v>
      </c>
      <c r="IS532">
        <v>0.198</v>
      </c>
      <c r="IT532">
        <v>-0.09329999999999999</v>
      </c>
      <c r="IU532">
        <v>0.1137255797111478</v>
      </c>
      <c r="IV532">
        <v>0.0002756662941723101</v>
      </c>
      <c r="IW532">
        <v>-1.706736700235475E-07</v>
      </c>
      <c r="IX532">
        <v>-7.648352192670159E-11</v>
      </c>
      <c r="IY532">
        <v>-0.2528666375941129</v>
      </c>
      <c r="IZ532">
        <v>0.001712106514585134</v>
      </c>
      <c r="JA532">
        <v>0.0004201690128959496</v>
      </c>
      <c r="JB532">
        <v>-1.212774764375344E-06</v>
      </c>
      <c r="JC532">
        <v>3</v>
      </c>
      <c r="JD532">
        <v>1949</v>
      </c>
      <c r="JE532">
        <v>1</v>
      </c>
      <c r="JF532">
        <v>28</v>
      </c>
      <c r="JG532">
        <v>16.3</v>
      </c>
      <c r="JH532">
        <v>16.2</v>
      </c>
      <c r="JI532">
        <v>1.36597</v>
      </c>
      <c r="JJ532">
        <v>2.70752</v>
      </c>
      <c r="JK532">
        <v>1.49658</v>
      </c>
      <c r="JL532">
        <v>2.33521</v>
      </c>
      <c r="JM532">
        <v>1.54785</v>
      </c>
      <c r="JN532">
        <v>2.3938</v>
      </c>
      <c r="JO532">
        <v>50.4775</v>
      </c>
      <c r="JP532">
        <v>12.5209</v>
      </c>
      <c r="JQ532">
        <v>18</v>
      </c>
      <c r="JR532">
        <v>503.385</v>
      </c>
      <c r="JS532">
        <v>461.98</v>
      </c>
      <c r="JT532">
        <v>20.7164</v>
      </c>
      <c r="JU532">
        <v>38.379</v>
      </c>
      <c r="JV532">
        <v>30.0012</v>
      </c>
      <c r="JW532">
        <v>38.1796</v>
      </c>
      <c r="JX532">
        <v>38.0641</v>
      </c>
      <c r="JY532">
        <v>27.4509</v>
      </c>
      <c r="JZ532">
        <v>58.4941</v>
      </c>
      <c r="KA532">
        <v>0</v>
      </c>
      <c r="KB532">
        <v>20.6149</v>
      </c>
      <c r="KC532">
        <v>541.4160000000001</v>
      </c>
      <c r="KD532">
        <v>15.1494</v>
      </c>
      <c r="KE532">
        <v>98.65049999999999</v>
      </c>
      <c r="KF532">
        <v>99.2039</v>
      </c>
    </row>
    <row r="533" spans="1:292">
      <c r="A533">
        <v>513</v>
      </c>
      <c r="B533">
        <v>1685039811</v>
      </c>
      <c r="C533">
        <v>13211.90000009537</v>
      </c>
      <c r="D533" t="s">
        <v>1470</v>
      </c>
      <c r="E533" t="s">
        <v>1471</v>
      </c>
      <c r="F533">
        <v>5</v>
      </c>
      <c r="G533" t="s">
        <v>1406</v>
      </c>
      <c r="H533">
        <v>1685039803.214286</v>
      </c>
      <c r="I533">
        <f>(J533)/1000</f>
        <v>0</v>
      </c>
      <c r="J533">
        <f>IF(DO533, AM533, AG533)</f>
        <v>0</v>
      </c>
      <c r="K533">
        <f>IF(DO533, AH533, AF533)</f>
        <v>0</v>
      </c>
      <c r="L533">
        <f>DQ533 - IF(AT533&gt;1, K533*DK533*100.0/(AV533*EE533), 0)</f>
        <v>0</v>
      </c>
      <c r="M533">
        <f>((S533-I533/2)*L533-K533)/(S533+I533/2)</f>
        <v>0</v>
      </c>
      <c r="N533">
        <f>M533*(DX533+DY533)/1000.0</f>
        <v>0</v>
      </c>
      <c r="O533">
        <f>(DQ533 - IF(AT533&gt;1, K533*DK533*100.0/(AV533*EE533), 0))*(DX533+DY533)/1000.0</f>
        <v>0</v>
      </c>
      <c r="P533">
        <f>2.0/((1/R533-1/Q533)+SIGN(R533)*SQRT((1/R533-1/Q533)*(1/R533-1/Q533) + 4*DL533/((DL533+1)*(DL533+1))*(2*1/R533*1/Q533-1/Q533*1/Q533)))</f>
        <v>0</v>
      </c>
      <c r="Q533">
        <f>IF(LEFT(DM533,1)&lt;&gt;"0",IF(LEFT(DM533,1)="1",3.0,DN533),$D$5+$E$5*(EE533*DX533/($K$5*1000))+$F$5*(EE533*DX533/($K$5*1000))*MAX(MIN(DK533,$J$5),$I$5)*MAX(MIN(DK533,$J$5),$I$5)+$G$5*MAX(MIN(DK533,$J$5),$I$5)*(EE533*DX533/($K$5*1000))+$H$5*(EE533*DX533/($K$5*1000))*(EE533*DX533/($K$5*1000)))</f>
        <v>0</v>
      </c>
      <c r="R533">
        <f>I533*(1000-(1000*0.61365*exp(17.502*V533/(240.97+V533))/(DX533+DY533)+DS533)/2)/(1000*0.61365*exp(17.502*V533/(240.97+V533))/(DX533+DY533)-DS533)</f>
        <v>0</v>
      </c>
      <c r="S533">
        <f>1/((DL533+1)/(P533/1.6)+1/(Q533/1.37)) + DL533/((DL533+1)/(P533/1.6) + DL533/(Q533/1.37))</f>
        <v>0</v>
      </c>
      <c r="T533">
        <f>(DG533*DJ533)</f>
        <v>0</v>
      </c>
      <c r="U533">
        <f>(DZ533+(T533+2*0.95*5.67E-8*(((DZ533+$B$9)+273)^4-(DZ533+273)^4)-44100*I533)/(1.84*29.3*Q533+8*0.95*5.67E-8*(DZ533+273)^3))</f>
        <v>0</v>
      </c>
      <c r="V533">
        <f>($C$9*EA533+$D$9*EB533+$E$9*U533)</f>
        <v>0</v>
      </c>
      <c r="W533">
        <f>0.61365*exp(17.502*V533/(240.97+V533))</f>
        <v>0</v>
      </c>
      <c r="X533">
        <f>(Y533/Z533*100)</f>
        <v>0</v>
      </c>
      <c r="Y533">
        <f>DS533*(DX533+DY533)/1000</f>
        <v>0</v>
      </c>
      <c r="Z533">
        <f>0.61365*exp(17.502*DZ533/(240.97+DZ533))</f>
        <v>0</v>
      </c>
      <c r="AA533">
        <f>(W533-DS533*(DX533+DY533)/1000)</f>
        <v>0</v>
      </c>
      <c r="AB533">
        <f>(-I533*44100)</f>
        <v>0</v>
      </c>
      <c r="AC533">
        <f>2*29.3*Q533*0.92*(DZ533-V533)</f>
        <v>0</v>
      </c>
      <c r="AD533">
        <f>2*0.95*5.67E-8*(((DZ533+$B$9)+273)^4-(V533+273)^4)</f>
        <v>0</v>
      </c>
      <c r="AE533">
        <f>T533+AD533+AB533+AC533</f>
        <v>0</v>
      </c>
      <c r="AF533">
        <f>DW533*AT533*(DR533-DQ533*(1000-AT533*DT533)/(1000-AT533*DS533))/(100*DK533)</f>
        <v>0</v>
      </c>
      <c r="AG533">
        <f>1000*DW533*AT533*(DS533-DT533)/(100*DK533*(1000-AT533*DS533))</f>
        <v>0</v>
      </c>
      <c r="AH533">
        <f>(AI533 - AJ533 - DX533*1E3/(8.314*(DZ533+273.15)) * AL533/DW533 * AK533) * DW533/(100*DK533) * (1000 - DT533)/1000</f>
        <v>0</v>
      </c>
      <c r="AI533">
        <v>533.2056440510559</v>
      </c>
      <c r="AJ533">
        <v>501.4666484848481</v>
      </c>
      <c r="AK533">
        <v>3.30469103629435</v>
      </c>
      <c r="AL533">
        <v>66.96187495327348</v>
      </c>
      <c r="AM533">
        <f>(AO533 - AN533 + DX533*1E3/(8.314*(DZ533+273.15)) * AQ533/DW533 * AP533) * DW533/(100*DK533) * 1000/(1000 - AO533)</f>
        <v>0</v>
      </c>
      <c r="AN533">
        <v>15.07940615664493</v>
      </c>
      <c r="AO533">
        <v>17.8920125874126</v>
      </c>
      <c r="AP533">
        <v>-1.635595144227215E-05</v>
      </c>
      <c r="AQ533">
        <v>97.61332919018848</v>
      </c>
      <c r="AR533">
        <v>0</v>
      </c>
      <c r="AS533">
        <v>0</v>
      </c>
      <c r="AT533">
        <f>IF(AR533*$H$15&gt;=AV533,1.0,(AV533/(AV533-AR533*$H$15)))</f>
        <v>0</v>
      </c>
      <c r="AU533">
        <f>(AT533-1)*100</f>
        <v>0</v>
      </c>
      <c r="AV533">
        <f>MAX(0,($B$15+$C$15*EE533)/(1+$D$15*EE533)*DX533/(DZ533+273)*$E$15)</f>
        <v>0</v>
      </c>
      <c r="AW533" t="s">
        <v>429</v>
      </c>
      <c r="AX533" t="s">
        <v>429</v>
      </c>
      <c r="AY533">
        <v>0</v>
      </c>
      <c r="AZ533">
        <v>0</v>
      </c>
      <c r="BA533">
        <f>1-AY533/AZ533</f>
        <v>0</v>
      </c>
      <c r="BB533">
        <v>0</v>
      </c>
      <c r="BC533" t="s">
        <v>429</v>
      </c>
      <c r="BD533" t="s">
        <v>429</v>
      </c>
      <c r="BE533">
        <v>0</v>
      </c>
      <c r="BF533">
        <v>0</v>
      </c>
      <c r="BG533">
        <f>1-BE533/BF533</f>
        <v>0</v>
      </c>
      <c r="BH533">
        <v>0.5</v>
      </c>
      <c r="BI533">
        <f>DH533</f>
        <v>0</v>
      </c>
      <c r="BJ533">
        <f>K533</f>
        <v>0</v>
      </c>
      <c r="BK533">
        <f>BG533*BH533*BI533</f>
        <v>0</v>
      </c>
      <c r="BL533">
        <f>(BJ533-BB533)/BI533</f>
        <v>0</v>
      </c>
      <c r="BM533">
        <f>(AZ533-BF533)/BF533</f>
        <v>0</v>
      </c>
      <c r="BN533">
        <f>AY533/(BA533+AY533/BF533)</f>
        <v>0</v>
      </c>
      <c r="BO533" t="s">
        <v>429</v>
      </c>
      <c r="BP533">
        <v>0</v>
      </c>
      <c r="BQ533">
        <f>IF(BP533&lt;&gt;0, BP533, BN533)</f>
        <v>0</v>
      </c>
      <c r="BR533">
        <f>1-BQ533/BF533</f>
        <v>0</v>
      </c>
      <c r="BS533">
        <f>(BF533-BE533)/(BF533-BQ533)</f>
        <v>0</v>
      </c>
      <c r="BT533">
        <f>(AZ533-BF533)/(AZ533-BQ533)</f>
        <v>0</v>
      </c>
      <c r="BU533">
        <f>(BF533-BE533)/(BF533-AY533)</f>
        <v>0</v>
      </c>
      <c r="BV533">
        <f>(AZ533-BF533)/(AZ533-AY533)</f>
        <v>0</v>
      </c>
      <c r="BW533">
        <f>(BS533*BQ533/BE533)</f>
        <v>0</v>
      </c>
      <c r="BX533">
        <f>(1-BW533)</f>
        <v>0</v>
      </c>
      <c r="DG533">
        <f>$B$13*EF533+$C$13*EG533+$F$13*ER533*(1-EU533)</f>
        <v>0</v>
      </c>
      <c r="DH533">
        <f>DG533*DI533</f>
        <v>0</v>
      </c>
      <c r="DI533">
        <f>($B$13*$D$11+$C$13*$D$11+$F$13*((FE533+EW533)/MAX(FE533+EW533+FF533, 0.1)*$I$11+FF533/MAX(FE533+EW533+FF533, 0.1)*$J$11))/($B$13+$C$13+$F$13)</f>
        <v>0</v>
      </c>
      <c r="DJ533">
        <f>($B$13*$K$11+$C$13*$K$11+$F$13*((FE533+EW533)/MAX(FE533+EW533+FF533, 0.1)*$P$11+FF533/MAX(FE533+EW533+FF533, 0.1)*$Q$11))/($B$13+$C$13+$F$13)</f>
        <v>0</v>
      </c>
      <c r="DK533">
        <v>6</v>
      </c>
      <c r="DL533">
        <v>0.5</v>
      </c>
      <c r="DM533" t="s">
        <v>430</v>
      </c>
      <c r="DN533">
        <v>2</v>
      </c>
      <c r="DO533" t="b">
        <v>1</v>
      </c>
      <c r="DP533">
        <v>1685039803.214286</v>
      </c>
      <c r="DQ533">
        <v>469.4000714285714</v>
      </c>
      <c r="DR533">
        <v>508.21625</v>
      </c>
      <c r="DS533">
        <v>17.88723928571429</v>
      </c>
      <c r="DT533">
        <v>15.08506071428571</v>
      </c>
      <c r="DU533">
        <v>469.2024285714286</v>
      </c>
      <c r="DV533">
        <v>17.980525</v>
      </c>
      <c r="DW533">
        <v>500.0248571428571</v>
      </c>
      <c r="DX533">
        <v>99.47147499999998</v>
      </c>
      <c r="DY533">
        <v>0.1000446928571429</v>
      </c>
      <c r="DZ533">
        <v>26.95996428571429</v>
      </c>
      <c r="EA533">
        <v>28.14230357142857</v>
      </c>
      <c r="EB533">
        <v>999.9000000000002</v>
      </c>
      <c r="EC533">
        <v>0</v>
      </c>
      <c r="ED533">
        <v>0</v>
      </c>
      <c r="EE533">
        <v>9994.710000000001</v>
      </c>
      <c r="EF533">
        <v>0</v>
      </c>
      <c r="EG533">
        <v>423.9406785714286</v>
      </c>
      <c r="EH533">
        <v>-38.81630714285713</v>
      </c>
      <c r="EI533">
        <v>477.9491071428571</v>
      </c>
      <c r="EJ533">
        <v>516.0002499999999</v>
      </c>
      <c r="EK533">
        <v>2.802182142857143</v>
      </c>
      <c r="EL533">
        <v>508.21625</v>
      </c>
      <c r="EM533">
        <v>15.08506071428571</v>
      </c>
      <c r="EN533">
        <v>1.779268928571428</v>
      </c>
      <c r="EO533">
        <v>1.500532142857143</v>
      </c>
      <c r="EP533">
        <v>15.60585</v>
      </c>
      <c r="EQ533">
        <v>12.97358928571429</v>
      </c>
      <c r="ER533">
        <v>1999.9675</v>
      </c>
      <c r="ES533">
        <v>0.9800029642857141</v>
      </c>
      <c r="ET533">
        <v>0.01999674285714286</v>
      </c>
      <c r="EU533">
        <v>0</v>
      </c>
      <c r="EV533">
        <v>769.3961785714288</v>
      </c>
      <c r="EW533">
        <v>5.00078</v>
      </c>
      <c r="EX533">
        <v>21014.025</v>
      </c>
      <c r="EY533">
        <v>16379.39642857143</v>
      </c>
      <c r="EZ533">
        <v>45.89024999999999</v>
      </c>
      <c r="FA533">
        <v>47.94392857142856</v>
      </c>
      <c r="FB533">
        <v>46.91710714285714</v>
      </c>
      <c r="FC533">
        <v>46.89260714285714</v>
      </c>
      <c r="FD533">
        <v>46.27199999999999</v>
      </c>
      <c r="FE533">
        <v>1955.0775</v>
      </c>
      <c r="FF533">
        <v>39.89000000000001</v>
      </c>
      <c r="FG533">
        <v>0</v>
      </c>
      <c r="FH533">
        <v>1685039810.5</v>
      </c>
      <c r="FI533">
        <v>0</v>
      </c>
      <c r="FJ533">
        <v>769.49852</v>
      </c>
      <c r="FK533">
        <v>8.875461521050569</v>
      </c>
      <c r="FL533">
        <v>-2117.561534814588</v>
      </c>
      <c r="FM533">
        <v>20998.132</v>
      </c>
      <c r="FN533">
        <v>15</v>
      </c>
      <c r="FO533">
        <v>1685038834.5</v>
      </c>
      <c r="FP533" t="s">
        <v>1407</v>
      </c>
      <c r="FQ533">
        <v>1685038825.5</v>
      </c>
      <c r="FR533">
        <v>1685038834.5</v>
      </c>
      <c r="FS533">
        <v>7</v>
      </c>
      <c r="FT533">
        <v>-0.029</v>
      </c>
      <c r="FU533">
        <v>-0.007</v>
      </c>
      <c r="FV533">
        <v>0.194</v>
      </c>
      <c r="FW533">
        <v>-0.178</v>
      </c>
      <c r="FX533">
        <v>420</v>
      </c>
      <c r="FY533">
        <v>11</v>
      </c>
      <c r="FZ533">
        <v>0.2</v>
      </c>
      <c r="GA533">
        <v>0.02</v>
      </c>
      <c r="GB533">
        <v>-37.8760625</v>
      </c>
      <c r="GC533">
        <v>-19.10594634146332</v>
      </c>
      <c r="GD533">
        <v>1.847492463271163</v>
      </c>
      <c r="GE533">
        <v>0</v>
      </c>
      <c r="GF533">
        <v>2.80142825</v>
      </c>
      <c r="GG533">
        <v>0.01673662288929813</v>
      </c>
      <c r="GH533">
        <v>0.008794294993772982</v>
      </c>
      <c r="GI533">
        <v>1</v>
      </c>
      <c r="GJ533">
        <v>1</v>
      </c>
      <c r="GK533">
        <v>2</v>
      </c>
      <c r="GL533" t="s">
        <v>432</v>
      </c>
      <c r="GM533">
        <v>3.09891</v>
      </c>
      <c r="GN533">
        <v>2.75804</v>
      </c>
      <c r="GO533">
        <v>0.106392</v>
      </c>
      <c r="GP533">
        <v>0.112772</v>
      </c>
      <c r="GQ533">
        <v>0.095045</v>
      </c>
      <c r="GR533">
        <v>0.0843607</v>
      </c>
      <c r="GS533">
        <v>22556.3</v>
      </c>
      <c r="GT533">
        <v>22156.9</v>
      </c>
      <c r="GU533">
        <v>25810.4</v>
      </c>
      <c r="GV533">
        <v>25346</v>
      </c>
      <c r="GW533">
        <v>37509.3</v>
      </c>
      <c r="GX533">
        <v>35369.4</v>
      </c>
      <c r="GY533">
        <v>45145.6</v>
      </c>
      <c r="GZ533">
        <v>41788.8</v>
      </c>
      <c r="HA533">
        <v>1.79765</v>
      </c>
      <c r="HB533">
        <v>1.71525</v>
      </c>
      <c r="HC533">
        <v>-0.0906251</v>
      </c>
      <c r="HD533">
        <v>0</v>
      </c>
      <c r="HE533">
        <v>29.6414</v>
      </c>
      <c r="HF533">
        <v>999.9</v>
      </c>
      <c r="HG533">
        <v>38.8</v>
      </c>
      <c r="HH533">
        <v>47.6</v>
      </c>
      <c r="HI533">
        <v>42.9381</v>
      </c>
      <c r="HJ533">
        <v>63.0039</v>
      </c>
      <c r="HK533">
        <v>23.3614</v>
      </c>
      <c r="HL533">
        <v>1</v>
      </c>
      <c r="HM533">
        <v>0.976621</v>
      </c>
      <c r="HN533">
        <v>9.28105</v>
      </c>
      <c r="HO533">
        <v>20.0558</v>
      </c>
      <c r="HP533">
        <v>5.2113</v>
      </c>
      <c r="HQ533">
        <v>11.986</v>
      </c>
      <c r="HR533">
        <v>4.9628</v>
      </c>
      <c r="HS533">
        <v>3.27418</v>
      </c>
      <c r="HT533">
        <v>9999</v>
      </c>
      <c r="HU533">
        <v>9999</v>
      </c>
      <c r="HV533">
        <v>9999</v>
      </c>
      <c r="HW533">
        <v>33.7</v>
      </c>
      <c r="HX533">
        <v>1.86397</v>
      </c>
      <c r="HY533">
        <v>1.86023</v>
      </c>
      <c r="HZ533">
        <v>1.85867</v>
      </c>
      <c r="IA533">
        <v>1.85993</v>
      </c>
      <c r="IB533">
        <v>1.85987</v>
      </c>
      <c r="IC533">
        <v>1.85852</v>
      </c>
      <c r="ID533">
        <v>1.8576</v>
      </c>
      <c r="IE533">
        <v>1.85242</v>
      </c>
      <c r="IF533">
        <v>0</v>
      </c>
      <c r="IG533">
        <v>0</v>
      </c>
      <c r="IH533">
        <v>0</v>
      </c>
      <c r="II533">
        <v>0</v>
      </c>
      <c r="IJ533" t="s">
        <v>433</v>
      </c>
      <c r="IK533" t="s">
        <v>434</v>
      </c>
      <c r="IL533" t="s">
        <v>435</v>
      </c>
      <c r="IM533" t="s">
        <v>435</v>
      </c>
      <c r="IN533" t="s">
        <v>435</v>
      </c>
      <c r="IO533" t="s">
        <v>435</v>
      </c>
      <c r="IP533">
        <v>0</v>
      </c>
      <c r="IQ533">
        <v>100</v>
      </c>
      <c r="IR533">
        <v>100</v>
      </c>
      <c r="IS533">
        <v>0.199</v>
      </c>
      <c r="IT533">
        <v>-0.09320000000000001</v>
      </c>
      <c r="IU533">
        <v>0.1137255797111478</v>
      </c>
      <c r="IV533">
        <v>0.0002756662941723101</v>
      </c>
      <c r="IW533">
        <v>-1.706736700235475E-07</v>
      </c>
      <c r="IX533">
        <v>-7.648352192670159E-11</v>
      </c>
      <c r="IY533">
        <v>-0.2528666375941129</v>
      </c>
      <c r="IZ533">
        <v>0.001712106514585134</v>
      </c>
      <c r="JA533">
        <v>0.0004201690128959496</v>
      </c>
      <c r="JB533">
        <v>-1.212774764375344E-06</v>
      </c>
      <c r="JC533">
        <v>3</v>
      </c>
      <c r="JD533">
        <v>1949</v>
      </c>
      <c r="JE533">
        <v>1</v>
      </c>
      <c r="JF533">
        <v>28</v>
      </c>
      <c r="JG533">
        <v>16.4</v>
      </c>
      <c r="JH533">
        <v>16.3</v>
      </c>
      <c r="JI533">
        <v>1.39893</v>
      </c>
      <c r="JJ533">
        <v>2.70752</v>
      </c>
      <c r="JK533">
        <v>1.49658</v>
      </c>
      <c r="JL533">
        <v>2.33521</v>
      </c>
      <c r="JM533">
        <v>1.54785</v>
      </c>
      <c r="JN533">
        <v>2.35596</v>
      </c>
      <c r="JO533">
        <v>50.4775</v>
      </c>
      <c r="JP533">
        <v>12.5122</v>
      </c>
      <c r="JQ533">
        <v>18</v>
      </c>
      <c r="JR533">
        <v>503.405</v>
      </c>
      <c r="JS533">
        <v>462.151</v>
      </c>
      <c r="JT533">
        <v>20.7092</v>
      </c>
      <c r="JU533">
        <v>38.3891</v>
      </c>
      <c r="JV533">
        <v>30.0014</v>
      </c>
      <c r="JW533">
        <v>38.1896</v>
      </c>
      <c r="JX533">
        <v>38.075</v>
      </c>
      <c r="JY533">
        <v>28.1242</v>
      </c>
      <c r="JZ533">
        <v>58.4941</v>
      </c>
      <c r="KA533">
        <v>0</v>
      </c>
      <c r="KB533">
        <v>20.4683</v>
      </c>
      <c r="KC533">
        <v>561.453</v>
      </c>
      <c r="KD533">
        <v>15.1475</v>
      </c>
      <c r="KE533">
        <v>98.64749999999999</v>
      </c>
      <c r="KF533">
        <v>99.20189999999999</v>
      </c>
    </row>
    <row r="534" spans="1:292">
      <c r="A534">
        <v>514</v>
      </c>
      <c r="B534">
        <v>1685039816</v>
      </c>
      <c r="C534">
        <v>13216.90000009537</v>
      </c>
      <c r="D534" t="s">
        <v>1472</v>
      </c>
      <c r="E534" t="s">
        <v>1473</v>
      </c>
      <c r="F534">
        <v>5</v>
      </c>
      <c r="G534" t="s">
        <v>1406</v>
      </c>
      <c r="H534">
        <v>1685039808.5</v>
      </c>
      <c r="I534">
        <f>(J534)/1000</f>
        <v>0</v>
      </c>
      <c r="J534">
        <f>IF(DO534, AM534, AG534)</f>
        <v>0</v>
      </c>
      <c r="K534">
        <f>IF(DO534, AH534, AF534)</f>
        <v>0</v>
      </c>
      <c r="L534">
        <f>DQ534 - IF(AT534&gt;1, K534*DK534*100.0/(AV534*EE534), 0)</f>
        <v>0</v>
      </c>
      <c r="M534">
        <f>((S534-I534/2)*L534-K534)/(S534+I534/2)</f>
        <v>0</v>
      </c>
      <c r="N534">
        <f>M534*(DX534+DY534)/1000.0</f>
        <v>0</v>
      </c>
      <c r="O534">
        <f>(DQ534 - IF(AT534&gt;1, K534*DK534*100.0/(AV534*EE534), 0))*(DX534+DY534)/1000.0</f>
        <v>0</v>
      </c>
      <c r="P534">
        <f>2.0/((1/R534-1/Q534)+SIGN(R534)*SQRT((1/R534-1/Q534)*(1/R534-1/Q534) + 4*DL534/((DL534+1)*(DL534+1))*(2*1/R534*1/Q534-1/Q534*1/Q534)))</f>
        <v>0</v>
      </c>
      <c r="Q534">
        <f>IF(LEFT(DM534,1)&lt;&gt;"0",IF(LEFT(DM534,1)="1",3.0,DN534),$D$5+$E$5*(EE534*DX534/($K$5*1000))+$F$5*(EE534*DX534/($K$5*1000))*MAX(MIN(DK534,$J$5),$I$5)*MAX(MIN(DK534,$J$5),$I$5)+$G$5*MAX(MIN(DK534,$J$5),$I$5)*(EE534*DX534/($K$5*1000))+$H$5*(EE534*DX534/($K$5*1000))*(EE534*DX534/($K$5*1000)))</f>
        <v>0</v>
      </c>
      <c r="R534">
        <f>I534*(1000-(1000*0.61365*exp(17.502*V534/(240.97+V534))/(DX534+DY534)+DS534)/2)/(1000*0.61365*exp(17.502*V534/(240.97+V534))/(DX534+DY534)-DS534)</f>
        <v>0</v>
      </c>
      <c r="S534">
        <f>1/((DL534+1)/(P534/1.6)+1/(Q534/1.37)) + DL534/((DL534+1)/(P534/1.6) + DL534/(Q534/1.37))</f>
        <v>0</v>
      </c>
      <c r="T534">
        <f>(DG534*DJ534)</f>
        <v>0</v>
      </c>
      <c r="U534">
        <f>(DZ534+(T534+2*0.95*5.67E-8*(((DZ534+$B$9)+273)^4-(DZ534+273)^4)-44100*I534)/(1.84*29.3*Q534+8*0.95*5.67E-8*(DZ534+273)^3))</f>
        <v>0</v>
      </c>
      <c r="V534">
        <f>($C$9*EA534+$D$9*EB534+$E$9*U534)</f>
        <v>0</v>
      </c>
      <c r="W534">
        <f>0.61365*exp(17.502*V534/(240.97+V534))</f>
        <v>0</v>
      </c>
      <c r="X534">
        <f>(Y534/Z534*100)</f>
        <v>0</v>
      </c>
      <c r="Y534">
        <f>DS534*(DX534+DY534)/1000</f>
        <v>0</v>
      </c>
      <c r="Z534">
        <f>0.61365*exp(17.502*DZ534/(240.97+DZ534))</f>
        <v>0</v>
      </c>
      <c r="AA534">
        <f>(W534-DS534*(DX534+DY534)/1000)</f>
        <v>0</v>
      </c>
      <c r="AB534">
        <f>(-I534*44100)</f>
        <v>0</v>
      </c>
      <c r="AC534">
        <f>2*29.3*Q534*0.92*(DZ534-V534)</f>
        <v>0</v>
      </c>
      <c r="AD534">
        <f>2*0.95*5.67E-8*(((DZ534+$B$9)+273)^4-(V534+273)^4)</f>
        <v>0</v>
      </c>
      <c r="AE534">
        <f>T534+AD534+AB534+AC534</f>
        <v>0</v>
      </c>
      <c r="AF534">
        <f>DW534*AT534*(DR534-DQ534*(1000-AT534*DT534)/(1000-AT534*DS534))/(100*DK534)</f>
        <v>0</v>
      </c>
      <c r="AG534">
        <f>1000*DW534*AT534*(DS534-DT534)/(100*DK534*(1000-AT534*DS534))</f>
        <v>0</v>
      </c>
      <c r="AH534">
        <f>(AI534 - AJ534 - DX534*1E3/(8.314*(DZ534+273.15)) * AL534/DW534 * AK534) * DW534/(100*DK534) * (1000 - DT534)/1000</f>
        <v>0</v>
      </c>
      <c r="AI534">
        <v>550.4055796327665</v>
      </c>
      <c r="AJ534">
        <v>518.0856181818183</v>
      </c>
      <c r="AK534">
        <v>3.327475797886726</v>
      </c>
      <c r="AL534">
        <v>66.96187495327348</v>
      </c>
      <c r="AM534">
        <f>(AO534 - AN534 + DX534*1E3/(8.314*(DZ534+273.15)) * AQ534/DW534 * AP534) * DW534/(100*DK534) * 1000/(1000 - AO534)</f>
        <v>0</v>
      </c>
      <c r="AN534">
        <v>15.14837655704344</v>
      </c>
      <c r="AO534">
        <v>17.91618881118882</v>
      </c>
      <c r="AP534">
        <v>0.000104314403364052</v>
      </c>
      <c r="AQ534">
        <v>97.61332919018848</v>
      </c>
      <c r="AR534">
        <v>0</v>
      </c>
      <c r="AS534">
        <v>0</v>
      </c>
      <c r="AT534">
        <f>IF(AR534*$H$15&gt;=AV534,1.0,(AV534/(AV534-AR534*$H$15)))</f>
        <v>0</v>
      </c>
      <c r="AU534">
        <f>(AT534-1)*100</f>
        <v>0</v>
      </c>
      <c r="AV534">
        <f>MAX(0,($B$15+$C$15*EE534)/(1+$D$15*EE534)*DX534/(DZ534+273)*$E$15)</f>
        <v>0</v>
      </c>
      <c r="AW534" t="s">
        <v>429</v>
      </c>
      <c r="AX534" t="s">
        <v>429</v>
      </c>
      <c r="AY534">
        <v>0</v>
      </c>
      <c r="AZ534">
        <v>0</v>
      </c>
      <c r="BA534">
        <f>1-AY534/AZ534</f>
        <v>0</v>
      </c>
      <c r="BB534">
        <v>0</v>
      </c>
      <c r="BC534" t="s">
        <v>429</v>
      </c>
      <c r="BD534" t="s">
        <v>429</v>
      </c>
      <c r="BE534">
        <v>0</v>
      </c>
      <c r="BF534">
        <v>0</v>
      </c>
      <c r="BG534">
        <f>1-BE534/BF534</f>
        <v>0</v>
      </c>
      <c r="BH534">
        <v>0.5</v>
      </c>
      <c r="BI534">
        <f>DH534</f>
        <v>0</v>
      </c>
      <c r="BJ534">
        <f>K534</f>
        <v>0</v>
      </c>
      <c r="BK534">
        <f>BG534*BH534*BI534</f>
        <v>0</v>
      </c>
      <c r="BL534">
        <f>(BJ534-BB534)/BI534</f>
        <v>0</v>
      </c>
      <c r="BM534">
        <f>(AZ534-BF534)/BF534</f>
        <v>0</v>
      </c>
      <c r="BN534">
        <f>AY534/(BA534+AY534/BF534)</f>
        <v>0</v>
      </c>
      <c r="BO534" t="s">
        <v>429</v>
      </c>
      <c r="BP534">
        <v>0</v>
      </c>
      <c r="BQ534">
        <f>IF(BP534&lt;&gt;0, BP534, BN534)</f>
        <v>0</v>
      </c>
      <c r="BR534">
        <f>1-BQ534/BF534</f>
        <v>0</v>
      </c>
      <c r="BS534">
        <f>(BF534-BE534)/(BF534-BQ534)</f>
        <v>0</v>
      </c>
      <c r="BT534">
        <f>(AZ534-BF534)/(AZ534-BQ534)</f>
        <v>0</v>
      </c>
      <c r="BU534">
        <f>(BF534-BE534)/(BF534-AY534)</f>
        <v>0</v>
      </c>
      <c r="BV534">
        <f>(AZ534-BF534)/(AZ534-AY534)</f>
        <v>0</v>
      </c>
      <c r="BW534">
        <f>(BS534*BQ534/BE534)</f>
        <v>0</v>
      </c>
      <c r="BX534">
        <f>(1-BW534)</f>
        <v>0</v>
      </c>
      <c r="DG534">
        <f>$B$13*EF534+$C$13*EG534+$F$13*ER534*(1-EU534)</f>
        <v>0</v>
      </c>
      <c r="DH534">
        <f>DG534*DI534</f>
        <v>0</v>
      </c>
      <c r="DI534">
        <f>($B$13*$D$11+$C$13*$D$11+$F$13*((FE534+EW534)/MAX(FE534+EW534+FF534, 0.1)*$I$11+FF534/MAX(FE534+EW534+FF534, 0.1)*$J$11))/($B$13+$C$13+$F$13)</f>
        <v>0</v>
      </c>
      <c r="DJ534">
        <f>($B$13*$K$11+$C$13*$K$11+$F$13*((FE534+EW534)/MAX(FE534+EW534+FF534, 0.1)*$P$11+FF534/MAX(FE534+EW534+FF534, 0.1)*$Q$11))/($B$13+$C$13+$F$13)</f>
        <v>0</v>
      </c>
      <c r="DK534">
        <v>6</v>
      </c>
      <c r="DL534">
        <v>0.5</v>
      </c>
      <c r="DM534" t="s">
        <v>430</v>
      </c>
      <c r="DN534">
        <v>2</v>
      </c>
      <c r="DO534" t="b">
        <v>1</v>
      </c>
      <c r="DP534">
        <v>1685039808.5</v>
      </c>
      <c r="DQ534">
        <v>486.1058888888888</v>
      </c>
      <c r="DR534">
        <v>526.1906666666667</v>
      </c>
      <c r="DS534">
        <v>17.8939962962963</v>
      </c>
      <c r="DT534">
        <v>15.10948518518519</v>
      </c>
      <c r="DU534">
        <v>485.9071851851853</v>
      </c>
      <c r="DV534">
        <v>17.98717407407408</v>
      </c>
      <c r="DW534">
        <v>500.0107777777778</v>
      </c>
      <c r="DX534">
        <v>99.47125925925924</v>
      </c>
      <c r="DY534">
        <v>0.1000296555555556</v>
      </c>
      <c r="DZ534">
        <v>26.9618037037037</v>
      </c>
      <c r="EA534">
        <v>28.1529</v>
      </c>
      <c r="EB534">
        <v>999.9000000000001</v>
      </c>
      <c r="EC534">
        <v>0</v>
      </c>
      <c r="ED534">
        <v>0</v>
      </c>
      <c r="EE534">
        <v>9993.797037037039</v>
      </c>
      <c r="EF534">
        <v>0</v>
      </c>
      <c r="EG534">
        <v>419.0009629629629</v>
      </c>
      <c r="EH534">
        <v>-40.08495185185185</v>
      </c>
      <c r="EI534">
        <v>494.9627037037037</v>
      </c>
      <c r="EJ534">
        <v>534.2635555555555</v>
      </c>
      <c r="EK534">
        <v>2.784512962962963</v>
      </c>
      <c r="EL534">
        <v>526.1906666666667</v>
      </c>
      <c r="EM534">
        <v>15.10948518518519</v>
      </c>
      <c r="EN534">
        <v>1.779937407407408</v>
      </c>
      <c r="EO534">
        <v>1.502958518518518</v>
      </c>
      <c r="EP534">
        <v>15.61170370370371</v>
      </c>
      <c r="EQ534">
        <v>12.99826666666667</v>
      </c>
      <c r="ER534">
        <v>1999.981111111111</v>
      </c>
      <c r="ES534">
        <v>0.9800034444444444</v>
      </c>
      <c r="ET534">
        <v>0.01999626296296297</v>
      </c>
      <c r="EU534">
        <v>0</v>
      </c>
      <c r="EV534">
        <v>770.3173703703703</v>
      </c>
      <c r="EW534">
        <v>5.00078</v>
      </c>
      <c r="EX534">
        <v>20802.92222222222</v>
      </c>
      <c r="EY534">
        <v>16379.49629629629</v>
      </c>
      <c r="EZ534">
        <v>45.91177777777778</v>
      </c>
      <c r="FA534">
        <v>47.97199999999999</v>
      </c>
      <c r="FB534">
        <v>46.79603703703703</v>
      </c>
      <c r="FC534">
        <v>46.90481481481481</v>
      </c>
      <c r="FD534">
        <v>46.30062962962962</v>
      </c>
      <c r="FE534">
        <v>1955.091111111111</v>
      </c>
      <c r="FF534">
        <v>39.89000000000001</v>
      </c>
      <c r="FG534">
        <v>0</v>
      </c>
      <c r="FH534">
        <v>1685039815.3</v>
      </c>
      <c r="FI534">
        <v>0</v>
      </c>
      <c r="FJ534">
        <v>770.3537200000001</v>
      </c>
      <c r="FK534">
        <v>11.07046153178308</v>
      </c>
      <c r="FL534">
        <v>-3568.538468248845</v>
      </c>
      <c r="FM534">
        <v>20798.028</v>
      </c>
      <c r="FN534">
        <v>15</v>
      </c>
      <c r="FO534">
        <v>1685038834.5</v>
      </c>
      <c r="FP534" t="s">
        <v>1407</v>
      </c>
      <c r="FQ534">
        <v>1685038825.5</v>
      </c>
      <c r="FR534">
        <v>1685038834.5</v>
      </c>
      <c r="FS534">
        <v>7</v>
      </c>
      <c r="FT534">
        <v>-0.029</v>
      </c>
      <c r="FU534">
        <v>-0.007</v>
      </c>
      <c r="FV534">
        <v>0.194</v>
      </c>
      <c r="FW534">
        <v>-0.178</v>
      </c>
      <c r="FX534">
        <v>420</v>
      </c>
      <c r="FY534">
        <v>11</v>
      </c>
      <c r="FZ534">
        <v>0.2</v>
      </c>
      <c r="GA534">
        <v>0.02</v>
      </c>
      <c r="GB534">
        <v>-39.2271475</v>
      </c>
      <c r="GC534">
        <v>-14.8548596622889</v>
      </c>
      <c r="GD534">
        <v>1.462974522503297</v>
      </c>
      <c r="GE534">
        <v>0</v>
      </c>
      <c r="GF534">
        <v>2.79102175</v>
      </c>
      <c r="GG534">
        <v>-0.1915252908067542</v>
      </c>
      <c r="GH534">
        <v>0.02359102412862783</v>
      </c>
      <c r="GI534">
        <v>1</v>
      </c>
      <c r="GJ534">
        <v>1</v>
      </c>
      <c r="GK534">
        <v>2</v>
      </c>
      <c r="GL534" t="s">
        <v>432</v>
      </c>
      <c r="GM534">
        <v>3.09885</v>
      </c>
      <c r="GN534">
        <v>2.75815</v>
      </c>
      <c r="GO534">
        <v>0.108955</v>
      </c>
      <c r="GP534">
        <v>0.115332</v>
      </c>
      <c r="GQ534">
        <v>0.0951394</v>
      </c>
      <c r="GR534">
        <v>0.0844509</v>
      </c>
      <c r="GS534">
        <v>22490.9</v>
      </c>
      <c r="GT534">
        <v>22092.3</v>
      </c>
      <c r="GU534">
        <v>25809.7</v>
      </c>
      <c r="GV534">
        <v>25345.4</v>
      </c>
      <c r="GW534">
        <v>37504.6</v>
      </c>
      <c r="GX534">
        <v>35365.3</v>
      </c>
      <c r="GY534">
        <v>45144.3</v>
      </c>
      <c r="GZ534">
        <v>41787.8</v>
      </c>
      <c r="HA534">
        <v>1.79722</v>
      </c>
      <c r="HB534">
        <v>1.71522</v>
      </c>
      <c r="HC534">
        <v>-0.092309</v>
      </c>
      <c r="HD534">
        <v>0</v>
      </c>
      <c r="HE534">
        <v>29.6632</v>
      </c>
      <c r="HF534">
        <v>999.9</v>
      </c>
      <c r="HG534">
        <v>38.8</v>
      </c>
      <c r="HH534">
        <v>47.6</v>
      </c>
      <c r="HI534">
        <v>42.9406</v>
      </c>
      <c r="HJ534">
        <v>63.1039</v>
      </c>
      <c r="HK534">
        <v>23.5136</v>
      </c>
      <c r="HL534">
        <v>1</v>
      </c>
      <c r="HM534">
        <v>0.977886</v>
      </c>
      <c r="HN534">
        <v>9.28105</v>
      </c>
      <c r="HO534">
        <v>20.0562</v>
      </c>
      <c r="HP534">
        <v>5.21085</v>
      </c>
      <c r="HQ534">
        <v>11.986</v>
      </c>
      <c r="HR534">
        <v>4.96295</v>
      </c>
      <c r="HS534">
        <v>3.27425</v>
      </c>
      <c r="HT534">
        <v>9999</v>
      </c>
      <c r="HU534">
        <v>9999</v>
      </c>
      <c r="HV534">
        <v>9999</v>
      </c>
      <c r="HW534">
        <v>33.7</v>
      </c>
      <c r="HX534">
        <v>1.86399</v>
      </c>
      <c r="HY534">
        <v>1.86027</v>
      </c>
      <c r="HZ534">
        <v>1.85867</v>
      </c>
      <c r="IA534">
        <v>1.85993</v>
      </c>
      <c r="IB534">
        <v>1.85987</v>
      </c>
      <c r="IC534">
        <v>1.85852</v>
      </c>
      <c r="ID534">
        <v>1.8576</v>
      </c>
      <c r="IE534">
        <v>1.85242</v>
      </c>
      <c r="IF534">
        <v>0</v>
      </c>
      <c r="IG534">
        <v>0</v>
      </c>
      <c r="IH534">
        <v>0</v>
      </c>
      <c r="II534">
        <v>0</v>
      </c>
      <c r="IJ534" t="s">
        <v>433</v>
      </c>
      <c r="IK534" t="s">
        <v>434</v>
      </c>
      <c r="IL534" t="s">
        <v>435</v>
      </c>
      <c r="IM534" t="s">
        <v>435</v>
      </c>
      <c r="IN534" t="s">
        <v>435</v>
      </c>
      <c r="IO534" t="s">
        <v>435</v>
      </c>
      <c r="IP534">
        <v>0</v>
      </c>
      <c r="IQ534">
        <v>100</v>
      </c>
      <c r="IR534">
        <v>100</v>
      </c>
      <c r="IS534">
        <v>0.2</v>
      </c>
      <c r="IT534">
        <v>-0.09279999999999999</v>
      </c>
      <c r="IU534">
        <v>0.1137255797111478</v>
      </c>
      <c r="IV534">
        <v>0.0002756662941723101</v>
      </c>
      <c r="IW534">
        <v>-1.706736700235475E-07</v>
      </c>
      <c r="IX534">
        <v>-7.648352192670159E-11</v>
      </c>
      <c r="IY534">
        <v>-0.2528666375941129</v>
      </c>
      <c r="IZ534">
        <v>0.001712106514585134</v>
      </c>
      <c r="JA534">
        <v>0.0004201690128959496</v>
      </c>
      <c r="JB534">
        <v>-1.212774764375344E-06</v>
      </c>
      <c r="JC534">
        <v>3</v>
      </c>
      <c r="JD534">
        <v>1949</v>
      </c>
      <c r="JE534">
        <v>1</v>
      </c>
      <c r="JF534">
        <v>28</v>
      </c>
      <c r="JG534">
        <v>16.5</v>
      </c>
      <c r="JH534">
        <v>16.4</v>
      </c>
      <c r="JI534">
        <v>1.43677</v>
      </c>
      <c r="JJ534">
        <v>2.7124</v>
      </c>
      <c r="JK534">
        <v>1.49658</v>
      </c>
      <c r="JL534">
        <v>2.33521</v>
      </c>
      <c r="JM534">
        <v>1.54785</v>
      </c>
      <c r="JN534">
        <v>2.40967</v>
      </c>
      <c r="JO534">
        <v>50.4775</v>
      </c>
      <c r="JP534">
        <v>12.5122</v>
      </c>
      <c r="JQ534">
        <v>18</v>
      </c>
      <c r="JR534">
        <v>503.203</v>
      </c>
      <c r="JS534">
        <v>462.206</v>
      </c>
      <c r="JT534">
        <v>20.7113</v>
      </c>
      <c r="JU534">
        <v>38.4011</v>
      </c>
      <c r="JV534">
        <v>30.0013</v>
      </c>
      <c r="JW534">
        <v>38.1998</v>
      </c>
      <c r="JX534">
        <v>38.0857</v>
      </c>
      <c r="JY534">
        <v>28.8712</v>
      </c>
      <c r="JZ534">
        <v>58.4941</v>
      </c>
      <c r="KA534">
        <v>0</v>
      </c>
      <c r="KB534">
        <v>20.3078</v>
      </c>
      <c r="KC534">
        <v>574.879</v>
      </c>
      <c r="KD534">
        <v>15.1447</v>
      </c>
      <c r="KE534">
        <v>98.6447</v>
      </c>
      <c r="KF534">
        <v>99.1994</v>
      </c>
    </row>
    <row r="535" spans="1:292">
      <c r="A535">
        <v>515</v>
      </c>
      <c r="B535">
        <v>1685039821</v>
      </c>
      <c r="C535">
        <v>13221.90000009537</v>
      </c>
      <c r="D535" t="s">
        <v>1474</v>
      </c>
      <c r="E535" t="s">
        <v>1475</v>
      </c>
      <c r="F535">
        <v>5</v>
      </c>
      <c r="G535" t="s">
        <v>1406</v>
      </c>
      <c r="H535">
        <v>1685039813.214286</v>
      </c>
      <c r="I535">
        <f>(J535)/1000</f>
        <v>0</v>
      </c>
      <c r="J535">
        <f>IF(DO535, AM535, AG535)</f>
        <v>0</v>
      </c>
      <c r="K535">
        <f>IF(DO535, AH535, AF535)</f>
        <v>0</v>
      </c>
      <c r="L535">
        <f>DQ535 - IF(AT535&gt;1, K535*DK535*100.0/(AV535*EE535), 0)</f>
        <v>0</v>
      </c>
      <c r="M535">
        <f>((S535-I535/2)*L535-K535)/(S535+I535/2)</f>
        <v>0</v>
      </c>
      <c r="N535">
        <f>M535*(DX535+DY535)/1000.0</f>
        <v>0</v>
      </c>
      <c r="O535">
        <f>(DQ535 - IF(AT535&gt;1, K535*DK535*100.0/(AV535*EE535), 0))*(DX535+DY535)/1000.0</f>
        <v>0</v>
      </c>
      <c r="P535">
        <f>2.0/((1/R535-1/Q535)+SIGN(R535)*SQRT((1/R535-1/Q535)*(1/R535-1/Q535) + 4*DL535/((DL535+1)*(DL535+1))*(2*1/R535*1/Q535-1/Q535*1/Q535)))</f>
        <v>0</v>
      </c>
      <c r="Q535">
        <f>IF(LEFT(DM535,1)&lt;&gt;"0",IF(LEFT(DM535,1)="1",3.0,DN535),$D$5+$E$5*(EE535*DX535/($K$5*1000))+$F$5*(EE535*DX535/($K$5*1000))*MAX(MIN(DK535,$J$5),$I$5)*MAX(MIN(DK535,$J$5),$I$5)+$G$5*MAX(MIN(DK535,$J$5),$I$5)*(EE535*DX535/($K$5*1000))+$H$5*(EE535*DX535/($K$5*1000))*(EE535*DX535/($K$5*1000)))</f>
        <v>0</v>
      </c>
      <c r="R535">
        <f>I535*(1000-(1000*0.61365*exp(17.502*V535/(240.97+V535))/(DX535+DY535)+DS535)/2)/(1000*0.61365*exp(17.502*V535/(240.97+V535))/(DX535+DY535)-DS535)</f>
        <v>0</v>
      </c>
      <c r="S535">
        <f>1/((DL535+1)/(P535/1.6)+1/(Q535/1.37)) + DL535/((DL535+1)/(P535/1.6) + DL535/(Q535/1.37))</f>
        <v>0</v>
      </c>
      <c r="T535">
        <f>(DG535*DJ535)</f>
        <v>0</v>
      </c>
      <c r="U535">
        <f>(DZ535+(T535+2*0.95*5.67E-8*(((DZ535+$B$9)+273)^4-(DZ535+273)^4)-44100*I535)/(1.84*29.3*Q535+8*0.95*5.67E-8*(DZ535+273)^3))</f>
        <v>0</v>
      </c>
      <c r="V535">
        <f>($C$9*EA535+$D$9*EB535+$E$9*U535)</f>
        <v>0</v>
      </c>
      <c r="W535">
        <f>0.61365*exp(17.502*V535/(240.97+V535))</f>
        <v>0</v>
      </c>
      <c r="X535">
        <f>(Y535/Z535*100)</f>
        <v>0</v>
      </c>
      <c r="Y535">
        <f>DS535*(DX535+DY535)/1000</f>
        <v>0</v>
      </c>
      <c r="Z535">
        <f>0.61365*exp(17.502*DZ535/(240.97+DZ535))</f>
        <v>0</v>
      </c>
      <c r="AA535">
        <f>(W535-DS535*(DX535+DY535)/1000)</f>
        <v>0</v>
      </c>
      <c r="AB535">
        <f>(-I535*44100)</f>
        <v>0</v>
      </c>
      <c r="AC535">
        <f>2*29.3*Q535*0.92*(DZ535-V535)</f>
        <v>0</v>
      </c>
      <c r="AD535">
        <f>2*0.95*5.67E-8*(((DZ535+$B$9)+273)^4-(V535+273)^4)</f>
        <v>0</v>
      </c>
      <c r="AE535">
        <f>T535+AD535+AB535+AC535</f>
        <v>0</v>
      </c>
      <c r="AF535">
        <f>DW535*AT535*(DR535-DQ535*(1000-AT535*DT535)/(1000-AT535*DS535))/(100*DK535)</f>
        <v>0</v>
      </c>
      <c r="AG535">
        <f>1000*DW535*AT535*(DS535-DT535)/(100*DK535*(1000-AT535*DS535))</f>
        <v>0</v>
      </c>
      <c r="AH535">
        <f>(AI535 - AJ535 - DX535*1E3/(8.314*(DZ535+273.15)) * AL535/DW535 * AK535) * DW535/(100*DK535) * (1000 - DT535)/1000</f>
        <v>0</v>
      </c>
      <c r="AI535">
        <v>567.3975374278813</v>
      </c>
      <c r="AJ535">
        <v>534.7115696969694</v>
      </c>
      <c r="AK535">
        <v>3.32362631740363</v>
      </c>
      <c r="AL535">
        <v>66.96187495327348</v>
      </c>
      <c r="AM535">
        <f>(AO535 - AN535 + DX535*1E3/(8.314*(DZ535+273.15)) * AQ535/DW535 * AP535) * DW535/(100*DK535) * 1000/(1000 - AO535)</f>
        <v>0</v>
      </c>
      <c r="AN535">
        <v>15.15756075394207</v>
      </c>
      <c r="AO535">
        <v>17.93275734265735</v>
      </c>
      <c r="AP535">
        <v>0.00543865582483194</v>
      </c>
      <c r="AQ535">
        <v>97.61332919018848</v>
      </c>
      <c r="AR535">
        <v>0</v>
      </c>
      <c r="AS535">
        <v>0</v>
      </c>
      <c r="AT535">
        <f>IF(AR535*$H$15&gt;=AV535,1.0,(AV535/(AV535-AR535*$H$15)))</f>
        <v>0</v>
      </c>
      <c r="AU535">
        <f>(AT535-1)*100</f>
        <v>0</v>
      </c>
      <c r="AV535">
        <f>MAX(0,($B$15+$C$15*EE535)/(1+$D$15*EE535)*DX535/(DZ535+273)*$E$15)</f>
        <v>0</v>
      </c>
      <c r="AW535" t="s">
        <v>429</v>
      </c>
      <c r="AX535" t="s">
        <v>429</v>
      </c>
      <c r="AY535">
        <v>0</v>
      </c>
      <c r="AZ535">
        <v>0</v>
      </c>
      <c r="BA535">
        <f>1-AY535/AZ535</f>
        <v>0</v>
      </c>
      <c r="BB535">
        <v>0</v>
      </c>
      <c r="BC535" t="s">
        <v>429</v>
      </c>
      <c r="BD535" t="s">
        <v>429</v>
      </c>
      <c r="BE535">
        <v>0</v>
      </c>
      <c r="BF535">
        <v>0</v>
      </c>
      <c r="BG535">
        <f>1-BE535/BF535</f>
        <v>0</v>
      </c>
      <c r="BH535">
        <v>0.5</v>
      </c>
      <c r="BI535">
        <f>DH535</f>
        <v>0</v>
      </c>
      <c r="BJ535">
        <f>K535</f>
        <v>0</v>
      </c>
      <c r="BK535">
        <f>BG535*BH535*BI535</f>
        <v>0</v>
      </c>
      <c r="BL535">
        <f>(BJ535-BB535)/BI535</f>
        <v>0</v>
      </c>
      <c r="BM535">
        <f>(AZ535-BF535)/BF535</f>
        <v>0</v>
      </c>
      <c r="BN535">
        <f>AY535/(BA535+AY535/BF535)</f>
        <v>0</v>
      </c>
      <c r="BO535" t="s">
        <v>429</v>
      </c>
      <c r="BP535">
        <v>0</v>
      </c>
      <c r="BQ535">
        <f>IF(BP535&lt;&gt;0, BP535, BN535)</f>
        <v>0</v>
      </c>
      <c r="BR535">
        <f>1-BQ535/BF535</f>
        <v>0</v>
      </c>
      <c r="BS535">
        <f>(BF535-BE535)/(BF535-BQ535)</f>
        <v>0</v>
      </c>
      <c r="BT535">
        <f>(AZ535-BF535)/(AZ535-BQ535)</f>
        <v>0</v>
      </c>
      <c r="BU535">
        <f>(BF535-BE535)/(BF535-AY535)</f>
        <v>0</v>
      </c>
      <c r="BV535">
        <f>(AZ535-BF535)/(AZ535-AY535)</f>
        <v>0</v>
      </c>
      <c r="BW535">
        <f>(BS535*BQ535/BE535)</f>
        <v>0</v>
      </c>
      <c r="BX535">
        <f>(1-BW535)</f>
        <v>0</v>
      </c>
      <c r="DG535">
        <f>$B$13*EF535+$C$13*EG535+$F$13*ER535*(1-EU535)</f>
        <v>0</v>
      </c>
      <c r="DH535">
        <f>DG535*DI535</f>
        <v>0</v>
      </c>
      <c r="DI535">
        <f>($B$13*$D$11+$C$13*$D$11+$F$13*((FE535+EW535)/MAX(FE535+EW535+FF535, 0.1)*$I$11+FF535/MAX(FE535+EW535+FF535, 0.1)*$J$11))/($B$13+$C$13+$F$13)</f>
        <v>0</v>
      </c>
      <c r="DJ535">
        <f>($B$13*$K$11+$C$13*$K$11+$F$13*((FE535+EW535)/MAX(FE535+EW535+FF535, 0.1)*$P$11+FF535/MAX(FE535+EW535+FF535, 0.1)*$Q$11))/($B$13+$C$13+$F$13)</f>
        <v>0</v>
      </c>
      <c r="DK535">
        <v>6</v>
      </c>
      <c r="DL535">
        <v>0.5</v>
      </c>
      <c r="DM535" t="s">
        <v>430</v>
      </c>
      <c r="DN535">
        <v>2</v>
      </c>
      <c r="DO535" t="b">
        <v>1</v>
      </c>
      <c r="DP535">
        <v>1685039813.214286</v>
      </c>
      <c r="DQ535">
        <v>501.3648214285714</v>
      </c>
      <c r="DR535">
        <v>542.1591785714286</v>
      </c>
      <c r="DS535">
        <v>17.90658571428571</v>
      </c>
      <c r="DT535">
        <v>15.1341</v>
      </c>
      <c r="DU535">
        <v>501.1653928571429</v>
      </c>
      <c r="DV535">
        <v>17.99956428571429</v>
      </c>
      <c r="DW535">
        <v>500.0133214285714</v>
      </c>
      <c r="DX535">
        <v>99.47164642857145</v>
      </c>
      <c r="DY535">
        <v>0.09998980357142857</v>
      </c>
      <c r="DZ535">
        <v>26.96252142857143</v>
      </c>
      <c r="EA535">
        <v>28.16266785714285</v>
      </c>
      <c r="EB535">
        <v>999.9000000000002</v>
      </c>
      <c r="EC535">
        <v>0</v>
      </c>
      <c r="ED535">
        <v>0</v>
      </c>
      <c r="EE535">
        <v>9997.25142857143</v>
      </c>
      <c r="EF535">
        <v>0</v>
      </c>
      <c r="EG535">
        <v>412.6482857142857</v>
      </c>
      <c r="EH535">
        <v>-40.79440714285715</v>
      </c>
      <c r="EI535">
        <v>510.5063928571429</v>
      </c>
      <c r="EJ535">
        <v>550.4907142857144</v>
      </c>
      <c r="EK535">
        <v>2.772482142857143</v>
      </c>
      <c r="EL535">
        <v>542.1591785714286</v>
      </c>
      <c r="EM535">
        <v>15.1341</v>
      </c>
      <c r="EN535">
        <v>1.781196428571429</v>
      </c>
      <c r="EO535">
        <v>1.505413214285715</v>
      </c>
      <c r="EP535">
        <v>15.62273571428572</v>
      </c>
      <c r="EQ535">
        <v>13.02322857142857</v>
      </c>
      <c r="ER535">
        <v>1999.992857142857</v>
      </c>
      <c r="ES535">
        <v>0.9800039285714285</v>
      </c>
      <c r="ET535">
        <v>0.01999578214285714</v>
      </c>
      <c r="EU535">
        <v>0</v>
      </c>
      <c r="EV535">
        <v>771.1978214285716</v>
      </c>
      <c r="EW535">
        <v>5.00078</v>
      </c>
      <c r="EX535">
        <v>20568.46071428572</v>
      </c>
      <c r="EY535">
        <v>16379.57857142857</v>
      </c>
      <c r="EZ535">
        <v>45.91721428571429</v>
      </c>
      <c r="FA535">
        <v>47.97750000000001</v>
      </c>
      <c r="FB535">
        <v>46.80114285714285</v>
      </c>
      <c r="FC535">
        <v>46.91275</v>
      </c>
      <c r="FD535">
        <v>46.30778571428571</v>
      </c>
      <c r="FE535">
        <v>1955.102857142857</v>
      </c>
      <c r="FF535">
        <v>39.89000000000001</v>
      </c>
      <c r="FG535">
        <v>0</v>
      </c>
      <c r="FH535">
        <v>1685039820.1</v>
      </c>
      <c r="FI535">
        <v>0</v>
      </c>
      <c r="FJ535">
        <v>771.2511600000001</v>
      </c>
      <c r="FK535">
        <v>12.13215383238877</v>
      </c>
      <c r="FL535">
        <v>-2854.576926313196</v>
      </c>
      <c r="FM535">
        <v>20553.248</v>
      </c>
      <c r="FN535">
        <v>15</v>
      </c>
      <c r="FO535">
        <v>1685038834.5</v>
      </c>
      <c r="FP535" t="s">
        <v>1407</v>
      </c>
      <c r="FQ535">
        <v>1685038825.5</v>
      </c>
      <c r="FR535">
        <v>1685038834.5</v>
      </c>
      <c r="FS535">
        <v>7</v>
      </c>
      <c r="FT535">
        <v>-0.029</v>
      </c>
      <c r="FU535">
        <v>-0.007</v>
      </c>
      <c r="FV535">
        <v>0.194</v>
      </c>
      <c r="FW535">
        <v>-0.178</v>
      </c>
      <c r="FX535">
        <v>420</v>
      </c>
      <c r="FY535">
        <v>11</v>
      </c>
      <c r="FZ535">
        <v>0.2</v>
      </c>
      <c r="GA535">
        <v>0.02</v>
      </c>
      <c r="GB535">
        <v>-40.30246341463415</v>
      </c>
      <c r="GC535">
        <v>-9.438443205574959</v>
      </c>
      <c r="GD535">
        <v>0.9651342741805912</v>
      </c>
      <c r="GE535">
        <v>0</v>
      </c>
      <c r="GF535">
        <v>2.781739756097561</v>
      </c>
      <c r="GG535">
        <v>-0.1883211846689886</v>
      </c>
      <c r="GH535">
        <v>0.02388673154374519</v>
      </c>
      <c r="GI535">
        <v>1</v>
      </c>
      <c r="GJ535">
        <v>1</v>
      </c>
      <c r="GK535">
        <v>2</v>
      </c>
      <c r="GL535" t="s">
        <v>432</v>
      </c>
      <c r="GM535">
        <v>3.09887</v>
      </c>
      <c r="GN535">
        <v>2.75807</v>
      </c>
      <c r="GO535">
        <v>0.111476</v>
      </c>
      <c r="GP535">
        <v>0.117833</v>
      </c>
      <c r="GQ535">
        <v>0.095197</v>
      </c>
      <c r="GR535">
        <v>0.084454</v>
      </c>
      <c r="GS535">
        <v>22426.7</v>
      </c>
      <c r="GT535">
        <v>22029.4</v>
      </c>
      <c r="GU535">
        <v>25809</v>
      </c>
      <c r="GV535">
        <v>25344.9</v>
      </c>
      <c r="GW535">
        <v>37501.7</v>
      </c>
      <c r="GX535">
        <v>35364.7</v>
      </c>
      <c r="GY535">
        <v>45143.3</v>
      </c>
      <c r="GZ535">
        <v>41786.9</v>
      </c>
      <c r="HA535">
        <v>1.79757</v>
      </c>
      <c r="HB535">
        <v>1.71515</v>
      </c>
      <c r="HC535">
        <v>-0.0920445</v>
      </c>
      <c r="HD535">
        <v>0</v>
      </c>
      <c r="HE535">
        <v>29.6863</v>
      </c>
      <c r="HF535">
        <v>999.9</v>
      </c>
      <c r="HG535">
        <v>38.8</v>
      </c>
      <c r="HH535">
        <v>47.6</v>
      </c>
      <c r="HI535">
        <v>42.939</v>
      </c>
      <c r="HJ535">
        <v>63.0239</v>
      </c>
      <c r="HK535">
        <v>23.4776</v>
      </c>
      <c r="HL535">
        <v>1</v>
      </c>
      <c r="HM535">
        <v>0.979174</v>
      </c>
      <c r="HN535">
        <v>9.28105</v>
      </c>
      <c r="HO535">
        <v>20.0562</v>
      </c>
      <c r="HP535">
        <v>5.21025</v>
      </c>
      <c r="HQ535">
        <v>11.986</v>
      </c>
      <c r="HR535">
        <v>4.9626</v>
      </c>
      <c r="HS535">
        <v>3.27413</v>
      </c>
      <c r="HT535">
        <v>9999</v>
      </c>
      <c r="HU535">
        <v>9999</v>
      </c>
      <c r="HV535">
        <v>9999</v>
      </c>
      <c r="HW535">
        <v>33.7</v>
      </c>
      <c r="HX535">
        <v>1.86399</v>
      </c>
      <c r="HY535">
        <v>1.86025</v>
      </c>
      <c r="HZ535">
        <v>1.85867</v>
      </c>
      <c r="IA535">
        <v>1.85999</v>
      </c>
      <c r="IB535">
        <v>1.85986</v>
      </c>
      <c r="IC535">
        <v>1.85852</v>
      </c>
      <c r="ID535">
        <v>1.8576</v>
      </c>
      <c r="IE535">
        <v>1.85242</v>
      </c>
      <c r="IF535">
        <v>0</v>
      </c>
      <c r="IG535">
        <v>0</v>
      </c>
      <c r="IH535">
        <v>0</v>
      </c>
      <c r="II535">
        <v>0</v>
      </c>
      <c r="IJ535" t="s">
        <v>433</v>
      </c>
      <c r="IK535" t="s">
        <v>434</v>
      </c>
      <c r="IL535" t="s">
        <v>435</v>
      </c>
      <c r="IM535" t="s">
        <v>435</v>
      </c>
      <c r="IN535" t="s">
        <v>435</v>
      </c>
      <c r="IO535" t="s">
        <v>435</v>
      </c>
      <c r="IP535">
        <v>0</v>
      </c>
      <c r="IQ535">
        <v>100</v>
      </c>
      <c r="IR535">
        <v>100</v>
      </c>
      <c r="IS535">
        <v>0.201</v>
      </c>
      <c r="IT535">
        <v>-0.0926</v>
      </c>
      <c r="IU535">
        <v>0.1137255797111478</v>
      </c>
      <c r="IV535">
        <v>0.0002756662941723101</v>
      </c>
      <c r="IW535">
        <v>-1.706736700235475E-07</v>
      </c>
      <c r="IX535">
        <v>-7.648352192670159E-11</v>
      </c>
      <c r="IY535">
        <v>-0.2528666375941129</v>
      </c>
      <c r="IZ535">
        <v>0.001712106514585134</v>
      </c>
      <c r="JA535">
        <v>0.0004201690128959496</v>
      </c>
      <c r="JB535">
        <v>-1.212774764375344E-06</v>
      </c>
      <c r="JC535">
        <v>3</v>
      </c>
      <c r="JD535">
        <v>1949</v>
      </c>
      <c r="JE535">
        <v>1</v>
      </c>
      <c r="JF535">
        <v>28</v>
      </c>
      <c r="JG535">
        <v>16.6</v>
      </c>
      <c r="JH535">
        <v>16.4</v>
      </c>
      <c r="JI535">
        <v>1.46973</v>
      </c>
      <c r="JJ535">
        <v>2.70508</v>
      </c>
      <c r="JK535">
        <v>1.49658</v>
      </c>
      <c r="JL535">
        <v>2.33521</v>
      </c>
      <c r="JM535">
        <v>1.54785</v>
      </c>
      <c r="JN535">
        <v>2.39136</v>
      </c>
      <c r="JO535">
        <v>50.4775</v>
      </c>
      <c r="JP535">
        <v>12.5034</v>
      </c>
      <c r="JQ535">
        <v>18</v>
      </c>
      <c r="JR535">
        <v>503.494</v>
      </c>
      <c r="JS535">
        <v>462.234</v>
      </c>
      <c r="JT535">
        <v>20.7157</v>
      </c>
      <c r="JU535">
        <v>38.4134</v>
      </c>
      <c r="JV535">
        <v>30.0013</v>
      </c>
      <c r="JW535">
        <v>38.2098</v>
      </c>
      <c r="JX535">
        <v>38.0974</v>
      </c>
      <c r="JY535">
        <v>29.5295</v>
      </c>
      <c r="JZ535">
        <v>58.4941</v>
      </c>
      <c r="KA535">
        <v>0</v>
      </c>
      <c r="KB535">
        <v>20.1492</v>
      </c>
      <c r="KC535">
        <v>588.236</v>
      </c>
      <c r="KD535">
        <v>15.1447</v>
      </c>
      <c r="KE535">
        <v>98.64239999999999</v>
      </c>
      <c r="KF535">
        <v>99.1974</v>
      </c>
    </row>
    <row r="536" spans="1:292">
      <c r="A536">
        <v>516</v>
      </c>
      <c r="B536">
        <v>1685039826</v>
      </c>
      <c r="C536">
        <v>13226.90000009537</v>
      </c>
      <c r="D536" t="s">
        <v>1476</v>
      </c>
      <c r="E536" t="s">
        <v>1477</v>
      </c>
      <c r="F536">
        <v>5</v>
      </c>
      <c r="G536" t="s">
        <v>1406</v>
      </c>
      <c r="H536">
        <v>1685039818.5</v>
      </c>
      <c r="I536">
        <f>(J536)/1000</f>
        <v>0</v>
      </c>
      <c r="J536">
        <f>IF(DO536, AM536, AG536)</f>
        <v>0</v>
      </c>
      <c r="K536">
        <f>IF(DO536, AH536, AF536)</f>
        <v>0</v>
      </c>
      <c r="L536">
        <f>DQ536 - IF(AT536&gt;1, K536*DK536*100.0/(AV536*EE536), 0)</f>
        <v>0</v>
      </c>
      <c r="M536">
        <f>((S536-I536/2)*L536-K536)/(S536+I536/2)</f>
        <v>0</v>
      </c>
      <c r="N536">
        <f>M536*(DX536+DY536)/1000.0</f>
        <v>0</v>
      </c>
      <c r="O536">
        <f>(DQ536 - IF(AT536&gt;1, K536*DK536*100.0/(AV536*EE536), 0))*(DX536+DY536)/1000.0</f>
        <v>0</v>
      </c>
      <c r="P536">
        <f>2.0/((1/R536-1/Q536)+SIGN(R536)*SQRT((1/R536-1/Q536)*(1/R536-1/Q536) + 4*DL536/((DL536+1)*(DL536+1))*(2*1/R536*1/Q536-1/Q536*1/Q536)))</f>
        <v>0</v>
      </c>
      <c r="Q536">
        <f>IF(LEFT(DM536,1)&lt;&gt;"0",IF(LEFT(DM536,1)="1",3.0,DN536),$D$5+$E$5*(EE536*DX536/($K$5*1000))+$F$5*(EE536*DX536/($K$5*1000))*MAX(MIN(DK536,$J$5),$I$5)*MAX(MIN(DK536,$J$5),$I$5)+$G$5*MAX(MIN(DK536,$J$5),$I$5)*(EE536*DX536/($K$5*1000))+$H$5*(EE536*DX536/($K$5*1000))*(EE536*DX536/($K$5*1000)))</f>
        <v>0</v>
      </c>
      <c r="R536">
        <f>I536*(1000-(1000*0.61365*exp(17.502*V536/(240.97+V536))/(DX536+DY536)+DS536)/2)/(1000*0.61365*exp(17.502*V536/(240.97+V536))/(DX536+DY536)-DS536)</f>
        <v>0</v>
      </c>
      <c r="S536">
        <f>1/((DL536+1)/(P536/1.6)+1/(Q536/1.37)) + DL536/((DL536+1)/(P536/1.6) + DL536/(Q536/1.37))</f>
        <v>0</v>
      </c>
      <c r="T536">
        <f>(DG536*DJ536)</f>
        <v>0</v>
      </c>
      <c r="U536">
        <f>(DZ536+(T536+2*0.95*5.67E-8*(((DZ536+$B$9)+273)^4-(DZ536+273)^4)-44100*I536)/(1.84*29.3*Q536+8*0.95*5.67E-8*(DZ536+273)^3))</f>
        <v>0</v>
      </c>
      <c r="V536">
        <f>($C$9*EA536+$D$9*EB536+$E$9*U536)</f>
        <v>0</v>
      </c>
      <c r="W536">
        <f>0.61365*exp(17.502*V536/(240.97+V536))</f>
        <v>0</v>
      </c>
      <c r="X536">
        <f>(Y536/Z536*100)</f>
        <v>0</v>
      </c>
      <c r="Y536">
        <f>DS536*(DX536+DY536)/1000</f>
        <v>0</v>
      </c>
      <c r="Z536">
        <f>0.61365*exp(17.502*DZ536/(240.97+DZ536))</f>
        <v>0</v>
      </c>
      <c r="AA536">
        <f>(W536-DS536*(DX536+DY536)/1000)</f>
        <v>0</v>
      </c>
      <c r="AB536">
        <f>(-I536*44100)</f>
        <v>0</v>
      </c>
      <c r="AC536">
        <f>2*29.3*Q536*0.92*(DZ536-V536)</f>
        <v>0</v>
      </c>
      <c r="AD536">
        <f>2*0.95*5.67E-8*(((DZ536+$B$9)+273)^4-(V536+273)^4)</f>
        <v>0</v>
      </c>
      <c r="AE536">
        <f>T536+AD536+AB536+AC536</f>
        <v>0</v>
      </c>
      <c r="AF536">
        <f>DW536*AT536*(DR536-DQ536*(1000-AT536*DT536)/(1000-AT536*DS536))/(100*DK536)</f>
        <v>0</v>
      </c>
      <c r="AG536">
        <f>1000*DW536*AT536*(DS536-DT536)/(100*DK536*(1000-AT536*DS536))</f>
        <v>0</v>
      </c>
      <c r="AH536">
        <f>(AI536 - AJ536 - DX536*1E3/(8.314*(DZ536+273.15)) * AL536/DW536 * AK536) * DW536/(100*DK536) * (1000 - DT536)/1000</f>
        <v>0</v>
      </c>
      <c r="AI536">
        <v>584.6207040917187</v>
      </c>
      <c r="AJ536">
        <v>551.3899636363633</v>
      </c>
      <c r="AK536">
        <v>3.343648502764387</v>
      </c>
      <c r="AL536">
        <v>66.96187495327348</v>
      </c>
      <c r="AM536">
        <f>(AO536 - AN536 + DX536*1E3/(8.314*(DZ536+273.15)) * AQ536/DW536 * AP536) * DW536/(100*DK536) * 1000/(1000 - AO536)</f>
        <v>0</v>
      </c>
      <c r="AN536">
        <v>15.15818098329051</v>
      </c>
      <c r="AO536">
        <v>17.94258811188812</v>
      </c>
      <c r="AP536">
        <v>0.0005185905069319082</v>
      </c>
      <c r="AQ536">
        <v>97.61332919018848</v>
      </c>
      <c r="AR536">
        <v>0</v>
      </c>
      <c r="AS536">
        <v>0</v>
      </c>
      <c r="AT536">
        <f>IF(AR536*$H$15&gt;=AV536,1.0,(AV536/(AV536-AR536*$H$15)))</f>
        <v>0</v>
      </c>
      <c r="AU536">
        <f>(AT536-1)*100</f>
        <v>0</v>
      </c>
      <c r="AV536">
        <f>MAX(0,($B$15+$C$15*EE536)/(1+$D$15*EE536)*DX536/(DZ536+273)*$E$15)</f>
        <v>0</v>
      </c>
      <c r="AW536" t="s">
        <v>429</v>
      </c>
      <c r="AX536" t="s">
        <v>429</v>
      </c>
      <c r="AY536">
        <v>0</v>
      </c>
      <c r="AZ536">
        <v>0</v>
      </c>
      <c r="BA536">
        <f>1-AY536/AZ536</f>
        <v>0</v>
      </c>
      <c r="BB536">
        <v>0</v>
      </c>
      <c r="BC536" t="s">
        <v>429</v>
      </c>
      <c r="BD536" t="s">
        <v>429</v>
      </c>
      <c r="BE536">
        <v>0</v>
      </c>
      <c r="BF536">
        <v>0</v>
      </c>
      <c r="BG536">
        <f>1-BE536/BF536</f>
        <v>0</v>
      </c>
      <c r="BH536">
        <v>0.5</v>
      </c>
      <c r="BI536">
        <f>DH536</f>
        <v>0</v>
      </c>
      <c r="BJ536">
        <f>K536</f>
        <v>0</v>
      </c>
      <c r="BK536">
        <f>BG536*BH536*BI536</f>
        <v>0</v>
      </c>
      <c r="BL536">
        <f>(BJ536-BB536)/BI536</f>
        <v>0</v>
      </c>
      <c r="BM536">
        <f>(AZ536-BF536)/BF536</f>
        <v>0</v>
      </c>
      <c r="BN536">
        <f>AY536/(BA536+AY536/BF536)</f>
        <v>0</v>
      </c>
      <c r="BO536" t="s">
        <v>429</v>
      </c>
      <c r="BP536">
        <v>0</v>
      </c>
      <c r="BQ536">
        <f>IF(BP536&lt;&gt;0, BP536, BN536)</f>
        <v>0</v>
      </c>
      <c r="BR536">
        <f>1-BQ536/BF536</f>
        <v>0</v>
      </c>
      <c r="BS536">
        <f>(BF536-BE536)/(BF536-BQ536)</f>
        <v>0</v>
      </c>
      <c r="BT536">
        <f>(AZ536-BF536)/(AZ536-BQ536)</f>
        <v>0</v>
      </c>
      <c r="BU536">
        <f>(BF536-BE536)/(BF536-AY536)</f>
        <v>0</v>
      </c>
      <c r="BV536">
        <f>(AZ536-BF536)/(AZ536-AY536)</f>
        <v>0</v>
      </c>
      <c r="BW536">
        <f>(BS536*BQ536/BE536)</f>
        <v>0</v>
      </c>
      <c r="BX536">
        <f>(1-BW536)</f>
        <v>0</v>
      </c>
      <c r="DG536">
        <f>$B$13*EF536+$C$13*EG536+$F$13*ER536*(1-EU536)</f>
        <v>0</v>
      </c>
      <c r="DH536">
        <f>DG536*DI536</f>
        <v>0</v>
      </c>
      <c r="DI536">
        <f>($B$13*$D$11+$C$13*$D$11+$F$13*((FE536+EW536)/MAX(FE536+EW536+FF536, 0.1)*$I$11+FF536/MAX(FE536+EW536+FF536, 0.1)*$J$11))/($B$13+$C$13+$F$13)</f>
        <v>0</v>
      </c>
      <c r="DJ536">
        <f>($B$13*$K$11+$C$13*$K$11+$F$13*((FE536+EW536)/MAX(FE536+EW536+FF536, 0.1)*$P$11+FF536/MAX(FE536+EW536+FF536, 0.1)*$Q$11))/($B$13+$C$13+$F$13)</f>
        <v>0</v>
      </c>
      <c r="DK536">
        <v>6</v>
      </c>
      <c r="DL536">
        <v>0.5</v>
      </c>
      <c r="DM536" t="s">
        <v>430</v>
      </c>
      <c r="DN536">
        <v>2</v>
      </c>
      <c r="DO536" t="b">
        <v>1</v>
      </c>
      <c r="DP536">
        <v>1685039818.5</v>
      </c>
      <c r="DQ536">
        <v>518.6018518518518</v>
      </c>
      <c r="DR536">
        <v>559.9977037037037</v>
      </c>
      <c r="DS536">
        <v>17.92387777777778</v>
      </c>
      <c r="DT536">
        <v>15.15692592592593</v>
      </c>
      <c r="DU536">
        <v>518.4017777777777</v>
      </c>
      <c r="DV536">
        <v>18.01659259259259</v>
      </c>
      <c r="DW536">
        <v>500.0154814814815</v>
      </c>
      <c r="DX536">
        <v>99.47217407407408</v>
      </c>
      <c r="DY536">
        <v>0.09998262222222225</v>
      </c>
      <c r="DZ536">
        <v>26.96404814814815</v>
      </c>
      <c r="EA536">
        <v>28.16728518518519</v>
      </c>
      <c r="EB536">
        <v>999.9000000000001</v>
      </c>
      <c r="EC536">
        <v>0</v>
      </c>
      <c r="ED536">
        <v>0</v>
      </c>
      <c r="EE536">
        <v>9997.355555555554</v>
      </c>
      <c r="EF536">
        <v>0</v>
      </c>
      <c r="EG536">
        <v>403.3968888888888</v>
      </c>
      <c r="EH536">
        <v>-41.39587407407408</v>
      </c>
      <c r="EI536">
        <v>528.0670370370369</v>
      </c>
      <c r="EJ536">
        <v>568.6162222222223</v>
      </c>
      <c r="EK536">
        <v>2.766953703703704</v>
      </c>
      <c r="EL536">
        <v>559.9977037037037</v>
      </c>
      <c r="EM536">
        <v>15.15692592592593</v>
      </c>
      <c r="EN536">
        <v>1.782927037037037</v>
      </c>
      <c r="EO536">
        <v>1.507692592592593</v>
      </c>
      <c r="EP536">
        <v>15.6378962962963</v>
      </c>
      <c r="EQ536">
        <v>13.0463962962963</v>
      </c>
      <c r="ER536">
        <v>1999.988518518519</v>
      </c>
      <c r="ES536">
        <v>0.9800043333333333</v>
      </c>
      <c r="ET536">
        <v>0.01999537037037037</v>
      </c>
      <c r="EU536">
        <v>0</v>
      </c>
      <c r="EV536">
        <v>772.2548888888888</v>
      </c>
      <c r="EW536">
        <v>5.00078</v>
      </c>
      <c r="EX536">
        <v>20275.37037037037</v>
      </c>
      <c r="EY536">
        <v>16379.53703703703</v>
      </c>
      <c r="EZ536">
        <v>45.94659259259259</v>
      </c>
      <c r="FA536">
        <v>47.99981481481481</v>
      </c>
      <c r="FB536">
        <v>46.7821111111111</v>
      </c>
      <c r="FC536">
        <v>46.92574074074074</v>
      </c>
      <c r="FD536">
        <v>46.34929629629629</v>
      </c>
      <c r="FE536">
        <v>1955.098518518519</v>
      </c>
      <c r="FF536">
        <v>39.89000000000001</v>
      </c>
      <c r="FG536">
        <v>0</v>
      </c>
      <c r="FH536">
        <v>1685039825.5</v>
      </c>
      <c r="FI536">
        <v>0</v>
      </c>
      <c r="FJ536">
        <v>772.2770769230772</v>
      </c>
      <c r="FK536">
        <v>12.28629057505105</v>
      </c>
      <c r="FL536">
        <v>-3167.083755960187</v>
      </c>
      <c r="FM536">
        <v>20270.4923076923</v>
      </c>
      <c r="FN536">
        <v>15</v>
      </c>
      <c r="FO536">
        <v>1685038834.5</v>
      </c>
      <c r="FP536" t="s">
        <v>1407</v>
      </c>
      <c r="FQ536">
        <v>1685038825.5</v>
      </c>
      <c r="FR536">
        <v>1685038834.5</v>
      </c>
      <c r="FS536">
        <v>7</v>
      </c>
      <c r="FT536">
        <v>-0.029</v>
      </c>
      <c r="FU536">
        <v>-0.007</v>
      </c>
      <c r="FV536">
        <v>0.194</v>
      </c>
      <c r="FW536">
        <v>-0.178</v>
      </c>
      <c r="FX536">
        <v>420</v>
      </c>
      <c r="FY536">
        <v>11</v>
      </c>
      <c r="FZ536">
        <v>0.2</v>
      </c>
      <c r="GA536">
        <v>0.02</v>
      </c>
      <c r="GB536">
        <v>-40.92056829268293</v>
      </c>
      <c r="GC536">
        <v>-7.036505226480804</v>
      </c>
      <c r="GD536">
        <v>0.6999175005179048</v>
      </c>
      <c r="GE536">
        <v>0</v>
      </c>
      <c r="GF536">
        <v>2.775766097560975</v>
      </c>
      <c r="GG536">
        <v>-0.08514397212543633</v>
      </c>
      <c r="GH536">
        <v>0.01978365608742741</v>
      </c>
      <c r="GI536">
        <v>1</v>
      </c>
      <c r="GJ536">
        <v>1</v>
      </c>
      <c r="GK536">
        <v>2</v>
      </c>
      <c r="GL536" t="s">
        <v>432</v>
      </c>
      <c r="GM536">
        <v>3.09885</v>
      </c>
      <c r="GN536">
        <v>2.75825</v>
      </c>
      <c r="GO536">
        <v>0.113969</v>
      </c>
      <c r="GP536">
        <v>0.120316</v>
      </c>
      <c r="GQ536">
        <v>0.09522940000000001</v>
      </c>
      <c r="GR536">
        <v>0.0844569</v>
      </c>
      <c r="GS536">
        <v>22362.9</v>
      </c>
      <c r="GT536">
        <v>21966.8</v>
      </c>
      <c r="GU536">
        <v>25808.1</v>
      </c>
      <c r="GV536">
        <v>25344.3</v>
      </c>
      <c r="GW536">
        <v>37499.5</v>
      </c>
      <c r="GX536">
        <v>35363.9</v>
      </c>
      <c r="GY536">
        <v>45141.8</v>
      </c>
      <c r="GZ536">
        <v>41785.8</v>
      </c>
      <c r="HA536">
        <v>1.79737</v>
      </c>
      <c r="HB536">
        <v>1.715</v>
      </c>
      <c r="HC536">
        <v>-0.0945106</v>
      </c>
      <c r="HD536">
        <v>0</v>
      </c>
      <c r="HE536">
        <v>29.708</v>
      </c>
      <c r="HF536">
        <v>999.9</v>
      </c>
      <c r="HG536">
        <v>38.8</v>
      </c>
      <c r="HH536">
        <v>47.6</v>
      </c>
      <c r="HI536">
        <v>42.9357</v>
      </c>
      <c r="HJ536">
        <v>63.2439</v>
      </c>
      <c r="HK536">
        <v>23.5657</v>
      </c>
      <c r="HL536">
        <v>1</v>
      </c>
      <c r="HM536">
        <v>0.980518</v>
      </c>
      <c r="HN536">
        <v>9.28105</v>
      </c>
      <c r="HO536">
        <v>20.0563</v>
      </c>
      <c r="HP536">
        <v>5.21025</v>
      </c>
      <c r="HQ536">
        <v>11.986</v>
      </c>
      <c r="HR536">
        <v>4.9625</v>
      </c>
      <c r="HS536">
        <v>3.27428</v>
      </c>
      <c r="HT536">
        <v>9999</v>
      </c>
      <c r="HU536">
        <v>9999</v>
      </c>
      <c r="HV536">
        <v>9999</v>
      </c>
      <c r="HW536">
        <v>33.7</v>
      </c>
      <c r="HX536">
        <v>1.86399</v>
      </c>
      <c r="HY536">
        <v>1.86021</v>
      </c>
      <c r="HZ536">
        <v>1.85867</v>
      </c>
      <c r="IA536">
        <v>1.85996</v>
      </c>
      <c r="IB536">
        <v>1.85988</v>
      </c>
      <c r="IC536">
        <v>1.85852</v>
      </c>
      <c r="ID536">
        <v>1.8576</v>
      </c>
      <c r="IE536">
        <v>1.85242</v>
      </c>
      <c r="IF536">
        <v>0</v>
      </c>
      <c r="IG536">
        <v>0</v>
      </c>
      <c r="IH536">
        <v>0</v>
      </c>
      <c r="II536">
        <v>0</v>
      </c>
      <c r="IJ536" t="s">
        <v>433</v>
      </c>
      <c r="IK536" t="s">
        <v>434</v>
      </c>
      <c r="IL536" t="s">
        <v>435</v>
      </c>
      <c r="IM536" t="s">
        <v>435</v>
      </c>
      <c r="IN536" t="s">
        <v>435</v>
      </c>
      <c r="IO536" t="s">
        <v>435</v>
      </c>
      <c r="IP536">
        <v>0</v>
      </c>
      <c r="IQ536">
        <v>100</v>
      </c>
      <c r="IR536">
        <v>100</v>
      </c>
      <c r="IS536">
        <v>0.201</v>
      </c>
      <c r="IT536">
        <v>-0.0924</v>
      </c>
      <c r="IU536">
        <v>0.1137255797111478</v>
      </c>
      <c r="IV536">
        <v>0.0002756662941723101</v>
      </c>
      <c r="IW536">
        <v>-1.706736700235475E-07</v>
      </c>
      <c r="IX536">
        <v>-7.648352192670159E-11</v>
      </c>
      <c r="IY536">
        <v>-0.2528666375941129</v>
      </c>
      <c r="IZ536">
        <v>0.001712106514585134</v>
      </c>
      <c r="JA536">
        <v>0.0004201690128959496</v>
      </c>
      <c r="JB536">
        <v>-1.212774764375344E-06</v>
      </c>
      <c r="JC536">
        <v>3</v>
      </c>
      <c r="JD536">
        <v>1949</v>
      </c>
      <c r="JE536">
        <v>1</v>
      </c>
      <c r="JF536">
        <v>28</v>
      </c>
      <c r="JG536">
        <v>16.7</v>
      </c>
      <c r="JH536">
        <v>16.5</v>
      </c>
      <c r="JI536">
        <v>1.50391</v>
      </c>
      <c r="JJ536">
        <v>2.69897</v>
      </c>
      <c r="JK536">
        <v>1.49658</v>
      </c>
      <c r="JL536">
        <v>2.33398</v>
      </c>
      <c r="JM536">
        <v>1.54785</v>
      </c>
      <c r="JN536">
        <v>2.38281</v>
      </c>
      <c r="JO536">
        <v>50.4775</v>
      </c>
      <c r="JP536">
        <v>12.5034</v>
      </c>
      <c r="JQ536">
        <v>18</v>
      </c>
      <c r="JR536">
        <v>503.44</v>
      </c>
      <c r="JS536">
        <v>462.207</v>
      </c>
      <c r="JT536">
        <v>20.7226</v>
      </c>
      <c r="JU536">
        <v>38.4263</v>
      </c>
      <c r="JV536">
        <v>30.0013</v>
      </c>
      <c r="JW536">
        <v>38.2208</v>
      </c>
      <c r="JX536">
        <v>38.1083</v>
      </c>
      <c r="JY536">
        <v>30.2618</v>
      </c>
      <c r="JZ536">
        <v>58.4941</v>
      </c>
      <c r="KA536">
        <v>0</v>
      </c>
      <c r="KB536">
        <v>19.9716</v>
      </c>
      <c r="KC536">
        <v>608.287</v>
      </c>
      <c r="KD536">
        <v>15.1447</v>
      </c>
      <c r="KE536">
        <v>98.6391</v>
      </c>
      <c r="KF536">
        <v>99.1947</v>
      </c>
    </row>
    <row r="537" spans="1:292">
      <c r="A537">
        <v>517</v>
      </c>
      <c r="B537">
        <v>1685039831</v>
      </c>
      <c r="C537">
        <v>13231.90000009537</v>
      </c>
      <c r="D537" t="s">
        <v>1478</v>
      </c>
      <c r="E537" t="s">
        <v>1479</v>
      </c>
      <c r="F537">
        <v>5</v>
      </c>
      <c r="G537" t="s">
        <v>1406</v>
      </c>
      <c r="H537">
        <v>1685039823.214286</v>
      </c>
      <c r="I537">
        <f>(J537)/1000</f>
        <v>0</v>
      </c>
      <c r="J537">
        <f>IF(DO537, AM537, AG537)</f>
        <v>0</v>
      </c>
      <c r="K537">
        <f>IF(DO537, AH537, AF537)</f>
        <v>0</v>
      </c>
      <c r="L537">
        <f>DQ537 - IF(AT537&gt;1, K537*DK537*100.0/(AV537*EE537), 0)</f>
        <v>0</v>
      </c>
      <c r="M537">
        <f>((S537-I537/2)*L537-K537)/(S537+I537/2)</f>
        <v>0</v>
      </c>
      <c r="N537">
        <f>M537*(DX537+DY537)/1000.0</f>
        <v>0</v>
      </c>
      <c r="O537">
        <f>(DQ537 - IF(AT537&gt;1, K537*DK537*100.0/(AV537*EE537), 0))*(DX537+DY537)/1000.0</f>
        <v>0</v>
      </c>
      <c r="P537">
        <f>2.0/((1/R537-1/Q537)+SIGN(R537)*SQRT((1/R537-1/Q537)*(1/R537-1/Q537) + 4*DL537/((DL537+1)*(DL537+1))*(2*1/R537*1/Q537-1/Q537*1/Q537)))</f>
        <v>0</v>
      </c>
      <c r="Q537">
        <f>IF(LEFT(DM537,1)&lt;&gt;"0",IF(LEFT(DM537,1)="1",3.0,DN537),$D$5+$E$5*(EE537*DX537/($K$5*1000))+$F$5*(EE537*DX537/($K$5*1000))*MAX(MIN(DK537,$J$5),$I$5)*MAX(MIN(DK537,$J$5),$I$5)+$G$5*MAX(MIN(DK537,$J$5),$I$5)*(EE537*DX537/($K$5*1000))+$H$5*(EE537*DX537/($K$5*1000))*(EE537*DX537/($K$5*1000)))</f>
        <v>0</v>
      </c>
      <c r="R537">
        <f>I537*(1000-(1000*0.61365*exp(17.502*V537/(240.97+V537))/(DX537+DY537)+DS537)/2)/(1000*0.61365*exp(17.502*V537/(240.97+V537))/(DX537+DY537)-DS537)</f>
        <v>0</v>
      </c>
      <c r="S537">
        <f>1/((DL537+1)/(P537/1.6)+1/(Q537/1.37)) + DL537/((DL537+1)/(P537/1.6) + DL537/(Q537/1.37))</f>
        <v>0</v>
      </c>
      <c r="T537">
        <f>(DG537*DJ537)</f>
        <v>0</v>
      </c>
      <c r="U537">
        <f>(DZ537+(T537+2*0.95*5.67E-8*(((DZ537+$B$9)+273)^4-(DZ537+273)^4)-44100*I537)/(1.84*29.3*Q537+8*0.95*5.67E-8*(DZ537+273)^3))</f>
        <v>0</v>
      </c>
      <c r="V537">
        <f>($C$9*EA537+$D$9*EB537+$E$9*U537)</f>
        <v>0</v>
      </c>
      <c r="W537">
        <f>0.61365*exp(17.502*V537/(240.97+V537))</f>
        <v>0</v>
      </c>
      <c r="X537">
        <f>(Y537/Z537*100)</f>
        <v>0</v>
      </c>
      <c r="Y537">
        <f>DS537*(DX537+DY537)/1000</f>
        <v>0</v>
      </c>
      <c r="Z537">
        <f>0.61365*exp(17.502*DZ537/(240.97+DZ537))</f>
        <v>0</v>
      </c>
      <c r="AA537">
        <f>(W537-DS537*(DX537+DY537)/1000)</f>
        <v>0</v>
      </c>
      <c r="AB537">
        <f>(-I537*44100)</f>
        <v>0</v>
      </c>
      <c r="AC537">
        <f>2*29.3*Q537*0.92*(DZ537-V537)</f>
        <v>0</v>
      </c>
      <c r="AD537">
        <f>2*0.95*5.67E-8*(((DZ537+$B$9)+273)^4-(V537+273)^4)</f>
        <v>0</v>
      </c>
      <c r="AE537">
        <f>T537+AD537+AB537+AC537</f>
        <v>0</v>
      </c>
      <c r="AF537">
        <f>DW537*AT537*(DR537-DQ537*(1000-AT537*DT537)/(1000-AT537*DS537))/(100*DK537)</f>
        <v>0</v>
      </c>
      <c r="AG537">
        <f>1000*DW537*AT537*(DS537-DT537)/(100*DK537*(1000-AT537*DS537))</f>
        <v>0</v>
      </c>
      <c r="AH537">
        <f>(AI537 - AJ537 - DX537*1E3/(8.314*(DZ537+273.15)) * AL537/DW537 * AK537) * DW537/(100*DK537) * (1000 - DT537)/1000</f>
        <v>0</v>
      </c>
      <c r="AI537">
        <v>601.5176719303079</v>
      </c>
      <c r="AJ537">
        <v>567.9887878787878</v>
      </c>
      <c r="AK537">
        <v>3.319960569332782</v>
      </c>
      <c r="AL537">
        <v>66.96187495327348</v>
      </c>
      <c r="AM537">
        <f>(AO537 - AN537 + DX537*1E3/(8.314*(DZ537+273.15)) * AQ537/DW537 * AP537) * DW537/(100*DK537) * 1000/(1000 - AO537)</f>
        <v>0</v>
      </c>
      <c r="AN537">
        <v>15.16043616356581</v>
      </c>
      <c r="AO537">
        <v>17.94917692307692</v>
      </c>
      <c r="AP537">
        <v>0.0003699102703080385</v>
      </c>
      <c r="AQ537">
        <v>97.61332919018848</v>
      </c>
      <c r="AR537">
        <v>0</v>
      </c>
      <c r="AS537">
        <v>0</v>
      </c>
      <c r="AT537">
        <f>IF(AR537*$H$15&gt;=AV537,1.0,(AV537/(AV537-AR537*$H$15)))</f>
        <v>0</v>
      </c>
      <c r="AU537">
        <f>(AT537-1)*100</f>
        <v>0</v>
      </c>
      <c r="AV537">
        <f>MAX(0,($B$15+$C$15*EE537)/(1+$D$15*EE537)*DX537/(DZ537+273)*$E$15)</f>
        <v>0</v>
      </c>
      <c r="AW537" t="s">
        <v>429</v>
      </c>
      <c r="AX537" t="s">
        <v>429</v>
      </c>
      <c r="AY537">
        <v>0</v>
      </c>
      <c r="AZ537">
        <v>0</v>
      </c>
      <c r="BA537">
        <f>1-AY537/AZ537</f>
        <v>0</v>
      </c>
      <c r="BB537">
        <v>0</v>
      </c>
      <c r="BC537" t="s">
        <v>429</v>
      </c>
      <c r="BD537" t="s">
        <v>429</v>
      </c>
      <c r="BE537">
        <v>0</v>
      </c>
      <c r="BF537">
        <v>0</v>
      </c>
      <c r="BG537">
        <f>1-BE537/BF537</f>
        <v>0</v>
      </c>
      <c r="BH537">
        <v>0.5</v>
      </c>
      <c r="BI537">
        <f>DH537</f>
        <v>0</v>
      </c>
      <c r="BJ537">
        <f>K537</f>
        <v>0</v>
      </c>
      <c r="BK537">
        <f>BG537*BH537*BI537</f>
        <v>0</v>
      </c>
      <c r="BL537">
        <f>(BJ537-BB537)/BI537</f>
        <v>0</v>
      </c>
      <c r="BM537">
        <f>(AZ537-BF537)/BF537</f>
        <v>0</v>
      </c>
      <c r="BN537">
        <f>AY537/(BA537+AY537/BF537)</f>
        <v>0</v>
      </c>
      <c r="BO537" t="s">
        <v>429</v>
      </c>
      <c r="BP537">
        <v>0</v>
      </c>
      <c r="BQ537">
        <f>IF(BP537&lt;&gt;0, BP537, BN537)</f>
        <v>0</v>
      </c>
      <c r="BR537">
        <f>1-BQ537/BF537</f>
        <v>0</v>
      </c>
      <c r="BS537">
        <f>(BF537-BE537)/(BF537-BQ537)</f>
        <v>0</v>
      </c>
      <c r="BT537">
        <f>(AZ537-BF537)/(AZ537-BQ537)</f>
        <v>0</v>
      </c>
      <c r="BU537">
        <f>(BF537-BE537)/(BF537-AY537)</f>
        <v>0</v>
      </c>
      <c r="BV537">
        <f>(AZ537-BF537)/(AZ537-AY537)</f>
        <v>0</v>
      </c>
      <c r="BW537">
        <f>(BS537*BQ537/BE537)</f>
        <v>0</v>
      </c>
      <c r="BX537">
        <f>(1-BW537)</f>
        <v>0</v>
      </c>
      <c r="DG537">
        <f>$B$13*EF537+$C$13*EG537+$F$13*ER537*(1-EU537)</f>
        <v>0</v>
      </c>
      <c r="DH537">
        <f>DG537*DI537</f>
        <v>0</v>
      </c>
      <c r="DI537">
        <f>($B$13*$D$11+$C$13*$D$11+$F$13*((FE537+EW537)/MAX(FE537+EW537+FF537, 0.1)*$I$11+FF537/MAX(FE537+EW537+FF537, 0.1)*$J$11))/($B$13+$C$13+$F$13)</f>
        <v>0</v>
      </c>
      <c r="DJ537">
        <f>($B$13*$K$11+$C$13*$K$11+$F$13*((FE537+EW537)/MAX(FE537+EW537+FF537, 0.1)*$P$11+FF537/MAX(FE537+EW537+FF537, 0.1)*$Q$11))/($B$13+$C$13+$F$13)</f>
        <v>0</v>
      </c>
      <c r="DK537">
        <v>6</v>
      </c>
      <c r="DL537">
        <v>0.5</v>
      </c>
      <c r="DM537" t="s">
        <v>430</v>
      </c>
      <c r="DN537">
        <v>2</v>
      </c>
      <c r="DO537" t="b">
        <v>1</v>
      </c>
      <c r="DP537">
        <v>1685039823.214286</v>
      </c>
      <c r="DQ537">
        <v>534.0033214285714</v>
      </c>
      <c r="DR537">
        <v>575.8200357142857</v>
      </c>
      <c r="DS537">
        <v>17.93720357142857</v>
      </c>
      <c r="DT537">
        <v>15.15905714285714</v>
      </c>
      <c r="DU537">
        <v>533.8028214285714</v>
      </c>
      <c r="DV537">
        <v>18.02971785714286</v>
      </c>
      <c r="DW537">
        <v>500.0189999999999</v>
      </c>
      <c r="DX537">
        <v>99.47285357142856</v>
      </c>
      <c r="DY537">
        <v>0.1000110428571428</v>
      </c>
      <c r="DZ537">
        <v>26.96364285714285</v>
      </c>
      <c r="EA537">
        <v>28.17188928571429</v>
      </c>
      <c r="EB537">
        <v>999.9000000000002</v>
      </c>
      <c r="EC537">
        <v>0</v>
      </c>
      <c r="ED537">
        <v>0</v>
      </c>
      <c r="EE537">
        <v>9998.473214285714</v>
      </c>
      <c r="EF537">
        <v>0</v>
      </c>
      <c r="EG537">
        <v>398.931</v>
      </c>
      <c r="EH537">
        <v>-41.81668928571428</v>
      </c>
      <c r="EI537">
        <v>543.7568214285715</v>
      </c>
      <c r="EJ537">
        <v>584.6834285714286</v>
      </c>
      <c r="EK537">
        <v>2.778142857142857</v>
      </c>
      <c r="EL537">
        <v>575.8200357142857</v>
      </c>
      <c r="EM537">
        <v>15.15905714285714</v>
      </c>
      <c r="EN537">
        <v>1.784263928571429</v>
      </c>
      <c r="EO537">
        <v>1.507914642857143</v>
      </c>
      <c r="EP537">
        <v>15.64961071428571</v>
      </c>
      <c r="EQ537">
        <v>13.04865714285714</v>
      </c>
      <c r="ER537">
        <v>2000.010714285714</v>
      </c>
      <c r="ES537">
        <v>0.9800046785714284</v>
      </c>
      <c r="ET537">
        <v>0.019995025</v>
      </c>
      <c r="EU537">
        <v>0</v>
      </c>
      <c r="EV537">
        <v>773.2912142857143</v>
      </c>
      <c r="EW537">
        <v>5.00078</v>
      </c>
      <c r="EX537">
        <v>20268.32499999999</v>
      </c>
      <c r="EY537">
        <v>16379.72857142857</v>
      </c>
      <c r="EZ537">
        <v>45.95510714285713</v>
      </c>
      <c r="FA537">
        <v>48.01317857142856</v>
      </c>
      <c r="FB537">
        <v>46.78992857142857</v>
      </c>
      <c r="FC537">
        <v>46.95514285714285</v>
      </c>
      <c r="FD537">
        <v>46.36585714285714</v>
      </c>
      <c r="FE537">
        <v>1955.120714285714</v>
      </c>
      <c r="FF537">
        <v>39.89000000000001</v>
      </c>
      <c r="FG537">
        <v>0</v>
      </c>
      <c r="FH537">
        <v>1685039830.3</v>
      </c>
      <c r="FI537">
        <v>0</v>
      </c>
      <c r="FJ537">
        <v>773.3515384615384</v>
      </c>
      <c r="FK537">
        <v>14.05223932526396</v>
      </c>
      <c r="FL537">
        <v>1030.806834757687</v>
      </c>
      <c r="FM537">
        <v>20282.99615384615</v>
      </c>
      <c r="FN537">
        <v>15</v>
      </c>
      <c r="FO537">
        <v>1685038834.5</v>
      </c>
      <c r="FP537" t="s">
        <v>1407</v>
      </c>
      <c r="FQ537">
        <v>1685038825.5</v>
      </c>
      <c r="FR537">
        <v>1685038834.5</v>
      </c>
      <c r="FS537">
        <v>7</v>
      </c>
      <c r="FT537">
        <v>-0.029</v>
      </c>
      <c r="FU537">
        <v>-0.007</v>
      </c>
      <c r="FV537">
        <v>0.194</v>
      </c>
      <c r="FW537">
        <v>-0.178</v>
      </c>
      <c r="FX537">
        <v>420</v>
      </c>
      <c r="FY537">
        <v>11</v>
      </c>
      <c r="FZ537">
        <v>0.2</v>
      </c>
      <c r="GA537">
        <v>0.02</v>
      </c>
      <c r="GB537">
        <v>-41.5376125</v>
      </c>
      <c r="GC537">
        <v>-5.775547091932373</v>
      </c>
      <c r="GD537">
        <v>0.56198908939031</v>
      </c>
      <c r="GE537">
        <v>0</v>
      </c>
      <c r="GF537">
        <v>2.77103725</v>
      </c>
      <c r="GG537">
        <v>0.1303743714821703</v>
      </c>
      <c r="GH537">
        <v>0.013211753855469</v>
      </c>
      <c r="GI537">
        <v>1</v>
      </c>
      <c r="GJ537">
        <v>1</v>
      </c>
      <c r="GK537">
        <v>2</v>
      </c>
      <c r="GL537" t="s">
        <v>432</v>
      </c>
      <c r="GM537">
        <v>3.09887</v>
      </c>
      <c r="GN537">
        <v>2.75816</v>
      </c>
      <c r="GO537">
        <v>0.116417</v>
      </c>
      <c r="GP537">
        <v>0.122711</v>
      </c>
      <c r="GQ537">
        <v>0.0952509</v>
      </c>
      <c r="GR537">
        <v>0.08445320000000001</v>
      </c>
      <c r="GS537">
        <v>22300.3</v>
      </c>
      <c r="GT537">
        <v>21906.3</v>
      </c>
      <c r="GU537">
        <v>25807.2</v>
      </c>
      <c r="GV537">
        <v>25343.6</v>
      </c>
      <c r="GW537">
        <v>37497.8</v>
      </c>
      <c r="GX537">
        <v>35363.7</v>
      </c>
      <c r="GY537">
        <v>45140.4</v>
      </c>
      <c r="GZ537">
        <v>41785</v>
      </c>
      <c r="HA537">
        <v>1.7969</v>
      </c>
      <c r="HB537">
        <v>1.71493</v>
      </c>
      <c r="HC537">
        <v>-0.0952817</v>
      </c>
      <c r="HD537">
        <v>0</v>
      </c>
      <c r="HE537">
        <v>29.7272</v>
      </c>
      <c r="HF537">
        <v>999.9</v>
      </c>
      <c r="HG537">
        <v>38.8</v>
      </c>
      <c r="HH537">
        <v>47.6</v>
      </c>
      <c r="HI537">
        <v>42.9394</v>
      </c>
      <c r="HJ537">
        <v>63.0739</v>
      </c>
      <c r="HK537">
        <v>23.5096</v>
      </c>
      <c r="HL537">
        <v>1</v>
      </c>
      <c r="HM537">
        <v>0.981738</v>
      </c>
      <c r="HN537">
        <v>9.28105</v>
      </c>
      <c r="HO537">
        <v>20.0564</v>
      </c>
      <c r="HP537">
        <v>5.2107</v>
      </c>
      <c r="HQ537">
        <v>11.9863</v>
      </c>
      <c r="HR537">
        <v>4.9626</v>
      </c>
      <c r="HS537">
        <v>3.27435</v>
      </c>
      <c r="HT537">
        <v>9999</v>
      </c>
      <c r="HU537">
        <v>9999</v>
      </c>
      <c r="HV537">
        <v>9999</v>
      </c>
      <c r="HW537">
        <v>33.7</v>
      </c>
      <c r="HX537">
        <v>1.864</v>
      </c>
      <c r="HY537">
        <v>1.86025</v>
      </c>
      <c r="HZ537">
        <v>1.85867</v>
      </c>
      <c r="IA537">
        <v>1.85995</v>
      </c>
      <c r="IB537">
        <v>1.85989</v>
      </c>
      <c r="IC537">
        <v>1.85852</v>
      </c>
      <c r="ID537">
        <v>1.8576</v>
      </c>
      <c r="IE537">
        <v>1.85242</v>
      </c>
      <c r="IF537">
        <v>0</v>
      </c>
      <c r="IG537">
        <v>0</v>
      </c>
      <c r="IH537">
        <v>0</v>
      </c>
      <c r="II537">
        <v>0</v>
      </c>
      <c r="IJ537" t="s">
        <v>433</v>
      </c>
      <c r="IK537" t="s">
        <v>434</v>
      </c>
      <c r="IL537" t="s">
        <v>435</v>
      </c>
      <c r="IM537" t="s">
        <v>435</v>
      </c>
      <c r="IN537" t="s">
        <v>435</v>
      </c>
      <c r="IO537" t="s">
        <v>435</v>
      </c>
      <c r="IP537">
        <v>0</v>
      </c>
      <c r="IQ537">
        <v>100</v>
      </c>
      <c r="IR537">
        <v>100</v>
      </c>
      <c r="IS537">
        <v>0.201</v>
      </c>
      <c r="IT537">
        <v>-0.09229999999999999</v>
      </c>
      <c r="IU537">
        <v>0.1137255797111478</v>
      </c>
      <c r="IV537">
        <v>0.0002756662941723101</v>
      </c>
      <c r="IW537">
        <v>-1.706736700235475E-07</v>
      </c>
      <c r="IX537">
        <v>-7.648352192670159E-11</v>
      </c>
      <c r="IY537">
        <v>-0.2528666375941129</v>
      </c>
      <c r="IZ537">
        <v>0.001712106514585134</v>
      </c>
      <c r="JA537">
        <v>0.0004201690128959496</v>
      </c>
      <c r="JB537">
        <v>-1.212774764375344E-06</v>
      </c>
      <c r="JC537">
        <v>3</v>
      </c>
      <c r="JD537">
        <v>1949</v>
      </c>
      <c r="JE537">
        <v>1</v>
      </c>
      <c r="JF537">
        <v>28</v>
      </c>
      <c r="JG537">
        <v>16.8</v>
      </c>
      <c r="JH537">
        <v>16.6</v>
      </c>
      <c r="JI537">
        <v>1.53931</v>
      </c>
      <c r="JJ537">
        <v>2.70874</v>
      </c>
      <c r="JK537">
        <v>1.49658</v>
      </c>
      <c r="JL537">
        <v>2.33521</v>
      </c>
      <c r="JM537">
        <v>1.54785</v>
      </c>
      <c r="JN537">
        <v>2.39746</v>
      </c>
      <c r="JO537">
        <v>50.4775</v>
      </c>
      <c r="JP537">
        <v>12.4947</v>
      </c>
      <c r="JQ537">
        <v>18</v>
      </c>
      <c r="JR537">
        <v>503.211</v>
      </c>
      <c r="JS537">
        <v>462.223</v>
      </c>
      <c r="JT537">
        <v>20.7337</v>
      </c>
      <c r="JU537">
        <v>38.4392</v>
      </c>
      <c r="JV537">
        <v>30.0013</v>
      </c>
      <c r="JW537">
        <v>38.2315</v>
      </c>
      <c r="JX537">
        <v>38.1183</v>
      </c>
      <c r="JY537">
        <v>30.9235</v>
      </c>
      <c r="JZ537">
        <v>58.4941</v>
      </c>
      <c r="KA537">
        <v>0</v>
      </c>
      <c r="KB537">
        <v>19.8033</v>
      </c>
      <c r="KC537">
        <v>621.769</v>
      </c>
      <c r="KD537">
        <v>15.1447</v>
      </c>
      <c r="KE537">
        <v>98.63590000000001</v>
      </c>
      <c r="KF537">
        <v>99.1926</v>
      </c>
    </row>
    <row r="538" spans="1:292">
      <c r="A538">
        <v>518</v>
      </c>
      <c r="B538">
        <v>1685039836</v>
      </c>
      <c r="C538">
        <v>13236.90000009537</v>
      </c>
      <c r="D538" t="s">
        <v>1480</v>
      </c>
      <c r="E538" t="s">
        <v>1481</v>
      </c>
      <c r="F538">
        <v>5</v>
      </c>
      <c r="G538" t="s">
        <v>1406</v>
      </c>
      <c r="H538">
        <v>1685039828.5</v>
      </c>
      <c r="I538">
        <f>(J538)/1000</f>
        <v>0</v>
      </c>
      <c r="J538">
        <f>IF(DO538, AM538, AG538)</f>
        <v>0</v>
      </c>
      <c r="K538">
        <f>IF(DO538, AH538, AF538)</f>
        <v>0</v>
      </c>
      <c r="L538">
        <f>DQ538 - IF(AT538&gt;1, K538*DK538*100.0/(AV538*EE538), 0)</f>
        <v>0</v>
      </c>
      <c r="M538">
        <f>((S538-I538/2)*L538-K538)/(S538+I538/2)</f>
        <v>0</v>
      </c>
      <c r="N538">
        <f>M538*(DX538+DY538)/1000.0</f>
        <v>0</v>
      </c>
      <c r="O538">
        <f>(DQ538 - IF(AT538&gt;1, K538*DK538*100.0/(AV538*EE538), 0))*(DX538+DY538)/1000.0</f>
        <v>0</v>
      </c>
      <c r="P538">
        <f>2.0/((1/R538-1/Q538)+SIGN(R538)*SQRT((1/R538-1/Q538)*(1/R538-1/Q538) + 4*DL538/((DL538+1)*(DL538+1))*(2*1/R538*1/Q538-1/Q538*1/Q538)))</f>
        <v>0</v>
      </c>
      <c r="Q538">
        <f>IF(LEFT(DM538,1)&lt;&gt;"0",IF(LEFT(DM538,1)="1",3.0,DN538),$D$5+$E$5*(EE538*DX538/($K$5*1000))+$F$5*(EE538*DX538/($K$5*1000))*MAX(MIN(DK538,$J$5),$I$5)*MAX(MIN(DK538,$J$5),$I$5)+$G$5*MAX(MIN(DK538,$J$5),$I$5)*(EE538*DX538/($K$5*1000))+$H$5*(EE538*DX538/($K$5*1000))*(EE538*DX538/($K$5*1000)))</f>
        <v>0</v>
      </c>
      <c r="R538">
        <f>I538*(1000-(1000*0.61365*exp(17.502*V538/(240.97+V538))/(DX538+DY538)+DS538)/2)/(1000*0.61365*exp(17.502*V538/(240.97+V538))/(DX538+DY538)-DS538)</f>
        <v>0</v>
      </c>
      <c r="S538">
        <f>1/((DL538+1)/(P538/1.6)+1/(Q538/1.37)) + DL538/((DL538+1)/(P538/1.6) + DL538/(Q538/1.37))</f>
        <v>0</v>
      </c>
      <c r="T538">
        <f>(DG538*DJ538)</f>
        <v>0</v>
      </c>
      <c r="U538">
        <f>(DZ538+(T538+2*0.95*5.67E-8*(((DZ538+$B$9)+273)^4-(DZ538+273)^4)-44100*I538)/(1.84*29.3*Q538+8*0.95*5.67E-8*(DZ538+273)^3))</f>
        <v>0</v>
      </c>
      <c r="V538">
        <f>($C$9*EA538+$D$9*EB538+$E$9*U538)</f>
        <v>0</v>
      </c>
      <c r="W538">
        <f>0.61365*exp(17.502*V538/(240.97+V538))</f>
        <v>0</v>
      </c>
      <c r="X538">
        <f>(Y538/Z538*100)</f>
        <v>0</v>
      </c>
      <c r="Y538">
        <f>DS538*(DX538+DY538)/1000</f>
        <v>0</v>
      </c>
      <c r="Z538">
        <f>0.61365*exp(17.502*DZ538/(240.97+DZ538))</f>
        <v>0</v>
      </c>
      <c r="AA538">
        <f>(W538-DS538*(DX538+DY538)/1000)</f>
        <v>0</v>
      </c>
      <c r="AB538">
        <f>(-I538*44100)</f>
        <v>0</v>
      </c>
      <c r="AC538">
        <f>2*29.3*Q538*0.92*(DZ538-V538)</f>
        <v>0</v>
      </c>
      <c r="AD538">
        <f>2*0.95*5.67E-8*(((DZ538+$B$9)+273)^4-(V538+273)^4)</f>
        <v>0</v>
      </c>
      <c r="AE538">
        <f>T538+AD538+AB538+AC538</f>
        <v>0</v>
      </c>
      <c r="AF538">
        <f>DW538*AT538*(DR538-DQ538*(1000-AT538*DT538)/(1000-AT538*DS538))/(100*DK538)</f>
        <v>0</v>
      </c>
      <c r="AG538">
        <f>1000*DW538*AT538*(DS538-DT538)/(100*DK538*(1000-AT538*DS538))</f>
        <v>0</v>
      </c>
      <c r="AH538">
        <f>(AI538 - AJ538 - DX538*1E3/(8.314*(DZ538+273.15)) * AL538/DW538 * AK538) * DW538/(100*DK538) * (1000 - DT538)/1000</f>
        <v>0</v>
      </c>
      <c r="AI538">
        <v>618.631920805599</v>
      </c>
      <c r="AJ538">
        <v>584.7484303030302</v>
      </c>
      <c r="AK538">
        <v>3.362498744182497</v>
      </c>
      <c r="AL538">
        <v>66.96187495327348</v>
      </c>
      <c r="AM538">
        <f>(AO538 - AN538 + DX538*1E3/(8.314*(DZ538+273.15)) * AQ538/DW538 * AP538) * DW538/(100*DK538) * 1000/(1000 - AO538)</f>
        <v>0</v>
      </c>
      <c r="AN538">
        <v>15.1589028639686</v>
      </c>
      <c r="AO538">
        <v>17.95247692307693</v>
      </c>
      <c r="AP538">
        <v>-2.901405245290456E-06</v>
      </c>
      <c r="AQ538">
        <v>97.61332919018848</v>
      </c>
      <c r="AR538">
        <v>0</v>
      </c>
      <c r="AS538">
        <v>0</v>
      </c>
      <c r="AT538">
        <f>IF(AR538*$H$15&gt;=AV538,1.0,(AV538/(AV538-AR538*$H$15)))</f>
        <v>0</v>
      </c>
      <c r="AU538">
        <f>(AT538-1)*100</f>
        <v>0</v>
      </c>
      <c r="AV538">
        <f>MAX(0,($B$15+$C$15*EE538)/(1+$D$15*EE538)*DX538/(DZ538+273)*$E$15)</f>
        <v>0</v>
      </c>
      <c r="AW538" t="s">
        <v>429</v>
      </c>
      <c r="AX538" t="s">
        <v>429</v>
      </c>
      <c r="AY538">
        <v>0</v>
      </c>
      <c r="AZ538">
        <v>0</v>
      </c>
      <c r="BA538">
        <f>1-AY538/AZ538</f>
        <v>0</v>
      </c>
      <c r="BB538">
        <v>0</v>
      </c>
      <c r="BC538" t="s">
        <v>429</v>
      </c>
      <c r="BD538" t="s">
        <v>429</v>
      </c>
      <c r="BE538">
        <v>0</v>
      </c>
      <c r="BF538">
        <v>0</v>
      </c>
      <c r="BG538">
        <f>1-BE538/BF538</f>
        <v>0</v>
      </c>
      <c r="BH538">
        <v>0.5</v>
      </c>
      <c r="BI538">
        <f>DH538</f>
        <v>0</v>
      </c>
      <c r="BJ538">
        <f>K538</f>
        <v>0</v>
      </c>
      <c r="BK538">
        <f>BG538*BH538*BI538</f>
        <v>0</v>
      </c>
      <c r="BL538">
        <f>(BJ538-BB538)/BI538</f>
        <v>0</v>
      </c>
      <c r="BM538">
        <f>(AZ538-BF538)/BF538</f>
        <v>0</v>
      </c>
      <c r="BN538">
        <f>AY538/(BA538+AY538/BF538)</f>
        <v>0</v>
      </c>
      <c r="BO538" t="s">
        <v>429</v>
      </c>
      <c r="BP538">
        <v>0</v>
      </c>
      <c r="BQ538">
        <f>IF(BP538&lt;&gt;0, BP538, BN538)</f>
        <v>0</v>
      </c>
      <c r="BR538">
        <f>1-BQ538/BF538</f>
        <v>0</v>
      </c>
      <c r="BS538">
        <f>(BF538-BE538)/(BF538-BQ538)</f>
        <v>0</v>
      </c>
      <c r="BT538">
        <f>(AZ538-BF538)/(AZ538-BQ538)</f>
        <v>0</v>
      </c>
      <c r="BU538">
        <f>(BF538-BE538)/(BF538-AY538)</f>
        <v>0</v>
      </c>
      <c r="BV538">
        <f>(AZ538-BF538)/(AZ538-AY538)</f>
        <v>0</v>
      </c>
      <c r="BW538">
        <f>(BS538*BQ538/BE538)</f>
        <v>0</v>
      </c>
      <c r="BX538">
        <f>(1-BW538)</f>
        <v>0</v>
      </c>
      <c r="DG538">
        <f>$B$13*EF538+$C$13*EG538+$F$13*ER538*(1-EU538)</f>
        <v>0</v>
      </c>
      <c r="DH538">
        <f>DG538*DI538</f>
        <v>0</v>
      </c>
      <c r="DI538">
        <f>($B$13*$D$11+$C$13*$D$11+$F$13*((FE538+EW538)/MAX(FE538+EW538+FF538, 0.1)*$I$11+FF538/MAX(FE538+EW538+FF538, 0.1)*$J$11))/($B$13+$C$13+$F$13)</f>
        <v>0</v>
      </c>
      <c r="DJ538">
        <f>($B$13*$K$11+$C$13*$K$11+$F$13*((FE538+EW538)/MAX(FE538+EW538+FF538, 0.1)*$P$11+FF538/MAX(FE538+EW538+FF538, 0.1)*$Q$11))/($B$13+$C$13+$F$13)</f>
        <v>0</v>
      </c>
      <c r="DK538">
        <v>6</v>
      </c>
      <c r="DL538">
        <v>0.5</v>
      </c>
      <c r="DM538" t="s">
        <v>430</v>
      </c>
      <c r="DN538">
        <v>2</v>
      </c>
      <c r="DO538" t="b">
        <v>1</v>
      </c>
      <c r="DP538">
        <v>1685039828.5</v>
      </c>
      <c r="DQ538">
        <v>551.2824814814815</v>
      </c>
      <c r="DR538">
        <v>593.5608888888888</v>
      </c>
      <c r="DS538">
        <v>17.94556666666667</v>
      </c>
      <c r="DT538">
        <v>15.15927407407407</v>
      </c>
      <c r="DU538">
        <v>551.0815925925925</v>
      </c>
      <c r="DV538">
        <v>18.03795555555556</v>
      </c>
      <c r="DW538">
        <v>500.0361851851852</v>
      </c>
      <c r="DX538">
        <v>99.47254814814815</v>
      </c>
      <c r="DY538">
        <v>0.100030262962963</v>
      </c>
      <c r="DZ538">
        <v>26.96355925925926</v>
      </c>
      <c r="EA538">
        <v>28.17188148148147</v>
      </c>
      <c r="EB538">
        <v>999.9000000000001</v>
      </c>
      <c r="EC538">
        <v>0</v>
      </c>
      <c r="ED538">
        <v>0</v>
      </c>
      <c r="EE538">
        <v>9999.390370370369</v>
      </c>
      <c r="EF538">
        <v>0</v>
      </c>
      <c r="EG538">
        <v>409.3885925925926</v>
      </c>
      <c r="EH538">
        <v>-42.27841851851852</v>
      </c>
      <c r="EI538">
        <v>561.3563333333334</v>
      </c>
      <c r="EJ538">
        <v>602.6974444444444</v>
      </c>
      <c r="EK538">
        <v>2.786292222222222</v>
      </c>
      <c r="EL538">
        <v>593.5608888888888</v>
      </c>
      <c r="EM538">
        <v>15.15927407407407</v>
      </c>
      <c r="EN538">
        <v>1.785089629629629</v>
      </c>
      <c r="EO538">
        <v>1.507931111111111</v>
      </c>
      <c r="EP538">
        <v>15.65684444444444</v>
      </c>
      <c r="EQ538">
        <v>13.04882962962963</v>
      </c>
      <c r="ER538">
        <v>1999.997777777778</v>
      </c>
      <c r="ES538">
        <v>0.9800043333333333</v>
      </c>
      <c r="ET538">
        <v>0.01999537037037037</v>
      </c>
      <c r="EU538">
        <v>0</v>
      </c>
      <c r="EV538">
        <v>774.5775555555556</v>
      </c>
      <c r="EW538">
        <v>5.00078</v>
      </c>
      <c r="EX538">
        <v>20612.83703703704</v>
      </c>
      <c r="EY538">
        <v>16379.62962962963</v>
      </c>
      <c r="EZ538">
        <v>45.965</v>
      </c>
      <c r="FA538">
        <v>48.05066666666666</v>
      </c>
      <c r="FB538">
        <v>46.74974074074074</v>
      </c>
      <c r="FC538">
        <v>46.98351851851852</v>
      </c>
      <c r="FD538">
        <v>46.40018518518518</v>
      </c>
      <c r="FE538">
        <v>1955.107777777778</v>
      </c>
      <c r="FF538">
        <v>39.89000000000001</v>
      </c>
      <c r="FG538">
        <v>0</v>
      </c>
      <c r="FH538">
        <v>1685039835.1</v>
      </c>
      <c r="FI538">
        <v>0</v>
      </c>
      <c r="FJ538">
        <v>774.5129615384615</v>
      </c>
      <c r="FK538">
        <v>15.58191452396688</v>
      </c>
      <c r="FL538">
        <v>7649.521365438566</v>
      </c>
      <c r="FM538">
        <v>20600.66538461538</v>
      </c>
      <c r="FN538">
        <v>15</v>
      </c>
      <c r="FO538">
        <v>1685038834.5</v>
      </c>
      <c r="FP538" t="s">
        <v>1407</v>
      </c>
      <c r="FQ538">
        <v>1685038825.5</v>
      </c>
      <c r="FR538">
        <v>1685038834.5</v>
      </c>
      <c r="FS538">
        <v>7</v>
      </c>
      <c r="FT538">
        <v>-0.029</v>
      </c>
      <c r="FU538">
        <v>-0.007</v>
      </c>
      <c r="FV538">
        <v>0.194</v>
      </c>
      <c r="FW538">
        <v>-0.178</v>
      </c>
      <c r="FX538">
        <v>420</v>
      </c>
      <c r="FY538">
        <v>11</v>
      </c>
      <c r="FZ538">
        <v>0.2</v>
      </c>
      <c r="GA538">
        <v>0.02</v>
      </c>
      <c r="GB538">
        <v>-42.00283170731707</v>
      </c>
      <c r="GC538">
        <v>-5.043008362369299</v>
      </c>
      <c r="GD538">
        <v>0.5059952002274163</v>
      </c>
      <c r="GE538">
        <v>0</v>
      </c>
      <c r="GF538">
        <v>2.781016585365854</v>
      </c>
      <c r="GG538">
        <v>0.09561533101044992</v>
      </c>
      <c r="GH538">
        <v>0.009713831378379533</v>
      </c>
      <c r="GI538">
        <v>1</v>
      </c>
      <c r="GJ538">
        <v>1</v>
      </c>
      <c r="GK538">
        <v>2</v>
      </c>
      <c r="GL538" t="s">
        <v>432</v>
      </c>
      <c r="GM538">
        <v>3.09879</v>
      </c>
      <c r="GN538">
        <v>2.7582</v>
      </c>
      <c r="GO538">
        <v>0.118851</v>
      </c>
      <c r="GP538">
        <v>0.125085</v>
      </c>
      <c r="GQ538">
        <v>0.09526220000000001</v>
      </c>
      <c r="GR538">
        <v>0.0844502</v>
      </c>
      <c r="GS538">
        <v>22238.4</v>
      </c>
      <c r="GT538">
        <v>21846.5</v>
      </c>
      <c r="GU538">
        <v>25806.7</v>
      </c>
      <c r="GV538">
        <v>25343</v>
      </c>
      <c r="GW538">
        <v>37496.8</v>
      </c>
      <c r="GX538">
        <v>35363.3</v>
      </c>
      <c r="GY538">
        <v>45139.4</v>
      </c>
      <c r="GZ538">
        <v>41784.1</v>
      </c>
      <c r="HA538">
        <v>1.79705</v>
      </c>
      <c r="HB538">
        <v>1.71513</v>
      </c>
      <c r="HC538">
        <v>-0.0961311</v>
      </c>
      <c r="HD538">
        <v>0</v>
      </c>
      <c r="HE538">
        <v>29.7419</v>
      </c>
      <c r="HF538">
        <v>999.9</v>
      </c>
      <c r="HG538">
        <v>38.8</v>
      </c>
      <c r="HH538">
        <v>47.6</v>
      </c>
      <c r="HI538">
        <v>42.9371</v>
      </c>
      <c r="HJ538">
        <v>63.2939</v>
      </c>
      <c r="HK538">
        <v>23.4856</v>
      </c>
      <c r="HL538">
        <v>1</v>
      </c>
      <c r="HM538">
        <v>0.9829599999999999</v>
      </c>
      <c r="HN538">
        <v>9.28105</v>
      </c>
      <c r="HO538">
        <v>20.0565</v>
      </c>
      <c r="HP538">
        <v>5.20935</v>
      </c>
      <c r="HQ538">
        <v>11.986</v>
      </c>
      <c r="HR538">
        <v>4.96225</v>
      </c>
      <c r="HS538">
        <v>3.274</v>
      </c>
      <c r="HT538">
        <v>9999</v>
      </c>
      <c r="HU538">
        <v>9999</v>
      </c>
      <c r="HV538">
        <v>9999</v>
      </c>
      <c r="HW538">
        <v>33.7</v>
      </c>
      <c r="HX538">
        <v>1.86397</v>
      </c>
      <c r="HY538">
        <v>1.86026</v>
      </c>
      <c r="HZ538">
        <v>1.85867</v>
      </c>
      <c r="IA538">
        <v>1.85996</v>
      </c>
      <c r="IB538">
        <v>1.85989</v>
      </c>
      <c r="IC538">
        <v>1.85852</v>
      </c>
      <c r="ID538">
        <v>1.8576</v>
      </c>
      <c r="IE538">
        <v>1.85242</v>
      </c>
      <c r="IF538">
        <v>0</v>
      </c>
      <c r="IG538">
        <v>0</v>
      </c>
      <c r="IH538">
        <v>0</v>
      </c>
      <c r="II538">
        <v>0</v>
      </c>
      <c r="IJ538" t="s">
        <v>433</v>
      </c>
      <c r="IK538" t="s">
        <v>434</v>
      </c>
      <c r="IL538" t="s">
        <v>435</v>
      </c>
      <c r="IM538" t="s">
        <v>435</v>
      </c>
      <c r="IN538" t="s">
        <v>435</v>
      </c>
      <c r="IO538" t="s">
        <v>435</v>
      </c>
      <c r="IP538">
        <v>0</v>
      </c>
      <c r="IQ538">
        <v>100</v>
      </c>
      <c r="IR538">
        <v>100</v>
      </c>
      <c r="IS538">
        <v>0.202</v>
      </c>
      <c r="IT538">
        <v>-0.09229999999999999</v>
      </c>
      <c r="IU538">
        <v>0.1137255797111478</v>
      </c>
      <c r="IV538">
        <v>0.0002756662941723101</v>
      </c>
      <c r="IW538">
        <v>-1.706736700235475E-07</v>
      </c>
      <c r="IX538">
        <v>-7.648352192670159E-11</v>
      </c>
      <c r="IY538">
        <v>-0.2528666375941129</v>
      </c>
      <c r="IZ538">
        <v>0.001712106514585134</v>
      </c>
      <c r="JA538">
        <v>0.0004201690128959496</v>
      </c>
      <c r="JB538">
        <v>-1.212774764375344E-06</v>
      </c>
      <c r="JC538">
        <v>3</v>
      </c>
      <c r="JD538">
        <v>1949</v>
      </c>
      <c r="JE538">
        <v>1</v>
      </c>
      <c r="JF538">
        <v>28</v>
      </c>
      <c r="JG538">
        <v>16.8</v>
      </c>
      <c r="JH538">
        <v>16.7</v>
      </c>
      <c r="JI538">
        <v>1.57593</v>
      </c>
      <c r="JJ538">
        <v>2.70996</v>
      </c>
      <c r="JK538">
        <v>1.49658</v>
      </c>
      <c r="JL538">
        <v>2.33521</v>
      </c>
      <c r="JM538">
        <v>1.54785</v>
      </c>
      <c r="JN538">
        <v>2.38037</v>
      </c>
      <c r="JO538">
        <v>50.4775</v>
      </c>
      <c r="JP538">
        <v>12.4947</v>
      </c>
      <c r="JQ538">
        <v>18</v>
      </c>
      <c r="JR538">
        <v>503.368</v>
      </c>
      <c r="JS538">
        <v>462.415</v>
      </c>
      <c r="JT538">
        <v>20.7466</v>
      </c>
      <c r="JU538">
        <v>38.4522</v>
      </c>
      <c r="JV538">
        <v>30.0012</v>
      </c>
      <c r="JW538">
        <v>38.2406</v>
      </c>
      <c r="JX538">
        <v>38.1274</v>
      </c>
      <c r="JY538">
        <v>31.6545</v>
      </c>
      <c r="JZ538">
        <v>58.4941</v>
      </c>
      <c r="KA538">
        <v>0</v>
      </c>
      <c r="KB538">
        <v>19.6286</v>
      </c>
      <c r="KC538">
        <v>642.03</v>
      </c>
      <c r="KD538">
        <v>15.1447</v>
      </c>
      <c r="KE538">
        <v>98.63379999999999</v>
      </c>
      <c r="KF538">
        <v>99.1904</v>
      </c>
    </row>
    <row r="539" spans="1:292">
      <c r="A539">
        <v>519</v>
      </c>
      <c r="B539">
        <v>1685039841</v>
      </c>
      <c r="C539">
        <v>13241.90000009537</v>
      </c>
      <c r="D539" t="s">
        <v>1482</v>
      </c>
      <c r="E539" t="s">
        <v>1483</v>
      </c>
      <c r="F539">
        <v>5</v>
      </c>
      <c r="G539" t="s">
        <v>1406</v>
      </c>
      <c r="H539">
        <v>1685039833.214286</v>
      </c>
      <c r="I539">
        <f>(J539)/1000</f>
        <v>0</v>
      </c>
      <c r="J539">
        <f>IF(DO539, AM539, AG539)</f>
        <v>0</v>
      </c>
      <c r="K539">
        <f>IF(DO539, AH539, AF539)</f>
        <v>0</v>
      </c>
      <c r="L539">
        <f>DQ539 - IF(AT539&gt;1, K539*DK539*100.0/(AV539*EE539), 0)</f>
        <v>0</v>
      </c>
      <c r="M539">
        <f>((S539-I539/2)*L539-K539)/(S539+I539/2)</f>
        <v>0</v>
      </c>
      <c r="N539">
        <f>M539*(DX539+DY539)/1000.0</f>
        <v>0</v>
      </c>
      <c r="O539">
        <f>(DQ539 - IF(AT539&gt;1, K539*DK539*100.0/(AV539*EE539), 0))*(DX539+DY539)/1000.0</f>
        <v>0</v>
      </c>
      <c r="P539">
        <f>2.0/((1/R539-1/Q539)+SIGN(R539)*SQRT((1/R539-1/Q539)*(1/R539-1/Q539) + 4*DL539/((DL539+1)*(DL539+1))*(2*1/R539*1/Q539-1/Q539*1/Q539)))</f>
        <v>0</v>
      </c>
      <c r="Q539">
        <f>IF(LEFT(DM539,1)&lt;&gt;"0",IF(LEFT(DM539,1)="1",3.0,DN539),$D$5+$E$5*(EE539*DX539/($K$5*1000))+$F$5*(EE539*DX539/($K$5*1000))*MAX(MIN(DK539,$J$5),$I$5)*MAX(MIN(DK539,$J$5),$I$5)+$G$5*MAX(MIN(DK539,$J$5),$I$5)*(EE539*DX539/($K$5*1000))+$H$5*(EE539*DX539/($K$5*1000))*(EE539*DX539/($K$5*1000)))</f>
        <v>0</v>
      </c>
      <c r="R539">
        <f>I539*(1000-(1000*0.61365*exp(17.502*V539/(240.97+V539))/(DX539+DY539)+DS539)/2)/(1000*0.61365*exp(17.502*V539/(240.97+V539))/(DX539+DY539)-DS539)</f>
        <v>0</v>
      </c>
      <c r="S539">
        <f>1/((DL539+1)/(P539/1.6)+1/(Q539/1.37)) + DL539/((DL539+1)/(P539/1.6) + DL539/(Q539/1.37))</f>
        <v>0</v>
      </c>
      <c r="T539">
        <f>(DG539*DJ539)</f>
        <v>0</v>
      </c>
      <c r="U539">
        <f>(DZ539+(T539+2*0.95*5.67E-8*(((DZ539+$B$9)+273)^4-(DZ539+273)^4)-44100*I539)/(1.84*29.3*Q539+8*0.95*5.67E-8*(DZ539+273)^3))</f>
        <v>0</v>
      </c>
      <c r="V539">
        <f>($C$9*EA539+$D$9*EB539+$E$9*U539)</f>
        <v>0</v>
      </c>
      <c r="W539">
        <f>0.61365*exp(17.502*V539/(240.97+V539))</f>
        <v>0</v>
      </c>
      <c r="X539">
        <f>(Y539/Z539*100)</f>
        <v>0</v>
      </c>
      <c r="Y539">
        <f>DS539*(DX539+DY539)/1000</f>
        <v>0</v>
      </c>
      <c r="Z539">
        <f>0.61365*exp(17.502*DZ539/(240.97+DZ539))</f>
        <v>0</v>
      </c>
      <c r="AA539">
        <f>(W539-DS539*(DX539+DY539)/1000)</f>
        <v>0</v>
      </c>
      <c r="AB539">
        <f>(-I539*44100)</f>
        <v>0</v>
      </c>
      <c r="AC539">
        <f>2*29.3*Q539*0.92*(DZ539-V539)</f>
        <v>0</v>
      </c>
      <c r="AD539">
        <f>2*0.95*5.67E-8*(((DZ539+$B$9)+273)^4-(V539+273)^4)</f>
        <v>0</v>
      </c>
      <c r="AE539">
        <f>T539+AD539+AB539+AC539</f>
        <v>0</v>
      </c>
      <c r="AF539">
        <f>DW539*AT539*(DR539-DQ539*(1000-AT539*DT539)/(1000-AT539*DS539))/(100*DK539)</f>
        <v>0</v>
      </c>
      <c r="AG539">
        <f>1000*DW539*AT539*(DS539-DT539)/(100*DK539*(1000-AT539*DS539))</f>
        <v>0</v>
      </c>
      <c r="AH539">
        <f>(AI539 - AJ539 - DX539*1E3/(8.314*(DZ539+273.15)) * AL539/DW539 * AK539) * DW539/(100*DK539) * (1000 - DT539)/1000</f>
        <v>0</v>
      </c>
      <c r="AI539">
        <v>635.3587828896107</v>
      </c>
      <c r="AJ539">
        <v>601.370381818182</v>
      </c>
      <c r="AK539">
        <v>3.323049598728651</v>
      </c>
      <c r="AL539">
        <v>66.96187495327348</v>
      </c>
      <c r="AM539">
        <f>(AO539 - AN539 + DX539*1E3/(8.314*(DZ539+273.15)) * AQ539/DW539 * AP539) * DW539/(100*DK539) * 1000/(1000 - AO539)</f>
        <v>0</v>
      </c>
      <c r="AN539">
        <v>15.15983831096194</v>
      </c>
      <c r="AO539">
        <v>17.95938181818182</v>
      </c>
      <c r="AP539">
        <v>0.00010758001907284</v>
      </c>
      <c r="AQ539">
        <v>97.61332919018848</v>
      </c>
      <c r="AR539">
        <v>0</v>
      </c>
      <c r="AS539">
        <v>0</v>
      </c>
      <c r="AT539">
        <f>IF(AR539*$H$15&gt;=AV539,1.0,(AV539/(AV539-AR539*$H$15)))</f>
        <v>0</v>
      </c>
      <c r="AU539">
        <f>(AT539-1)*100</f>
        <v>0</v>
      </c>
      <c r="AV539">
        <f>MAX(0,($B$15+$C$15*EE539)/(1+$D$15*EE539)*DX539/(DZ539+273)*$E$15)</f>
        <v>0</v>
      </c>
      <c r="AW539" t="s">
        <v>429</v>
      </c>
      <c r="AX539" t="s">
        <v>429</v>
      </c>
      <c r="AY539">
        <v>0</v>
      </c>
      <c r="AZ539">
        <v>0</v>
      </c>
      <c r="BA539">
        <f>1-AY539/AZ539</f>
        <v>0</v>
      </c>
      <c r="BB539">
        <v>0</v>
      </c>
      <c r="BC539" t="s">
        <v>429</v>
      </c>
      <c r="BD539" t="s">
        <v>429</v>
      </c>
      <c r="BE539">
        <v>0</v>
      </c>
      <c r="BF539">
        <v>0</v>
      </c>
      <c r="BG539">
        <f>1-BE539/BF539</f>
        <v>0</v>
      </c>
      <c r="BH539">
        <v>0.5</v>
      </c>
      <c r="BI539">
        <f>DH539</f>
        <v>0</v>
      </c>
      <c r="BJ539">
        <f>K539</f>
        <v>0</v>
      </c>
      <c r="BK539">
        <f>BG539*BH539*BI539</f>
        <v>0</v>
      </c>
      <c r="BL539">
        <f>(BJ539-BB539)/BI539</f>
        <v>0</v>
      </c>
      <c r="BM539">
        <f>(AZ539-BF539)/BF539</f>
        <v>0</v>
      </c>
      <c r="BN539">
        <f>AY539/(BA539+AY539/BF539)</f>
        <v>0</v>
      </c>
      <c r="BO539" t="s">
        <v>429</v>
      </c>
      <c r="BP539">
        <v>0</v>
      </c>
      <c r="BQ539">
        <f>IF(BP539&lt;&gt;0, BP539, BN539)</f>
        <v>0</v>
      </c>
      <c r="BR539">
        <f>1-BQ539/BF539</f>
        <v>0</v>
      </c>
      <c r="BS539">
        <f>(BF539-BE539)/(BF539-BQ539)</f>
        <v>0</v>
      </c>
      <c r="BT539">
        <f>(AZ539-BF539)/(AZ539-BQ539)</f>
        <v>0</v>
      </c>
      <c r="BU539">
        <f>(BF539-BE539)/(BF539-AY539)</f>
        <v>0</v>
      </c>
      <c r="BV539">
        <f>(AZ539-BF539)/(AZ539-AY539)</f>
        <v>0</v>
      </c>
      <c r="BW539">
        <f>(BS539*BQ539/BE539)</f>
        <v>0</v>
      </c>
      <c r="BX539">
        <f>(1-BW539)</f>
        <v>0</v>
      </c>
      <c r="DG539">
        <f>$B$13*EF539+$C$13*EG539+$F$13*ER539*(1-EU539)</f>
        <v>0</v>
      </c>
      <c r="DH539">
        <f>DG539*DI539</f>
        <v>0</v>
      </c>
      <c r="DI539">
        <f>($B$13*$D$11+$C$13*$D$11+$F$13*((FE539+EW539)/MAX(FE539+EW539+FF539, 0.1)*$I$11+FF539/MAX(FE539+EW539+FF539, 0.1)*$J$11))/($B$13+$C$13+$F$13)</f>
        <v>0</v>
      </c>
      <c r="DJ539">
        <f>($B$13*$K$11+$C$13*$K$11+$F$13*((FE539+EW539)/MAX(FE539+EW539+FF539, 0.1)*$P$11+FF539/MAX(FE539+EW539+FF539, 0.1)*$Q$11))/($B$13+$C$13+$F$13)</f>
        <v>0</v>
      </c>
      <c r="DK539">
        <v>6</v>
      </c>
      <c r="DL539">
        <v>0.5</v>
      </c>
      <c r="DM539" t="s">
        <v>430</v>
      </c>
      <c r="DN539">
        <v>2</v>
      </c>
      <c r="DO539" t="b">
        <v>1</v>
      </c>
      <c r="DP539">
        <v>1685039833.214286</v>
      </c>
      <c r="DQ539">
        <v>566.7169285714286</v>
      </c>
      <c r="DR539">
        <v>609.285107142857</v>
      </c>
      <c r="DS539">
        <v>17.95118214285715</v>
      </c>
      <c r="DT539">
        <v>15.15923571428571</v>
      </c>
      <c r="DU539">
        <v>566.5156785714286</v>
      </c>
      <c r="DV539">
        <v>18.04348928571428</v>
      </c>
      <c r="DW539">
        <v>500.0336785714285</v>
      </c>
      <c r="DX539">
        <v>99.47224285714286</v>
      </c>
      <c r="DY539">
        <v>0.1001046642857143</v>
      </c>
      <c r="DZ539">
        <v>26.96585357142857</v>
      </c>
      <c r="EA539">
        <v>28.17583928571429</v>
      </c>
      <c r="EB539">
        <v>999.9000000000002</v>
      </c>
      <c r="EC539">
        <v>0</v>
      </c>
      <c r="ED539">
        <v>0</v>
      </c>
      <c r="EE539">
        <v>10001.64071428572</v>
      </c>
      <c r="EF539">
        <v>0</v>
      </c>
      <c r="EG539">
        <v>425.2261071428572</v>
      </c>
      <c r="EH539">
        <v>-42.56827500000001</v>
      </c>
      <c r="EI539">
        <v>577.0760357142857</v>
      </c>
      <c r="EJ539">
        <v>618.6636071428571</v>
      </c>
      <c r="EK539">
        <v>2.791948928571429</v>
      </c>
      <c r="EL539">
        <v>609.285107142857</v>
      </c>
      <c r="EM539">
        <v>15.15923571428571</v>
      </c>
      <c r="EN539">
        <v>1.785643571428571</v>
      </c>
      <c r="EO539">
        <v>1.5079225</v>
      </c>
      <c r="EP539">
        <v>15.66168571428571</v>
      </c>
      <c r="EQ539">
        <v>13.04873928571429</v>
      </c>
      <c r="ER539">
        <v>2000.005</v>
      </c>
      <c r="ES539">
        <v>0.9800041428571428</v>
      </c>
      <c r="ET539">
        <v>0.01999556428571429</v>
      </c>
      <c r="EU539">
        <v>0</v>
      </c>
      <c r="EV539">
        <v>775.8958928571428</v>
      </c>
      <c r="EW539">
        <v>5.00078</v>
      </c>
      <c r="EX539">
        <v>20952.42142857143</v>
      </c>
      <c r="EY539">
        <v>16379.69642857143</v>
      </c>
      <c r="EZ539">
        <v>45.97964285714284</v>
      </c>
      <c r="FA539">
        <v>48.07342857142856</v>
      </c>
      <c r="FB539">
        <v>46.62024999999999</v>
      </c>
      <c r="FC539">
        <v>47.00635714285714</v>
      </c>
      <c r="FD539">
        <v>46.39482142857141</v>
      </c>
      <c r="FE539">
        <v>1955.115</v>
      </c>
      <c r="FF539">
        <v>39.89000000000001</v>
      </c>
      <c r="FG539">
        <v>0</v>
      </c>
      <c r="FH539">
        <v>1685039840.5</v>
      </c>
      <c r="FI539">
        <v>0</v>
      </c>
      <c r="FJ539">
        <v>776.05992</v>
      </c>
      <c r="FK539">
        <v>16.29753843125745</v>
      </c>
      <c r="FL539">
        <v>3022.515381440929</v>
      </c>
      <c r="FM539">
        <v>21020.04400000001</v>
      </c>
      <c r="FN539">
        <v>15</v>
      </c>
      <c r="FO539">
        <v>1685038834.5</v>
      </c>
      <c r="FP539" t="s">
        <v>1407</v>
      </c>
      <c r="FQ539">
        <v>1685038825.5</v>
      </c>
      <c r="FR539">
        <v>1685038834.5</v>
      </c>
      <c r="FS539">
        <v>7</v>
      </c>
      <c r="FT539">
        <v>-0.029</v>
      </c>
      <c r="FU539">
        <v>-0.007</v>
      </c>
      <c r="FV539">
        <v>0.194</v>
      </c>
      <c r="FW539">
        <v>-0.178</v>
      </c>
      <c r="FX539">
        <v>420</v>
      </c>
      <c r="FY539">
        <v>11</v>
      </c>
      <c r="FZ539">
        <v>0.2</v>
      </c>
      <c r="GA539">
        <v>0.02</v>
      </c>
      <c r="GB539">
        <v>-42.3617175</v>
      </c>
      <c r="GC539">
        <v>-3.860387617260732</v>
      </c>
      <c r="GD539">
        <v>0.3858137393143874</v>
      </c>
      <c r="GE539">
        <v>0</v>
      </c>
      <c r="GF539">
        <v>2.78803475</v>
      </c>
      <c r="GG539">
        <v>0.07317939962475868</v>
      </c>
      <c r="GH539">
        <v>0.007144637495177778</v>
      </c>
      <c r="GI539">
        <v>1</v>
      </c>
      <c r="GJ539">
        <v>1</v>
      </c>
      <c r="GK539">
        <v>2</v>
      </c>
      <c r="GL539" t="s">
        <v>432</v>
      </c>
      <c r="GM539">
        <v>3.09894</v>
      </c>
      <c r="GN539">
        <v>2.75821</v>
      </c>
      <c r="GO539">
        <v>0.121231</v>
      </c>
      <c r="GP539">
        <v>0.127479</v>
      </c>
      <c r="GQ539">
        <v>0.0952847</v>
      </c>
      <c r="GR539">
        <v>0.08444069999999999</v>
      </c>
      <c r="GS539">
        <v>22177.5</v>
      </c>
      <c r="GT539">
        <v>21786.2</v>
      </c>
      <c r="GU539">
        <v>25805.7</v>
      </c>
      <c r="GV539">
        <v>25342.5</v>
      </c>
      <c r="GW539">
        <v>37495.3</v>
      </c>
      <c r="GX539">
        <v>35363.1</v>
      </c>
      <c r="GY539">
        <v>45138.3</v>
      </c>
      <c r="GZ539">
        <v>41783</v>
      </c>
      <c r="HA539">
        <v>1.79732</v>
      </c>
      <c r="HB539">
        <v>1.71452</v>
      </c>
      <c r="HC539">
        <v>-0.09606779999999999</v>
      </c>
      <c r="HD539">
        <v>0</v>
      </c>
      <c r="HE539">
        <v>29.7548</v>
      </c>
      <c r="HF539">
        <v>999.9</v>
      </c>
      <c r="HG539">
        <v>38.8</v>
      </c>
      <c r="HH539">
        <v>47.6</v>
      </c>
      <c r="HI539">
        <v>42.9431</v>
      </c>
      <c r="HJ539">
        <v>63.1539</v>
      </c>
      <c r="HK539">
        <v>23.3253</v>
      </c>
      <c r="HL539">
        <v>1</v>
      </c>
      <c r="HM539">
        <v>0.984121</v>
      </c>
      <c r="HN539">
        <v>9.28105</v>
      </c>
      <c r="HO539">
        <v>20.0565</v>
      </c>
      <c r="HP539">
        <v>5.2101</v>
      </c>
      <c r="HQ539">
        <v>11.986</v>
      </c>
      <c r="HR539">
        <v>4.96245</v>
      </c>
      <c r="HS539">
        <v>3.2742</v>
      </c>
      <c r="HT539">
        <v>9999</v>
      </c>
      <c r="HU539">
        <v>9999</v>
      </c>
      <c r="HV539">
        <v>9999</v>
      </c>
      <c r="HW539">
        <v>33.7</v>
      </c>
      <c r="HX539">
        <v>1.86399</v>
      </c>
      <c r="HY539">
        <v>1.86024</v>
      </c>
      <c r="HZ539">
        <v>1.85867</v>
      </c>
      <c r="IA539">
        <v>1.85999</v>
      </c>
      <c r="IB539">
        <v>1.85989</v>
      </c>
      <c r="IC539">
        <v>1.85852</v>
      </c>
      <c r="ID539">
        <v>1.8576</v>
      </c>
      <c r="IE539">
        <v>1.85242</v>
      </c>
      <c r="IF539">
        <v>0</v>
      </c>
      <c r="IG539">
        <v>0</v>
      </c>
      <c r="IH539">
        <v>0</v>
      </c>
      <c r="II539">
        <v>0</v>
      </c>
      <c r="IJ539" t="s">
        <v>433</v>
      </c>
      <c r="IK539" t="s">
        <v>434</v>
      </c>
      <c r="IL539" t="s">
        <v>435</v>
      </c>
      <c r="IM539" t="s">
        <v>435</v>
      </c>
      <c r="IN539" t="s">
        <v>435</v>
      </c>
      <c r="IO539" t="s">
        <v>435</v>
      </c>
      <c r="IP539">
        <v>0</v>
      </c>
      <c r="IQ539">
        <v>100</v>
      </c>
      <c r="IR539">
        <v>100</v>
      </c>
      <c r="IS539">
        <v>0.201</v>
      </c>
      <c r="IT539">
        <v>-0.0921</v>
      </c>
      <c r="IU539">
        <v>0.1137255797111478</v>
      </c>
      <c r="IV539">
        <v>0.0002756662941723101</v>
      </c>
      <c r="IW539">
        <v>-1.706736700235475E-07</v>
      </c>
      <c r="IX539">
        <v>-7.648352192670159E-11</v>
      </c>
      <c r="IY539">
        <v>-0.2528666375941129</v>
      </c>
      <c r="IZ539">
        <v>0.001712106514585134</v>
      </c>
      <c r="JA539">
        <v>0.0004201690128959496</v>
      </c>
      <c r="JB539">
        <v>-1.212774764375344E-06</v>
      </c>
      <c r="JC539">
        <v>3</v>
      </c>
      <c r="JD539">
        <v>1949</v>
      </c>
      <c r="JE539">
        <v>1</v>
      </c>
      <c r="JF539">
        <v>28</v>
      </c>
      <c r="JG539">
        <v>16.9</v>
      </c>
      <c r="JH539">
        <v>16.8</v>
      </c>
      <c r="JI539">
        <v>1.60645</v>
      </c>
      <c r="JJ539">
        <v>2.69043</v>
      </c>
      <c r="JK539">
        <v>1.49658</v>
      </c>
      <c r="JL539">
        <v>2.33521</v>
      </c>
      <c r="JM539">
        <v>1.54785</v>
      </c>
      <c r="JN539">
        <v>2.41455</v>
      </c>
      <c r="JO539">
        <v>50.4775</v>
      </c>
      <c r="JP539">
        <v>12.4947</v>
      </c>
      <c r="JQ539">
        <v>18</v>
      </c>
      <c r="JR539">
        <v>503.623</v>
      </c>
      <c r="JS539">
        <v>462.096</v>
      </c>
      <c r="JT539">
        <v>20.7605</v>
      </c>
      <c r="JU539">
        <v>38.466</v>
      </c>
      <c r="JV539">
        <v>30.0012</v>
      </c>
      <c r="JW539">
        <v>38.2524</v>
      </c>
      <c r="JX539">
        <v>38.1391</v>
      </c>
      <c r="JY539">
        <v>32.3148</v>
      </c>
      <c r="JZ539">
        <v>58.4941</v>
      </c>
      <c r="KA539">
        <v>0</v>
      </c>
      <c r="KB539">
        <v>19.4566</v>
      </c>
      <c r="KC539">
        <v>655.404</v>
      </c>
      <c r="KD539">
        <v>15.1435</v>
      </c>
      <c r="KE539">
        <v>98.6309</v>
      </c>
      <c r="KF539">
        <v>99.18810000000001</v>
      </c>
    </row>
    <row r="540" spans="1:292">
      <c r="A540">
        <v>520</v>
      </c>
      <c r="B540">
        <v>1685039845.5</v>
      </c>
      <c r="C540">
        <v>13246.40000009537</v>
      </c>
      <c r="D540" t="s">
        <v>1484</v>
      </c>
      <c r="E540" t="s">
        <v>1485</v>
      </c>
      <c r="F540">
        <v>5</v>
      </c>
      <c r="G540" t="s">
        <v>1406</v>
      </c>
      <c r="H540">
        <v>1685039837.660714</v>
      </c>
      <c r="I540">
        <f>(J540)/1000</f>
        <v>0</v>
      </c>
      <c r="J540">
        <f>IF(DO540, AM540, AG540)</f>
        <v>0</v>
      </c>
      <c r="K540">
        <f>IF(DO540, AH540, AF540)</f>
        <v>0</v>
      </c>
      <c r="L540">
        <f>DQ540 - IF(AT540&gt;1, K540*DK540*100.0/(AV540*EE540), 0)</f>
        <v>0</v>
      </c>
      <c r="M540">
        <f>((S540-I540/2)*L540-K540)/(S540+I540/2)</f>
        <v>0</v>
      </c>
      <c r="N540">
        <f>M540*(DX540+DY540)/1000.0</f>
        <v>0</v>
      </c>
      <c r="O540">
        <f>(DQ540 - IF(AT540&gt;1, K540*DK540*100.0/(AV540*EE540), 0))*(DX540+DY540)/1000.0</f>
        <v>0</v>
      </c>
      <c r="P540">
        <f>2.0/((1/R540-1/Q540)+SIGN(R540)*SQRT((1/R540-1/Q540)*(1/R540-1/Q540) + 4*DL540/((DL540+1)*(DL540+1))*(2*1/R540*1/Q540-1/Q540*1/Q540)))</f>
        <v>0</v>
      </c>
      <c r="Q540">
        <f>IF(LEFT(DM540,1)&lt;&gt;"0",IF(LEFT(DM540,1)="1",3.0,DN540),$D$5+$E$5*(EE540*DX540/($K$5*1000))+$F$5*(EE540*DX540/($K$5*1000))*MAX(MIN(DK540,$J$5),$I$5)*MAX(MIN(DK540,$J$5),$I$5)+$G$5*MAX(MIN(DK540,$J$5),$I$5)*(EE540*DX540/($K$5*1000))+$H$5*(EE540*DX540/($K$5*1000))*(EE540*DX540/($K$5*1000)))</f>
        <v>0</v>
      </c>
      <c r="R540">
        <f>I540*(1000-(1000*0.61365*exp(17.502*V540/(240.97+V540))/(DX540+DY540)+DS540)/2)/(1000*0.61365*exp(17.502*V540/(240.97+V540))/(DX540+DY540)-DS540)</f>
        <v>0</v>
      </c>
      <c r="S540">
        <f>1/((DL540+1)/(P540/1.6)+1/(Q540/1.37)) + DL540/((DL540+1)/(P540/1.6) + DL540/(Q540/1.37))</f>
        <v>0</v>
      </c>
      <c r="T540">
        <f>(DG540*DJ540)</f>
        <v>0</v>
      </c>
      <c r="U540">
        <f>(DZ540+(T540+2*0.95*5.67E-8*(((DZ540+$B$9)+273)^4-(DZ540+273)^4)-44100*I540)/(1.84*29.3*Q540+8*0.95*5.67E-8*(DZ540+273)^3))</f>
        <v>0</v>
      </c>
      <c r="V540">
        <f>($C$9*EA540+$D$9*EB540+$E$9*U540)</f>
        <v>0</v>
      </c>
      <c r="W540">
        <f>0.61365*exp(17.502*V540/(240.97+V540))</f>
        <v>0</v>
      </c>
      <c r="X540">
        <f>(Y540/Z540*100)</f>
        <v>0</v>
      </c>
      <c r="Y540">
        <f>DS540*(DX540+DY540)/1000</f>
        <v>0</v>
      </c>
      <c r="Z540">
        <f>0.61365*exp(17.502*DZ540/(240.97+DZ540))</f>
        <v>0</v>
      </c>
      <c r="AA540">
        <f>(W540-DS540*(DX540+DY540)/1000)</f>
        <v>0</v>
      </c>
      <c r="AB540">
        <f>(-I540*44100)</f>
        <v>0</v>
      </c>
      <c r="AC540">
        <f>2*29.3*Q540*0.92*(DZ540-V540)</f>
        <v>0</v>
      </c>
      <c r="AD540">
        <f>2*0.95*5.67E-8*(((DZ540+$B$9)+273)^4-(V540+273)^4)</f>
        <v>0</v>
      </c>
      <c r="AE540">
        <f>T540+AD540+AB540+AC540</f>
        <v>0</v>
      </c>
      <c r="AF540">
        <f>DW540*AT540*(DR540-DQ540*(1000-AT540*DT540)/(1000-AT540*DS540))/(100*DK540)</f>
        <v>0</v>
      </c>
      <c r="AG540">
        <f>1000*DW540*AT540*(DS540-DT540)/(100*DK540*(1000-AT540*DS540))</f>
        <v>0</v>
      </c>
      <c r="AH540">
        <f>(AI540 - AJ540 - DX540*1E3/(8.314*(DZ540+273.15)) * AL540/DW540 * AK540) * DW540/(100*DK540) * (1000 - DT540)/1000</f>
        <v>0</v>
      </c>
      <c r="AI540">
        <v>651.0868855240057</v>
      </c>
      <c r="AJ540">
        <v>616.479418181818</v>
      </c>
      <c r="AK540">
        <v>3.358675679641128</v>
      </c>
      <c r="AL540">
        <v>66.96187495327348</v>
      </c>
      <c r="AM540">
        <f>(AO540 - AN540 + DX540*1E3/(8.314*(DZ540+273.15)) * AQ540/DW540 * AP540) * DW540/(100*DK540) * 1000/(1000 - AO540)</f>
        <v>0</v>
      </c>
      <c r="AN540">
        <v>15.15964035577224</v>
      </c>
      <c r="AO540">
        <v>17.9648062937063</v>
      </c>
      <c r="AP540">
        <v>0.0001585479801487141</v>
      </c>
      <c r="AQ540">
        <v>97.61332919018848</v>
      </c>
      <c r="AR540">
        <v>0</v>
      </c>
      <c r="AS540">
        <v>0</v>
      </c>
      <c r="AT540">
        <f>IF(AR540*$H$15&gt;=AV540,1.0,(AV540/(AV540-AR540*$H$15)))</f>
        <v>0</v>
      </c>
      <c r="AU540">
        <f>(AT540-1)*100</f>
        <v>0</v>
      </c>
      <c r="AV540">
        <f>MAX(0,($B$15+$C$15*EE540)/(1+$D$15*EE540)*DX540/(DZ540+273)*$E$15)</f>
        <v>0</v>
      </c>
      <c r="AW540" t="s">
        <v>429</v>
      </c>
      <c r="AX540" t="s">
        <v>429</v>
      </c>
      <c r="AY540">
        <v>0</v>
      </c>
      <c r="AZ540">
        <v>0</v>
      </c>
      <c r="BA540">
        <f>1-AY540/AZ540</f>
        <v>0</v>
      </c>
      <c r="BB540">
        <v>0</v>
      </c>
      <c r="BC540" t="s">
        <v>429</v>
      </c>
      <c r="BD540" t="s">
        <v>429</v>
      </c>
      <c r="BE540">
        <v>0</v>
      </c>
      <c r="BF540">
        <v>0</v>
      </c>
      <c r="BG540">
        <f>1-BE540/BF540</f>
        <v>0</v>
      </c>
      <c r="BH540">
        <v>0.5</v>
      </c>
      <c r="BI540">
        <f>DH540</f>
        <v>0</v>
      </c>
      <c r="BJ540">
        <f>K540</f>
        <v>0</v>
      </c>
      <c r="BK540">
        <f>BG540*BH540*BI540</f>
        <v>0</v>
      </c>
      <c r="BL540">
        <f>(BJ540-BB540)/BI540</f>
        <v>0</v>
      </c>
      <c r="BM540">
        <f>(AZ540-BF540)/BF540</f>
        <v>0</v>
      </c>
      <c r="BN540">
        <f>AY540/(BA540+AY540/BF540)</f>
        <v>0</v>
      </c>
      <c r="BO540" t="s">
        <v>429</v>
      </c>
      <c r="BP540">
        <v>0</v>
      </c>
      <c r="BQ540">
        <f>IF(BP540&lt;&gt;0, BP540, BN540)</f>
        <v>0</v>
      </c>
      <c r="BR540">
        <f>1-BQ540/BF540</f>
        <v>0</v>
      </c>
      <c r="BS540">
        <f>(BF540-BE540)/(BF540-BQ540)</f>
        <v>0</v>
      </c>
      <c r="BT540">
        <f>(AZ540-BF540)/(AZ540-BQ540)</f>
        <v>0</v>
      </c>
      <c r="BU540">
        <f>(BF540-BE540)/(BF540-AY540)</f>
        <v>0</v>
      </c>
      <c r="BV540">
        <f>(AZ540-BF540)/(AZ540-AY540)</f>
        <v>0</v>
      </c>
      <c r="BW540">
        <f>(BS540*BQ540/BE540)</f>
        <v>0</v>
      </c>
      <c r="BX540">
        <f>(1-BW540)</f>
        <v>0</v>
      </c>
      <c r="DG540">
        <f>$B$13*EF540+$C$13*EG540+$F$13*ER540*(1-EU540)</f>
        <v>0</v>
      </c>
      <c r="DH540">
        <f>DG540*DI540</f>
        <v>0</v>
      </c>
      <c r="DI540">
        <f>($B$13*$D$11+$C$13*$D$11+$F$13*((FE540+EW540)/MAX(FE540+EW540+FF540, 0.1)*$I$11+FF540/MAX(FE540+EW540+FF540, 0.1)*$J$11))/($B$13+$C$13+$F$13)</f>
        <v>0</v>
      </c>
      <c r="DJ540">
        <f>($B$13*$K$11+$C$13*$K$11+$F$13*((FE540+EW540)/MAX(FE540+EW540+FF540, 0.1)*$P$11+FF540/MAX(FE540+EW540+FF540, 0.1)*$Q$11))/($B$13+$C$13+$F$13)</f>
        <v>0</v>
      </c>
      <c r="DK540">
        <v>6</v>
      </c>
      <c r="DL540">
        <v>0.5</v>
      </c>
      <c r="DM540" t="s">
        <v>430</v>
      </c>
      <c r="DN540">
        <v>2</v>
      </c>
      <c r="DO540" t="b">
        <v>1</v>
      </c>
      <c r="DP540">
        <v>1685039837.660714</v>
      </c>
      <c r="DQ540">
        <v>581.2905357142857</v>
      </c>
      <c r="DR540">
        <v>624.2293571428572</v>
      </c>
      <c r="DS540">
        <v>17.95609642857143</v>
      </c>
      <c r="DT540">
        <v>15.15908928571428</v>
      </c>
      <c r="DU540">
        <v>581.0892857142857</v>
      </c>
      <c r="DV540">
        <v>18.04832142857143</v>
      </c>
      <c r="DW540">
        <v>500.0500357142858</v>
      </c>
      <c r="DX540">
        <v>99.47192142857143</v>
      </c>
      <c r="DY540">
        <v>0.1000584892857143</v>
      </c>
      <c r="DZ540">
        <v>26.96906071428571</v>
      </c>
      <c r="EA540">
        <v>28.18260357142857</v>
      </c>
      <c r="EB540">
        <v>999.9000000000002</v>
      </c>
      <c r="EC540">
        <v>0</v>
      </c>
      <c r="ED540">
        <v>0</v>
      </c>
      <c r="EE540">
        <v>10002.54071428571</v>
      </c>
      <c r="EF540">
        <v>0</v>
      </c>
      <c r="EG540">
        <v>437.0963571428571</v>
      </c>
      <c r="EH540">
        <v>-42.93889642857143</v>
      </c>
      <c r="EI540">
        <v>591.9191071428571</v>
      </c>
      <c r="EJ540">
        <v>633.8377499999999</v>
      </c>
      <c r="EK540">
        <v>2.797</v>
      </c>
      <c r="EL540">
        <v>624.2293571428572</v>
      </c>
      <c r="EM540">
        <v>15.15908928571428</v>
      </c>
      <c r="EN540">
        <v>1.786126428571428</v>
      </c>
      <c r="EO540">
        <v>1.507903571428572</v>
      </c>
      <c r="EP540">
        <v>15.66590357142857</v>
      </c>
      <c r="EQ540">
        <v>13.04855</v>
      </c>
      <c r="ER540">
        <v>1999.988571428571</v>
      </c>
      <c r="ES540">
        <v>0.9800038214285713</v>
      </c>
      <c r="ET540">
        <v>0.01999589642857142</v>
      </c>
      <c r="EU540">
        <v>0</v>
      </c>
      <c r="EV540">
        <v>777.0232142857143</v>
      </c>
      <c r="EW540">
        <v>5.00078</v>
      </c>
      <c r="EX540">
        <v>21142.94642857143</v>
      </c>
      <c r="EY540">
        <v>16379.55714285715</v>
      </c>
      <c r="EZ540">
        <v>45.98857142857143</v>
      </c>
      <c r="FA540">
        <v>48.1025</v>
      </c>
      <c r="FB540">
        <v>46.58446428571427</v>
      </c>
      <c r="FC540">
        <v>47.01085714285713</v>
      </c>
      <c r="FD540">
        <v>46.39703571428571</v>
      </c>
      <c r="FE540">
        <v>1955.098571428571</v>
      </c>
      <c r="FF540">
        <v>39.89000000000001</v>
      </c>
      <c r="FG540">
        <v>0</v>
      </c>
      <c r="FH540">
        <v>1685039844.7</v>
      </c>
      <c r="FI540">
        <v>0</v>
      </c>
      <c r="FJ540">
        <v>777.0438461538462</v>
      </c>
      <c r="FK540">
        <v>15.81347009307951</v>
      </c>
      <c r="FL540">
        <v>-1755.747011783293</v>
      </c>
      <c r="FM540">
        <v>21149.33076923077</v>
      </c>
      <c r="FN540">
        <v>15</v>
      </c>
      <c r="FO540">
        <v>1685038834.5</v>
      </c>
      <c r="FP540" t="s">
        <v>1407</v>
      </c>
      <c r="FQ540">
        <v>1685038825.5</v>
      </c>
      <c r="FR540">
        <v>1685038834.5</v>
      </c>
      <c r="FS540">
        <v>7</v>
      </c>
      <c r="FT540">
        <v>-0.029</v>
      </c>
      <c r="FU540">
        <v>-0.007</v>
      </c>
      <c r="FV540">
        <v>0.194</v>
      </c>
      <c r="FW540">
        <v>-0.178</v>
      </c>
      <c r="FX540">
        <v>420</v>
      </c>
      <c r="FY540">
        <v>11</v>
      </c>
      <c r="FZ540">
        <v>0.2</v>
      </c>
      <c r="GA540">
        <v>0.02</v>
      </c>
      <c r="GB540">
        <v>-42.7604725</v>
      </c>
      <c r="GC540">
        <v>-4.658642026266237</v>
      </c>
      <c r="GD540">
        <v>0.46851779741409</v>
      </c>
      <c r="GE540">
        <v>0</v>
      </c>
      <c r="GF540">
        <v>2.794255</v>
      </c>
      <c r="GG540">
        <v>0.06956442776735</v>
      </c>
      <c r="GH540">
        <v>0.006765860625227203</v>
      </c>
      <c r="GI540">
        <v>1</v>
      </c>
      <c r="GJ540">
        <v>1</v>
      </c>
      <c r="GK540">
        <v>2</v>
      </c>
      <c r="GL540" t="s">
        <v>432</v>
      </c>
      <c r="GM540">
        <v>3.09891</v>
      </c>
      <c r="GN540">
        <v>2.75787</v>
      </c>
      <c r="GO540">
        <v>0.123368</v>
      </c>
      <c r="GP540">
        <v>0.129576</v>
      </c>
      <c r="GQ540">
        <v>0.0953007</v>
      </c>
      <c r="GR540">
        <v>0.0844389</v>
      </c>
      <c r="GS540">
        <v>22122.9</v>
      </c>
      <c r="GT540">
        <v>21733.4</v>
      </c>
      <c r="GU540">
        <v>25805.1</v>
      </c>
      <c r="GV540">
        <v>25342.1</v>
      </c>
      <c r="GW540">
        <v>37494</v>
      </c>
      <c r="GX540">
        <v>35362.8</v>
      </c>
      <c r="GY540">
        <v>45137.2</v>
      </c>
      <c r="GZ540">
        <v>41782.4</v>
      </c>
      <c r="HA540">
        <v>1.79692</v>
      </c>
      <c r="HB540">
        <v>1.71467</v>
      </c>
      <c r="HC540">
        <v>-0.09584429999999999</v>
      </c>
      <c r="HD540">
        <v>0</v>
      </c>
      <c r="HE540">
        <v>29.7692</v>
      </c>
      <c r="HF540">
        <v>999.9</v>
      </c>
      <c r="HG540">
        <v>38.8</v>
      </c>
      <c r="HH540">
        <v>47.5</v>
      </c>
      <c r="HI540">
        <v>42.7229</v>
      </c>
      <c r="HJ540">
        <v>63.0539</v>
      </c>
      <c r="HK540">
        <v>23.1931</v>
      </c>
      <c r="HL540">
        <v>1</v>
      </c>
      <c r="HM540">
        <v>0.985163</v>
      </c>
      <c r="HN540">
        <v>9.28105</v>
      </c>
      <c r="HO540">
        <v>20.0562</v>
      </c>
      <c r="HP540">
        <v>5.20995</v>
      </c>
      <c r="HQ540">
        <v>11.9861</v>
      </c>
      <c r="HR540">
        <v>4.96235</v>
      </c>
      <c r="HS540">
        <v>3.27425</v>
      </c>
      <c r="HT540">
        <v>9999</v>
      </c>
      <c r="HU540">
        <v>9999</v>
      </c>
      <c r="HV540">
        <v>9999</v>
      </c>
      <c r="HW540">
        <v>33.7</v>
      </c>
      <c r="HX540">
        <v>1.86399</v>
      </c>
      <c r="HY540">
        <v>1.86025</v>
      </c>
      <c r="HZ540">
        <v>1.85867</v>
      </c>
      <c r="IA540">
        <v>1.85999</v>
      </c>
      <c r="IB540">
        <v>1.85988</v>
      </c>
      <c r="IC540">
        <v>1.85852</v>
      </c>
      <c r="ID540">
        <v>1.8576</v>
      </c>
      <c r="IE540">
        <v>1.85242</v>
      </c>
      <c r="IF540">
        <v>0</v>
      </c>
      <c r="IG540">
        <v>0</v>
      </c>
      <c r="IH540">
        <v>0</v>
      </c>
      <c r="II540">
        <v>0</v>
      </c>
      <c r="IJ540" t="s">
        <v>433</v>
      </c>
      <c r="IK540" t="s">
        <v>434</v>
      </c>
      <c r="IL540" t="s">
        <v>435</v>
      </c>
      <c r="IM540" t="s">
        <v>435</v>
      </c>
      <c r="IN540" t="s">
        <v>435</v>
      </c>
      <c r="IO540" t="s">
        <v>435</v>
      </c>
      <c r="IP540">
        <v>0</v>
      </c>
      <c r="IQ540">
        <v>100</v>
      </c>
      <c r="IR540">
        <v>100</v>
      </c>
      <c r="IS540">
        <v>0.201</v>
      </c>
      <c r="IT540">
        <v>-0.0921</v>
      </c>
      <c r="IU540">
        <v>0.1137255797111478</v>
      </c>
      <c r="IV540">
        <v>0.0002756662941723101</v>
      </c>
      <c r="IW540">
        <v>-1.706736700235475E-07</v>
      </c>
      <c r="IX540">
        <v>-7.648352192670159E-11</v>
      </c>
      <c r="IY540">
        <v>-0.2528666375941129</v>
      </c>
      <c r="IZ540">
        <v>0.001712106514585134</v>
      </c>
      <c r="JA540">
        <v>0.0004201690128959496</v>
      </c>
      <c r="JB540">
        <v>-1.212774764375344E-06</v>
      </c>
      <c r="JC540">
        <v>3</v>
      </c>
      <c r="JD540">
        <v>1949</v>
      </c>
      <c r="JE540">
        <v>1</v>
      </c>
      <c r="JF540">
        <v>28</v>
      </c>
      <c r="JG540">
        <v>17</v>
      </c>
      <c r="JH540">
        <v>16.9</v>
      </c>
      <c r="JI540">
        <v>1.63696</v>
      </c>
      <c r="JJ540">
        <v>2.69287</v>
      </c>
      <c r="JK540">
        <v>1.49658</v>
      </c>
      <c r="JL540">
        <v>2.33521</v>
      </c>
      <c r="JM540">
        <v>1.54785</v>
      </c>
      <c r="JN540">
        <v>2.43774</v>
      </c>
      <c r="JO540">
        <v>50.4775</v>
      </c>
      <c r="JP540">
        <v>12.4859</v>
      </c>
      <c r="JQ540">
        <v>18</v>
      </c>
      <c r="JR540">
        <v>503.44</v>
      </c>
      <c r="JS540">
        <v>462.267</v>
      </c>
      <c r="JT540">
        <v>20.7723</v>
      </c>
      <c r="JU540">
        <v>38.4785</v>
      </c>
      <c r="JV540">
        <v>30.0012</v>
      </c>
      <c r="JW540">
        <v>38.2632</v>
      </c>
      <c r="JX540">
        <v>38.1499</v>
      </c>
      <c r="JY540">
        <v>32.8944</v>
      </c>
      <c r="JZ540">
        <v>58.4941</v>
      </c>
      <c r="KA540">
        <v>0</v>
      </c>
      <c r="KB540">
        <v>19.2695</v>
      </c>
      <c r="KC540">
        <v>675.455</v>
      </c>
      <c r="KD540">
        <v>15.1402</v>
      </c>
      <c r="KE540">
        <v>98.6285</v>
      </c>
      <c r="KF540">
        <v>99.1866</v>
      </c>
    </row>
    <row r="541" spans="1:292">
      <c r="A541">
        <v>521</v>
      </c>
      <c r="B541">
        <v>1685039850.5</v>
      </c>
      <c r="C541">
        <v>13251.40000009537</v>
      </c>
      <c r="D541" t="s">
        <v>1486</v>
      </c>
      <c r="E541" t="s">
        <v>1487</v>
      </c>
      <c r="F541">
        <v>5</v>
      </c>
      <c r="G541" t="s">
        <v>1406</v>
      </c>
      <c r="H541">
        <v>1685039842.962963</v>
      </c>
      <c r="I541">
        <f>(J541)/1000</f>
        <v>0</v>
      </c>
      <c r="J541">
        <f>IF(DO541, AM541, AG541)</f>
        <v>0</v>
      </c>
      <c r="K541">
        <f>IF(DO541, AH541, AF541)</f>
        <v>0</v>
      </c>
      <c r="L541">
        <f>DQ541 - IF(AT541&gt;1, K541*DK541*100.0/(AV541*EE541), 0)</f>
        <v>0</v>
      </c>
      <c r="M541">
        <f>((S541-I541/2)*L541-K541)/(S541+I541/2)</f>
        <v>0</v>
      </c>
      <c r="N541">
        <f>M541*(DX541+DY541)/1000.0</f>
        <v>0</v>
      </c>
      <c r="O541">
        <f>(DQ541 - IF(AT541&gt;1, K541*DK541*100.0/(AV541*EE541), 0))*(DX541+DY541)/1000.0</f>
        <v>0</v>
      </c>
      <c r="P541">
        <f>2.0/((1/R541-1/Q541)+SIGN(R541)*SQRT((1/R541-1/Q541)*(1/R541-1/Q541) + 4*DL541/((DL541+1)*(DL541+1))*(2*1/R541*1/Q541-1/Q541*1/Q541)))</f>
        <v>0</v>
      </c>
      <c r="Q541">
        <f>IF(LEFT(DM541,1)&lt;&gt;"0",IF(LEFT(DM541,1)="1",3.0,DN541),$D$5+$E$5*(EE541*DX541/($K$5*1000))+$F$5*(EE541*DX541/($K$5*1000))*MAX(MIN(DK541,$J$5),$I$5)*MAX(MIN(DK541,$J$5),$I$5)+$G$5*MAX(MIN(DK541,$J$5),$I$5)*(EE541*DX541/($K$5*1000))+$H$5*(EE541*DX541/($K$5*1000))*(EE541*DX541/($K$5*1000)))</f>
        <v>0</v>
      </c>
      <c r="R541">
        <f>I541*(1000-(1000*0.61365*exp(17.502*V541/(240.97+V541))/(DX541+DY541)+DS541)/2)/(1000*0.61365*exp(17.502*V541/(240.97+V541))/(DX541+DY541)-DS541)</f>
        <v>0</v>
      </c>
      <c r="S541">
        <f>1/((DL541+1)/(P541/1.6)+1/(Q541/1.37)) + DL541/((DL541+1)/(P541/1.6) + DL541/(Q541/1.37))</f>
        <v>0</v>
      </c>
      <c r="T541">
        <f>(DG541*DJ541)</f>
        <v>0</v>
      </c>
      <c r="U541">
        <f>(DZ541+(T541+2*0.95*5.67E-8*(((DZ541+$B$9)+273)^4-(DZ541+273)^4)-44100*I541)/(1.84*29.3*Q541+8*0.95*5.67E-8*(DZ541+273)^3))</f>
        <v>0</v>
      </c>
      <c r="V541">
        <f>($C$9*EA541+$D$9*EB541+$E$9*U541)</f>
        <v>0</v>
      </c>
      <c r="W541">
        <f>0.61365*exp(17.502*V541/(240.97+V541))</f>
        <v>0</v>
      </c>
      <c r="X541">
        <f>(Y541/Z541*100)</f>
        <v>0</v>
      </c>
      <c r="Y541">
        <f>DS541*(DX541+DY541)/1000</f>
        <v>0</v>
      </c>
      <c r="Z541">
        <f>0.61365*exp(17.502*DZ541/(240.97+DZ541))</f>
        <v>0</v>
      </c>
      <c r="AA541">
        <f>(W541-DS541*(DX541+DY541)/1000)</f>
        <v>0</v>
      </c>
      <c r="AB541">
        <f>(-I541*44100)</f>
        <v>0</v>
      </c>
      <c r="AC541">
        <f>2*29.3*Q541*0.92*(DZ541-V541)</f>
        <v>0</v>
      </c>
      <c r="AD541">
        <f>2*0.95*5.67E-8*(((DZ541+$B$9)+273)^4-(V541+273)^4)</f>
        <v>0</v>
      </c>
      <c r="AE541">
        <f>T541+AD541+AB541+AC541</f>
        <v>0</v>
      </c>
      <c r="AF541">
        <f>DW541*AT541*(DR541-DQ541*(1000-AT541*DT541)/(1000-AT541*DS541))/(100*DK541)</f>
        <v>0</v>
      </c>
      <c r="AG541">
        <f>1000*DW541*AT541*(DS541-DT541)/(100*DK541*(1000-AT541*DS541))</f>
        <v>0</v>
      </c>
      <c r="AH541">
        <f>(AI541 - AJ541 - DX541*1E3/(8.314*(DZ541+273.15)) * AL541/DW541 * AK541) * DW541/(100*DK541) * (1000 - DT541)/1000</f>
        <v>0</v>
      </c>
      <c r="AI541">
        <v>667.6432378443176</v>
      </c>
      <c r="AJ541">
        <v>633.1678363636366</v>
      </c>
      <c r="AK541">
        <v>3.335093378222322</v>
      </c>
      <c r="AL541">
        <v>66.96187495327348</v>
      </c>
      <c r="AM541">
        <f>(AO541 - AN541 + DX541*1E3/(8.314*(DZ541+273.15)) * AQ541/DW541 * AP541) * DW541/(100*DK541) * 1000/(1000 - AO541)</f>
        <v>0</v>
      </c>
      <c r="AN541">
        <v>15.15797375214296</v>
      </c>
      <c r="AO541">
        <v>17.96804685314687</v>
      </c>
      <c r="AP541">
        <v>7.83006396455969E-05</v>
      </c>
      <c r="AQ541">
        <v>97.61332919018848</v>
      </c>
      <c r="AR541">
        <v>0</v>
      </c>
      <c r="AS541">
        <v>0</v>
      </c>
      <c r="AT541">
        <f>IF(AR541*$H$15&gt;=AV541,1.0,(AV541/(AV541-AR541*$H$15)))</f>
        <v>0</v>
      </c>
      <c r="AU541">
        <f>(AT541-1)*100</f>
        <v>0</v>
      </c>
      <c r="AV541">
        <f>MAX(0,($B$15+$C$15*EE541)/(1+$D$15*EE541)*DX541/(DZ541+273)*$E$15)</f>
        <v>0</v>
      </c>
      <c r="AW541" t="s">
        <v>429</v>
      </c>
      <c r="AX541" t="s">
        <v>429</v>
      </c>
      <c r="AY541">
        <v>0</v>
      </c>
      <c r="AZ541">
        <v>0</v>
      </c>
      <c r="BA541">
        <f>1-AY541/AZ541</f>
        <v>0</v>
      </c>
      <c r="BB541">
        <v>0</v>
      </c>
      <c r="BC541" t="s">
        <v>429</v>
      </c>
      <c r="BD541" t="s">
        <v>429</v>
      </c>
      <c r="BE541">
        <v>0</v>
      </c>
      <c r="BF541">
        <v>0</v>
      </c>
      <c r="BG541">
        <f>1-BE541/BF541</f>
        <v>0</v>
      </c>
      <c r="BH541">
        <v>0.5</v>
      </c>
      <c r="BI541">
        <f>DH541</f>
        <v>0</v>
      </c>
      <c r="BJ541">
        <f>K541</f>
        <v>0</v>
      </c>
      <c r="BK541">
        <f>BG541*BH541*BI541</f>
        <v>0</v>
      </c>
      <c r="BL541">
        <f>(BJ541-BB541)/BI541</f>
        <v>0</v>
      </c>
      <c r="BM541">
        <f>(AZ541-BF541)/BF541</f>
        <v>0</v>
      </c>
      <c r="BN541">
        <f>AY541/(BA541+AY541/BF541)</f>
        <v>0</v>
      </c>
      <c r="BO541" t="s">
        <v>429</v>
      </c>
      <c r="BP541">
        <v>0</v>
      </c>
      <c r="BQ541">
        <f>IF(BP541&lt;&gt;0, BP541, BN541)</f>
        <v>0</v>
      </c>
      <c r="BR541">
        <f>1-BQ541/BF541</f>
        <v>0</v>
      </c>
      <c r="BS541">
        <f>(BF541-BE541)/(BF541-BQ541)</f>
        <v>0</v>
      </c>
      <c r="BT541">
        <f>(AZ541-BF541)/(AZ541-BQ541)</f>
        <v>0</v>
      </c>
      <c r="BU541">
        <f>(BF541-BE541)/(BF541-AY541)</f>
        <v>0</v>
      </c>
      <c r="BV541">
        <f>(AZ541-BF541)/(AZ541-AY541)</f>
        <v>0</v>
      </c>
      <c r="BW541">
        <f>(BS541*BQ541/BE541)</f>
        <v>0</v>
      </c>
      <c r="BX541">
        <f>(1-BW541)</f>
        <v>0</v>
      </c>
      <c r="DG541">
        <f>$B$13*EF541+$C$13*EG541+$F$13*ER541*(1-EU541)</f>
        <v>0</v>
      </c>
      <c r="DH541">
        <f>DG541*DI541</f>
        <v>0</v>
      </c>
      <c r="DI541">
        <f>($B$13*$D$11+$C$13*$D$11+$F$13*((FE541+EW541)/MAX(FE541+EW541+FF541, 0.1)*$I$11+FF541/MAX(FE541+EW541+FF541, 0.1)*$J$11))/($B$13+$C$13+$F$13)</f>
        <v>0</v>
      </c>
      <c r="DJ541">
        <f>($B$13*$K$11+$C$13*$K$11+$F$13*((FE541+EW541)/MAX(FE541+EW541+FF541, 0.1)*$P$11+FF541/MAX(FE541+EW541+FF541, 0.1)*$Q$11))/($B$13+$C$13+$F$13)</f>
        <v>0</v>
      </c>
      <c r="DK541">
        <v>6</v>
      </c>
      <c r="DL541">
        <v>0.5</v>
      </c>
      <c r="DM541" t="s">
        <v>430</v>
      </c>
      <c r="DN541">
        <v>2</v>
      </c>
      <c r="DO541" t="b">
        <v>1</v>
      </c>
      <c r="DP541">
        <v>1685039842.962963</v>
      </c>
      <c r="DQ541">
        <v>598.695925925926</v>
      </c>
      <c r="DR541">
        <v>641.9150370370371</v>
      </c>
      <c r="DS541">
        <v>17.96196296296296</v>
      </c>
      <c r="DT541">
        <v>15.15861851851852</v>
      </c>
      <c r="DU541">
        <v>598.4947777777777</v>
      </c>
      <c r="DV541">
        <v>18.05409259259259</v>
      </c>
      <c r="DW541">
        <v>500.0232592592594</v>
      </c>
      <c r="DX541">
        <v>99.47155925925928</v>
      </c>
      <c r="DY541">
        <v>0.1000469777777778</v>
      </c>
      <c r="DZ541">
        <v>26.97442592592593</v>
      </c>
      <c r="EA541">
        <v>28.20084814814814</v>
      </c>
      <c r="EB541">
        <v>999.9000000000001</v>
      </c>
      <c r="EC541">
        <v>0</v>
      </c>
      <c r="ED541">
        <v>0</v>
      </c>
      <c r="EE541">
        <v>10001.75555555556</v>
      </c>
      <c r="EF541">
        <v>0</v>
      </c>
      <c r="EG541">
        <v>441.3796666666666</v>
      </c>
      <c r="EH541">
        <v>-43.21915555555555</v>
      </c>
      <c r="EI541">
        <v>609.6463333333334</v>
      </c>
      <c r="EJ541">
        <v>651.7953333333332</v>
      </c>
      <c r="EK541">
        <v>2.803331481481482</v>
      </c>
      <c r="EL541">
        <v>641.9150370370371</v>
      </c>
      <c r="EM541">
        <v>15.15861851851852</v>
      </c>
      <c r="EN541">
        <v>1.786704444444445</v>
      </c>
      <c r="EO541">
        <v>1.507852222222222</v>
      </c>
      <c r="EP541">
        <v>15.67095185185185</v>
      </c>
      <c r="EQ541">
        <v>13.04802962962963</v>
      </c>
      <c r="ER541">
        <v>2000.009629629629</v>
      </c>
      <c r="ES541">
        <v>0.9800041111111111</v>
      </c>
      <c r="ET541">
        <v>0.01999561111111111</v>
      </c>
      <c r="EU541">
        <v>0</v>
      </c>
      <c r="EV541">
        <v>778.3459259259258</v>
      </c>
      <c r="EW541">
        <v>5.00078</v>
      </c>
      <c r="EX541">
        <v>21088.82962962963</v>
      </c>
      <c r="EY541">
        <v>16379.73703703704</v>
      </c>
      <c r="EZ541">
        <v>46.01825925925926</v>
      </c>
      <c r="FA541">
        <v>48.13407407407407</v>
      </c>
      <c r="FB541">
        <v>46.58296296296295</v>
      </c>
      <c r="FC541">
        <v>47.03218518518518</v>
      </c>
      <c r="FD541">
        <v>46.41866666666666</v>
      </c>
      <c r="FE541">
        <v>1955.11962962963</v>
      </c>
      <c r="FF541">
        <v>39.89000000000001</v>
      </c>
      <c r="FG541">
        <v>0</v>
      </c>
      <c r="FH541">
        <v>1685039850.1</v>
      </c>
      <c r="FI541">
        <v>0</v>
      </c>
      <c r="FJ541">
        <v>778.4700400000002</v>
      </c>
      <c r="FK541">
        <v>13.4384615585489</v>
      </c>
      <c r="FL541">
        <v>-7.830766995811305</v>
      </c>
      <c r="FM541">
        <v>21071.308</v>
      </c>
      <c r="FN541">
        <v>15</v>
      </c>
      <c r="FO541">
        <v>1685038834.5</v>
      </c>
      <c r="FP541" t="s">
        <v>1407</v>
      </c>
      <c r="FQ541">
        <v>1685038825.5</v>
      </c>
      <c r="FR541">
        <v>1685038834.5</v>
      </c>
      <c r="FS541">
        <v>7</v>
      </c>
      <c r="FT541">
        <v>-0.029</v>
      </c>
      <c r="FU541">
        <v>-0.007</v>
      </c>
      <c r="FV541">
        <v>0.194</v>
      </c>
      <c r="FW541">
        <v>-0.178</v>
      </c>
      <c r="FX541">
        <v>420</v>
      </c>
      <c r="FY541">
        <v>11</v>
      </c>
      <c r="FZ541">
        <v>0.2</v>
      </c>
      <c r="GA541">
        <v>0.02</v>
      </c>
      <c r="GB541">
        <v>-43.01266341463415</v>
      </c>
      <c r="GC541">
        <v>-3.952417421602794</v>
      </c>
      <c r="GD541">
        <v>0.4260280328324323</v>
      </c>
      <c r="GE541">
        <v>0</v>
      </c>
      <c r="GF541">
        <v>2.79926</v>
      </c>
      <c r="GG541">
        <v>0.07231191637631271</v>
      </c>
      <c r="GH541">
        <v>0.007186733713128246</v>
      </c>
      <c r="GI541">
        <v>1</v>
      </c>
      <c r="GJ541">
        <v>1</v>
      </c>
      <c r="GK541">
        <v>2</v>
      </c>
      <c r="GL541" t="s">
        <v>432</v>
      </c>
      <c r="GM541">
        <v>3.09894</v>
      </c>
      <c r="GN541">
        <v>2.75813</v>
      </c>
      <c r="GO541">
        <v>0.125694</v>
      </c>
      <c r="GP541">
        <v>0.131804</v>
      </c>
      <c r="GQ541">
        <v>0.0953074</v>
      </c>
      <c r="GR541">
        <v>0.08442810000000001</v>
      </c>
      <c r="GS541">
        <v>22063.4</v>
      </c>
      <c r="GT541">
        <v>21677.3</v>
      </c>
      <c r="GU541">
        <v>25804.2</v>
      </c>
      <c r="GV541">
        <v>25341.6</v>
      </c>
      <c r="GW541">
        <v>37493</v>
      </c>
      <c r="GX541">
        <v>35362.9</v>
      </c>
      <c r="GY541">
        <v>45136</v>
      </c>
      <c r="GZ541">
        <v>41781.7</v>
      </c>
      <c r="HA541">
        <v>1.79683</v>
      </c>
      <c r="HB541">
        <v>1.71432</v>
      </c>
      <c r="HC541">
        <v>-0.09541959999999999</v>
      </c>
      <c r="HD541">
        <v>0</v>
      </c>
      <c r="HE541">
        <v>29.7866</v>
      </c>
      <c r="HF541">
        <v>999.9</v>
      </c>
      <c r="HG541">
        <v>38.8</v>
      </c>
      <c r="HH541">
        <v>47.5</v>
      </c>
      <c r="HI541">
        <v>42.7234</v>
      </c>
      <c r="HJ541">
        <v>63.2739</v>
      </c>
      <c r="HK541">
        <v>23.2372</v>
      </c>
      <c r="HL541">
        <v>1</v>
      </c>
      <c r="HM541">
        <v>0.98639</v>
      </c>
      <c r="HN541">
        <v>9.28105</v>
      </c>
      <c r="HO541">
        <v>20.0564</v>
      </c>
      <c r="HP541">
        <v>5.2104</v>
      </c>
      <c r="HQ541">
        <v>11.986</v>
      </c>
      <c r="HR541">
        <v>4.96265</v>
      </c>
      <c r="HS541">
        <v>3.27443</v>
      </c>
      <c r="HT541">
        <v>9999</v>
      </c>
      <c r="HU541">
        <v>9999</v>
      </c>
      <c r="HV541">
        <v>9999</v>
      </c>
      <c r="HW541">
        <v>33.7</v>
      </c>
      <c r="HX541">
        <v>1.86397</v>
      </c>
      <c r="HY541">
        <v>1.86028</v>
      </c>
      <c r="HZ541">
        <v>1.85867</v>
      </c>
      <c r="IA541">
        <v>1.85995</v>
      </c>
      <c r="IB541">
        <v>1.85988</v>
      </c>
      <c r="IC541">
        <v>1.85852</v>
      </c>
      <c r="ID541">
        <v>1.8576</v>
      </c>
      <c r="IE541">
        <v>1.85242</v>
      </c>
      <c r="IF541">
        <v>0</v>
      </c>
      <c r="IG541">
        <v>0</v>
      </c>
      <c r="IH541">
        <v>0</v>
      </c>
      <c r="II541">
        <v>0</v>
      </c>
      <c r="IJ541" t="s">
        <v>433</v>
      </c>
      <c r="IK541" t="s">
        <v>434</v>
      </c>
      <c r="IL541" t="s">
        <v>435</v>
      </c>
      <c r="IM541" t="s">
        <v>435</v>
      </c>
      <c r="IN541" t="s">
        <v>435</v>
      </c>
      <c r="IO541" t="s">
        <v>435</v>
      </c>
      <c r="IP541">
        <v>0</v>
      </c>
      <c r="IQ541">
        <v>100</v>
      </c>
      <c r="IR541">
        <v>100</v>
      </c>
      <c r="IS541">
        <v>0.201</v>
      </c>
      <c r="IT541">
        <v>-0.092</v>
      </c>
      <c r="IU541">
        <v>0.1137255797111478</v>
      </c>
      <c r="IV541">
        <v>0.0002756662941723101</v>
      </c>
      <c r="IW541">
        <v>-1.706736700235475E-07</v>
      </c>
      <c r="IX541">
        <v>-7.648352192670159E-11</v>
      </c>
      <c r="IY541">
        <v>-0.2528666375941129</v>
      </c>
      <c r="IZ541">
        <v>0.001712106514585134</v>
      </c>
      <c r="JA541">
        <v>0.0004201690128959496</v>
      </c>
      <c r="JB541">
        <v>-1.212774764375344E-06</v>
      </c>
      <c r="JC541">
        <v>3</v>
      </c>
      <c r="JD541">
        <v>1949</v>
      </c>
      <c r="JE541">
        <v>1</v>
      </c>
      <c r="JF541">
        <v>28</v>
      </c>
      <c r="JG541">
        <v>17.1</v>
      </c>
      <c r="JH541">
        <v>16.9</v>
      </c>
      <c r="JI541">
        <v>1.67236</v>
      </c>
      <c r="JJ541">
        <v>2.69165</v>
      </c>
      <c r="JK541">
        <v>1.49658</v>
      </c>
      <c r="JL541">
        <v>2.33521</v>
      </c>
      <c r="JM541">
        <v>1.54785</v>
      </c>
      <c r="JN541">
        <v>2.48291</v>
      </c>
      <c r="JO541">
        <v>50.4775</v>
      </c>
      <c r="JP541">
        <v>12.4947</v>
      </c>
      <c r="JQ541">
        <v>18</v>
      </c>
      <c r="JR541">
        <v>503.452</v>
      </c>
      <c r="JS541">
        <v>462.108</v>
      </c>
      <c r="JT541">
        <v>20.7851</v>
      </c>
      <c r="JU541">
        <v>38.4933</v>
      </c>
      <c r="JV541">
        <v>30.0012</v>
      </c>
      <c r="JW541">
        <v>38.2743</v>
      </c>
      <c r="JX541">
        <v>38.1607</v>
      </c>
      <c r="JY541">
        <v>33.5876</v>
      </c>
      <c r="JZ541">
        <v>58.4941</v>
      </c>
      <c r="KA541">
        <v>0</v>
      </c>
      <c r="KB541">
        <v>19.0652</v>
      </c>
      <c r="KC541">
        <v>688.83</v>
      </c>
      <c r="KD541">
        <v>15.1327</v>
      </c>
      <c r="KE541">
        <v>98.6255</v>
      </c>
      <c r="KF541">
        <v>99.1848</v>
      </c>
    </row>
    <row r="542" spans="1:292">
      <c r="A542">
        <v>522</v>
      </c>
      <c r="B542">
        <v>1685039855.5</v>
      </c>
      <c r="C542">
        <v>13256.40000009537</v>
      </c>
      <c r="D542" t="s">
        <v>1488</v>
      </c>
      <c r="E542" t="s">
        <v>1489</v>
      </c>
      <c r="F542">
        <v>5</v>
      </c>
      <c r="G542" t="s">
        <v>1406</v>
      </c>
      <c r="H542">
        <v>1685039847.981482</v>
      </c>
      <c r="I542">
        <f>(J542)/1000</f>
        <v>0</v>
      </c>
      <c r="J542">
        <f>IF(DO542, AM542, AG542)</f>
        <v>0</v>
      </c>
      <c r="K542">
        <f>IF(DO542, AH542, AF542)</f>
        <v>0</v>
      </c>
      <c r="L542">
        <f>DQ542 - IF(AT542&gt;1, K542*DK542*100.0/(AV542*EE542), 0)</f>
        <v>0</v>
      </c>
      <c r="M542">
        <f>((S542-I542/2)*L542-K542)/(S542+I542/2)</f>
        <v>0</v>
      </c>
      <c r="N542">
        <f>M542*(DX542+DY542)/1000.0</f>
        <v>0</v>
      </c>
      <c r="O542">
        <f>(DQ542 - IF(AT542&gt;1, K542*DK542*100.0/(AV542*EE542), 0))*(DX542+DY542)/1000.0</f>
        <v>0</v>
      </c>
      <c r="P542">
        <f>2.0/((1/R542-1/Q542)+SIGN(R542)*SQRT((1/R542-1/Q542)*(1/R542-1/Q542) + 4*DL542/((DL542+1)*(DL542+1))*(2*1/R542*1/Q542-1/Q542*1/Q542)))</f>
        <v>0</v>
      </c>
      <c r="Q542">
        <f>IF(LEFT(DM542,1)&lt;&gt;"0",IF(LEFT(DM542,1)="1",3.0,DN542),$D$5+$E$5*(EE542*DX542/($K$5*1000))+$F$5*(EE542*DX542/($K$5*1000))*MAX(MIN(DK542,$J$5),$I$5)*MAX(MIN(DK542,$J$5),$I$5)+$G$5*MAX(MIN(DK542,$J$5),$I$5)*(EE542*DX542/($K$5*1000))+$H$5*(EE542*DX542/($K$5*1000))*(EE542*DX542/($K$5*1000)))</f>
        <v>0</v>
      </c>
      <c r="R542">
        <f>I542*(1000-(1000*0.61365*exp(17.502*V542/(240.97+V542))/(DX542+DY542)+DS542)/2)/(1000*0.61365*exp(17.502*V542/(240.97+V542))/(DX542+DY542)-DS542)</f>
        <v>0</v>
      </c>
      <c r="S542">
        <f>1/((DL542+1)/(P542/1.6)+1/(Q542/1.37)) + DL542/((DL542+1)/(P542/1.6) + DL542/(Q542/1.37))</f>
        <v>0</v>
      </c>
      <c r="T542">
        <f>(DG542*DJ542)</f>
        <v>0</v>
      </c>
      <c r="U542">
        <f>(DZ542+(T542+2*0.95*5.67E-8*(((DZ542+$B$9)+273)^4-(DZ542+273)^4)-44100*I542)/(1.84*29.3*Q542+8*0.95*5.67E-8*(DZ542+273)^3))</f>
        <v>0</v>
      </c>
      <c r="V542">
        <f>($C$9*EA542+$D$9*EB542+$E$9*U542)</f>
        <v>0</v>
      </c>
      <c r="W542">
        <f>0.61365*exp(17.502*V542/(240.97+V542))</f>
        <v>0</v>
      </c>
      <c r="X542">
        <f>(Y542/Z542*100)</f>
        <v>0</v>
      </c>
      <c r="Y542">
        <f>DS542*(DX542+DY542)/1000</f>
        <v>0</v>
      </c>
      <c r="Z542">
        <f>0.61365*exp(17.502*DZ542/(240.97+DZ542))</f>
        <v>0</v>
      </c>
      <c r="AA542">
        <f>(W542-DS542*(DX542+DY542)/1000)</f>
        <v>0</v>
      </c>
      <c r="AB542">
        <f>(-I542*44100)</f>
        <v>0</v>
      </c>
      <c r="AC542">
        <f>2*29.3*Q542*0.92*(DZ542-V542)</f>
        <v>0</v>
      </c>
      <c r="AD542">
        <f>2*0.95*5.67E-8*(((DZ542+$B$9)+273)^4-(V542+273)^4)</f>
        <v>0</v>
      </c>
      <c r="AE542">
        <f>T542+AD542+AB542+AC542</f>
        <v>0</v>
      </c>
      <c r="AF542">
        <f>DW542*AT542*(DR542-DQ542*(1000-AT542*DT542)/(1000-AT542*DS542))/(100*DK542)</f>
        <v>0</v>
      </c>
      <c r="AG542">
        <f>1000*DW542*AT542*(DS542-DT542)/(100*DK542*(1000-AT542*DS542))</f>
        <v>0</v>
      </c>
      <c r="AH542">
        <f>(AI542 - AJ542 - DX542*1E3/(8.314*(DZ542+273.15)) * AL542/DW542 * AK542) * DW542/(100*DK542) * (1000 - DT542)/1000</f>
        <v>0</v>
      </c>
      <c r="AI542">
        <v>684.1597967689679</v>
      </c>
      <c r="AJ542">
        <v>649.5972787878785</v>
      </c>
      <c r="AK542">
        <v>3.261588479775365</v>
      </c>
      <c r="AL542">
        <v>66.96187495327348</v>
      </c>
      <c r="AM542">
        <f>(AO542 - AN542 + DX542*1E3/(8.314*(DZ542+273.15)) * AQ542/DW542 * AP542) * DW542/(100*DK542) * 1000/(1000 - AO542)</f>
        <v>0</v>
      </c>
      <c r="AN542">
        <v>15.15860672516849</v>
      </c>
      <c r="AO542">
        <v>17.97437902097903</v>
      </c>
      <c r="AP542">
        <v>1.151527811194084E-05</v>
      </c>
      <c r="AQ542">
        <v>97.61332919018848</v>
      </c>
      <c r="AR542">
        <v>0</v>
      </c>
      <c r="AS542">
        <v>0</v>
      </c>
      <c r="AT542">
        <f>IF(AR542*$H$15&gt;=AV542,1.0,(AV542/(AV542-AR542*$H$15)))</f>
        <v>0</v>
      </c>
      <c r="AU542">
        <f>(AT542-1)*100</f>
        <v>0</v>
      </c>
      <c r="AV542">
        <f>MAX(0,($B$15+$C$15*EE542)/(1+$D$15*EE542)*DX542/(DZ542+273)*$E$15)</f>
        <v>0</v>
      </c>
      <c r="AW542" t="s">
        <v>429</v>
      </c>
      <c r="AX542" t="s">
        <v>429</v>
      </c>
      <c r="AY542">
        <v>0</v>
      </c>
      <c r="AZ542">
        <v>0</v>
      </c>
      <c r="BA542">
        <f>1-AY542/AZ542</f>
        <v>0</v>
      </c>
      <c r="BB542">
        <v>0</v>
      </c>
      <c r="BC542" t="s">
        <v>429</v>
      </c>
      <c r="BD542" t="s">
        <v>429</v>
      </c>
      <c r="BE542">
        <v>0</v>
      </c>
      <c r="BF542">
        <v>0</v>
      </c>
      <c r="BG542">
        <f>1-BE542/BF542</f>
        <v>0</v>
      </c>
      <c r="BH542">
        <v>0.5</v>
      </c>
      <c r="BI542">
        <f>DH542</f>
        <v>0</v>
      </c>
      <c r="BJ542">
        <f>K542</f>
        <v>0</v>
      </c>
      <c r="BK542">
        <f>BG542*BH542*BI542</f>
        <v>0</v>
      </c>
      <c r="BL542">
        <f>(BJ542-BB542)/BI542</f>
        <v>0</v>
      </c>
      <c r="BM542">
        <f>(AZ542-BF542)/BF542</f>
        <v>0</v>
      </c>
      <c r="BN542">
        <f>AY542/(BA542+AY542/BF542)</f>
        <v>0</v>
      </c>
      <c r="BO542" t="s">
        <v>429</v>
      </c>
      <c r="BP542">
        <v>0</v>
      </c>
      <c r="BQ542">
        <f>IF(BP542&lt;&gt;0, BP542, BN542)</f>
        <v>0</v>
      </c>
      <c r="BR542">
        <f>1-BQ542/BF542</f>
        <v>0</v>
      </c>
      <c r="BS542">
        <f>(BF542-BE542)/(BF542-BQ542)</f>
        <v>0</v>
      </c>
      <c r="BT542">
        <f>(AZ542-BF542)/(AZ542-BQ542)</f>
        <v>0</v>
      </c>
      <c r="BU542">
        <f>(BF542-BE542)/(BF542-AY542)</f>
        <v>0</v>
      </c>
      <c r="BV542">
        <f>(AZ542-BF542)/(AZ542-AY542)</f>
        <v>0</v>
      </c>
      <c r="BW542">
        <f>(BS542*BQ542/BE542)</f>
        <v>0</v>
      </c>
      <c r="BX542">
        <f>(1-BW542)</f>
        <v>0</v>
      </c>
      <c r="DG542">
        <f>$B$13*EF542+$C$13*EG542+$F$13*ER542*(1-EU542)</f>
        <v>0</v>
      </c>
      <c r="DH542">
        <f>DG542*DI542</f>
        <v>0</v>
      </c>
      <c r="DI542">
        <f>($B$13*$D$11+$C$13*$D$11+$F$13*((FE542+EW542)/MAX(FE542+EW542+FF542, 0.1)*$I$11+FF542/MAX(FE542+EW542+FF542, 0.1)*$J$11))/($B$13+$C$13+$F$13)</f>
        <v>0</v>
      </c>
      <c r="DJ542">
        <f>($B$13*$K$11+$C$13*$K$11+$F$13*((FE542+EW542)/MAX(FE542+EW542+FF542, 0.1)*$P$11+FF542/MAX(FE542+EW542+FF542, 0.1)*$Q$11))/($B$13+$C$13+$F$13)</f>
        <v>0</v>
      </c>
      <c r="DK542">
        <v>6</v>
      </c>
      <c r="DL542">
        <v>0.5</v>
      </c>
      <c r="DM542" t="s">
        <v>430</v>
      </c>
      <c r="DN542">
        <v>2</v>
      </c>
      <c r="DO542" t="b">
        <v>1</v>
      </c>
      <c r="DP542">
        <v>1685039847.981482</v>
      </c>
      <c r="DQ542">
        <v>615.134962962963</v>
      </c>
      <c r="DR542">
        <v>658.5416296296296</v>
      </c>
      <c r="DS542">
        <v>17.96697407407407</v>
      </c>
      <c r="DT542">
        <v>15.15829259259259</v>
      </c>
      <c r="DU542">
        <v>614.9340740740741</v>
      </c>
      <c r="DV542">
        <v>18.05901851851852</v>
      </c>
      <c r="DW542">
        <v>500.023</v>
      </c>
      <c r="DX542">
        <v>99.47093333333335</v>
      </c>
      <c r="DY542">
        <v>0.09996288888888889</v>
      </c>
      <c r="DZ542">
        <v>26.98134444444445</v>
      </c>
      <c r="EA542">
        <v>28.21861111111111</v>
      </c>
      <c r="EB542">
        <v>999.9000000000001</v>
      </c>
      <c r="EC542">
        <v>0</v>
      </c>
      <c r="ED542">
        <v>0</v>
      </c>
      <c r="EE542">
        <v>10001.2037037037</v>
      </c>
      <c r="EF542">
        <v>0</v>
      </c>
      <c r="EG542">
        <v>439.1982962962963</v>
      </c>
      <c r="EH542">
        <v>-43.40666296296295</v>
      </c>
      <c r="EI542">
        <v>626.3892592592592</v>
      </c>
      <c r="EJ542">
        <v>668.6775925925925</v>
      </c>
      <c r="EK542">
        <v>2.808658148148148</v>
      </c>
      <c r="EL542">
        <v>658.5416296296296</v>
      </c>
      <c r="EM542">
        <v>15.15829259259259</v>
      </c>
      <c r="EN542">
        <v>1.787190740740741</v>
      </c>
      <c r="EO542">
        <v>1.50781037037037</v>
      </c>
      <c r="EP542">
        <v>15.67520740740741</v>
      </c>
      <c r="EQ542">
        <v>13.04761111111111</v>
      </c>
      <c r="ER542">
        <v>2000.00074074074</v>
      </c>
      <c r="ES542">
        <v>0.9800041111111111</v>
      </c>
      <c r="ET542">
        <v>0.01999561111111111</v>
      </c>
      <c r="EU542">
        <v>0</v>
      </c>
      <c r="EV542">
        <v>779.3548518518519</v>
      </c>
      <c r="EW542">
        <v>5.00078</v>
      </c>
      <c r="EX542">
        <v>21032.49259259259</v>
      </c>
      <c r="EY542">
        <v>16379.65925925926</v>
      </c>
      <c r="EZ542">
        <v>46.02518518518518</v>
      </c>
      <c r="FA542">
        <v>48.15940740740739</v>
      </c>
      <c r="FB542">
        <v>46.60614814814813</v>
      </c>
      <c r="FC542">
        <v>47.04611111111111</v>
      </c>
      <c r="FD542">
        <v>46.44874074074073</v>
      </c>
      <c r="FE542">
        <v>1955.110740740741</v>
      </c>
      <c r="FF542">
        <v>39.89000000000001</v>
      </c>
      <c r="FG542">
        <v>0</v>
      </c>
      <c r="FH542">
        <v>1685039854.9</v>
      </c>
      <c r="FI542">
        <v>0</v>
      </c>
      <c r="FJ542">
        <v>779.4382000000001</v>
      </c>
      <c r="FK542">
        <v>12.10123074485603</v>
      </c>
      <c r="FL542">
        <v>167.9461542700145</v>
      </c>
      <c r="FM542">
        <v>21032.396</v>
      </c>
      <c r="FN542">
        <v>15</v>
      </c>
      <c r="FO542">
        <v>1685038834.5</v>
      </c>
      <c r="FP542" t="s">
        <v>1407</v>
      </c>
      <c r="FQ542">
        <v>1685038825.5</v>
      </c>
      <c r="FR542">
        <v>1685038834.5</v>
      </c>
      <c r="FS542">
        <v>7</v>
      </c>
      <c r="FT542">
        <v>-0.029</v>
      </c>
      <c r="FU542">
        <v>-0.007</v>
      </c>
      <c r="FV542">
        <v>0.194</v>
      </c>
      <c r="FW542">
        <v>-0.178</v>
      </c>
      <c r="FX542">
        <v>420</v>
      </c>
      <c r="FY542">
        <v>11</v>
      </c>
      <c r="FZ542">
        <v>0.2</v>
      </c>
      <c r="GA542">
        <v>0.02</v>
      </c>
      <c r="GB542">
        <v>-43.24657</v>
      </c>
      <c r="GC542">
        <v>-2.141655534709183</v>
      </c>
      <c r="GD542">
        <v>0.3051966613513332</v>
      </c>
      <c r="GE542">
        <v>0</v>
      </c>
      <c r="GF542">
        <v>2.80542975</v>
      </c>
      <c r="GG542">
        <v>0.06678045028141942</v>
      </c>
      <c r="GH542">
        <v>0.00658065440799771</v>
      </c>
      <c r="GI542">
        <v>1</v>
      </c>
      <c r="GJ542">
        <v>1</v>
      </c>
      <c r="GK542">
        <v>2</v>
      </c>
      <c r="GL542" t="s">
        <v>432</v>
      </c>
      <c r="GM542">
        <v>3.0989</v>
      </c>
      <c r="GN542">
        <v>2.75802</v>
      </c>
      <c r="GO542">
        <v>0.127953</v>
      </c>
      <c r="GP542">
        <v>0.134015</v>
      </c>
      <c r="GQ542">
        <v>0.095332</v>
      </c>
      <c r="GR542">
        <v>0.08441659999999999</v>
      </c>
      <c r="GS542">
        <v>22005.8</v>
      </c>
      <c r="GT542">
        <v>21621.6</v>
      </c>
      <c r="GU542">
        <v>25803.6</v>
      </c>
      <c r="GV542">
        <v>25341.2</v>
      </c>
      <c r="GW542">
        <v>37491.4</v>
      </c>
      <c r="GX542">
        <v>35363</v>
      </c>
      <c r="GY542">
        <v>45134.9</v>
      </c>
      <c r="GZ542">
        <v>41780.9</v>
      </c>
      <c r="HA542">
        <v>1.79635</v>
      </c>
      <c r="HB542">
        <v>1.71423</v>
      </c>
      <c r="HC542">
        <v>-0.0956506</v>
      </c>
      <c r="HD542">
        <v>0</v>
      </c>
      <c r="HE542">
        <v>29.8027</v>
      </c>
      <c r="HF542">
        <v>999.9</v>
      </c>
      <c r="HG542">
        <v>38.8</v>
      </c>
      <c r="HH542">
        <v>47.5</v>
      </c>
      <c r="HI542">
        <v>42.7205</v>
      </c>
      <c r="HJ542">
        <v>63.1339</v>
      </c>
      <c r="HK542">
        <v>23.2091</v>
      </c>
      <c r="HL542">
        <v>1</v>
      </c>
      <c r="HM542">
        <v>0.987652</v>
      </c>
      <c r="HN542">
        <v>9.28105</v>
      </c>
      <c r="HO542">
        <v>20.0563</v>
      </c>
      <c r="HP542">
        <v>5.2098</v>
      </c>
      <c r="HQ542">
        <v>11.986</v>
      </c>
      <c r="HR542">
        <v>4.9625</v>
      </c>
      <c r="HS542">
        <v>3.27425</v>
      </c>
      <c r="HT542">
        <v>9999</v>
      </c>
      <c r="HU542">
        <v>9999</v>
      </c>
      <c r="HV542">
        <v>9999</v>
      </c>
      <c r="HW542">
        <v>33.7</v>
      </c>
      <c r="HX542">
        <v>1.86396</v>
      </c>
      <c r="HY542">
        <v>1.86025</v>
      </c>
      <c r="HZ542">
        <v>1.85867</v>
      </c>
      <c r="IA542">
        <v>1.85996</v>
      </c>
      <c r="IB542">
        <v>1.85989</v>
      </c>
      <c r="IC542">
        <v>1.85852</v>
      </c>
      <c r="ID542">
        <v>1.8576</v>
      </c>
      <c r="IE542">
        <v>1.85242</v>
      </c>
      <c r="IF542">
        <v>0</v>
      </c>
      <c r="IG542">
        <v>0</v>
      </c>
      <c r="IH542">
        <v>0</v>
      </c>
      <c r="II542">
        <v>0</v>
      </c>
      <c r="IJ542" t="s">
        <v>433</v>
      </c>
      <c r="IK542" t="s">
        <v>434</v>
      </c>
      <c r="IL542" t="s">
        <v>435</v>
      </c>
      <c r="IM542" t="s">
        <v>435</v>
      </c>
      <c r="IN542" t="s">
        <v>435</v>
      </c>
      <c r="IO542" t="s">
        <v>435</v>
      </c>
      <c r="IP542">
        <v>0</v>
      </c>
      <c r="IQ542">
        <v>100</v>
      </c>
      <c r="IR542">
        <v>100</v>
      </c>
      <c r="IS542">
        <v>0.2</v>
      </c>
      <c r="IT542">
        <v>-0.0919</v>
      </c>
      <c r="IU542">
        <v>0.1137255797111478</v>
      </c>
      <c r="IV542">
        <v>0.0002756662941723101</v>
      </c>
      <c r="IW542">
        <v>-1.706736700235475E-07</v>
      </c>
      <c r="IX542">
        <v>-7.648352192670159E-11</v>
      </c>
      <c r="IY542">
        <v>-0.2528666375941129</v>
      </c>
      <c r="IZ542">
        <v>0.001712106514585134</v>
      </c>
      <c r="JA542">
        <v>0.0004201690128959496</v>
      </c>
      <c r="JB542">
        <v>-1.212774764375344E-06</v>
      </c>
      <c r="JC542">
        <v>3</v>
      </c>
      <c r="JD542">
        <v>1949</v>
      </c>
      <c r="JE542">
        <v>1</v>
      </c>
      <c r="JF542">
        <v>28</v>
      </c>
      <c r="JG542">
        <v>17.2</v>
      </c>
      <c r="JH542">
        <v>17</v>
      </c>
      <c r="JI542">
        <v>1.7041</v>
      </c>
      <c r="JJ542">
        <v>2.69165</v>
      </c>
      <c r="JK542">
        <v>1.49658</v>
      </c>
      <c r="JL542">
        <v>2.33521</v>
      </c>
      <c r="JM542">
        <v>1.54785</v>
      </c>
      <c r="JN542">
        <v>2.49756</v>
      </c>
      <c r="JO542">
        <v>50.4775</v>
      </c>
      <c r="JP542">
        <v>12.4859</v>
      </c>
      <c r="JQ542">
        <v>18</v>
      </c>
      <c r="JR542">
        <v>503.224</v>
      </c>
      <c r="JS542">
        <v>462.113</v>
      </c>
      <c r="JT542">
        <v>20.7982</v>
      </c>
      <c r="JU542">
        <v>38.5081</v>
      </c>
      <c r="JV542">
        <v>30.0013</v>
      </c>
      <c r="JW542">
        <v>38.2853</v>
      </c>
      <c r="JX542">
        <v>38.1716</v>
      </c>
      <c r="JY542">
        <v>34.2173</v>
      </c>
      <c r="JZ542">
        <v>58.4941</v>
      </c>
      <c r="KA542">
        <v>0</v>
      </c>
      <c r="KB542">
        <v>18.8352</v>
      </c>
      <c r="KC542">
        <v>708.8819999999999</v>
      </c>
      <c r="KD542">
        <v>15.1226</v>
      </c>
      <c r="KE542">
        <v>98.62309999999999</v>
      </c>
      <c r="KF542">
        <v>99.18300000000001</v>
      </c>
    </row>
    <row r="543" spans="1:292">
      <c r="A543">
        <v>523</v>
      </c>
      <c r="B543">
        <v>1685039860.5</v>
      </c>
      <c r="C543">
        <v>13261.40000009537</v>
      </c>
      <c r="D543" t="s">
        <v>1490</v>
      </c>
      <c r="E543" t="s">
        <v>1491</v>
      </c>
      <c r="F543">
        <v>5</v>
      </c>
      <c r="G543" t="s">
        <v>1406</v>
      </c>
      <c r="H543">
        <v>1685039853</v>
      </c>
      <c r="I543">
        <f>(J543)/1000</f>
        <v>0</v>
      </c>
      <c r="J543">
        <f>IF(DO543, AM543, AG543)</f>
        <v>0</v>
      </c>
      <c r="K543">
        <f>IF(DO543, AH543, AF543)</f>
        <v>0</v>
      </c>
      <c r="L543">
        <f>DQ543 - IF(AT543&gt;1, K543*DK543*100.0/(AV543*EE543), 0)</f>
        <v>0</v>
      </c>
      <c r="M543">
        <f>((S543-I543/2)*L543-K543)/(S543+I543/2)</f>
        <v>0</v>
      </c>
      <c r="N543">
        <f>M543*(DX543+DY543)/1000.0</f>
        <v>0</v>
      </c>
      <c r="O543">
        <f>(DQ543 - IF(AT543&gt;1, K543*DK543*100.0/(AV543*EE543), 0))*(DX543+DY543)/1000.0</f>
        <v>0</v>
      </c>
      <c r="P543">
        <f>2.0/((1/R543-1/Q543)+SIGN(R543)*SQRT((1/R543-1/Q543)*(1/R543-1/Q543) + 4*DL543/((DL543+1)*(DL543+1))*(2*1/R543*1/Q543-1/Q543*1/Q543)))</f>
        <v>0</v>
      </c>
      <c r="Q543">
        <f>IF(LEFT(DM543,1)&lt;&gt;"0",IF(LEFT(DM543,1)="1",3.0,DN543),$D$5+$E$5*(EE543*DX543/($K$5*1000))+$F$5*(EE543*DX543/($K$5*1000))*MAX(MIN(DK543,$J$5),$I$5)*MAX(MIN(DK543,$J$5),$I$5)+$G$5*MAX(MIN(DK543,$J$5),$I$5)*(EE543*DX543/($K$5*1000))+$H$5*(EE543*DX543/($K$5*1000))*(EE543*DX543/($K$5*1000)))</f>
        <v>0</v>
      </c>
      <c r="R543">
        <f>I543*(1000-(1000*0.61365*exp(17.502*V543/(240.97+V543))/(DX543+DY543)+DS543)/2)/(1000*0.61365*exp(17.502*V543/(240.97+V543))/(DX543+DY543)-DS543)</f>
        <v>0</v>
      </c>
      <c r="S543">
        <f>1/((DL543+1)/(P543/1.6)+1/(Q543/1.37)) + DL543/((DL543+1)/(P543/1.6) + DL543/(Q543/1.37))</f>
        <v>0</v>
      </c>
      <c r="T543">
        <f>(DG543*DJ543)</f>
        <v>0</v>
      </c>
      <c r="U543">
        <f>(DZ543+(T543+2*0.95*5.67E-8*(((DZ543+$B$9)+273)^4-(DZ543+273)^4)-44100*I543)/(1.84*29.3*Q543+8*0.95*5.67E-8*(DZ543+273)^3))</f>
        <v>0</v>
      </c>
      <c r="V543">
        <f>($C$9*EA543+$D$9*EB543+$E$9*U543)</f>
        <v>0</v>
      </c>
      <c r="W543">
        <f>0.61365*exp(17.502*V543/(240.97+V543))</f>
        <v>0</v>
      </c>
      <c r="X543">
        <f>(Y543/Z543*100)</f>
        <v>0</v>
      </c>
      <c r="Y543">
        <f>DS543*(DX543+DY543)/1000</f>
        <v>0</v>
      </c>
      <c r="Z543">
        <f>0.61365*exp(17.502*DZ543/(240.97+DZ543))</f>
        <v>0</v>
      </c>
      <c r="AA543">
        <f>(W543-DS543*(DX543+DY543)/1000)</f>
        <v>0</v>
      </c>
      <c r="AB543">
        <f>(-I543*44100)</f>
        <v>0</v>
      </c>
      <c r="AC543">
        <f>2*29.3*Q543*0.92*(DZ543-V543)</f>
        <v>0</v>
      </c>
      <c r="AD543">
        <f>2*0.95*5.67E-8*(((DZ543+$B$9)+273)^4-(V543+273)^4)</f>
        <v>0</v>
      </c>
      <c r="AE543">
        <f>T543+AD543+AB543+AC543</f>
        <v>0</v>
      </c>
      <c r="AF543">
        <f>DW543*AT543*(DR543-DQ543*(1000-AT543*DT543)/(1000-AT543*DS543))/(100*DK543)</f>
        <v>0</v>
      </c>
      <c r="AG543">
        <f>1000*DW543*AT543*(DS543-DT543)/(100*DK543*(1000-AT543*DS543))</f>
        <v>0</v>
      </c>
      <c r="AH543">
        <f>(AI543 - AJ543 - DX543*1E3/(8.314*(DZ543+273.15)) * AL543/DW543 * AK543) * DW543/(100*DK543) * (1000 - DT543)/1000</f>
        <v>0</v>
      </c>
      <c r="AI543">
        <v>700.8688855259194</v>
      </c>
      <c r="AJ543">
        <v>666.068709090909</v>
      </c>
      <c r="AK543">
        <v>3.310004900639177</v>
      </c>
      <c r="AL543">
        <v>66.96187495327348</v>
      </c>
      <c r="AM543">
        <f>(AO543 - AN543 + DX543*1E3/(8.314*(DZ543+273.15)) * AQ543/DW543 * AP543) * DW543/(100*DK543) * 1000/(1000 - AO543)</f>
        <v>0</v>
      </c>
      <c r="AN543">
        <v>15.15391631459704</v>
      </c>
      <c r="AO543">
        <v>17.97979790209791</v>
      </c>
      <c r="AP543">
        <v>0.0001059979177823959</v>
      </c>
      <c r="AQ543">
        <v>97.61332919018848</v>
      </c>
      <c r="AR543">
        <v>0</v>
      </c>
      <c r="AS543">
        <v>0</v>
      </c>
      <c r="AT543">
        <f>IF(AR543*$H$15&gt;=AV543,1.0,(AV543/(AV543-AR543*$H$15)))</f>
        <v>0</v>
      </c>
      <c r="AU543">
        <f>(AT543-1)*100</f>
        <v>0</v>
      </c>
      <c r="AV543">
        <f>MAX(0,($B$15+$C$15*EE543)/(1+$D$15*EE543)*DX543/(DZ543+273)*$E$15)</f>
        <v>0</v>
      </c>
      <c r="AW543" t="s">
        <v>429</v>
      </c>
      <c r="AX543" t="s">
        <v>429</v>
      </c>
      <c r="AY543">
        <v>0</v>
      </c>
      <c r="AZ543">
        <v>0</v>
      </c>
      <c r="BA543">
        <f>1-AY543/AZ543</f>
        <v>0</v>
      </c>
      <c r="BB543">
        <v>0</v>
      </c>
      <c r="BC543" t="s">
        <v>429</v>
      </c>
      <c r="BD543" t="s">
        <v>429</v>
      </c>
      <c r="BE543">
        <v>0</v>
      </c>
      <c r="BF543">
        <v>0</v>
      </c>
      <c r="BG543">
        <f>1-BE543/BF543</f>
        <v>0</v>
      </c>
      <c r="BH543">
        <v>0.5</v>
      </c>
      <c r="BI543">
        <f>DH543</f>
        <v>0</v>
      </c>
      <c r="BJ543">
        <f>K543</f>
        <v>0</v>
      </c>
      <c r="BK543">
        <f>BG543*BH543*BI543</f>
        <v>0</v>
      </c>
      <c r="BL543">
        <f>(BJ543-BB543)/BI543</f>
        <v>0</v>
      </c>
      <c r="BM543">
        <f>(AZ543-BF543)/BF543</f>
        <v>0</v>
      </c>
      <c r="BN543">
        <f>AY543/(BA543+AY543/BF543)</f>
        <v>0</v>
      </c>
      <c r="BO543" t="s">
        <v>429</v>
      </c>
      <c r="BP543">
        <v>0</v>
      </c>
      <c r="BQ543">
        <f>IF(BP543&lt;&gt;0, BP543, BN543)</f>
        <v>0</v>
      </c>
      <c r="BR543">
        <f>1-BQ543/BF543</f>
        <v>0</v>
      </c>
      <c r="BS543">
        <f>(BF543-BE543)/(BF543-BQ543)</f>
        <v>0</v>
      </c>
      <c r="BT543">
        <f>(AZ543-BF543)/(AZ543-BQ543)</f>
        <v>0</v>
      </c>
      <c r="BU543">
        <f>(BF543-BE543)/(BF543-AY543)</f>
        <v>0</v>
      </c>
      <c r="BV543">
        <f>(AZ543-BF543)/(AZ543-AY543)</f>
        <v>0</v>
      </c>
      <c r="BW543">
        <f>(BS543*BQ543/BE543)</f>
        <v>0</v>
      </c>
      <c r="BX543">
        <f>(1-BW543)</f>
        <v>0</v>
      </c>
      <c r="DG543">
        <f>$B$13*EF543+$C$13*EG543+$F$13*ER543*(1-EU543)</f>
        <v>0</v>
      </c>
      <c r="DH543">
        <f>DG543*DI543</f>
        <v>0</v>
      </c>
      <c r="DI543">
        <f>($B$13*$D$11+$C$13*$D$11+$F$13*((FE543+EW543)/MAX(FE543+EW543+FF543, 0.1)*$I$11+FF543/MAX(FE543+EW543+FF543, 0.1)*$J$11))/($B$13+$C$13+$F$13)</f>
        <v>0</v>
      </c>
      <c r="DJ543">
        <f>($B$13*$K$11+$C$13*$K$11+$F$13*((FE543+EW543)/MAX(FE543+EW543+FF543, 0.1)*$P$11+FF543/MAX(FE543+EW543+FF543, 0.1)*$Q$11))/($B$13+$C$13+$F$13)</f>
        <v>0</v>
      </c>
      <c r="DK543">
        <v>6</v>
      </c>
      <c r="DL543">
        <v>0.5</v>
      </c>
      <c r="DM543" t="s">
        <v>430</v>
      </c>
      <c r="DN543">
        <v>2</v>
      </c>
      <c r="DO543" t="b">
        <v>1</v>
      </c>
      <c r="DP543">
        <v>1685039853</v>
      </c>
      <c r="DQ543">
        <v>631.4535185185183</v>
      </c>
      <c r="DR543">
        <v>674.9673703703704</v>
      </c>
      <c r="DS543">
        <v>17.97217037037037</v>
      </c>
      <c r="DT543">
        <v>15.15620740740741</v>
      </c>
      <c r="DU543">
        <v>631.253074074074</v>
      </c>
      <c r="DV543">
        <v>18.06414444444444</v>
      </c>
      <c r="DW543">
        <v>499.9916296296297</v>
      </c>
      <c r="DX543">
        <v>99.47012592592591</v>
      </c>
      <c r="DY543">
        <v>0.09997355555555557</v>
      </c>
      <c r="DZ543">
        <v>26.98971111111112</v>
      </c>
      <c r="EA543">
        <v>28.23541111111111</v>
      </c>
      <c r="EB543">
        <v>999.9000000000001</v>
      </c>
      <c r="EC543">
        <v>0</v>
      </c>
      <c r="ED543">
        <v>0</v>
      </c>
      <c r="EE543">
        <v>10001.63888888889</v>
      </c>
      <c r="EF543">
        <v>0</v>
      </c>
      <c r="EG543">
        <v>441.8697037037037</v>
      </c>
      <c r="EH543">
        <v>-43.51382962962963</v>
      </c>
      <c r="EI543">
        <v>643.0098148148149</v>
      </c>
      <c r="EJ543">
        <v>685.3546666666667</v>
      </c>
      <c r="EK543">
        <v>2.815945185185185</v>
      </c>
      <c r="EL543">
        <v>674.9673703703704</v>
      </c>
      <c r="EM543">
        <v>15.15620740740741</v>
      </c>
      <c r="EN543">
        <v>1.787693703703704</v>
      </c>
      <c r="EO543">
        <v>1.50759037037037</v>
      </c>
      <c r="EP543">
        <v>15.6796</v>
      </c>
      <c r="EQ543">
        <v>13.04537407407408</v>
      </c>
      <c r="ER543">
        <v>2000.025555555555</v>
      </c>
      <c r="ES543">
        <v>0.9800043333333333</v>
      </c>
      <c r="ET543">
        <v>0.01999537777777778</v>
      </c>
      <c r="EU543">
        <v>0</v>
      </c>
      <c r="EV543">
        <v>780.3539999999999</v>
      </c>
      <c r="EW543">
        <v>5.00078</v>
      </c>
      <c r="EX543">
        <v>21180.92962962963</v>
      </c>
      <c r="EY543">
        <v>16379.86296296296</v>
      </c>
      <c r="EZ543">
        <v>46.04607407407407</v>
      </c>
      <c r="FA543">
        <v>48.18714814814815</v>
      </c>
      <c r="FB543">
        <v>46.63396296296295</v>
      </c>
      <c r="FC543">
        <v>47.07625925925925</v>
      </c>
      <c r="FD543">
        <v>46.458</v>
      </c>
      <c r="FE543">
        <v>1955.135555555556</v>
      </c>
      <c r="FF543">
        <v>39.89000000000001</v>
      </c>
      <c r="FG543">
        <v>0</v>
      </c>
      <c r="FH543">
        <v>1685039859.7</v>
      </c>
      <c r="FI543">
        <v>0</v>
      </c>
      <c r="FJ543">
        <v>780.4012799999999</v>
      </c>
      <c r="FK543">
        <v>10.88592307396331</v>
      </c>
      <c r="FL543">
        <v>1924.846153644384</v>
      </c>
      <c r="FM543">
        <v>21189.248</v>
      </c>
      <c r="FN543">
        <v>15</v>
      </c>
      <c r="FO543">
        <v>1685038834.5</v>
      </c>
      <c r="FP543" t="s">
        <v>1407</v>
      </c>
      <c r="FQ543">
        <v>1685038825.5</v>
      </c>
      <c r="FR543">
        <v>1685038834.5</v>
      </c>
      <c r="FS543">
        <v>7</v>
      </c>
      <c r="FT543">
        <v>-0.029</v>
      </c>
      <c r="FU543">
        <v>-0.007</v>
      </c>
      <c r="FV543">
        <v>0.194</v>
      </c>
      <c r="FW543">
        <v>-0.178</v>
      </c>
      <c r="FX543">
        <v>420</v>
      </c>
      <c r="FY543">
        <v>11</v>
      </c>
      <c r="FZ543">
        <v>0.2</v>
      </c>
      <c r="GA543">
        <v>0.02</v>
      </c>
      <c r="GB543">
        <v>-43.45336</v>
      </c>
      <c r="GC543">
        <v>-1.103311069418383</v>
      </c>
      <c r="GD543">
        <v>0.1781790739677362</v>
      </c>
      <c r="GE543">
        <v>0</v>
      </c>
      <c r="GF543">
        <v>2.8111575</v>
      </c>
      <c r="GG543">
        <v>0.0789244277673533</v>
      </c>
      <c r="GH543">
        <v>0.00790527727217709</v>
      </c>
      <c r="GI543">
        <v>1</v>
      </c>
      <c r="GJ543">
        <v>1</v>
      </c>
      <c r="GK543">
        <v>2</v>
      </c>
      <c r="GL543" t="s">
        <v>432</v>
      </c>
      <c r="GM543">
        <v>3.09891</v>
      </c>
      <c r="GN543">
        <v>2.75847</v>
      </c>
      <c r="GO543">
        <v>0.130198</v>
      </c>
      <c r="GP543">
        <v>0.136252</v>
      </c>
      <c r="GQ543">
        <v>0.09534819999999999</v>
      </c>
      <c r="GR543">
        <v>0.08440640000000001</v>
      </c>
      <c r="GS543">
        <v>21948.5</v>
      </c>
      <c r="GT543">
        <v>21565.1</v>
      </c>
      <c r="GU543">
        <v>25802.9</v>
      </c>
      <c r="GV543">
        <v>25340.6</v>
      </c>
      <c r="GW543">
        <v>37489.9</v>
      </c>
      <c r="GX543">
        <v>35362.6</v>
      </c>
      <c r="GY543">
        <v>45133.5</v>
      </c>
      <c r="GZ543">
        <v>41779.8</v>
      </c>
      <c r="HA543">
        <v>1.79662</v>
      </c>
      <c r="HB543">
        <v>1.714</v>
      </c>
      <c r="HC543">
        <v>-0.0962242</v>
      </c>
      <c r="HD543">
        <v>0</v>
      </c>
      <c r="HE543">
        <v>29.8198</v>
      </c>
      <c r="HF543">
        <v>999.9</v>
      </c>
      <c r="HG543">
        <v>38.8</v>
      </c>
      <c r="HH543">
        <v>47.5</v>
      </c>
      <c r="HI543">
        <v>42.7206</v>
      </c>
      <c r="HJ543">
        <v>63.0839</v>
      </c>
      <c r="HK543">
        <v>23.3574</v>
      </c>
      <c r="HL543">
        <v>1</v>
      </c>
      <c r="HM543">
        <v>0.9889019999999999</v>
      </c>
      <c r="HN543">
        <v>9.28105</v>
      </c>
      <c r="HO543">
        <v>20.0564</v>
      </c>
      <c r="HP543">
        <v>5.2092</v>
      </c>
      <c r="HQ543">
        <v>11.9861</v>
      </c>
      <c r="HR543">
        <v>4.96245</v>
      </c>
      <c r="HS543">
        <v>3.27423</v>
      </c>
      <c r="HT543">
        <v>9999</v>
      </c>
      <c r="HU543">
        <v>9999</v>
      </c>
      <c r="HV543">
        <v>9999</v>
      </c>
      <c r="HW543">
        <v>33.7</v>
      </c>
      <c r="HX543">
        <v>1.86398</v>
      </c>
      <c r="HY543">
        <v>1.86028</v>
      </c>
      <c r="HZ543">
        <v>1.85867</v>
      </c>
      <c r="IA543">
        <v>1.85995</v>
      </c>
      <c r="IB543">
        <v>1.85987</v>
      </c>
      <c r="IC543">
        <v>1.85852</v>
      </c>
      <c r="ID543">
        <v>1.8576</v>
      </c>
      <c r="IE543">
        <v>1.85242</v>
      </c>
      <c r="IF543">
        <v>0</v>
      </c>
      <c r="IG543">
        <v>0</v>
      </c>
      <c r="IH543">
        <v>0</v>
      </c>
      <c r="II543">
        <v>0</v>
      </c>
      <c r="IJ543" t="s">
        <v>433</v>
      </c>
      <c r="IK543" t="s">
        <v>434</v>
      </c>
      <c r="IL543" t="s">
        <v>435</v>
      </c>
      <c r="IM543" t="s">
        <v>435</v>
      </c>
      <c r="IN543" t="s">
        <v>435</v>
      </c>
      <c r="IO543" t="s">
        <v>435</v>
      </c>
      <c r="IP543">
        <v>0</v>
      </c>
      <c r="IQ543">
        <v>100</v>
      </c>
      <c r="IR543">
        <v>100</v>
      </c>
      <c r="IS543">
        <v>0.199</v>
      </c>
      <c r="IT543">
        <v>-0.09180000000000001</v>
      </c>
      <c r="IU543">
        <v>0.1137255797111478</v>
      </c>
      <c r="IV543">
        <v>0.0002756662941723101</v>
      </c>
      <c r="IW543">
        <v>-1.706736700235475E-07</v>
      </c>
      <c r="IX543">
        <v>-7.648352192670159E-11</v>
      </c>
      <c r="IY543">
        <v>-0.2528666375941129</v>
      </c>
      <c r="IZ543">
        <v>0.001712106514585134</v>
      </c>
      <c r="JA543">
        <v>0.0004201690128959496</v>
      </c>
      <c r="JB543">
        <v>-1.212774764375344E-06</v>
      </c>
      <c r="JC543">
        <v>3</v>
      </c>
      <c r="JD543">
        <v>1949</v>
      </c>
      <c r="JE543">
        <v>1</v>
      </c>
      <c r="JF543">
        <v>28</v>
      </c>
      <c r="JG543">
        <v>17.2</v>
      </c>
      <c r="JH543">
        <v>17.1</v>
      </c>
      <c r="JI543">
        <v>1.7395</v>
      </c>
      <c r="JJ543">
        <v>2.69043</v>
      </c>
      <c r="JK543">
        <v>1.49658</v>
      </c>
      <c r="JL543">
        <v>2.33521</v>
      </c>
      <c r="JM543">
        <v>1.54785</v>
      </c>
      <c r="JN543">
        <v>2.50854</v>
      </c>
      <c r="JO543">
        <v>50.4775</v>
      </c>
      <c r="JP543">
        <v>12.4859</v>
      </c>
      <c r="JQ543">
        <v>18</v>
      </c>
      <c r="JR543">
        <v>503.479</v>
      </c>
      <c r="JS543">
        <v>462.036</v>
      </c>
      <c r="JT543">
        <v>20.8119</v>
      </c>
      <c r="JU543">
        <v>38.5221</v>
      </c>
      <c r="JV543">
        <v>30.0012</v>
      </c>
      <c r="JW543">
        <v>38.2972</v>
      </c>
      <c r="JX543">
        <v>38.1824</v>
      </c>
      <c r="JY543">
        <v>34.9294</v>
      </c>
      <c r="JZ543">
        <v>58.4941</v>
      </c>
      <c r="KA543">
        <v>0</v>
      </c>
      <c r="KB543">
        <v>18.5945</v>
      </c>
      <c r="KC543">
        <v>722.241</v>
      </c>
      <c r="KD543">
        <v>15.1126</v>
      </c>
      <c r="KE543">
        <v>98.6204</v>
      </c>
      <c r="KF543">
        <v>99.18040000000001</v>
      </c>
    </row>
    <row r="544" spans="1:292">
      <c r="A544">
        <v>524</v>
      </c>
      <c r="B544">
        <v>1685039865.5</v>
      </c>
      <c r="C544">
        <v>13266.40000009537</v>
      </c>
      <c r="D544" t="s">
        <v>1492</v>
      </c>
      <c r="E544" t="s">
        <v>1493</v>
      </c>
      <c r="F544">
        <v>5</v>
      </c>
      <c r="G544" t="s">
        <v>1406</v>
      </c>
      <c r="H544">
        <v>1685039857.714286</v>
      </c>
      <c r="I544">
        <f>(J544)/1000</f>
        <v>0</v>
      </c>
      <c r="J544">
        <f>IF(DO544, AM544, AG544)</f>
        <v>0</v>
      </c>
      <c r="K544">
        <f>IF(DO544, AH544, AF544)</f>
        <v>0</v>
      </c>
      <c r="L544">
        <f>DQ544 - IF(AT544&gt;1, K544*DK544*100.0/(AV544*EE544), 0)</f>
        <v>0</v>
      </c>
      <c r="M544">
        <f>((S544-I544/2)*L544-K544)/(S544+I544/2)</f>
        <v>0</v>
      </c>
      <c r="N544">
        <f>M544*(DX544+DY544)/1000.0</f>
        <v>0</v>
      </c>
      <c r="O544">
        <f>(DQ544 - IF(AT544&gt;1, K544*DK544*100.0/(AV544*EE544), 0))*(DX544+DY544)/1000.0</f>
        <v>0</v>
      </c>
      <c r="P544">
        <f>2.0/((1/R544-1/Q544)+SIGN(R544)*SQRT((1/R544-1/Q544)*(1/R544-1/Q544) + 4*DL544/((DL544+1)*(DL544+1))*(2*1/R544*1/Q544-1/Q544*1/Q544)))</f>
        <v>0</v>
      </c>
      <c r="Q544">
        <f>IF(LEFT(DM544,1)&lt;&gt;"0",IF(LEFT(DM544,1)="1",3.0,DN544),$D$5+$E$5*(EE544*DX544/($K$5*1000))+$F$5*(EE544*DX544/($K$5*1000))*MAX(MIN(DK544,$J$5),$I$5)*MAX(MIN(DK544,$J$5),$I$5)+$G$5*MAX(MIN(DK544,$J$5),$I$5)*(EE544*DX544/($K$5*1000))+$H$5*(EE544*DX544/($K$5*1000))*(EE544*DX544/($K$5*1000)))</f>
        <v>0</v>
      </c>
      <c r="R544">
        <f>I544*(1000-(1000*0.61365*exp(17.502*V544/(240.97+V544))/(DX544+DY544)+DS544)/2)/(1000*0.61365*exp(17.502*V544/(240.97+V544))/(DX544+DY544)-DS544)</f>
        <v>0</v>
      </c>
      <c r="S544">
        <f>1/((DL544+1)/(P544/1.6)+1/(Q544/1.37)) + DL544/((DL544+1)/(P544/1.6) + DL544/(Q544/1.37))</f>
        <v>0</v>
      </c>
      <c r="T544">
        <f>(DG544*DJ544)</f>
        <v>0</v>
      </c>
      <c r="U544">
        <f>(DZ544+(T544+2*0.95*5.67E-8*(((DZ544+$B$9)+273)^4-(DZ544+273)^4)-44100*I544)/(1.84*29.3*Q544+8*0.95*5.67E-8*(DZ544+273)^3))</f>
        <v>0</v>
      </c>
      <c r="V544">
        <f>($C$9*EA544+$D$9*EB544+$E$9*U544)</f>
        <v>0</v>
      </c>
      <c r="W544">
        <f>0.61365*exp(17.502*V544/(240.97+V544))</f>
        <v>0</v>
      </c>
      <c r="X544">
        <f>(Y544/Z544*100)</f>
        <v>0</v>
      </c>
      <c r="Y544">
        <f>DS544*(DX544+DY544)/1000</f>
        <v>0</v>
      </c>
      <c r="Z544">
        <f>0.61365*exp(17.502*DZ544/(240.97+DZ544))</f>
        <v>0</v>
      </c>
      <c r="AA544">
        <f>(W544-DS544*(DX544+DY544)/1000)</f>
        <v>0</v>
      </c>
      <c r="AB544">
        <f>(-I544*44100)</f>
        <v>0</v>
      </c>
      <c r="AC544">
        <f>2*29.3*Q544*0.92*(DZ544-V544)</f>
        <v>0</v>
      </c>
      <c r="AD544">
        <f>2*0.95*5.67E-8*(((DZ544+$B$9)+273)^4-(V544+273)^4)</f>
        <v>0</v>
      </c>
      <c r="AE544">
        <f>T544+AD544+AB544+AC544</f>
        <v>0</v>
      </c>
      <c r="AF544">
        <f>DW544*AT544*(DR544-DQ544*(1000-AT544*DT544)/(1000-AT544*DS544))/(100*DK544)</f>
        <v>0</v>
      </c>
      <c r="AG544">
        <f>1000*DW544*AT544*(DS544-DT544)/(100*DK544*(1000-AT544*DS544))</f>
        <v>0</v>
      </c>
      <c r="AH544">
        <f>(AI544 - AJ544 - DX544*1E3/(8.314*(DZ544+273.15)) * AL544/DW544 * AK544) * DW544/(100*DK544) * (1000 - DT544)/1000</f>
        <v>0</v>
      </c>
      <c r="AI544">
        <v>717.8767608123006</v>
      </c>
      <c r="AJ544">
        <v>682.6529575757578</v>
      </c>
      <c r="AK544">
        <v>3.314120160947021</v>
      </c>
      <c r="AL544">
        <v>66.96187495327348</v>
      </c>
      <c r="AM544">
        <f>(AO544 - AN544 + DX544*1E3/(8.314*(DZ544+273.15)) * AQ544/DW544 * AP544) * DW544/(100*DK544) * 1000/(1000 - AO544)</f>
        <v>0</v>
      </c>
      <c r="AN544">
        <v>15.1548763219041</v>
      </c>
      <c r="AO544">
        <v>17.98466153846154</v>
      </c>
      <c r="AP544">
        <v>3.193986110421406E-05</v>
      </c>
      <c r="AQ544">
        <v>97.61332919018848</v>
      </c>
      <c r="AR544">
        <v>0</v>
      </c>
      <c r="AS544">
        <v>0</v>
      </c>
      <c r="AT544">
        <f>IF(AR544*$H$15&gt;=AV544,1.0,(AV544/(AV544-AR544*$H$15)))</f>
        <v>0</v>
      </c>
      <c r="AU544">
        <f>(AT544-1)*100</f>
        <v>0</v>
      </c>
      <c r="AV544">
        <f>MAX(0,($B$15+$C$15*EE544)/(1+$D$15*EE544)*DX544/(DZ544+273)*$E$15)</f>
        <v>0</v>
      </c>
      <c r="AW544" t="s">
        <v>429</v>
      </c>
      <c r="AX544" t="s">
        <v>429</v>
      </c>
      <c r="AY544">
        <v>0</v>
      </c>
      <c r="AZ544">
        <v>0</v>
      </c>
      <c r="BA544">
        <f>1-AY544/AZ544</f>
        <v>0</v>
      </c>
      <c r="BB544">
        <v>0</v>
      </c>
      <c r="BC544" t="s">
        <v>429</v>
      </c>
      <c r="BD544" t="s">
        <v>429</v>
      </c>
      <c r="BE544">
        <v>0</v>
      </c>
      <c r="BF544">
        <v>0</v>
      </c>
      <c r="BG544">
        <f>1-BE544/BF544</f>
        <v>0</v>
      </c>
      <c r="BH544">
        <v>0.5</v>
      </c>
      <c r="BI544">
        <f>DH544</f>
        <v>0</v>
      </c>
      <c r="BJ544">
        <f>K544</f>
        <v>0</v>
      </c>
      <c r="BK544">
        <f>BG544*BH544*BI544</f>
        <v>0</v>
      </c>
      <c r="BL544">
        <f>(BJ544-BB544)/BI544</f>
        <v>0</v>
      </c>
      <c r="BM544">
        <f>(AZ544-BF544)/BF544</f>
        <v>0</v>
      </c>
      <c r="BN544">
        <f>AY544/(BA544+AY544/BF544)</f>
        <v>0</v>
      </c>
      <c r="BO544" t="s">
        <v>429</v>
      </c>
      <c r="BP544">
        <v>0</v>
      </c>
      <c r="BQ544">
        <f>IF(BP544&lt;&gt;0, BP544, BN544)</f>
        <v>0</v>
      </c>
      <c r="BR544">
        <f>1-BQ544/BF544</f>
        <v>0</v>
      </c>
      <c r="BS544">
        <f>(BF544-BE544)/(BF544-BQ544)</f>
        <v>0</v>
      </c>
      <c r="BT544">
        <f>(AZ544-BF544)/(AZ544-BQ544)</f>
        <v>0</v>
      </c>
      <c r="BU544">
        <f>(BF544-BE544)/(BF544-AY544)</f>
        <v>0</v>
      </c>
      <c r="BV544">
        <f>(AZ544-BF544)/(AZ544-AY544)</f>
        <v>0</v>
      </c>
      <c r="BW544">
        <f>(BS544*BQ544/BE544)</f>
        <v>0</v>
      </c>
      <c r="BX544">
        <f>(1-BW544)</f>
        <v>0</v>
      </c>
      <c r="DG544">
        <f>$B$13*EF544+$C$13*EG544+$F$13*ER544*(1-EU544)</f>
        <v>0</v>
      </c>
      <c r="DH544">
        <f>DG544*DI544</f>
        <v>0</v>
      </c>
      <c r="DI544">
        <f>($B$13*$D$11+$C$13*$D$11+$F$13*((FE544+EW544)/MAX(FE544+EW544+FF544, 0.1)*$I$11+FF544/MAX(FE544+EW544+FF544, 0.1)*$J$11))/($B$13+$C$13+$F$13)</f>
        <v>0</v>
      </c>
      <c r="DJ544">
        <f>($B$13*$K$11+$C$13*$K$11+$F$13*((FE544+EW544)/MAX(FE544+EW544+FF544, 0.1)*$P$11+FF544/MAX(FE544+EW544+FF544, 0.1)*$Q$11))/($B$13+$C$13+$F$13)</f>
        <v>0</v>
      </c>
      <c r="DK544">
        <v>6</v>
      </c>
      <c r="DL544">
        <v>0.5</v>
      </c>
      <c r="DM544" t="s">
        <v>430</v>
      </c>
      <c r="DN544">
        <v>2</v>
      </c>
      <c r="DO544" t="b">
        <v>1</v>
      </c>
      <c r="DP544">
        <v>1685039857.714286</v>
      </c>
      <c r="DQ544">
        <v>646.7425714285715</v>
      </c>
      <c r="DR544">
        <v>690.509357142857</v>
      </c>
      <c r="DS544">
        <v>17.97698214285714</v>
      </c>
      <c r="DT544">
        <v>15.154975</v>
      </c>
      <c r="DU544">
        <v>646.5426785714286</v>
      </c>
      <c r="DV544">
        <v>18.06888928571428</v>
      </c>
      <c r="DW544">
        <v>500.0147142857143</v>
      </c>
      <c r="DX544">
        <v>99.46942142857142</v>
      </c>
      <c r="DY544">
        <v>0.1000209178571429</v>
      </c>
      <c r="DZ544">
        <v>26.99930714285714</v>
      </c>
      <c r="EA544">
        <v>28.24600357142857</v>
      </c>
      <c r="EB544">
        <v>999.9000000000002</v>
      </c>
      <c r="EC544">
        <v>0</v>
      </c>
      <c r="ED544">
        <v>0</v>
      </c>
      <c r="EE544">
        <v>10003.88</v>
      </c>
      <c r="EF544">
        <v>0</v>
      </c>
      <c r="EG544">
        <v>454.0495000000001</v>
      </c>
      <c r="EH544">
        <v>-43.76683214285714</v>
      </c>
      <c r="EI544">
        <v>658.5819642857142</v>
      </c>
      <c r="EJ544">
        <v>701.1350000000001</v>
      </c>
      <c r="EK544">
        <v>2.82199</v>
      </c>
      <c r="EL544">
        <v>690.509357142857</v>
      </c>
      <c r="EM544">
        <v>15.154975</v>
      </c>
      <c r="EN544">
        <v>1.788159642857143</v>
      </c>
      <c r="EO544">
        <v>1.507457142857143</v>
      </c>
      <c r="EP544">
        <v>15.68367142857143</v>
      </c>
      <c r="EQ544">
        <v>13.044025</v>
      </c>
      <c r="ER544">
        <v>2000.026071428572</v>
      </c>
      <c r="ES544">
        <v>0.9800042499999998</v>
      </c>
      <c r="ET544">
        <v>0.01999545714285714</v>
      </c>
      <c r="EU544">
        <v>0</v>
      </c>
      <c r="EV544">
        <v>781.1279642857141</v>
      </c>
      <c r="EW544">
        <v>5.00078</v>
      </c>
      <c r="EX544">
        <v>21464.8</v>
      </c>
      <c r="EY544">
        <v>16379.86428571428</v>
      </c>
      <c r="EZ544">
        <v>46.05560714285713</v>
      </c>
      <c r="FA544">
        <v>48.21396428571428</v>
      </c>
      <c r="FB544">
        <v>46.59342857142855</v>
      </c>
      <c r="FC544">
        <v>47.10917857142856</v>
      </c>
      <c r="FD544">
        <v>46.45957142857143</v>
      </c>
      <c r="FE544">
        <v>1955.136071428572</v>
      </c>
      <c r="FF544">
        <v>39.89000000000001</v>
      </c>
      <c r="FG544">
        <v>0</v>
      </c>
      <c r="FH544">
        <v>1685039865.1</v>
      </c>
      <c r="FI544">
        <v>0</v>
      </c>
      <c r="FJ544">
        <v>781.2132307692307</v>
      </c>
      <c r="FK544">
        <v>9.595555554540793</v>
      </c>
      <c r="FL544">
        <v>5125.494019786074</v>
      </c>
      <c r="FM544">
        <v>21473.15769230769</v>
      </c>
      <c r="FN544">
        <v>15</v>
      </c>
      <c r="FO544">
        <v>1685038834.5</v>
      </c>
      <c r="FP544" t="s">
        <v>1407</v>
      </c>
      <c r="FQ544">
        <v>1685038825.5</v>
      </c>
      <c r="FR544">
        <v>1685038834.5</v>
      </c>
      <c r="FS544">
        <v>7</v>
      </c>
      <c r="FT544">
        <v>-0.029</v>
      </c>
      <c r="FU544">
        <v>-0.007</v>
      </c>
      <c r="FV544">
        <v>0.194</v>
      </c>
      <c r="FW544">
        <v>-0.178</v>
      </c>
      <c r="FX544">
        <v>420</v>
      </c>
      <c r="FY544">
        <v>11</v>
      </c>
      <c r="FZ544">
        <v>0.2</v>
      </c>
      <c r="GA544">
        <v>0.02</v>
      </c>
      <c r="GB544">
        <v>-43.67863</v>
      </c>
      <c r="GC544">
        <v>-3.199843902439019</v>
      </c>
      <c r="GD544">
        <v>0.3404831370273715</v>
      </c>
      <c r="GE544">
        <v>0</v>
      </c>
      <c r="GF544">
        <v>2.81888925</v>
      </c>
      <c r="GG544">
        <v>0.08505872420262685</v>
      </c>
      <c r="GH544">
        <v>0.008464548241784687</v>
      </c>
      <c r="GI544">
        <v>1</v>
      </c>
      <c r="GJ544">
        <v>1</v>
      </c>
      <c r="GK544">
        <v>2</v>
      </c>
      <c r="GL544" t="s">
        <v>432</v>
      </c>
      <c r="GM544">
        <v>3.09886</v>
      </c>
      <c r="GN544">
        <v>2.75805</v>
      </c>
      <c r="GO544">
        <v>0.132425</v>
      </c>
      <c r="GP544">
        <v>0.138439</v>
      </c>
      <c r="GQ544">
        <v>0.0953623</v>
      </c>
      <c r="GR544">
        <v>0.0843936</v>
      </c>
      <c r="GS544">
        <v>21891.7</v>
      </c>
      <c r="GT544">
        <v>21509.9</v>
      </c>
      <c r="GU544">
        <v>25802.3</v>
      </c>
      <c r="GV544">
        <v>25339.9</v>
      </c>
      <c r="GW544">
        <v>37488.9</v>
      </c>
      <c r="GX544">
        <v>35362.9</v>
      </c>
      <c r="GY544">
        <v>45132.6</v>
      </c>
      <c r="GZ544">
        <v>41779.2</v>
      </c>
      <c r="HA544">
        <v>1.79643</v>
      </c>
      <c r="HB544">
        <v>1.71397</v>
      </c>
      <c r="HC544">
        <v>-0.0968724</v>
      </c>
      <c r="HD544">
        <v>0</v>
      </c>
      <c r="HE544">
        <v>29.8402</v>
      </c>
      <c r="HF544">
        <v>999.9</v>
      </c>
      <c r="HG544">
        <v>38.8</v>
      </c>
      <c r="HH544">
        <v>47.5</v>
      </c>
      <c r="HI544">
        <v>42.7214</v>
      </c>
      <c r="HJ544">
        <v>63.1239</v>
      </c>
      <c r="HK544">
        <v>23.3133</v>
      </c>
      <c r="HL544">
        <v>1</v>
      </c>
      <c r="HM544">
        <v>0.99017</v>
      </c>
      <c r="HN544">
        <v>9.28105</v>
      </c>
      <c r="HO544">
        <v>20.0561</v>
      </c>
      <c r="HP544">
        <v>5.20905</v>
      </c>
      <c r="HQ544">
        <v>11.9861</v>
      </c>
      <c r="HR544">
        <v>4.96245</v>
      </c>
      <c r="HS544">
        <v>3.2741</v>
      </c>
      <c r="HT544">
        <v>9999</v>
      </c>
      <c r="HU544">
        <v>9999</v>
      </c>
      <c r="HV544">
        <v>9999</v>
      </c>
      <c r="HW544">
        <v>33.7</v>
      </c>
      <c r="HX544">
        <v>1.86399</v>
      </c>
      <c r="HY544">
        <v>1.86029</v>
      </c>
      <c r="HZ544">
        <v>1.85867</v>
      </c>
      <c r="IA544">
        <v>1.85995</v>
      </c>
      <c r="IB544">
        <v>1.85987</v>
      </c>
      <c r="IC544">
        <v>1.85852</v>
      </c>
      <c r="ID544">
        <v>1.8576</v>
      </c>
      <c r="IE544">
        <v>1.85242</v>
      </c>
      <c r="IF544">
        <v>0</v>
      </c>
      <c r="IG544">
        <v>0</v>
      </c>
      <c r="IH544">
        <v>0</v>
      </c>
      <c r="II544">
        <v>0</v>
      </c>
      <c r="IJ544" t="s">
        <v>433</v>
      </c>
      <c r="IK544" t="s">
        <v>434</v>
      </c>
      <c r="IL544" t="s">
        <v>435</v>
      </c>
      <c r="IM544" t="s">
        <v>435</v>
      </c>
      <c r="IN544" t="s">
        <v>435</v>
      </c>
      <c r="IO544" t="s">
        <v>435</v>
      </c>
      <c r="IP544">
        <v>0</v>
      </c>
      <c r="IQ544">
        <v>100</v>
      </c>
      <c r="IR544">
        <v>100</v>
      </c>
      <c r="IS544">
        <v>0.199</v>
      </c>
      <c r="IT544">
        <v>-0.09180000000000001</v>
      </c>
      <c r="IU544">
        <v>0.1137255797111478</v>
      </c>
      <c r="IV544">
        <v>0.0002756662941723101</v>
      </c>
      <c r="IW544">
        <v>-1.706736700235475E-07</v>
      </c>
      <c r="IX544">
        <v>-7.648352192670159E-11</v>
      </c>
      <c r="IY544">
        <v>-0.2528666375941129</v>
      </c>
      <c r="IZ544">
        <v>0.001712106514585134</v>
      </c>
      <c r="JA544">
        <v>0.0004201690128959496</v>
      </c>
      <c r="JB544">
        <v>-1.212774764375344E-06</v>
      </c>
      <c r="JC544">
        <v>3</v>
      </c>
      <c r="JD544">
        <v>1949</v>
      </c>
      <c r="JE544">
        <v>1</v>
      </c>
      <c r="JF544">
        <v>28</v>
      </c>
      <c r="JG544">
        <v>17.3</v>
      </c>
      <c r="JH544">
        <v>17.2</v>
      </c>
      <c r="JI544">
        <v>1.77124</v>
      </c>
      <c r="JJ544">
        <v>2.68555</v>
      </c>
      <c r="JK544">
        <v>1.49658</v>
      </c>
      <c r="JL544">
        <v>2.33521</v>
      </c>
      <c r="JM544">
        <v>1.54785</v>
      </c>
      <c r="JN544">
        <v>2.49634</v>
      </c>
      <c r="JO544">
        <v>50.4775</v>
      </c>
      <c r="JP544">
        <v>12.4772</v>
      </c>
      <c r="JQ544">
        <v>18</v>
      </c>
      <c r="JR544">
        <v>503.437</v>
      </c>
      <c r="JS544">
        <v>462.101</v>
      </c>
      <c r="JT544">
        <v>20.8296</v>
      </c>
      <c r="JU544">
        <v>38.5378</v>
      </c>
      <c r="JV544">
        <v>30.0013</v>
      </c>
      <c r="JW544">
        <v>38.3098</v>
      </c>
      <c r="JX544">
        <v>38.1948</v>
      </c>
      <c r="JY544">
        <v>35.5672</v>
      </c>
      <c r="JZ544">
        <v>58.4941</v>
      </c>
      <c r="KA544">
        <v>0</v>
      </c>
      <c r="KB544">
        <v>18.3454</v>
      </c>
      <c r="KC544">
        <v>742.277</v>
      </c>
      <c r="KD544">
        <v>15.1036</v>
      </c>
      <c r="KE544">
        <v>98.6182</v>
      </c>
      <c r="KF544">
        <v>99.1786</v>
      </c>
    </row>
    <row r="545" spans="1:292">
      <c r="A545">
        <v>525</v>
      </c>
      <c r="B545">
        <v>1685039870.5</v>
      </c>
      <c r="C545">
        <v>13271.40000009537</v>
      </c>
      <c r="D545" t="s">
        <v>1494</v>
      </c>
      <c r="E545" t="s">
        <v>1495</v>
      </c>
      <c r="F545">
        <v>5</v>
      </c>
      <c r="G545" t="s">
        <v>1406</v>
      </c>
      <c r="H545">
        <v>1685039863</v>
      </c>
      <c r="I545">
        <f>(J545)/1000</f>
        <v>0</v>
      </c>
      <c r="J545">
        <f>IF(DO545, AM545, AG545)</f>
        <v>0</v>
      </c>
      <c r="K545">
        <f>IF(DO545, AH545, AF545)</f>
        <v>0</v>
      </c>
      <c r="L545">
        <f>DQ545 - IF(AT545&gt;1, K545*DK545*100.0/(AV545*EE545), 0)</f>
        <v>0</v>
      </c>
      <c r="M545">
        <f>((S545-I545/2)*L545-K545)/(S545+I545/2)</f>
        <v>0</v>
      </c>
      <c r="N545">
        <f>M545*(DX545+DY545)/1000.0</f>
        <v>0</v>
      </c>
      <c r="O545">
        <f>(DQ545 - IF(AT545&gt;1, K545*DK545*100.0/(AV545*EE545), 0))*(DX545+DY545)/1000.0</f>
        <v>0</v>
      </c>
      <c r="P545">
        <f>2.0/((1/R545-1/Q545)+SIGN(R545)*SQRT((1/R545-1/Q545)*(1/R545-1/Q545) + 4*DL545/((DL545+1)*(DL545+1))*(2*1/R545*1/Q545-1/Q545*1/Q545)))</f>
        <v>0</v>
      </c>
      <c r="Q545">
        <f>IF(LEFT(DM545,1)&lt;&gt;"0",IF(LEFT(DM545,1)="1",3.0,DN545),$D$5+$E$5*(EE545*DX545/($K$5*1000))+$F$5*(EE545*DX545/($K$5*1000))*MAX(MIN(DK545,$J$5),$I$5)*MAX(MIN(DK545,$J$5),$I$5)+$G$5*MAX(MIN(DK545,$J$5),$I$5)*(EE545*DX545/($K$5*1000))+$H$5*(EE545*DX545/($K$5*1000))*(EE545*DX545/($K$5*1000)))</f>
        <v>0</v>
      </c>
      <c r="R545">
        <f>I545*(1000-(1000*0.61365*exp(17.502*V545/(240.97+V545))/(DX545+DY545)+DS545)/2)/(1000*0.61365*exp(17.502*V545/(240.97+V545))/(DX545+DY545)-DS545)</f>
        <v>0</v>
      </c>
      <c r="S545">
        <f>1/((DL545+1)/(P545/1.6)+1/(Q545/1.37)) + DL545/((DL545+1)/(P545/1.6) + DL545/(Q545/1.37))</f>
        <v>0</v>
      </c>
      <c r="T545">
        <f>(DG545*DJ545)</f>
        <v>0</v>
      </c>
      <c r="U545">
        <f>(DZ545+(T545+2*0.95*5.67E-8*(((DZ545+$B$9)+273)^4-(DZ545+273)^4)-44100*I545)/(1.84*29.3*Q545+8*0.95*5.67E-8*(DZ545+273)^3))</f>
        <v>0</v>
      </c>
      <c r="V545">
        <f>($C$9*EA545+$D$9*EB545+$E$9*U545)</f>
        <v>0</v>
      </c>
      <c r="W545">
        <f>0.61365*exp(17.502*V545/(240.97+V545))</f>
        <v>0</v>
      </c>
      <c r="X545">
        <f>(Y545/Z545*100)</f>
        <v>0</v>
      </c>
      <c r="Y545">
        <f>DS545*(DX545+DY545)/1000</f>
        <v>0</v>
      </c>
      <c r="Z545">
        <f>0.61365*exp(17.502*DZ545/(240.97+DZ545))</f>
        <v>0</v>
      </c>
      <c r="AA545">
        <f>(W545-DS545*(DX545+DY545)/1000)</f>
        <v>0</v>
      </c>
      <c r="AB545">
        <f>(-I545*44100)</f>
        <v>0</v>
      </c>
      <c r="AC545">
        <f>2*29.3*Q545*0.92*(DZ545-V545)</f>
        <v>0</v>
      </c>
      <c r="AD545">
        <f>2*0.95*5.67E-8*(((DZ545+$B$9)+273)^4-(V545+273)^4)</f>
        <v>0</v>
      </c>
      <c r="AE545">
        <f>T545+AD545+AB545+AC545</f>
        <v>0</v>
      </c>
      <c r="AF545">
        <f>DW545*AT545*(DR545-DQ545*(1000-AT545*DT545)/(1000-AT545*DS545))/(100*DK545)</f>
        <v>0</v>
      </c>
      <c r="AG545">
        <f>1000*DW545*AT545*(DS545-DT545)/(100*DK545*(1000-AT545*DS545))</f>
        <v>0</v>
      </c>
      <c r="AH545">
        <f>(AI545 - AJ545 - DX545*1E3/(8.314*(DZ545+273.15)) * AL545/DW545 * AK545) * DW545/(100*DK545) * (1000 - DT545)/1000</f>
        <v>0</v>
      </c>
      <c r="AI545">
        <v>734.9670573056899</v>
      </c>
      <c r="AJ545">
        <v>699.3171818181814</v>
      </c>
      <c r="AK545">
        <v>3.343424842610116</v>
      </c>
      <c r="AL545">
        <v>66.96187495327348</v>
      </c>
      <c r="AM545">
        <f>(AO545 - AN545 + DX545*1E3/(8.314*(DZ545+273.15)) * AQ545/DW545 * AP545) * DW545/(100*DK545) * 1000/(1000 - AO545)</f>
        <v>0</v>
      </c>
      <c r="AN545">
        <v>15.15163619401024</v>
      </c>
      <c r="AO545">
        <v>17.98666223776224</v>
      </c>
      <c r="AP545">
        <v>1.349644221917493E-05</v>
      </c>
      <c r="AQ545">
        <v>97.61332919018848</v>
      </c>
      <c r="AR545">
        <v>0</v>
      </c>
      <c r="AS545">
        <v>0</v>
      </c>
      <c r="AT545">
        <f>IF(AR545*$H$15&gt;=AV545,1.0,(AV545/(AV545-AR545*$H$15)))</f>
        <v>0</v>
      </c>
      <c r="AU545">
        <f>(AT545-1)*100</f>
        <v>0</v>
      </c>
      <c r="AV545">
        <f>MAX(0,($B$15+$C$15*EE545)/(1+$D$15*EE545)*DX545/(DZ545+273)*$E$15)</f>
        <v>0</v>
      </c>
      <c r="AW545" t="s">
        <v>429</v>
      </c>
      <c r="AX545" t="s">
        <v>429</v>
      </c>
      <c r="AY545">
        <v>0</v>
      </c>
      <c r="AZ545">
        <v>0</v>
      </c>
      <c r="BA545">
        <f>1-AY545/AZ545</f>
        <v>0</v>
      </c>
      <c r="BB545">
        <v>0</v>
      </c>
      <c r="BC545" t="s">
        <v>429</v>
      </c>
      <c r="BD545" t="s">
        <v>429</v>
      </c>
      <c r="BE545">
        <v>0</v>
      </c>
      <c r="BF545">
        <v>0</v>
      </c>
      <c r="BG545">
        <f>1-BE545/BF545</f>
        <v>0</v>
      </c>
      <c r="BH545">
        <v>0.5</v>
      </c>
      <c r="BI545">
        <f>DH545</f>
        <v>0</v>
      </c>
      <c r="BJ545">
        <f>K545</f>
        <v>0</v>
      </c>
      <c r="BK545">
        <f>BG545*BH545*BI545</f>
        <v>0</v>
      </c>
      <c r="BL545">
        <f>(BJ545-BB545)/BI545</f>
        <v>0</v>
      </c>
      <c r="BM545">
        <f>(AZ545-BF545)/BF545</f>
        <v>0</v>
      </c>
      <c r="BN545">
        <f>AY545/(BA545+AY545/BF545)</f>
        <v>0</v>
      </c>
      <c r="BO545" t="s">
        <v>429</v>
      </c>
      <c r="BP545">
        <v>0</v>
      </c>
      <c r="BQ545">
        <f>IF(BP545&lt;&gt;0, BP545, BN545)</f>
        <v>0</v>
      </c>
      <c r="BR545">
        <f>1-BQ545/BF545</f>
        <v>0</v>
      </c>
      <c r="BS545">
        <f>(BF545-BE545)/(BF545-BQ545)</f>
        <v>0</v>
      </c>
      <c r="BT545">
        <f>(AZ545-BF545)/(AZ545-BQ545)</f>
        <v>0</v>
      </c>
      <c r="BU545">
        <f>(BF545-BE545)/(BF545-AY545)</f>
        <v>0</v>
      </c>
      <c r="BV545">
        <f>(AZ545-BF545)/(AZ545-AY545)</f>
        <v>0</v>
      </c>
      <c r="BW545">
        <f>(BS545*BQ545/BE545)</f>
        <v>0</v>
      </c>
      <c r="BX545">
        <f>(1-BW545)</f>
        <v>0</v>
      </c>
      <c r="DG545">
        <f>$B$13*EF545+$C$13*EG545+$F$13*ER545*(1-EU545)</f>
        <v>0</v>
      </c>
      <c r="DH545">
        <f>DG545*DI545</f>
        <v>0</v>
      </c>
      <c r="DI545">
        <f>($B$13*$D$11+$C$13*$D$11+$F$13*((FE545+EW545)/MAX(FE545+EW545+FF545, 0.1)*$I$11+FF545/MAX(FE545+EW545+FF545, 0.1)*$J$11))/($B$13+$C$13+$F$13)</f>
        <v>0</v>
      </c>
      <c r="DJ545">
        <f>($B$13*$K$11+$C$13*$K$11+$F$13*((FE545+EW545)/MAX(FE545+EW545+FF545, 0.1)*$P$11+FF545/MAX(FE545+EW545+FF545, 0.1)*$Q$11))/($B$13+$C$13+$F$13)</f>
        <v>0</v>
      </c>
      <c r="DK545">
        <v>6</v>
      </c>
      <c r="DL545">
        <v>0.5</v>
      </c>
      <c r="DM545" t="s">
        <v>430</v>
      </c>
      <c r="DN545">
        <v>2</v>
      </c>
      <c r="DO545" t="b">
        <v>1</v>
      </c>
      <c r="DP545">
        <v>1685039863</v>
      </c>
      <c r="DQ545">
        <v>663.8724814814815</v>
      </c>
      <c r="DR545">
        <v>708.1125555555557</v>
      </c>
      <c r="DS545">
        <v>17.98235185185185</v>
      </c>
      <c r="DT545">
        <v>15.15255925925926</v>
      </c>
      <c r="DU545">
        <v>663.6734074074075</v>
      </c>
      <c r="DV545">
        <v>18.07417777777778</v>
      </c>
      <c r="DW545">
        <v>500.0172592592592</v>
      </c>
      <c r="DX545">
        <v>99.4684111111111</v>
      </c>
      <c r="DY545">
        <v>0.1000113518518519</v>
      </c>
      <c r="DZ545">
        <v>27.01138518518518</v>
      </c>
      <c r="EA545">
        <v>28.25826666666666</v>
      </c>
      <c r="EB545">
        <v>999.9000000000001</v>
      </c>
      <c r="EC545">
        <v>0</v>
      </c>
      <c r="ED545">
        <v>0</v>
      </c>
      <c r="EE545">
        <v>10003.00555555556</v>
      </c>
      <c r="EF545">
        <v>0</v>
      </c>
      <c r="EG545">
        <v>461.6028148148148</v>
      </c>
      <c r="EH545">
        <v>-44.24005185185186</v>
      </c>
      <c r="EI545">
        <v>676.0291111111111</v>
      </c>
      <c r="EJ545">
        <v>719.0073703703704</v>
      </c>
      <c r="EK545">
        <v>2.829783703703704</v>
      </c>
      <c r="EL545">
        <v>708.1125555555557</v>
      </c>
      <c r="EM545">
        <v>15.15255925925926</v>
      </c>
      <c r="EN545">
        <v>1.788676296296297</v>
      </c>
      <c r="EO545">
        <v>1.507201111111111</v>
      </c>
      <c r="EP545">
        <v>15.68818518518518</v>
      </c>
      <c r="EQ545">
        <v>13.04142592592592</v>
      </c>
      <c r="ER545">
        <v>2000.027407407407</v>
      </c>
      <c r="ES545">
        <v>0.9800044444444443</v>
      </c>
      <c r="ET545">
        <v>0.01999526296296296</v>
      </c>
      <c r="EU545">
        <v>0</v>
      </c>
      <c r="EV545">
        <v>781.965074074074</v>
      </c>
      <c r="EW545">
        <v>5.00078</v>
      </c>
      <c r="EX545">
        <v>21517.68888888889</v>
      </c>
      <c r="EY545">
        <v>16379.88888888889</v>
      </c>
      <c r="EZ545">
        <v>46.08077777777777</v>
      </c>
      <c r="FA545">
        <v>48.24055555555555</v>
      </c>
      <c r="FB545">
        <v>46.59459259259258</v>
      </c>
      <c r="FC545">
        <v>47.12707407407407</v>
      </c>
      <c r="FD545">
        <v>46.4674074074074</v>
      </c>
      <c r="FE545">
        <v>1955.137407407408</v>
      </c>
      <c r="FF545">
        <v>39.89000000000001</v>
      </c>
      <c r="FG545">
        <v>0</v>
      </c>
      <c r="FH545">
        <v>1685039869.9</v>
      </c>
      <c r="FI545">
        <v>0</v>
      </c>
      <c r="FJ545">
        <v>781.9718846153845</v>
      </c>
      <c r="FK545">
        <v>8.162974358742392</v>
      </c>
      <c r="FL545">
        <v>-1591.548725206288</v>
      </c>
      <c r="FM545">
        <v>21485.69230769231</v>
      </c>
      <c r="FN545">
        <v>15</v>
      </c>
      <c r="FO545">
        <v>1685038834.5</v>
      </c>
      <c r="FP545" t="s">
        <v>1407</v>
      </c>
      <c r="FQ545">
        <v>1685038825.5</v>
      </c>
      <c r="FR545">
        <v>1685038834.5</v>
      </c>
      <c r="FS545">
        <v>7</v>
      </c>
      <c r="FT545">
        <v>-0.029</v>
      </c>
      <c r="FU545">
        <v>-0.007</v>
      </c>
      <c r="FV545">
        <v>0.194</v>
      </c>
      <c r="FW545">
        <v>-0.178</v>
      </c>
      <c r="FX545">
        <v>420</v>
      </c>
      <c r="FY545">
        <v>11</v>
      </c>
      <c r="FZ545">
        <v>0.2</v>
      </c>
      <c r="GA545">
        <v>0.02</v>
      </c>
      <c r="GB545">
        <v>-43.9288225</v>
      </c>
      <c r="GC545">
        <v>-4.949593621012961</v>
      </c>
      <c r="GD545">
        <v>0.4880231836129817</v>
      </c>
      <c r="GE545">
        <v>0</v>
      </c>
      <c r="GF545">
        <v>2.82398575</v>
      </c>
      <c r="GG545">
        <v>0.08573977485928087</v>
      </c>
      <c r="GH545">
        <v>0.008535283207808634</v>
      </c>
      <c r="GI545">
        <v>1</v>
      </c>
      <c r="GJ545">
        <v>1</v>
      </c>
      <c r="GK545">
        <v>2</v>
      </c>
      <c r="GL545" t="s">
        <v>432</v>
      </c>
      <c r="GM545">
        <v>3.09869</v>
      </c>
      <c r="GN545">
        <v>2.75808</v>
      </c>
      <c r="GO545">
        <v>0.134634</v>
      </c>
      <c r="GP545">
        <v>0.140643</v>
      </c>
      <c r="GQ545">
        <v>0.0953716</v>
      </c>
      <c r="GR545">
        <v>0.08437939999999999</v>
      </c>
      <c r="GS545">
        <v>21835.2</v>
      </c>
      <c r="GT545">
        <v>21454.4</v>
      </c>
      <c r="GU545">
        <v>25801.5</v>
      </c>
      <c r="GV545">
        <v>25339.5</v>
      </c>
      <c r="GW545">
        <v>37487.9</v>
      </c>
      <c r="GX545">
        <v>35362.8</v>
      </c>
      <c r="GY545">
        <v>45131.5</v>
      </c>
      <c r="GZ545">
        <v>41778.2</v>
      </c>
      <c r="HA545">
        <v>1.7963</v>
      </c>
      <c r="HB545">
        <v>1.71413</v>
      </c>
      <c r="HC545">
        <v>-0.0966564</v>
      </c>
      <c r="HD545">
        <v>0</v>
      </c>
      <c r="HE545">
        <v>29.8619</v>
      </c>
      <c r="HF545">
        <v>999.9</v>
      </c>
      <c r="HG545">
        <v>38.8</v>
      </c>
      <c r="HH545">
        <v>47.5</v>
      </c>
      <c r="HI545">
        <v>42.7219</v>
      </c>
      <c r="HJ545">
        <v>63.2239</v>
      </c>
      <c r="HK545">
        <v>23.5096</v>
      </c>
      <c r="HL545">
        <v>1</v>
      </c>
      <c r="HM545">
        <v>0.991578</v>
      </c>
      <c r="HN545">
        <v>9.28105</v>
      </c>
      <c r="HO545">
        <v>20.056</v>
      </c>
      <c r="HP545">
        <v>5.20875</v>
      </c>
      <c r="HQ545">
        <v>11.986</v>
      </c>
      <c r="HR545">
        <v>4.96265</v>
      </c>
      <c r="HS545">
        <v>3.27405</v>
      </c>
      <c r="HT545">
        <v>9999</v>
      </c>
      <c r="HU545">
        <v>9999</v>
      </c>
      <c r="HV545">
        <v>9999</v>
      </c>
      <c r="HW545">
        <v>33.7</v>
      </c>
      <c r="HX545">
        <v>1.86399</v>
      </c>
      <c r="HY545">
        <v>1.86029</v>
      </c>
      <c r="HZ545">
        <v>1.85867</v>
      </c>
      <c r="IA545">
        <v>1.85996</v>
      </c>
      <c r="IB545">
        <v>1.85987</v>
      </c>
      <c r="IC545">
        <v>1.85852</v>
      </c>
      <c r="ID545">
        <v>1.8576</v>
      </c>
      <c r="IE545">
        <v>1.85242</v>
      </c>
      <c r="IF545">
        <v>0</v>
      </c>
      <c r="IG545">
        <v>0</v>
      </c>
      <c r="IH545">
        <v>0</v>
      </c>
      <c r="II545">
        <v>0</v>
      </c>
      <c r="IJ545" t="s">
        <v>433</v>
      </c>
      <c r="IK545" t="s">
        <v>434</v>
      </c>
      <c r="IL545" t="s">
        <v>435</v>
      </c>
      <c r="IM545" t="s">
        <v>435</v>
      </c>
      <c r="IN545" t="s">
        <v>435</v>
      </c>
      <c r="IO545" t="s">
        <v>435</v>
      </c>
      <c r="IP545">
        <v>0</v>
      </c>
      <c r="IQ545">
        <v>100</v>
      </c>
      <c r="IR545">
        <v>100</v>
      </c>
      <c r="IS545">
        <v>0.197</v>
      </c>
      <c r="IT545">
        <v>-0.09180000000000001</v>
      </c>
      <c r="IU545">
        <v>0.1137255797111478</v>
      </c>
      <c r="IV545">
        <v>0.0002756662941723101</v>
      </c>
      <c r="IW545">
        <v>-1.706736700235475E-07</v>
      </c>
      <c r="IX545">
        <v>-7.648352192670159E-11</v>
      </c>
      <c r="IY545">
        <v>-0.2528666375941129</v>
      </c>
      <c r="IZ545">
        <v>0.001712106514585134</v>
      </c>
      <c r="JA545">
        <v>0.0004201690128959496</v>
      </c>
      <c r="JB545">
        <v>-1.212774764375344E-06</v>
      </c>
      <c r="JC545">
        <v>3</v>
      </c>
      <c r="JD545">
        <v>1949</v>
      </c>
      <c r="JE545">
        <v>1</v>
      </c>
      <c r="JF545">
        <v>28</v>
      </c>
      <c r="JG545">
        <v>17.4</v>
      </c>
      <c r="JH545">
        <v>17.3</v>
      </c>
      <c r="JI545">
        <v>1.80664</v>
      </c>
      <c r="JJ545">
        <v>2.69165</v>
      </c>
      <c r="JK545">
        <v>1.49658</v>
      </c>
      <c r="JL545">
        <v>2.33521</v>
      </c>
      <c r="JM545">
        <v>1.54785</v>
      </c>
      <c r="JN545">
        <v>2.5</v>
      </c>
      <c r="JO545">
        <v>50.4775</v>
      </c>
      <c r="JP545">
        <v>12.4772</v>
      </c>
      <c r="JQ545">
        <v>18</v>
      </c>
      <c r="JR545">
        <v>503.45</v>
      </c>
      <c r="JS545">
        <v>462.29</v>
      </c>
      <c r="JT545">
        <v>20.8484</v>
      </c>
      <c r="JU545">
        <v>38.5544</v>
      </c>
      <c r="JV545">
        <v>30.0014</v>
      </c>
      <c r="JW545">
        <v>38.3235</v>
      </c>
      <c r="JX545">
        <v>38.2083</v>
      </c>
      <c r="JY545">
        <v>36.2767</v>
      </c>
      <c r="JZ545">
        <v>58.4941</v>
      </c>
      <c r="KA545">
        <v>0</v>
      </c>
      <c r="KB545">
        <v>18.084</v>
      </c>
      <c r="KC545">
        <v>755.734</v>
      </c>
      <c r="KD545">
        <v>15.0914</v>
      </c>
      <c r="KE545">
        <v>98.6157</v>
      </c>
      <c r="KF545">
        <v>99.1765</v>
      </c>
    </row>
    <row r="546" spans="1:292">
      <c r="A546">
        <v>526</v>
      </c>
      <c r="B546">
        <v>1685039875.5</v>
      </c>
      <c r="C546">
        <v>13276.40000009537</v>
      </c>
      <c r="D546" t="s">
        <v>1496</v>
      </c>
      <c r="E546" t="s">
        <v>1497</v>
      </c>
      <c r="F546">
        <v>5</v>
      </c>
      <c r="G546" t="s">
        <v>1406</v>
      </c>
      <c r="H546">
        <v>1685039867.714286</v>
      </c>
      <c r="I546">
        <f>(J546)/1000</f>
        <v>0</v>
      </c>
      <c r="J546">
        <f>IF(DO546, AM546, AG546)</f>
        <v>0</v>
      </c>
      <c r="K546">
        <f>IF(DO546, AH546, AF546)</f>
        <v>0</v>
      </c>
      <c r="L546">
        <f>DQ546 - IF(AT546&gt;1, K546*DK546*100.0/(AV546*EE546), 0)</f>
        <v>0</v>
      </c>
      <c r="M546">
        <f>((S546-I546/2)*L546-K546)/(S546+I546/2)</f>
        <v>0</v>
      </c>
      <c r="N546">
        <f>M546*(DX546+DY546)/1000.0</f>
        <v>0</v>
      </c>
      <c r="O546">
        <f>(DQ546 - IF(AT546&gt;1, K546*DK546*100.0/(AV546*EE546), 0))*(DX546+DY546)/1000.0</f>
        <v>0</v>
      </c>
      <c r="P546">
        <f>2.0/((1/R546-1/Q546)+SIGN(R546)*SQRT((1/R546-1/Q546)*(1/R546-1/Q546) + 4*DL546/((DL546+1)*(DL546+1))*(2*1/R546*1/Q546-1/Q546*1/Q546)))</f>
        <v>0</v>
      </c>
      <c r="Q546">
        <f>IF(LEFT(DM546,1)&lt;&gt;"0",IF(LEFT(DM546,1)="1",3.0,DN546),$D$5+$E$5*(EE546*DX546/($K$5*1000))+$F$5*(EE546*DX546/($K$5*1000))*MAX(MIN(DK546,$J$5),$I$5)*MAX(MIN(DK546,$J$5),$I$5)+$G$5*MAX(MIN(DK546,$J$5),$I$5)*(EE546*DX546/($K$5*1000))+$H$5*(EE546*DX546/($K$5*1000))*(EE546*DX546/($K$5*1000)))</f>
        <v>0</v>
      </c>
      <c r="R546">
        <f>I546*(1000-(1000*0.61365*exp(17.502*V546/(240.97+V546))/(DX546+DY546)+DS546)/2)/(1000*0.61365*exp(17.502*V546/(240.97+V546))/(DX546+DY546)-DS546)</f>
        <v>0</v>
      </c>
      <c r="S546">
        <f>1/((DL546+1)/(P546/1.6)+1/(Q546/1.37)) + DL546/((DL546+1)/(P546/1.6) + DL546/(Q546/1.37))</f>
        <v>0</v>
      </c>
      <c r="T546">
        <f>(DG546*DJ546)</f>
        <v>0</v>
      </c>
      <c r="U546">
        <f>(DZ546+(T546+2*0.95*5.67E-8*(((DZ546+$B$9)+273)^4-(DZ546+273)^4)-44100*I546)/(1.84*29.3*Q546+8*0.95*5.67E-8*(DZ546+273)^3))</f>
        <v>0</v>
      </c>
      <c r="V546">
        <f>($C$9*EA546+$D$9*EB546+$E$9*U546)</f>
        <v>0</v>
      </c>
      <c r="W546">
        <f>0.61365*exp(17.502*V546/(240.97+V546))</f>
        <v>0</v>
      </c>
      <c r="X546">
        <f>(Y546/Z546*100)</f>
        <v>0</v>
      </c>
      <c r="Y546">
        <f>DS546*(DX546+DY546)/1000</f>
        <v>0</v>
      </c>
      <c r="Z546">
        <f>0.61365*exp(17.502*DZ546/(240.97+DZ546))</f>
        <v>0</v>
      </c>
      <c r="AA546">
        <f>(W546-DS546*(DX546+DY546)/1000)</f>
        <v>0</v>
      </c>
      <c r="AB546">
        <f>(-I546*44100)</f>
        <v>0</v>
      </c>
      <c r="AC546">
        <f>2*29.3*Q546*0.92*(DZ546-V546)</f>
        <v>0</v>
      </c>
      <c r="AD546">
        <f>2*0.95*5.67E-8*(((DZ546+$B$9)+273)^4-(V546+273)^4)</f>
        <v>0</v>
      </c>
      <c r="AE546">
        <f>T546+AD546+AB546+AC546</f>
        <v>0</v>
      </c>
      <c r="AF546">
        <f>DW546*AT546*(DR546-DQ546*(1000-AT546*DT546)/(1000-AT546*DS546))/(100*DK546)</f>
        <v>0</v>
      </c>
      <c r="AG546">
        <f>1000*DW546*AT546*(DS546-DT546)/(100*DK546*(1000-AT546*DS546))</f>
        <v>0</v>
      </c>
      <c r="AH546">
        <f>(AI546 - AJ546 - DX546*1E3/(8.314*(DZ546+273.15)) * AL546/DW546 * AK546) * DW546/(100*DK546) * (1000 - DT546)/1000</f>
        <v>0</v>
      </c>
      <c r="AI546">
        <v>751.8120575606647</v>
      </c>
      <c r="AJ546">
        <v>716.093103030303</v>
      </c>
      <c r="AK546">
        <v>3.363293516175462</v>
      </c>
      <c r="AL546">
        <v>66.96187495327348</v>
      </c>
      <c r="AM546">
        <f>(AO546 - AN546 + DX546*1E3/(8.314*(DZ546+273.15)) * AQ546/DW546 * AP546) * DW546/(100*DK546) * 1000/(1000 - AO546)</f>
        <v>0</v>
      </c>
      <c r="AN546">
        <v>15.14818730958295</v>
      </c>
      <c r="AO546">
        <v>17.99213146853148</v>
      </c>
      <c r="AP546">
        <v>7.322295032879989E-05</v>
      </c>
      <c r="AQ546">
        <v>97.61332919018848</v>
      </c>
      <c r="AR546">
        <v>0</v>
      </c>
      <c r="AS546">
        <v>0</v>
      </c>
      <c r="AT546">
        <f>IF(AR546*$H$15&gt;=AV546,1.0,(AV546/(AV546-AR546*$H$15)))</f>
        <v>0</v>
      </c>
      <c r="AU546">
        <f>(AT546-1)*100</f>
        <v>0</v>
      </c>
      <c r="AV546">
        <f>MAX(0,($B$15+$C$15*EE546)/(1+$D$15*EE546)*DX546/(DZ546+273)*$E$15)</f>
        <v>0</v>
      </c>
      <c r="AW546" t="s">
        <v>429</v>
      </c>
      <c r="AX546" t="s">
        <v>429</v>
      </c>
      <c r="AY546">
        <v>0</v>
      </c>
      <c r="AZ546">
        <v>0</v>
      </c>
      <c r="BA546">
        <f>1-AY546/AZ546</f>
        <v>0</v>
      </c>
      <c r="BB546">
        <v>0</v>
      </c>
      <c r="BC546" t="s">
        <v>429</v>
      </c>
      <c r="BD546" t="s">
        <v>429</v>
      </c>
      <c r="BE546">
        <v>0</v>
      </c>
      <c r="BF546">
        <v>0</v>
      </c>
      <c r="BG546">
        <f>1-BE546/BF546</f>
        <v>0</v>
      </c>
      <c r="BH546">
        <v>0.5</v>
      </c>
      <c r="BI546">
        <f>DH546</f>
        <v>0</v>
      </c>
      <c r="BJ546">
        <f>K546</f>
        <v>0</v>
      </c>
      <c r="BK546">
        <f>BG546*BH546*BI546</f>
        <v>0</v>
      </c>
      <c r="BL546">
        <f>(BJ546-BB546)/BI546</f>
        <v>0</v>
      </c>
      <c r="BM546">
        <f>(AZ546-BF546)/BF546</f>
        <v>0</v>
      </c>
      <c r="BN546">
        <f>AY546/(BA546+AY546/BF546)</f>
        <v>0</v>
      </c>
      <c r="BO546" t="s">
        <v>429</v>
      </c>
      <c r="BP546">
        <v>0</v>
      </c>
      <c r="BQ546">
        <f>IF(BP546&lt;&gt;0, BP546, BN546)</f>
        <v>0</v>
      </c>
      <c r="BR546">
        <f>1-BQ546/BF546</f>
        <v>0</v>
      </c>
      <c r="BS546">
        <f>(BF546-BE546)/(BF546-BQ546)</f>
        <v>0</v>
      </c>
      <c r="BT546">
        <f>(AZ546-BF546)/(AZ546-BQ546)</f>
        <v>0</v>
      </c>
      <c r="BU546">
        <f>(BF546-BE546)/(BF546-AY546)</f>
        <v>0</v>
      </c>
      <c r="BV546">
        <f>(AZ546-BF546)/(AZ546-AY546)</f>
        <v>0</v>
      </c>
      <c r="BW546">
        <f>(BS546*BQ546/BE546)</f>
        <v>0</v>
      </c>
      <c r="BX546">
        <f>(1-BW546)</f>
        <v>0</v>
      </c>
      <c r="DG546">
        <f>$B$13*EF546+$C$13*EG546+$F$13*ER546*(1-EU546)</f>
        <v>0</v>
      </c>
      <c r="DH546">
        <f>DG546*DI546</f>
        <v>0</v>
      </c>
      <c r="DI546">
        <f>($B$13*$D$11+$C$13*$D$11+$F$13*((FE546+EW546)/MAX(FE546+EW546+FF546, 0.1)*$I$11+FF546/MAX(FE546+EW546+FF546, 0.1)*$J$11))/($B$13+$C$13+$F$13)</f>
        <v>0</v>
      </c>
      <c r="DJ546">
        <f>($B$13*$K$11+$C$13*$K$11+$F$13*((FE546+EW546)/MAX(FE546+EW546+FF546, 0.1)*$P$11+FF546/MAX(FE546+EW546+FF546, 0.1)*$Q$11))/($B$13+$C$13+$F$13)</f>
        <v>0</v>
      </c>
      <c r="DK546">
        <v>6</v>
      </c>
      <c r="DL546">
        <v>0.5</v>
      </c>
      <c r="DM546" t="s">
        <v>430</v>
      </c>
      <c r="DN546">
        <v>2</v>
      </c>
      <c r="DO546" t="b">
        <v>1</v>
      </c>
      <c r="DP546">
        <v>1685039867.714286</v>
      </c>
      <c r="DQ546">
        <v>679.2767142857143</v>
      </c>
      <c r="DR546">
        <v>723.8837857142856</v>
      </c>
      <c r="DS546">
        <v>17.98627857142857</v>
      </c>
      <c r="DT546">
        <v>15.15127142857143</v>
      </c>
      <c r="DU546">
        <v>679.0785357142857</v>
      </c>
      <c r="DV546">
        <v>18.07803571428571</v>
      </c>
      <c r="DW546">
        <v>500.0260357142857</v>
      </c>
      <c r="DX546">
        <v>99.46733928571429</v>
      </c>
      <c r="DY546">
        <v>0.1000191357142857</v>
      </c>
      <c r="DZ546">
        <v>27.02354285714286</v>
      </c>
      <c r="EA546">
        <v>28.27715357142857</v>
      </c>
      <c r="EB546">
        <v>999.9000000000002</v>
      </c>
      <c r="EC546">
        <v>0</v>
      </c>
      <c r="ED546">
        <v>0</v>
      </c>
      <c r="EE546">
        <v>10002.18464285714</v>
      </c>
      <c r="EF546">
        <v>0</v>
      </c>
      <c r="EG546">
        <v>458.1453571428571</v>
      </c>
      <c r="EH546">
        <v>-44.60702142857143</v>
      </c>
      <c r="EI546">
        <v>691.7182142857145</v>
      </c>
      <c r="EJ546">
        <v>735.0202857142858</v>
      </c>
      <c r="EK546">
        <v>2.834998214285715</v>
      </c>
      <c r="EL546">
        <v>723.8837857142856</v>
      </c>
      <c r="EM546">
        <v>15.15127142857143</v>
      </c>
      <c r="EN546">
        <v>1.789047142857143</v>
      </c>
      <c r="EO546">
        <v>1.507056428571428</v>
      </c>
      <c r="EP546">
        <v>15.691425</v>
      </c>
      <c r="EQ546">
        <v>13.03996428571429</v>
      </c>
      <c r="ER546">
        <v>1999.998214285714</v>
      </c>
      <c r="ES546">
        <v>0.9800045714285712</v>
      </c>
      <c r="ET546">
        <v>0.01999513571428571</v>
      </c>
      <c r="EU546">
        <v>0</v>
      </c>
      <c r="EV546">
        <v>782.6456071428572</v>
      </c>
      <c r="EW546">
        <v>5.00078</v>
      </c>
      <c r="EX546">
        <v>21277.5</v>
      </c>
      <c r="EY546">
        <v>16379.65</v>
      </c>
      <c r="EZ546">
        <v>46.08457142857143</v>
      </c>
      <c r="FA546">
        <v>48.26982142857143</v>
      </c>
      <c r="FB546">
        <v>46.59571428571428</v>
      </c>
      <c r="FC546">
        <v>47.15382142857143</v>
      </c>
      <c r="FD546">
        <v>46.47082142857143</v>
      </c>
      <c r="FE546">
        <v>1955.108214285714</v>
      </c>
      <c r="FF546">
        <v>39.89000000000001</v>
      </c>
      <c r="FG546">
        <v>0</v>
      </c>
      <c r="FH546">
        <v>1685039874.7</v>
      </c>
      <c r="FI546">
        <v>0</v>
      </c>
      <c r="FJ546">
        <v>782.6220384615384</v>
      </c>
      <c r="FK546">
        <v>8.70847862715204</v>
      </c>
      <c r="FL546">
        <v>-8175.712827688578</v>
      </c>
      <c r="FM546">
        <v>21258.69230769231</v>
      </c>
      <c r="FN546">
        <v>15</v>
      </c>
      <c r="FO546">
        <v>1685038834.5</v>
      </c>
      <c r="FP546" t="s">
        <v>1407</v>
      </c>
      <c r="FQ546">
        <v>1685038825.5</v>
      </c>
      <c r="FR546">
        <v>1685038834.5</v>
      </c>
      <c r="FS546">
        <v>7</v>
      </c>
      <c r="FT546">
        <v>-0.029</v>
      </c>
      <c r="FU546">
        <v>-0.007</v>
      </c>
      <c r="FV546">
        <v>0.194</v>
      </c>
      <c r="FW546">
        <v>-0.178</v>
      </c>
      <c r="FX546">
        <v>420</v>
      </c>
      <c r="FY546">
        <v>11</v>
      </c>
      <c r="FZ546">
        <v>0.2</v>
      </c>
      <c r="GA546">
        <v>0.02</v>
      </c>
      <c r="GB546">
        <v>-44.3959975</v>
      </c>
      <c r="GC546">
        <v>-4.816873170731599</v>
      </c>
      <c r="GD546">
        <v>0.4712397980261754</v>
      </c>
      <c r="GE546">
        <v>0</v>
      </c>
      <c r="GF546">
        <v>2.8325735</v>
      </c>
      <c r="GG546">
        <v>0.0678684427767348</v>
      </c>
      <c r="GH546">
        <v>0.006674027101383421</v>
      </c>
      <c r="GI546">
        <v>1</v>
      </c>
      <c r="GJ546">
        <v>1</v>
      </c>
      <c r="GK546">
        <v>2</v>
      </c>
      <c r="GL546" t="s">
        <v>432</v>
      </c>
      <c r="GM546">
        <v>3.09887</v>
      </c>
      <c r="GN546">
        <v>2.75804</v>
      </c>
      <c r="GO546">
        <v>0.136833</v>
      </c>
      <c r="GP546">
        <v>0.142811</v>
      </c>
      <c r="GQ546">
        <v>0.09538000000000001</v>
      </c>
      <c r="GR546">
        <v>0.0843782</v>
      </c>
      <c r="GS546">
        <v>21779</v>
      </c>
      <c r="GT546">
        <v>21399.5</v>
      </c>
      <c r="GU546">
        <v>25800.8</v>
      </c>
      <c r="GV546">
        <v>25338.8</v>
      </c>
      <c r="GW546">
        <v>37486.6</v>
      </c>
      <c r="GX546">
        <v>35362.3</v>
      </c>
      <c r="GY546">
        <v>45130.1</v>
      </c>
      <c r="GZ546">
        <v>41777.2</v>
      </c>
      <c r="HA546">
        <v>1.79638</v>
      </c>
      <c r="HB546">
        <v>1.71355</v>
      </c>
      <c r="HC546">
        <v>-0.09577720000000001</v>
      </c>
      <c r="HD546">
        <v>0</v>
      </c>
      <c r="HE546">
        <v>29.8841</v>
      </c>
      <c r="HF546">
        <v>999.9</v>
      </c>
      <c r="HG546">
        <v>38.8</v>
      </c>
      <c r="HH546">
        <v>47.5</v>
      </c>
      <c r="HI546">
        <v>42.7246</v>
      </c>
      <c r="HJ546">
        <v>63.1139</v>
      </c>
      <c r="HK546">
        <v>23.3614</v>
      </c>
      <c r="HL546">
        <v>1</v>
      </c>
      <c r="HM546">
        <v>0.993092</v>
      </c>
      <c r="HN546">
        <v>9.28105</v>
      </c>
      <c r="HO546">
        <v>20.0558</v>
      </c>
      <c r="HP546">
        <v>5.20875</v>
      </c>
      <c r="HQ546">
        <v>11.9861</v>
      </c>
      <c r="HR546">
        <v>4.9626</v>
      </c>
      <c r="HS546">
        <v>3.27415</v>
      </c>
      <c r="HT546">
        <v>9999</v>
      </c>
      <c r="HU546">
        <v>9999</v>
      </c>
      <c r="HV546">
        <v>9999</v>
      </c>
      <c r="HW546">
        <v>33.7</v>
      </c>
      <c r="HX546">
        <v>1.86399</v>
      </c>
      <c r="HY546">
        <v>1.86024</v>
      </c>
      <c r="HZ546">
        <v>1.85867</v>
      </c>
      <c r="IA546">
        <v>1.85993</v>
      </c>
      <c r="IB546">
        <v>1.85986</v>
      </c>
      <c r="IC546">
        <v>1.85852</v>
      </c>
      <c r="ID546">
        <v>1.8576</v>
      </c>
      <c r="IE546">
        <v>1.85242</v>
      </c>
      <c r="IF546">
        <v>0</v>
      </c>
      <c r="IG546">
        <v>0</v>
      </c>
      <c r="IH546">
        <v>0</v>
      </c>
      <c r="II546">
        <v>0</v>
      </c>
      <c r="IJ546" t="s">
        <v>433</v>
      </c>
      <c r="IK546" t="s">
        <v>434</v>
      </c>
      <c r="IL546" t="s">
        <v>435</v>
      </c>
      <c r="IM546" t="s">
        <v>435</v>
      </c>
      <c r="IN546" t="s">
        <v>435</v>
      </c>
      <c r="IO546" t="s">
        <v>435</v>
      </c>
      <c r="IP546">
        <v>0</v>
      </c>
      <c r="IQ546">
        <v>100</v>
      </c>
      <c r="IR546">
        <v>100</v>
      </c>
      <c r="IS546">
        <v>0.197</v>
      </c>
      <c r="IT546">
        <v>-0.0916</v>
      </c>
      <c r="IU546">
        <v>0.1137255797111478</v>
      </c>
      <c r="IV546">
        <v>0.0002756662941723101</v>
      </c>
      <c r="IW546">
        <v>-1.706736700235475E-07</v>
      </c>
      <c r="IX546">
        <v>-7.648352192670159E-11</v>
      </c>
      <c r="IY546">
        <v>-0.2528666375941129</v>
      </c>
      <c r="IZ546">
        <v>0.001712106514585134</v>
      </c>
      <c r="JA546">
        <v>0.0004201690128959496</v>
      </c>
      <c r="JB546">
        <v>-1.212774764375344E-06</v>
      </c>
      <c r="JC546">
        <v>3</v>
      </c>
      <c r="JD546">
        <v>1949</v>
      </c>
      <c r="JE546">
        <v>1</v>
      </c>
      <c r="JF546">
        <v>28</v>
      </c>
      <c r="JG546">
        <v>17.5</v>
      </c>
      <c r="JH546">
        <v>17.4</v>
      </c>
      <c r="JI546">
        <v>1.83838</v>
      </c>
      <c r="JJ546">
        <v>2.69165</v>
      </c>
      <c r="JK546">
        <v>1.49658</v>
      </c>
      <c r="JL546">
        <v>2.33521</v>
      </c>
      <c r="JM546">
        <v>1.54785</v>
      </c>
      <c r="JN546">
        <v>2.49756</v>
      </c>
      <c r="JO546">
        <v>50.4775</v>
      </c>
      <c r="JP546">
        <v>12.4684</v>
      </c>
      <c r="JQ546">
        <v>18</v>
      </c>
      <c r="JR546">
        <v>503.59</v>
      </c>
      <c r="JS546">
        <v>462.015</v>
      </c>
      <c r="JT546">
        <v>20.8669</v>
      </c>
      <c r="JU546">
        <v>38.5685</v>
      </c>
      <c r="JV546">
        <v>30.0015</v>
      </c>
      <c r="JW546">
        <v>38.3372</v>
      </c>
      <c r="JX546">
        <v>38.2245</v>
      </c>
      <c r="JY546">
        <v>36.909</v>
      </c>
      <c r="JZ546">
        <v>58.4941</v>
      </c>
      <c r="KA546">
        <v>0</v>
      </c>
      <c r="KB546">
        <v>17.803</v>
      </c>
      <c r="KC546">
        <v>775.772</v>
      </c>
      <c r="KD546">
        <v>15.0807</v>
      </c>
      <c r="KE546">
        <v>98.6126</v>
      </c>
      <c r="KF546">
        <v>99.17400000000001</v>
      </c>
    </row>
    <row r="547" spans="1:292">
      <c r="A547">
        <v>527</v>
      </c>
      <c r="B547">
        <v>1685039880.5</v>
      </c>
      <c r="C547">
        <v>13281.40000009537</v>
      </c>
      <c r="D547" t="s">
        <v>1498</v>
      </c>
      <c r="E547" t="s">
        <v>1499</v>
      </c>
      <c r="F547">
        <v>5</v>
      </c>
      <c r="G547" t="s">
        <v>1406</v>
      </c>
      <c r="H547">
        <v>1685039873</v>
      </c>
      <c r="I547">
        <f>(J547)/1000</f>
        <v>0</v>
      </c>
      <c r="J547">
        <f>IF(DO547, AM547, AG547)</f>
        <v>0</v>
      </c>
      <c r="K547">
        <f>IF(DO547, AH547, AF547)</f>
        <v>0</v>
      </c>
      <c r="L547">
        <f>DQ547 - IF(AT547&gt;1, K547*DK547*100.0/(AV547*EE547), 0)</f>
        <v>0</v>
      </c>
      <c r="M547">
        <f>((S547-I547/2)*L547-K547)/(S547+I547/2)</f>
        <v>0</v>
      </c>
      <c r="N547">
        <f>M547*(DX547+DY547)/1000.0</f>
        <v>0</v>
      </c>
      <c r="O547">
        <f>(DQ547 - IF(AT547&gt;1, K547*DK547*100.0/(AV547*EE547), 0))*(DX547+DY547)/1000.0</f>
        <v>0</v>
      </c>
      <c r="P547">
        <f>2.0/((1/R547-1/Q547)+SIGN(R547)*SQRT((1/R547-1/Q547)*(1/R547-1/Q547) + 4*DL547/((DL547+1)*(DL547+1))*(2*1/R547*1/Q547-1/Q547*1/Q547)))</f>
        <v>0</v>
      </c>
      <c r="Q547">
        <f>IF(LEFT(DM547,1)&lt;&gt;"0",IF(LEFT(DM547,1)="1",3.0,DN547),$D$5+$E$5*(EE547*DX547/($K$5*1000))+$F$5*(EE547*DX547/($K$5*1000))*MAX(MIN(DK547,$J$5),$I$5)*MAX(MIN(DK547,$J$5),$I$5)+$G$5*MAX(MIN(DK547,$J$5),$I$5)*(EE547*DX547/($K$5*1000))+$H$5*(EE547*DX547/($K$5*1000))*(EE547*DX547/($K$5*1000)))</f>
        <v>0</v>
      </c>
      <c r="R547">
        <f>I547*(1000-(1000*0.61365*exp(17.502*V547/(240.97+V547))/(DX547+DY547)+DS547)/2)/(1000*0.61365*exp(17.502*V547/(240.97+V547))/(DX547+DY547)-DS547)</f>
        <v>0</v>
      </c>
      <c r="S547">
        <f>1/((DL547+1)/(P547/1.6)+1/(Q547/1.37)) + DL547/((DL547+1)/(P547/1.6) + DL547/(Q547/1.37))</f>
        <v>0</v>
      </c>
      <c r="T547">
        <f>(DG547*DJ547)</f>
        <v>0</v>
      </c>
      <c r="U547">
        <f>(DZ547+(T547+2*0.95*5.67E-8*(((DZ547+$B$9)+273)^4-(DZ547+273)^4)-44100*I547)/(1.84*29.3*Q547+8*0.95*5.67E-8*(DZ547+273)^3))</f>
        <v>0</v>
      </c>
      <c r="V547">
        <f>($C$9*EA547+$D$9*EB547+$E$9*U547)</f>
        <v>0</v>
      </c>
      <c r="W547">
        <f>0.61365*exp(17.502*V547/(240.97+V547))</f>
        <v>0</v>
      </c>
      <c r="X547">
        <f>(Y547/Z547*100)</f>
        <v>0</v>
      </c>
      <c r="Y547">
        <f>DS547*(DX547+DY547)/1000</f>
        <v>0</v>
      </c>
      <c r="Z547">
        <f>0.61365*exp(17.502*DZ547/(240.97+DZ547))</f>
        <v>0</v>
      </c>
      <c r="AA547">
        <f>(W547-DS547*(DX547+DY547)/1000)</f>
        <v>0</v>
      </c>
      <c r="AB547">
        <f>(-I547*44100)</f>
        <v>0</v>
      </c>
      <c r="AC547">
        <f>2*29.3*Q547*0.92*(DZ547-V547)</f>
        <v>0</v>
      </c>
      <c r="AD547">
        <f>2*0.95*5.67E-8*(((DZ547+$B$9)+273)^4-(V547+273)^4)</f>
        <v>0</v>
      </c>
      <c r="AE547">
        <f>T547+AD547+AB547+AC547</f>
        <v>0</v>
      </c>
      <c r="AF547">
        <f>DW547*AT547*(DR547-DQ547*(1000-AT547*DT547)/(1000-AT547*DS547))/(100*DK547)</f>
        <v>0</v>
      </c>
      <c r="AG547">
        <f>1000*DW547*AT547*(DS547-DT547)/(100*DK547*(1000-AT547*DS547))</f>
        <v>0</v>
      </c>
      <c r="AH547">
        <f>(AI547 - AJ547 - DX547*1E3/(8.314*(DZ547+273.15)) * AL547/DW547 * AK547) * DW547/(100*DK547) * (1000 - DT547)/1000</f>
        <v>0</v>
      </c>
      <c r="AI547">
        <v>768.9830479660611</v>
      </c>
      <c r="AJ547">
        <v>732.9432727272728</v>
      </c>
      <c r="AK547">
        <v>3.369411551978177</v>
      </c>
      <c r="AL547">
        <v>66.96187495327348</v>
      </c>
      <c r="AM547">
        <f>(AO547 - AN547 + DX547*1E3/(8.314*(DZ547+273.15)) * AQ547/DW547 * AP547) * DW547/(100*DK547) * 1000/(1000 - AO547)</f>
        <v>0</v>
      </c>
      <c r="AN547">
        <v>15.14896367901847</v>
      </c>
      <c r="AO547">
        <v>17.99409230769231</v>
      </c>
      <c r="AP547">
        <v>2.05848164140214E-05</v>
      </c>
      <c r="AQ547">
        <v>97.61332919018848</v>
      </c>
      <c r="AR547">
        <v>0</v>
      </c>
      <c r="AS547">
        <v>0</v>
      </c>
      <c r="AT547">
        <f>IF(AR547*$H$15&gt;=AV547,1.0,(AV547/(AV547-AR547*$H$15)))</f>
        <v>0</v>
      </c>
      <c r="AU547">
        <f>(AT547-1)*100</f>
        <v>0</v>
      </c>
      <c r="AV547">
        <f>MAX(0,($B$15+$C$15*EE547)/(1+$D$15*EE547)*DX547/(DZ547+273)*$E$15)</f>
        <v>0</v>
      </c>
      <c r="AW547" t="s">
        <v>429</v>
      </c>
      <c r="AX547" t="s">
        <v>429</v>
      </c>
      <c r="AY547">
        <v>0</v>
      </c>
      <c r="AZ547">
        <v>0</v>
      </c>
      <c r="BA547">
        <f>1-AY547/AZ547</f>
        <v>0</v>
      </c>
      <c r="BB547">
        <v>0</v>
      </c>
      <c r="BC547" t="s">
        <v>429</v>
      </c>
      <c r="BD547" t="s">
        <v>429</v>
      </c>
      <c r="BE547">
        <v>0</v>
      </c>
      <c r="BF547">
        <v>0</v>
      </c>
      <c r="BG547">
        <f>1-BE547/BF547</f>
        <v>0</v>
      </c>
      <c r="BH547">
        <v>0.5</v>
      </c>
      <c r="BI547">
        <f>DH547</f>
        <v>0</v>
      </c>
      <c r="BJ547">
        <f>K547</f>
        <v>0</v>
      </c>
      <c r="BK547">
        <f>BG547*BH547*BI547</f>
        <v>0</v>
      </c>
      <c r="BL547">
        <f>(BJ547-BB547)/BI547</f>
        <v>0</v>
      </c>
      <c r="BM547">
        <f>(AZ547-BF547)/BF547</f>
        <v>0</v>
      </c>
      <c r="BN547">
        <f>AY547/(BA547+AY547/BF547)</f>
        <v>0</v>
      </c>
      <c r="BO547" t="s">
        <v>429</v>
      </c>
      <c r="BP547">
        <v>0</v>
      </c>
      <c r="BQ547">
        <f>IF(BP547&lt;&gt;0, BP547, BN547)</f>
        <v>0</v>
      </c>
      <c r="BR547">
        <f>1-BQ547/BF547</f>
        <v>0</v>
      </c>
      <c r="BS547">
        <f>(BF547-BE547)/(BF547-BQ547)</f>
        <v>0</v>
      </c>
      <c r="BT547">
        <f>(AZ547-BF547)/(AZ547-BQ547)</f>
        <v>0</v>
      </c>
      <c r="BU547">
        <f>(BF547-BE547)/(BF547-AY547)</f>
        <v>0</v>
      </c>
      <c r="BV547">
        <f>(AZ547-BF547)/(AZ547-AY547)</f>
        <v>0</v>
      </c>
      <c r="BW547">
        <f>(BS547*BQ547/BE547)</f>
        <v>0</v>
      </c>
      <c r="BX547">
        <f>(1-BW547)</f>
        <v>0</v>
      </c>
      <c r="DG547">
        <f>$B$13*EF547+$C$13*EG547+$F$13*ER547*(1-EU547)</f>
        <v>0</v>
      </c>
      <c r="DH547">
        <f>DG547*DI547</f>
        <v>0</v>
      </c>
      <c r="DI547">
        <f>($B$13*$D$11+$C$13*$D$11+$F$13*((FE547+EW547)/MAX(FE547+EW547+FF547, 0.1)*$I$11+FF547/MAX(FE547+EW547+FF547, 0.1)*$J$11))/($B$13+$C$13+$F$13)</f>
        <v>0</v>
      </c>
      <c r="DJ547">
        <f>($B$13*$K$11+$C$13*$K$11+$F$13*((FE547+EW547)/MAX(FE547+EW547+FF547, 0.1)*$P$11+FF547/MAX(FE547+EW547+FF547, 0.1)*$Q$11))/($B$13+$C$13+$F$13)</f>
        <v>0</v>
      </c>
      <c r="DK547">
        <v>6</v>
      </c>
      <c r="DL547">
        <v>0.5</v>
      </c>
      <c r="DM547" t="s">
        <v>430</v>
      </c>
      <c r="DN547">
        <v>2</v>
      </c>
      <c r="DO547" t="b">
        <v>1</v>
      </c>
      <c r="DP547">
        <v>1685039873</v>
      </c>
      <c r="DQ547">
        <v>696.6291851851851</v>
      </c>
      <c r="DR547">
        <v>741.633925925926</v>
      </c>
      <c r="DS547">
        <v>17.9900962962963</v>
      </c>
      <c r="DT547">
        <v>15.14901851851852</v>
      </c>
      <c r="DU547">
        <v>696.4321111111111</v>
      </c>
      <c r="DV547">
        <v>18.08178888888889</v>
      </c>
      <c r="DW547">
        <v>500.0152222222222</v>
      </c>
      <c r="DX547">
        <v>99.46572222222223</v>
      </c>
      <c r="DY547">
        <v>0.09993795925925927</v>
      </c>
      <c r="DZ547">
        <v>27.03614814814815</v>
      </c>
      <c r="EA547">
        <v>28.3015962962963</v>
      </c>
      <c r="EB547">
        <v>999.9000000000001</v>
      </c>
      <c r="EC547">
        <v>0</v>
      </c>
      <c r="ED547">
        <v>0</v>
      </c>
      <c r="EE547">
        <v>10000.09111111111</v>
      </c>
      <c r="EF547">
        <v>0</v>
      </c>
      <c r="EG547">
        <v>435.9941851851851</v>
      </c>
      <c r="EH547">
        <v>-45.00468518518519</v>
      </c>
      <c r="EI547">
        <v>709.3911481481481</v>
      </c>
      <c r="EJ547">
        <v>753.0416666666666</v>
      </c>
      <c r="EK547">
        <v>2.841068888888889</v>
      </c>
      <c r="EL547">
        <v>741.633925925926</v>
      </c>
      <c r="EM547">
        <v>15.14901851851852</v>
      </c>
      <c r="EN547">
        <v>1.789397407407407</v>
      </c>
      <c r="EO547">
        <v>1.506807777777778</v>
      </c>
      <c r="EP547">
        <v>15.69448148148148</v>
      </c>
      <c r="EQ547">
        <v>13.03743333333333</v>
      </c>
      <c r="ER547">
        <v>1999.973333333333</v>
      </c>
      <c r="ES547">
        <v>0.980005111111111</v>
      </c>
      <c r="ET547">
        <v>0.0199945962962963</v>
      </c>
      <c r="EU547">
        <v>0</v>
      </c>
      <c r="EV547">
        <v>783.3174814814815</v>
      </c>
      <c r="EW547">
        <v>5.00078</v>
      </c>
      <c r="EX547">
        <v>20599.27777777778</v>
      </c>
      <c r="EY547">
        <v>16379.45185185185</v>
      </c>
      <c r="EZ547">
        <v>46.11088888888889</v>
      </c>
      <c r="FA547">
        <v>48.30059259259257</v>
      </c>
      <c r="FB547">
        <v>46.62248148148148</v>
      </c>
      <c r="FC547">
        <v>47.16425925925926</v>
      </c>
      <c r="FD547">
        <v>46.48359259259259</v>
      </c>
      <c r="FE547">
        <v>1955.083333333333</v>
      </c>
      <c r="FF547">
        <v>39.89000000000001</v>
      </c>
      <c r="FG547">
        <v>0</v>
      </c>
      <c r="FH547">
        <v>1685039880.1</v>
      </c>
      <c r="FI547">
        <v>0</v>
      </c>
      <c r="FJ547">
        <v>783.3538400000001</v>
      </c>
      <c r="FK547">
        <v>7.064999997121031</v>
      </c>
      <c r="FL547">
        <v>-5906.707701625293</v>
      </c>
      <c r="FM547">
        <v>20542.196</v>
      </c>
      <c r="FN547">
        <v>15</v>
      </c>
      <c r="FO547">
        <v>1685038834.5</v>
      </c>
      <c r="FP547" t="s">
        <v>1407</v>
      </c>
      <c r="FQ547">
        <v>1685038825.5</v>
      </c>
      <c r="FR547">
        <v>1685038834.5</v>
      </c>
      <c r="FS547">
        <v>7</v>
      </c>
      <c r="FT547">
        <v>-0.029</v>
      </c>
      <c r="FU547">
        <v>-0.007</v>
      </c>
      <c r="FV547">
        <v>0.194</v>
      </c>
      <c r="FW547">
        <v>-0.178</v>
      </c>
      <c r="FX547">
        <v>420</v>
      </c>
      <c r="FY547">
        <v>11</v>
      </c>
      <c r="FZ547">
        <v>0.2</v>
      </c>
      <c r="GA547">
        <v>0.02</v>
      </c>
      <c r="GB547">
        <v>-44.70366249999999</v>
      </c>
      <c r="GC547">
        <v>-4.417833771106856</v>
      </c>
      <c r="GD547">
        <v>0.433594393810333</v>
      </c>
      <c r="GE547">
        <v>0</v>
      </c>
      <c r="GF547">
        <v>2.83674325</v>
      </c>
      <c r="GG547">
        <v>0.0682857410881709</v>
      </c>
      <c r="GH547">
        <v>0.006696739276506137</v>
      </c>
      <c r="GI547">
        <v>1</v>
      </c>
      <c r="GJ547">
        <v>1</v>
      </c>
      <c r="GK547">
        <v>2</v>
      </c>
      <c r="GL547" t="s">
        <v>432</v>
      </c>
      <c r="GM547">
        <v>3.09895</v>
      </c>
      <c r="GN547">
        <v>2.75798</v>
      </c>
      <c r="GO547">
        <v>0.139014</v>
      </c>
      <c r="GP547">
        <v>0.144968</v>
      </c>
      <c r="GQ547">
        <v>0.0953809</v>
      </c>
      <c r="GR547">
        <v>0.0843518</v>
      </c>
      <c r="GS547">
        <v>21723</v>
      </c>
      <c r="GT547">
        <v>21344.9</v>
      </c>
      <c r="GU547">
        <v>25799.7</v>
      </c>
      <c r="GV547">
        <v>25338</v>
      </c>
      <c r="GW547">
        <v>37485.2</v>
      </c>
      <c r="GX547">
        <v>35362.4</v>
      </c>
      <c r="GY547">
        <v>45128.1</v>
      </c>
      <c r="GZ547">
        <v>41775.8</v>
      </c>
      <c r="HA547">
        <v>1.79592</v>
      </c>
      <c r="HB547">
        <v>1.7137</v>
      </c>
      <c r="HC547">
        <v>-0.09644030000000001</v>
      </c>
      <c r="HD547">
        <v>0</v>
      </c>
      <c r="HE547">
        <v>29.9067</v>
      </c>
      <c r="HF547">
        <v>999.9</v>
      </c>
      <c r="HG547">
        <v>38.8</v>
      </c>
      <c r="HH547">
        <v>47.5</v>
      </c>
      <c r="HI547">
        <v>42.7251</v>
      </c>
      <c r="HJ547">
        <v>63.0639</v>
      </c>
      <c r="HK547">
        <v>23.1891</v>
      </c>
      <c r="HL547">
        <v>1</v>
      </c>
      <c r="HM547">
        <v>0.994792</v>
      </c>
      <c r="HN547">
        <v>9.28105</v>
      </c>
      <c r="HO547">
        <v>20.0555</v>
      </c>
      <c r="HP547">
        <v>5.20786</v>
      </c>
      <c r="HQ547">
        <v>11.986</v>
      </c>
      <c r="HR547">
        <v>4.96235</v>
      </c>
      <c r="HS547">
        <v>3.2741</v>
      </c>
      <c r="HT547">
        <v>9999</v>
      </c>
      <c r="HU547">
        <v>9999</v>
      </c>
      <c r="HV547">
        <v>9999</v>
      </c>
      <c r="HW547">
        <v>33.7</v>
      </c>
      <c r="HX547">
        <v>1.86398</v>
      </c>
      <c r="HY547">
        <v>1.86023</v>
      </c>
      <c r="HZ547">
        <v>1.85867</v>
      </c>
      <c r="IA547">
        <v>1.85995</v>
      </c>
      <c r="IB547">
        <v>1.85985</v>
      </c>
      <c r="IC547">
        <v>1.85852</v>
      </c>
      <c r="ID547">
        <v>1.8576</v>
      </c>
      <c r="IE547">
        <v>1.85242</v>
      </c>
      <c r="IF547">
        <v>0</v>
      </c>
      <c r="IG547">
        <v>0</v>
      </c>
      <c r="IH547">
        <v>0</v>
      </c>
      <c r="II547">
        <v>0</v>
      </c>
      <c r="IJ547" t="s">
        <v>433</v>
      </c>
      <c r="IK547" t="s">
        <v>434</v>
      </c>
      <c r="IL547" t="s">
        <v>435</v>
      </c>
      <c r="IM547" t="s">
        <v>435</v>
      </c>
      <c r="IN547" t="s">
        <v>435</v>
      </c>
      <c r="IO547" t="s">
        <v>435</v>
      </c>
      <c r="IP547">
        <v>0</v>
      </c>
      <c r="IQ547">
        <v>100</v>
      </c>
      <c r="IR547">
        <v>100</v>
      </c>
      <c r="IS547">
        <v>0.195</v>
      </c>
      <c r="IT547">
        <v>-0.0917</v>
      </c>
      <c r="IU547">
        <v>0.1137255797111478</v>
      </c>
      <c r="IV547">
        <v>0.0002756662941723101</v>
      </c>
      <c r="IW547">
        <v>-1.706736700235475E-07</v>
      </c>
      <c r="IX547">
        <v>-7.648352192670159E-11</v>
      </c>
      <c r="IY547">
        <v>-0.2528666375941129</v>
      </c>
      <c r="IZ547">
        <v>0.001712106514585134</v>
      </c>
      <c r="JA547">
        <v>0.0004201690128959496</v>
      </c>
      <c r="JB547">
        <v>-1.212774764375344E-06</v>
      </c>
      <c r="JC547">
        <v>3</v>
      </c>
      <c r="JD547">
        <v>1949</v>
      </c>
      <c r="JE547">
        <v>1</v>
      </c>
      <c r="JF547">
        <v>28</v>
      </c>
      <c r="JG547">
        <v>17.6</v>
      </c>
      <c r="JH547">
        <v>17.4</v>
      </c>
      <c r="JI547">
        <v>1.87378</v>
      </c>
      <c r="JJ547">
        <v>2.69653</v>
      </c>
      <c r="JK547">
        <v>1.49658</v>
      </c>
      <c r="JL547">
        <v>2.33521</v>
      </c>
      <c r="JM547">
        <v>1.54785</v>
      </c>
      <c r="JN547">
        <v>2.4707</v>
      </c>
      <c r="JO547">
        <v>50.4775</v>
      </c>
      <c r="JP547">
        <v>12.4597</v>
      </c>
      <c r="JQ547">
        <v>18</v>
      </c>
      <c r="JR547">
        <v>503.407</v>
      </c>
      <c r="JS547">
        <v>462.216</v>
      </c>
      <c r="JT547">
        <v>20.8841</v>
      </c>
      <c r="JU547">
        <v>38.5878</v>
      </c>
      <c r="JV547">
        <v>30.0016</v>
      </c>
      <c r="JW547">
        <v>38.3526</v>
      </c>
      <c r="JX547">
        <v>38.2398</v>
      </c>
      <c r="JY547">
        <v>37.6124</v>
      </c>
      <c r="JZ547">
        <v>58.4941</v>
      </c>
      <c r="KA547">
        <v>0</v>
      </c>
      <c r="KB547">
        <v>17.4855</v>
      </c>
      <c r="KC547">
        <v>789.148</v>
      </c>
      <c r="KD547">
        <v>15.0921</v>
      </c>
      <c r="KE547">
        <v>98.6084</v>
      </c>
      <c r="KF547">
        <v>99.1707</v>
      </c>
    </row>
    <row r="548" spans="1:292">
      <c r="A548">
        <v>528</v>
      </c>
      <c r="B548">
        <v>1685039885.5</v>
      </c>
      <c r="C548">
        <v>13286.40000009537</v>
      </c>
      <c r="D548" t="s">
        <v>1500</v>
      </c>
      <c r="E548" t="s">
        <v>1501</v>
      </c>
      <c r="F548">
        <v>5</v>
      </c>
      <c r="G548" t="s">
        <v>1406</v>
      </c>
      <c r="H548">
        <v>1685039877.714286</v>
      </c>
      <c r="I548">
        <f>(J548)/1000</f>
        <v>0</v>
      </c>
      <c r="J548">
        <f>IF(DO548, AM548, AG548)</f>
        <v>0</v>
      </c>
      <c r="K548">
        <f>IF(DO548, AH548, AF548)</f>
        <v>0</v>
      </c>
      <c r="L548">
        <f>DQ548 - IF(AT548&gt;1, K548*DK548*100.0/(AV548*EE548), 0)</f>
        <v>0</v>
      </c>
      <c r="M548">
        <f>((S548-I548/2)*L548-K548)/(S548+I548/2)</f>
        <v>0</v>
      </c>
      <c r="N548">
        <f>M548*(DX548+DY548)/1000.0</f>
        <v>0</v>
      </c>
      <c r="O548">
        <f>(DQ548 - IF(AT548&gt;1, K548*DK548*100.0/(AV548*EE548), 0))*(DX548+DY548)/1000.0</f>
        <v>0</v>
      </c>
      <c r="P548">
        <f>2.0/((1/R548-1/Q548)+SIGN(R548)*SQRT((1/R548-1/Q548)*(1/R548-1/Q548) + 4*DL548/((DL548+1)*(DL548+1))*(2*1/R548*1/Q548-1/Q548*1/Q548)))</f>
        <v>0</v>
      </c>
      <c r="Q548">
        <f>IF(LEFT(DM548,1)&lt;&gt;"0",IF(LEFT(DM548,1)="1",3.0,DN548),$D$5+$E$5*(EE548*DX548/($K$5*1000))+$F$5*(EE548*DX548/($K$5*1000))*MAX(MIN(DK548,$J$5),$I$5)*MAX(MIN(DK548,$J$5),$I$5)+$G$5*MAX(MIN(DK548,$J$5),$I$5)*(EE548*DX548/($K$5*1000))+$H$5*(EE548*DX548/($K$5*1000))*(EE548*DX548/($K$5*1000)))</f>
        <v>0</v>
      </c>
      <c r="R548">
        <f>I548*(1000-(1000*0.61365*exp(17.502*V548/(240.97+V548))/(DX548+DY548)+DS548)/2)/(1000*0.61365*exp(17.502*V548/(240.97+V548))/(DX548+DY548)-DS548)</f>
        <v>0</v>
      </c>
      <c r="S548">
        <f>1/((DL548+1)/(P548/1.6)+1/(Q548/1.37)) + DL548/((DL548+1)/(P548/1.6) + DL548/(Q548/1.37))</f>
        <v>0</v>
      </c>
      <c r="T548">
        <f>(DG548*DJ548)</f>
        <v>0</v>
      </c>
      <c r="U548">
        <f>(DZ548+(T548+2*0.95*5.67E-8*(((DZ548+$B$9)+273)^4-(DZ548+273)^4)-44100*I548)/(1.84*29.3*Q548+8*0.95*5.67E-8*(DZ548+273)^3))</f>
        <v>0</v>
      </c>
      <c r="V548">
        <f>($C$9*EA548+$D$9*EB548+$E$9*U548)</f>
        <v>0</v>
      </c>
      <c r="W548">
        <f>0.61365*exp(17.502*V548/(240.97+V548))</f>
        <v>0</v>
      </c>
      <c r="X548">
        <f>(Y548/Z548*100)</f>
        <v>0</v>
      </c>
      <c r="Y548">
        <f>DS548*(DX548+DY548)/1000</f>
        <v>0</v>
      </c>
      <c r="Z548">
        <f>0.61365*exp(17.502*DZ548/(240.97+DZ548))</f>
        <v>0</v>
      </c>
      <c r="AA548">
        <f>(W548-DS548*(DX548+DY548)/1000)</f>
        <v>0</v>
      </c>
      <c r="AB548">
        <f>(-I548*44100)</f>
        <v>0</v>
      </c>
      <c r="AC548">
        <f>2*29.3*Q548*0.92*(DZ548-V548)</f>
        <v>0</v>
      </c>
      <c r="AD548">
        <f>2*0.95*5.67E-8*(((DZ548+$B$9)+273)^4-(V548+273)^4)</f>
        <v>0</v>
      </c>
      <c r="AE548">
        <f>T548+AD548+AB548+AC548</f>
        <v>0</v>
      </c>
      <c r="AF548">
        <f>DW548*AT548*(DR548-DQ548*(1000-AT548*DT548)/(1000-AT548*DS548))/(100*DK548)</f>
        <v>0</v>
      </c>
      <c r="AG548">
        <f>1000*DW548*AT548*(DS548-DT548)/(100*DK548*(1000-AT548*DS548))</f>
        <v>0</v>
      </c>
      <c r="AH548">
        <f>(AI548 - AJ548 - DX548*1E3/(8.314*(DZ548+273.15)) * AL548/DW548 * AK548) * DW548/(100*DK548) * (1000 - DT548)/1000</f>
        <v>0</v>
      </c>
      <c r="AI548">
        <v>785.9075451012548</v>
      </c>
      <c r="AJ548">
        <v>749.8138484848487</v>
      </c>
      <c r="AK548">
        <v>3.373057712814966</v>
      </c>
      <c r="AL548">
        <v>66.96187495327348</v>
      </c>
      <c r="AM548">
        <f>(AO548 - AN548 + DX548*1E3/(8.314*(DZ548+273.15)) * AQ548/DW548 * AP548) * DW548/(100*DK548) * 1000/(1000 - AO548)</f>
        <v>0</v>
      </c>
      <c r="AN548">
        <v>15.14402355713488</v>
      </c>
      <c r="AO548">
        <v>17.99455664335665</v>
      </c>
      <c r="AP548">
        <v>-8.600458461364981E-06</v>
      </c>
      <c r="AQ548">
        <v>97.61332919018848</v>
      </c>
      <c r="AR548">
        <v>0</v>
      </c>
      <c r="AS548">
        <v>0</v>
      </c>
      <c r="AT548">
        <f>IF(AR548*$H$15&gt;=AV548,1.0,(AV548/(AV548-AR548*$H$15)))</f>
        <v>0</v>
      </c>
      <c r="AU548">
        <f>(AT548-1)*100</f>
        <v>0</v>
      </c>
      <c r="AV548">
        <f>MAX(0,($B$15+$C$15*EE548)/(1+$D$15*EE548)*DX548/(DZ548+273)*$E$15)</f>
        <v>0</v>
      </c>
      <c r="AW548" t="s">
        <v>429</v>
      </c>
      <c r="AX548" t="s">
        <v>429</v>
      </c>
      <c r="AY548">
        <v>0</v>
      </c>
      <c r="AZ548">
        <v>0</v>
      </c>
      <c r="BA548">
        <f>1-AY548/AZ548</f>
        <v>0</v>
      </c>
      <c r="BB548">
        <v>0</v>
      </c>
      <c r="BC548" t="s">
        <v>429</v>
      </c>
      <c r="BD548" t="s">
        <v>429</v>
      </c>
      <c r="BE548">
        <v>0</v>
      </c>
      <c r="BF548">
        <v>0</v>
      </c>
      <c r="BG548">
        <f>1-BE548/BF548</f>
        <v>0</v>
      </c>
      <c r="BH548">
        <v>0.5</v>
      </c>
      <c r="BI548">
        <f>DH548</f>
        <v>0</v>
      </c>
      <c r="BJ548">
        <f>K548</f>
        <v>0</v>
      </c>
      <c r="BK548">
        <f>BG548*BH548*BI548</f>
        <v>0</v>
      </c>
      <c r="BL548">
        <f>(BJ548-BB548)/BI548</f>
        <v>0</v>
      </c>
      <c r="BM548">
        <f>(AZ548-BF548)/BF548</f>
        <v>0</v>
      </c>
      <c r="BN548">
        <f>AY548/(BA548+AY548/BF548)</f>
        <v>0</v>
      </c>
      <c r="BO548" t="s">
        <v>429</v>
      </c>
      <c r="BP548">
        <v>0</v>
      </c>
      <c r="BQ548">
        <f>IF(BP548&lt;&gt;0, BP548, BN548)</f>
        <v>0</v>
      </c>
      <c r="BR548">
        <f>1-BQ548/BF548</f>
        <v>0</v>
      </c>
      <c r="BS548">
        <f>(BF548-BE548)/(BF548-BQ548)</f>
        <v>0</v>
      </c>
      <c r="BT548">
        <f>(AZ548-BF548)/(AZ548-BQ548)</f>
        <v>0</v>
      </c>
      <c r="BU548">
        <f>(BF548-BE548)/(BF548-AY548)</f>
        <v>0</v>
      </c>
      <c r="BV548">
        <f>(AZ548-BF548)/(AZ548-AY548)</f>
        <v>0</v>
      </c>
      <c r="BW548">
        <f>(BS548*BQ548/BE548)</f>
        <v>0</v>
      </c>
      <c r="BX548">
        <f>(1-BW548)</f>
        <v>0</v>
      </c>
      <c r="DG548">
        <f>$B$13*EF548+$C$13*EG548+$F$13*ER548*(1-EU548)</f>
        <v>0</v>
      </c>
      <c r="DH548">
        <f>DG548*DI548</f>
        <v>0</v>
      </c>
      <c r="DI548">
        <f>($B$13*$D$11+$C$13*$D$11+$F$13*((FE548+EW548)/MAX(FE548+EW548+FF548, 0.1)*$I$11+FF548/MAX(FE548+EW548+FF548, 0.1)*$J$11))/($B$13+$C$13+$F$13)</f>
        <v>0</v>
      </c>
      <c r="DJ548">
        <f>($B$13*$K$11+$C$13*$K$11+$F$13*((FE548+EW548)/MAX(FE548+EW548+FF548, 0.1)*$P$11+FF548/MAX(FE548+EW548+FF548, 0.1)*$Q$11))/($B$13+$C$13+$F$13)</f>
        <v>0</v>
      </c>
      <c r="DK548">
        <v>6</v>
      </c>
      <c r="DL548">
        <v>0.5</v>
      </c>
      <c r="DM548" t="s">
        <v>430</v>
      </c>
      <c r="DN548">
        <v>2</v>
      </c>
      <c r="DO548" t="b">
        <v>1</v>
      </c>
      <c r="DP548">
        <v>1685039877.714286</v>
      </c>
      <c r="DQ548">
        <v>712.1976785714286</v>
      </c>
      <c r="DR548">
        <v>757.4203571428571</v>
      </c>
      <c r="DS548">
        <v>17.99257857142857</v>
      </c>
      <c r="DT548">
        <v>15.14676428571429</v>
      </c>
      <c r="DU548">
        <v>712.0018928571428</v>
      </c>
      <c r="DV548">
        <v>18.08423571428572</v>
      </c>
      <c r="DW548">
        <v>500.0202857142857</v>
      </c>
      <c r="DX548">
        <v>99.46431785714286</v>
      </c>
      <c r="DY548">
        <v>0.1000165285714286</v>
      </c>
      <c r="DZ548">
        <v>27.04346428571429</v>
      </c>
      <c r="EA548">
        <v>28.32086428571429</v>
      </c>
      <c r="EB548">
        <v>999.9000000000002</v>
      </c>
      <c r="EC548">
        <v>0</v>
      </c>
      <c r="ED548">
        <v>0</v>
      </c>
      <c r="EE548">
        <v>9999.241071428571</v>
      </c>
      <c r="EF548">
        <v>0</v>
      </c>
      <c r="EG548">
        <v>414.0956785714286</v>
      </c>
      <c r="EH548">
        <v>-45.2226892857143</v>
      </c>
      <c r="EI548">
        <v>725.2467142857143</v>
      </c>
      <c r="EJ548">
        <v>769.0692142857142</v>
      </c>
      <c r="EK548">
        <v>2.845808214285715</v>
      </c>
      <c r="EL548">
        <v>757.4203571428571</v>
      </c>
      <c r="EM548">
        <v>15.14676428571429</v>
      </c>
      <c r="EN548">
        <v>1.789619285714285</v>
      </c>
      <c r="EO548">
        <v>1.5065625</v>
      </c>
      <c r="EP548">
        <v>15.69641428571428</v>
      </c>
      <c r="EQ548">
        <v>13.03493571428571</v>
      </c>
      <c r="ER548">
        <v>2000.008214285714</v>
      </c>
      <c r="ES548">
        <v>0.9800058571428573</v>
      </c>
      <c r="ET548">
        <v>0.01999385357142857</v>
      </c>
      <c r="EU548">
        <v>0</v>
      </c>
      <c r="EV548">
        <v>783.8907499999998</v>
      </c>
      <c r="EW548">
        <v>5.00078</v>
      </c>
      <c r="EX548">
        <v>20228.81785714286</v>
      </c>
      <c r="EY548">
        <v>16379.73928571428</v>
      </c>
      <c r="EZ548">
        <v>46.13378571428571</v>
      </c>
      <c r="FA548">
        <v>48.32553571428571</v>
      </c>
      <c r="FB548">
        <v>46.64046428571428</v>
      </c>
      <c r="FC548">
        <v>47.19189285714286</v>
      </c>
      <c r="FD548">
        <v>46.47971428571428</v>
      </c>
      <c r="FE548">
        <v>1955.118214285714</v>
      </c>
      <c r="FF548">
        <v>39.89000000000001</v>
      </c>
      <c r="FG548">
        <v>0</v>
      </c>
      <c r="FH548">
        <v>1685039884.9</v>
      </c>
      <c r="FI548">
        <v>0</v>
      </c>
      <c r="FJ548">
        <v>783.93236</v>
      </c>
      <c r="FK548">
        <v>6.666538439687599</v>
      </c>
      <c r="FL548">
        <v>-3797.715378222262</v>
      </c>
      <c r="FM548">
        <v>20186.172</v>
      </c>
      <c r="FN548">
        <v>15</v>
      </c>
      <c r="FO548">
        <v>1685038834.5</v>
      </c>
      <c r="FP548" t="s">
        <v>1407</v>
      </c>
      <c r="FQ548">
        <v>1685038825.5</v>
      </c>
      <c r="FR548">
        <v>1685038834.5</v>
      </c>
      <c r="FS548">
        <v>7</v>
      </c>
      <c r="FT548">
        <v>-0.029</v>
      </c>
      <c r="FU548">
        <v>-0.007</v>
      </c>
      <c r="FV548">
        <v>0.194</v>
      </c>
      <c r="FW548">
        <v>-0.178</v>
      </c>
      <c r="FX548">
        <v>420</v>
      </c>
      <c r="FY548">
        <v>11</v>
      </c>
      <c r="FZ548">
        <v>0.2</v>
      </c>
      <c r="GA548">
        <v>0.02</v>
      </c>
      <c r="GB548">
        <v>-45.09093499999999</v>
      </c>
      <c r="GC548">
        <v>-3.150162101313323</v>
      </c>
      <c r="GD548">
        <v>0.3174484206528669</v>
      </c>
      <c r="GE548">
        <v>0</v>
      </c>
      <c r="GF548">
        <v>2.84319225</v>
      </c>
      <c r="GG548">
        <v>0.05871568480299935</v>
      </c>
      <c r="GH548">
        <v>0.00579878111653645</v>
      </c>
      <c r="GI548">
        <v>1</v>
      </c>
      <c r="GJ548">
        <v>1</v>
      </c>
      <c r="GK548">
        <v>2</v>
      </c>
      <c r="GL548" t="s">
        <v>432</v>
      </c>
      <c r="GM548">
        <v>3.09886</v>
      </c>
      <c r="GN548">
        <v>2.75824</v>
      </c>
      <c r="GO548">
        <v>0.14117</v>
      </c>
      <c r="GP548">
        <v>0.147067</v>
      </c>
      <c r="GQ548">
        <v>0.095376</v>
      </c>
      <c r="GR548">
        <v>0.0843397</v>
      </c>
      <c r="GS548">
        <v>21667.9</v>
      </c>
      <c r="GT548">
        <v>21291.6</v>
      </c>
      <c r="GU548">
        <v>25799</v>
      </c>
      <c r="GV548">
        <v>25337.1</v>
      </c>
      <c r="GW548">
        <v>37484.6</v>
      </c>
      <c r="GX548">
        <v>35361.8</v>
      </c>
      <c r="GY548">
        <v>45126.7</v>
      </c>
      <c r="GZ548">
        <v>41774.3</v>
      </c>
      <c r="HA548">
        <v>1.7959</v>
      </c>
      <c r="HB548">
        <v>1.71303</v>
      </c>
      <c r="HC548">
        <v>-0.0981316</v>
      </c>
      <c r="HD548">
        <v>0</v>
      </c>
      <c r="HE548">
        <v>29.9256</v>
      </c>
      <c r="HF548">
        <v>999.9</v>
      </c>
      <c r="HG548">
        <v>38.8</v>
      </c>
      <c r="HH548">
        <v>47.5</v>
      </c>
      <c r="HI548">
        <v>42.7244</v>
      </c>
      <c r="HJ548">
        <v>62.9839</v>
      </c>
      <c r="HK548">
        <v>23.5377</v>
      </c>
      <c r="HL548">
        <v>1</v>
      </c>
      <c r="HM548">
        <v>0.996646</v>
      </c>
      <c r="HN548">
        <v>9.28105</v>
      </c>
      <c r="HO548">
        <v>20.0556</v>
      </c>
      <c r="HP548">
        <v>5.20905</v>
      </c>
      <c r="HQ548">
        <v>11.986</v>
      </c>
      <c r="HR548">
        <v>4.96265</v>
      </c>
      <c r="HS548">
        <v>3.27425</v>
      </c>
      <c r="HT548">
        <v>9999</v>
      </c>
      <c r="HU548">
        <v>9999</v>
      </c>
      <c r="HV548">
        <v>9999</v>
      </c>
      <c r="HW548">
        <v>33.7</v>
      </c>
      <c r="HX548">
        <v>1.86398</v>
      </c>
      <c r="HY548">
        <v>1.86023</v>
      </c>
      <c r="HZ548">
        <v>1.85867</v>
      </c>
      <c r="IA548">
        <v>1.85997</v>
      </c>
      <c r="IB548">
        <v>1.85986</v>
      </c>
      <c r="IC548">
        <v>1.85852</v>
      </c>
      <c r="ID548">
        <v>1.8576</v>
      </c>
      <c r="IE548">
        <v>1.85242</v>
      </c>
      <c r="IF548">
        <v>0</v>
      </c>
      <c r="IG548">
        <v>0</v>
      </c>
      <c r="IH548">
        <v>0</v>
      </c>
      <c r="II548">
        <v>0</v>
      </c>
      <c r="IJ548" t="s">
        <v>433</v>
      </c>
      <c r="IK548" t="s">
        <v>434</v>
      </c>
      <c r="IL548" t="s">
        <v>435</v>
      </c>
      <c r="IM548" t="s">
        <v>435</v>
      </c>
      <c r="IN548" t="s">
        <v>435</v>
      </c>
      <c r="IO548" t="s">
        <v>435</v>
      </c>
      <c r="IP548">
        <v>0</v>
      </c>
      <c r="IQ548">
        <v>100</v>
      </c>
      <c r="IR548">
        <v>100</v>
      </c>
      <c r="IS548">
        <v>0.194</v>
      </c>
      <c r="IT548">
        <v>-0.0917</v>
      </c>
      <c r="IU548">
        <v>0.1137255797111478</v>
      </c>
      <c r="IV548">
        <v>0.0002756662941723101</v>
      </c>
      <c r="IW548">
        <v>-1.706736700235475E-07</v>
      </c>
      <c r="IX548">
        <v>-7.648352192670159E-11</v>
      </c>
      <c r="IY548">
        <v>-0.2528666375941129</v>
      </c>
      <c r="IZ548">
        <v>0.001712106514585134</v>
      </c>
      <c r="JA548">
        <v>0.0004201690128959496</v>
      </c>
      <c r="JB548">
        <v>-1.212774764375344E-06</v>
      </c>
      <c r="JC548">
        <v>3</v>
      </c>
      <c r="JD548">
        <v>1949</v>
      </c>
      <c r="JE548">
        <v>1</v>
      </c>
      <c r="JF548">
        <v>28</v>
      </c>
      <c r="JG548">
        <v>17.7</v>
      </c>
      <c r="JH548">
        <v>17.5</v>
      </c>
      <c r="JI548">
        <v>1.9043</v>
      </c>
      <c r="JJ548">
        <v>2.69775</v>
      </c>
      <c r="JK548">
        <v>1.49658</v>
      </c>
      <c r="JL548">
        <v>2.33521</v>
      </c>
      <c r="JM548">
        <v>1.54785</v>
      </c>
      <c r="JN548">
        <v>2.44751</v>
      </c>
      <c r="JO548">
        <v>50.4775</v>
      </c>
      <c r="JP548">
        <v>12.4509</v>
      </c>
      <c r="JQ548">
        <v>18</v>
      </c>
      <c r="JR548">
        <v>503.488</v>
      </c>
      <c r="JS548">
        <v>461.87</v>
      </c>
      <c r="JT548">
        <v>20.8962</v>
      </c>
      <c r="JU548">
        <v>38.6056</v>
      </c>
      <c r="JV548">
        <v>30.0018</v>
      </c>
      <c r="JW548">
        <v>38.3669</v>
      </c>
      <c r="JX548">
        <v>38.255</v>
      </c>
      <c r="JY548">
        <v>38.2379</v>
      </c>
      <c r="JZ548">
        <v>58.4941</v>
      </c>
      <c r="KA548">
        <v>0</v>
      </c>
      <c r="KB548">
        <v>17.1539</v>
      </c>
      <c r="KC548">
        <v>809.182</v>
      </c>
      <c r="KD548">
        <v>15.0945</v>
      </c>
      <c r="KE548">
        <v>98.6054</v>
      </c>
      <c r="KF548">
        <v>99.1671</v>
      </c>
    </row>
    <row r="549" spans="1:292">
      <c r="A549">
        <v>529</v>
      </c>
      <c r="B549">
        <v>1685039890.5</v>
      </c>
      <c r="C549">
        <v>13291.40000009537</v>
      </c>
      <c r="D549" t="s">
        <v>1502</v>
      </c>
      <c r="E549" t="s">
        <v>1503</v>
      </c>
      <c r="F549">
        <v>5</v>
      </c>
      <c r="G549" t="s">
        <v>1406</v>
      </c>
      <c r="H549">
        <v>1685039883</v>
      </c>
      <c r="I549">
        <f>(J549)/1000</f>
        <v>0</v>
      </c>
      <c r="J549">
        <f>IF(DO549, AM549, AG549)</f>
        <v>0</v>
      </c>
      <c r="K549">
        <f>IF(DO549, AH549, AF549)</f>
        <v>0</v>
      </c>
      <c r="L549">
        <f>DQ549 - IF(AT549&gt;1, K549*DK549*100.0/(AV549*EE549), 0)</f>
        <v>0</v>
      </c>
      <c r="M549">
        <f>((S549-I549/2)*L549-K549)/(S549+I549/2)</f>
        <v>0</v>
      </c>
      <c r="N549">
        <f>M549*(DX549+DY549)/1000.0</f>
        <v>0</v>
      </c>
      <c r="O549">
        <f>(DQ549 - IF(AT549&gt;1, K549*DK549*100.0/(AV549*EE549), 0))*(DX549+DY549)/1000.0</f>
        <v>0</v>
      </c>
      <c r="P549">
        <f>2.0/((1/R549-1/Q549)+SIGN(R549)*SQRT((1/R549-1/Q549)*(1/R549-1/Q549) + 4*DL549/((DL549+1)*(DL549+1))*(2*1/R549*1/Q549-1/Q549*1/Q549)))</f>
        <v>0</v>
      </c>
      <c r="Q549">
        <f>IF(LEFT(DM549,1)&lt;&gt;"0",IF(LEFT(DM549,1)="1",3.0,DN549),$D$5+$E$5*(EE549*DX549/($K$5*1000))+$F$5*(EE549*DX549/($K$5*1000))*MAX(MIN(DK549,$J$5),$I$5)*MAX(MIN(DK549,$J$5),$I$5)+$G$5*MAX(MIN(DK549,$J$5),$I$5)*(EE549*DX549/($K$5*1000))+$H$5*(EE549*DX549/($K$5*1000))*(EE549*DX549/($K$5*1000)))</f>
        <v>0</v>
      </c>
      <c r="R549">
        <f>I549*(1000-(1000*0.61365*exp(17.502*V549/(240.97+V549))/(DX549+DY549)+DS549)/2)/(1000*0.61365*exp(17.502*V549/(240.97+V549))/(DX549+DY549)-DS549)</f>
        <v>0</v>
      </c>
      <c r="S549">
        <f>1/((DL549+1)/(P549/1.6)+1/(Q549/1.37)) + DL549/((DL549+1)/(P549/1.6) + DL549/(Q549/1.37))</f>
        <v>0</v>
      </c>
      <c r="T549">
        <f>(DG549*DJ549)</f>
        <v>0</v>
      </c>
      <c r="U549">
        <f>(DZ549+(T549+2*0.95*5.67E-8*(((DZ549+$B$9)+273)^4-(DZ549+273)^4)-44100*I549)/(1.84*29.3*Q549+8*0.95*5.67E-8*(DZ549+273)^3))</f>
        <v>0</v>
      </c>
      <c r="V549">
        <f>($C$9*EA549+$D$9*EB549+$E$9*U549)</f>
        <v>0</v>
      </c>
      <c r="W549">
        <f>0.61365*exp(17.502*V549/(240.97+V549))</f>
        <v>0</v>
      </c>
      <c r="X549">
        <f>(Y549/Z549*100)</f>
        <v>0</v>
      </c>
      <c r="Y549">
        <f>DS549*(DX549+DY549)/1000</f>
        <v>0</v>
      </c>
      <c r="Z549">
        <f>0.61365*exp(17.502*DZ549/(240.97+DZ549))</f>
        <v>0</v>
      </c>
      <c r="AA549">
        <f>(W549-DS549*(DX549+DY549)/1000)</f>
        <v>0</v>
      </c>
      <c r="AB549">
        <f>(-I549*44100)</f>
        <v>0</v>
      </c>
      <c r="AC549">
        <f>2*29.3*Q549*0.92*(DZ549-V549)</f>
        <v>0</v>
      </c>
      <c r="AD549">
        <f>2*0.95*5.67E-8*(((DZ549+$B$9)+273)^4-(V549+273)^4)</f>
        <v>0</v>
      </c>
      <c r="AE549">
        <f>T549+AD549+AB549+AC549</f>
        <v>0</v>
      </c>
      <c r="AF549">
        <f>DW549*AT549*(DR549-DQ549*(1000-AT549*DT549)/(1000-AT549*DS549))/(100*DK549)</f>
        <v>0</v>
      </c>
      <c r="AG549">
        <f>1000*DW549*AT549*(DS549-DT549)/(100*DK549*(1000-AT549*DS549))</f>
        <v>0</v>
      </c>
      <c r="AH549">
        <f>(AI549 - AJ549 - DX549*1E3/(8.314*(DZ549+273.15)) * AL549/DW549 * AK549) * DW549/(100*DK549) * (1000 - DT549)/1000</f>
        <v>0</v>
      </c>
      <c r="AI549">
        <v>803.1461343090795</v>
      </c>
      <c r="AJ549">
        <v>766.7331939393938</v>
      </c>
      <c r="AK549">
        <v>3.388630260031803</v>
      </c>
      <c r="AL549">
        <v>66.96187495327348</v>
      </c>
      <c r="AM549">
        <f>(AO549 - AN549 + DX549*1E3/(8.314*(DZ549+273.15)) * AQ549/DW549 * AP549) * DW549/(100*DK549) * 1000/(1000 - AO549)</f>
        <v>0</v>
      </c>
      <c r="AN549">
        <v>15.139658236617</v>
      </c>
      <c r="AO549">
        <v>17.99193496503498</v>
      </c>
      <c r="AP549">
        <v>-2.877811739259576E-05</v>
      </c>
      <c r="AQ549">
        <v>97.61332919018848</v>
      </c>
      <c r="AR549">
        <v>0</v>
      </c>
      <c r="AS549">
        <v>0</v>
      </c>
      <c r="AT549">
        <f>IF(AR549*$H$15&gt;=AV549,1.0,(AV549/(AV549-AR549*$H$15)))</f>
        <v>0</v>
      </c>
      <c r="AU549">
        <f>(AT549-1)*100</f>
        <v>0</v>
      </c>
      <c r="AV549">
        <f>MAX(0,($B$15+$C$15*EE549)/(1+$D$15*EE549)*DX549/(DZ549+273)*$E$15)</f>
        <v>0</v>
      </c>
      <c r="AW549" t="s">
        <v>429</v>
      </c>
      <c r="AX549" t="s">
        <v>429</v>
      </c>
      <c r="AY549">
        <v>0</v>
      </c>
      <c r="AZ549">
        <v>0</v>
      </c>
      <c r="BA549">
        <f>1-AY549/AZ549</f>
        <v>0</v>
      </c>
      <c r="BB549">
        <v>0</v>
      </c>
      <c r="BC549" t="s">
        <v>429</v>
      </c>
      <c r="BD549" t="s">
        <v>429</v>
      </c>
      <c r="BE549">
        <v>0</v>
      </c>
      <c r="BF549">
        <v>0</v>
      </c>
      <c r="BG549">
        <f>1-BE549/BF549</f>
        <v>0</v>
      </c>
      <c r="BH549">
        <v>0.5</v>
      </c>
      <c r="BI549">
        <f>DH549</f>
        <v>0</v>
      </c>
      <c r="BJ549">
        <f>K549</f>
        <v>0</v>
      </c>
      <c r="BK549">
        <f>BG549*BH549*BI549</f>
        <v>0</v>
      </c>
      <c r="BL549">
        <f>(BJ549-BB549)/BI549</f>
        <v>0</v>
      </c>
      <c r="BM549">
        <f>(AZ549-BF549)/BF549</f>
        <v>0</v>
      </c>
      <c r="BN549">
        <f>AY549/(BA549+AY549/BF549)</f>
        <v>0</v>
      </c>
      <c r="BO549" t="s">
        <v>429</v>
      </c>
      <c r="BP549">
        <v>0</v>
      </c>
      <c r="BQ549">
        <f>IF(BP549&lt;&gt;0, BP549, BN549)</f>
        <v>0</v>
      </c>
      <c r="BR549">
        <f>1-BQ549/BF549</f>
        <v>0</v>
      </c>
      <c r="BS549">
        <f>(BF549-BE549)/(BF549-BQ549)</f>
        <v>0</v>
      </c>
      <c r="BT549">
        <f>(AZ549-BF549)/(AZ549-BQ549)</f>
        <v>0</v>
      </c>
      <c r="BU549">
        <f>(BF549-BE549)/(BF549-AY549)</f>
        <v>0</v>
      </c>
      <c r="BV549">
        <f>(AZ549-BF549)/(AZ549-AY549)</f>
        <v>0</v>
      </c>
      <c r="BW549">
        <f>(BS549*BQ549/BE549)</f>
        <v>0</v>
      </c>
      <c r="BX549">
        <f>(1-BW549)</f>
        <v>0</v>
      </c>
      <c r="DG549">
        <f>$B$13*EF549+$C$13*EG549+$F$13*ER549*(1-EU549)</f>
        <v>0</v>
      </c>
      <c r="DH549">
        <f>DG549*DI549</f>
        <v>0</v>
      </c>
      <c r="DI549">
        <f>($B$13*$D$11+$C$13*$D$11+$F$13*((FE549+EW549)/MAX(FE549+EW549+FF549, 0.1)*$I$11+FF549/MAX(FE549+EW549+FF549, 0.1)*$J$11))/($B$13+$C$13+$F$13)</f>
        <v>0</v>
      </c>
      <c r="DJ549">
        <f>($B$13*$K$11+$C$13*$K$11+$F$13*((FE549+EW549)/MAX(FE549+EW549+FF549, 0.1)*$P$11+FF549/MAX(FE549+EW549+FF549, 0.1)*$Q$11))/($B$13+$C$13+$F$13)</f>
        <v>0</v>
      </c>
      <c r="DK549">
        <v>6</v>
      </c>
      <c r="DL549">
        <v>0.5</v>
      </c>
      <c r="DM549" t="s">
        <v>430</v>
      </c>
      <c r="DN549">
        <v>2</v>
      </c>
      <c r="DO549" t="b">
        <v>1</v>
      </c>
      <c r="DP549">
        <v>1685039883</v>
      </c>
      <c r="DQ549">
        <v>729.7035555555557</v>
      </c>
      <c r="DR549">
        <v>775.2114444444445</v>
      </c>
      <c r="DS549">
        <v>17.99315185185185</v>
      </c>
      <c r="DT549">
        <v>15.14364814814815</v>
      </c>
      <c r="DU549">
        <v>729.5092222222222</v>
      </c>
      <c r="DV549">
        <v>18.0848</v>
      </c>
      <c r="DW549">
        <v>500.0148148148149</v>
      </c>
      <c r="DX549">
        <v>99.46264444444442</v>
      </c>
      <c r="DY549">
        <v>0.1000046148148148</v>
      </c>
      <c r="DZ549">
        <v>27.04834814814815</v>
      </c>
      <c r="EA549">
        <v>28.32662592592592</v>
      </c>
      <c r="EB549">
        <v>999.9000000000001</v>
      </c>
      <c r="EC549">
        <v>0</v>
      </c>
      <c r="ED549">
        <v>0</v>
      </c>
      <c r="EE549">
        <v>9998.469999999999</v>
      </c>
      <c r="EF549">
        <v>0</v>
      </c>
      <c r="EG549">
        <v>399.3743703703704</v>
      </c>
      <c r="EH549">
        <v>-45.508</v>
      </c>
      <c r="EI549">
        <v>743.0737037037038</v>
      </c>
      <c r="EJ549">
        <v>787.1314814814816</v>
      </c>
      <c r="EK549">
        <v>2.849494444444444</v>
      </c>
      <c r="EL549">
        <v>775.2114444444445</v>
      </c>
      <c r="EM549">
        <v>15.14364814814815</v>
      </c>
      <c r="EN549">
        <v>1.789646296296296</v>
      </c>
      <c r="EO549">
        <v>1.506227407407407</v>
      </c>
      <c r="EP549">
        <v>15.69664074074074</v>
      </c>
      <c r="EQ549">
        <v>13.03151851851852</v>
      </c>
      <c r="ER549">
        <v>2000.022592592593</v>
      </c>
      <c r="ES549">
        <v>0.9800062222222223</v>
      </c>
      <c r="ET549">
        <v>0.01999348888888889</v>
      </c>
      <c r="EU549">
        <v>0</v>
      </c>
      <c r="EV549">
        <v>784.4390740740739</v>
      </c>
      <c r="EW549">
        <v>5.00078</v>
      </c>
      <c r="EX549">
        <v>20002.58518518519</v>
      </c>
      <c r="EY549">
        <v>16379.84814814815</v>
      </c>
      <c r="EZ549">
        <v>46.16659259259259</v>
      </c>
      <c r="FA549">
        <v>48.35392592592593</v>
      </c>
      <c r="FB549">
        <v>46.70581481481481</v>
      </c>
      <c r="FC549">
        <v>47.19425925925926</v>
      </c>
      <c r="FD549">
        <v>46.49285185185185</v>
      </c>
      <c r="FE549">
        <v>1955.132592592593</v>
      </c>
      <c r="FF549">
        <v>39.89000000000001</v>
      </c>
      <c r="FG549">
        <v>0</v>
      </c>
      <c r="FH549">
        <v>1685039889.7</v>
      </c>
      <c r="FI549">
        <v>0</v>
      </c>
      <c r="FJ549">
        <v>784.4496800000001</v>
      </c>
      <c r="FK549">
        <v>6.861538457199169</v>
      </c>
      <c r="FL549">
        <v>-390.7307693041195</v>
      </c>
      <c r="FM549">
        <v>20005.052</v>
      </c>
      <c r="FN549">
        <v>15</v>
      </c>
      <c r="FO549">
        <v>1685038834.5</v>
      </c>
      <c r="FP549" t="s">
        <v>1407</v>
      </c>
      <c r="FQ549">
        <v>1685038825.5</v>
      </c>
      <c r="FR549">
        <v>1685038834.5</v>
      </c>
      <c r="FS549">
        <v>7</v>
      </c>
      <c r="FT549">
        <v>-0.029</v>
      </c>
      <c r="FU549">
        <v>-0.007</v>
      </c>
      <c r="FV549">
        <v>0.194</v>
      </c>
      <c r="FW549">
        <v>-0.178</v>
      </c>
      <c r="FX549">
        <v>420</v>
      </c>
      <c r="FY549">
        <v>11</v>
      </c>
      <c r="FZ549">
        <v>0.2</v>
      </c>
      <c r="GA549">
        <v>0.02</v>
      </c>
      <c r="GB549">
        <v>-45.3067125</v>
      </c>
      <c r="GC549">
        <v>-3.114735084427609</v>
      </c>
      <c r="GD549">
        <v>0.3093736019665373</v>
      </c>
      <c r="GE549">
        <v>0</v>
      </c>
      <c r="GF549">
        <v>2.8467565</v>
      </c>
      <c r="GG549">
        <v>0.0458613883677219</v>
      </c>
      <c r="GH549">
        <v>0.004618785311096397</v>
      </c>
      <c r="GI549">
        <v>1</v>
      </c>
      <c r="GJ549">
        <v>1</v>
      </c>
      <c r="GK549">
        <v>2</v>
      </c>
      <c r="GL549" t="s">
        <v>432</v>
      </c>
      <c r="GM549">
        <v>3.09878</v>
      </c>
      <c r="GN549">
        <v>2.75811</v>
      </c>
      <c r="GO549">
        <v>0.143314</v>
      </c>
      <c r="GP549">
        <v>0.149181</v>
      </c>
      <c r="GQ549">
        <v>0.0953664</v>
      </c>
      <c r="GR549">
        <v>0.084331</v>
      </c>
      <c r="GS549">
        <v>21612.8</v>
      </c>
      <c r="GT549">
        <v>21238</v>
      </c>
      <c r="GU549">
        <v>25797.9</v>
      </c>
      <c r="GV549">
        <v>25336.2</v>
      </c>
      <c r="GW549">
        <v>37483.6</v>
      </c>
      <c r="GX549">
        <v>35361.5</v>
      </c>
      <c r="GY549">
        <v>45124.7</v>
      </c>
      <c r="GZ549">
        <v>41773.2</v>
      </c>
      <c r="HA549">
        <v>1.7953</v>
      </c>
      <c r="HB549">
        <v>1.71283</v>
      </c>
      <c r="HC549">
        <v>-0.100359</v>
      </c>
      <c r="HD549">
        <v>0</v>
      </c>
      <c r="HE549">
        <v>29.9418</v>
      </c>
      <c r="HF549">
        <v>999.9</v>
      </c>
      <c r="HG549">
        <v>38.8</v>
      </c>
      <c r="HH549">
        <v>47.5</v>
      </c>
      <c r="HI549">
        <v>42.7268</v>
      </c>
      <c r="HJ549">
        <v>63.2339</v>
      </c>
      <c r="HK549">
        <v>23.5256</v>
      </c>
      <c r="HL549">
        <v>1</v>
      </c>
      <c r="HM549">
        <v>0.99859</v>
      </c>
      <c r="HN549">
        <v>9.28105</v>
      </c>
      <c r="HO549">
        <v>20.0554</v>
      </c>
      <c r="HP549">
        <v>5.20845</v>
      </c>
      <c r="HQ549">
        <v>11.9861</v>
      </c>
      <c r="HR549">
        <v>4.9624</v>
      </c>
      <c r="HS549">
        <v>3.27408</v>
      </c>
      <c r="HT549">
        <v>9999</v>
      </c>
      <c r="HU549">
        <v>9999</v>
      </c>
      <c r="HV549">
        <v>9999</v>
      </c>
      <c r="HW549">
        <v>33.7</v>
      </c>
      <c r="HX549">
        <v>1.86399</v>
      </c>
      <c r="HY549">
        <v>1.86023</v>
      </c>
      <c r="HZ549">
        <v>1.85867</v>
      </c>
      <c r="IA549">
        <v>1.85996</v>
      </c>
      <c r="IB549">
        <v>1.85984</v>
      </c>
      <c r="IC549">
        <v>1.85851</v>
      </c>
      <c r="ID549">
        <v>1.8576</v>
      </c>
      <c r="IE549">
        <v>1.85242</v>
      </c>
      <c r="IF549">
        <v>0</v>
      </c>
      <c r="IG549">
        <v>0</v>
      </c>
      <c r="IH549">
        <v>0</v>
      </c>
      <c r="II549">
        <v>0</v>
      </c>
      <c r="IJ549" t="s">
        <v>433</v>
      </c>
      <c r="IK549" t="s">
        <v>434</v>
      </c>
      <c r="IL549" t="s">
        <v>435</v>
      </c>
      <c r="IM549" t="s">
        <v>435</v>
      </c>
      <c r="IN549" t="s">
        <v>435</v>
      </c>
      <c r="IO549" t="s">
        <v>435</v>
      </c>
      <c r="IP549">
        <v>0</v>
      </c>
      <c r="IQ549">
        <v>100</v>
      </c>
      <c r="IR549">
        <v>100</v>
      </c>
      <c r="IS549">
        <v>0.192</v>
      </c>
      <c r="IT549">
        <v>-0.0917</v>
      </c>
      <c r="IU549">
        <v>0.1137255797111478</v>
      </c>
      <c r="IV549">
        <v>0.0002756662941723101</v>
      </c>
      <c r="IW549">
        <v>-1.706736700235475E-07</v>
      </c>
      <c r="IX549">
        <v>-7.648352192670159E-11</v>
      </c>
      <c r="IY549">
        <v>-0.2528666375941129</v>
      </c>
      <c r="IZ549">
        <v>0.001712106514585134</v>
      </c>
      <c r="JA549">
        <v>0.0004201690128959496</v>
      </c>
      <c r="JB549">
        <v>-1.212774764375344E-06</v>
      </c>
      <c r="JC549">
        <v>3</v>
      </c>
      <c r="JD549">
        <v>1949</v>
      </c>
      <c r="JE549">
        <v>1</v>
      </c>
      <c r="JF549">
        <v>28</v>
      </c>
      <c r="JG549">
        <v>17.8</v>
      </c>
      <c r="JH549">
        <v>17.6</v>
      </c>
      <c r="JI549">
        <v>1.93726</v>
      </c>
      <c r="JJ549">
        <v>2.69775</v>
      </c>
      <c r="JK549">
        <v>1.49658</v>
      </c>
      <c r="JL549">
        <v>2.33521</v>
      </c>
      <c r="JM549">
        <v>1.54785</v>
      </c>
      <c r="JN549">
        <v>2.35107</v>
      </c>
      <c r="JO549">
        <v>50.4775</v>
      </c>
      <c r="JP549">
        <v>12.4421</v>
      </c>
      <c r="JQ549">
        <v>18</v>
      </c>
      <c r="JR549">
        <v>503.215</v>
      </c>
      <c r="JS549">
        <v>461.85</v>
      </c>
      <c r="JT549">
        <v>20.9085</v>
      </c>
      <c r="JU549">
        <v>38.6224</v>
      </c>
      <c r="JV549">
        <v>30.0018</v>
      </c>
      <c r="JW549">
        <v>38.383</v>
      </c>
      <c r="JX549">
        <v>38.2719</v>
      </c>
      <c r="JY549">
        <v>38.9324</v>
      </c>
      <c r="JZ549">
        <v>58.4941</v>
      </c>
      <c r="KA549">
        <v>0</v>
      </c>
      <c r="KB549">
        <v>16.8251</v>
      </c>
      <c r="KC549">
        <v>822.539</v>
      </c>
      <c r="KD549">
        <v>15.094</v>
      </c>
      <c r="KE549">
        <v>98.6011</v>
      </c>
      <c r="KF549">
        <v>99.16419999999999</v>
      </c>
    </row>
    <row r="550" spans="1:292">
      <c r="A550">
        <v>530</v>
      </c>
      <c r="B550">
        <v>1685039895.5</v>
      </c>
      <c r="C550">
        <v>13296.40000009537</v>
      </c>
      <c r="D550" t="s">
        <v>1504</v>
      </c>
      <c r="E550" t="s">
        <v>1505</v>
      </c>
      <c r="F550">
        <v>5</v>
      </c>
      <c r="G550" t="s">
        <v>1406</v>
      </c>
      <c r="H550">
        <v>1685039887.714286</v>
      </c>
      <c r="I550">
        <f>(J550)/1000</f>
        <v>0</v>
      </c>
      <c r="J550">
        <f>IF(DO550, AM550, AG550)</f>
        <v>0</v>
      </c>
      <c r="K550">
        <f>IF(DO550, AH550, AF550)</f>
        <v>0</v>
      </c>
      <c r="L550">
        <f>DQ550 - IF(AT550&gt;1, K550*DK550*100.0/(AV550*EE550), 0)</f>
        <v>0</v>
      </c>
      <c r="M550">
        <f>((S550-I550/2)*L550-K550)/(S550+I550/2)</f>
        <v>0</v>
      </c>
      <c r="N550">
        <f>M550*(DX550+DY550)/1000.0</f>
        <v>0</v>
      </c>
      <c r="O550">
        <f>(DQ550 - IF(AT550&gt;1, K550*DK550*100.0/(AV550*EE550), 0))*(DX550+DY550)/1000.0</f>
        <v>0</v>
      </c>
      <c r="P550">
        <f>2.0/((1/R550-1/Q550)+SIGN(R550)*SQRT((1/R550-1/Q550)*(1/R550-1/Q550) + 4*DL550/((DL550+1)*(DL550+1))*(2*1/R550*1/Q550-1/Q550*1/Q550)))</f>
        <v>0</v>
      </c>
      <c r="Q550">
        <f>IF(LEFT(DM550,1)&lt;&gt;"0",IF(LEFT(DM550,1)="1",3.0,DN550),$D$5+$E$5*(EE550*DX550/($K$5*1000))+$F$5*(EE550*DX550/($K$5*1000))*MAX(MIN(DK550,$J$5),$I$5)*MAX(MIN(DK550,$J$5),$I$5)+$G$5*MAX(MIN(DK550,$J$5),$I$5)*(EE550*DX550/($K$5*1000))+$H$5*(EE550*DX550/($K$5*1000))*(EE550*DX550/($K$5*1000)))</f>
        <v>0</v>
      </c>
      <c r="R550">
        <f>I550*(1000-(1000*0.61365*exp(17.502*V550/(240.97+V550))/(DX550+DY550)+DS550)/2)/(1000*0.61365*exp(17.502*V550/(240.97+V550))/(DX550+DY550)-DS550)</f>
        <v>0</v>
      </c>
      <c r="S550">
        <f>1/((DL550+1)/(P550/1.6)+1/(Q550/1.37)) + DL550/((DL550+1)/(P550/1.6) + DL550/(Q550/1.37))</f>
        <v>0</v>
      </c>
      <c r="T550">
        <f>(DG550*DJ550)</f>
        <v>0</v>
      </c>
      <c r="U550">
        <f>(DZ550+(T550+2*0.95*5.67E-8*(((DZ550+$B$9)+273)^4-(DZ550+273)^4)-44100*I550)/(1.84*29.3*Q550+8*0.95*5.67E-8*(DZ550+273)^3))</f>
        <v>0</v>
      </c>
      <c r="V550">
        <f>($C$9*EA550+$D$9*EB550+$E$9*U550)</f>
        <v>0</v>
      </c>
      <c r="W550">
        <f>0.61365*exp(17.502*V550/(240.97+V550))</f>
        <v>0</v>
      </c>
      <c r="X550">
        <f>(Y550/Z550*100)</f>
        <v>0</v>
      </c>
      <c r="Y550">
        <f>DS550*(DX550+DY550)/1000</f>
        <v>0</v>
      </c>
      <c r="Z550">
        <f>0.61365*exp(17.502*DZ550/(240.97+DZ550))</f>
        <v>0</v>
      </c>
      <c r="AA550">
        <f>(W550-DS550*(DX550+DY550)/1000)</f>
        <v>0</v>
      </c>
      <c r="AB550">
        <f>(-I550*44100)</f>
        <v>0</v>
      </c>
      <c r="AC550">
        <f>2*29.3*Q550*0.92*(DZ550-V550)</f>
        <v>0</v>
      </c>
      <c r="AD550">
        <f>2*0.95*5.67E-8*(((DZ550+$B$9)+273)^4-(V550+273)^4)</f>
        <v>0</v>
      </c>
      <c r="AE550">
        <f>T550+AD550+AB550+AC550</f>
        <v>0</v>
      </c>
      <c r="AF550">
        <f>DW550*AT550*(DR550-DQ550*(1000-AT550*DT550)/(1000-AT550*DS550))/(100*DK550)</f>
        <v>0</v>
      </c>
      <c r="AG550">
        <f>1000*DW550*AT550*(DS550-DT550)/(100*DK550*(1000-AT550*DS550))</f>
        <v>0</v>
      </c>
      <c r="AH550">
        <f>(AI550 - AJ550 - DX550*1E3/(8.314*(DZ550+273.15)) * AL550/DW550 * AK550) * DW550/(100*DK550) * (1000 - DT550)/1000</f>
        <v>0</v>
      </c>
      <c r="AI550">
        <v>820.1393120070589</v>
      </c>
      <c r="AJ550">
        <v>783.6788727272724</v>
      </c>
      <c r="AK550">
        <v>3.390102994470962</v>
      </c>
      <c r="AL550">
        <v>66.96187495327348</v>
      </c>
      <c r="AM550">
        <f>(AO550 - AN550 + DX550*1E3/(8.314*(DZ550+273.15)) * AQ550/DW550 * AP550) * DW550/(100*DK550) * 1000/(1000 - AO550)</f>
        <v>0</v>
      </c>
      <c r="AN550">
        <v>15.13935184182481</v>
      </c>
      <c r="AO550">
        <v>17.98997622377623</v>
      </c>
      <c r="AP550">
        <v>-1.736343968717715E-05</v>
      </c>
      <c r="AQ550">
        <v>97.61332919018848</v>
      </c>
      <c r="AR550">
        <v>0</v>
      </c>
      <c r="AS550">
        <v>0</v>
      </c>
      <c r="AT550">
        <f>IF(AR550*$H$15&gt;=AV550,1.0,(AV550/(AV550-AR550*$H$15)))</f>
        <v>0</v>
      </c>
      <c r="AU550">
        <f>(AT550-1)*100</f>
        <v>0</v>
      </c>
      <c r="AV550">
        <f>MAX(0,($B$15+$C$15*EE550)/(1+$D$15*EE550)*DX550/(DZ550+273)*$E$15)</f>
        <v>0</v>
      </c>
      <c r="AW550" t="s">
        <v>429</v>
      </c>
      <c r="AX550" t="s">
        <v>429</v>
      </c>
      <c r="AY550">
        <v>0</v>
      </c>
      <c r="AZ550">
        <v>0</v>
      </c>
      <c r="BA550">
        <f>1-AY550/AZ550</f>
        <v>0</v>
      </c>
      <c r="BB550">
        <v>0</v>
      </c>
      <c r="BC550" t="s">
        <v>429</v>
      </c>
      <c r="BD550" t="s">
        <v>429</v>
      </c>
      <c r="BE550">
        <v>0</v>
      </c>
      <c r="BF550">
        <v>0</v>
      </c>
      <c r="BG550">
        <f>1-BE550/BF550</f>
        <v>0</v>
      </c>
      <c r="BH550">
        <v>0.5</v>
      </c>
      <c r="BI550">
        <f>DH550</f>
        <v>0</v>
      </c>
      <c r="BJ550">
        <f>K550</f>
        <v>0</v>
      </c>
      <c r="BK550">
        <f>BG550*BH550*BI550</f>
        <v>0</v>
      </c>
      <c r="BL550">
        <f>(BJ550-BB550)/BI550</f>
        <v>0</v>
      </c>
      <c r="BM550">
        <f>(AZ550-BF550)/BF550</f>
        <v>0</v>
      </c>
      <c r="BN550">
        <f>AY550/(BA550+AY550/BF550)</f>
        <v>0</v>
      </c>
      <c r="BO550" t="s">
        <v>429</v>
      </c>
      <c r="BP550">
        <v>0</v>
      </c>
      <c r="BQ550">
        <f>IF(BP550&lt;&gt;0, BP550, BN550)</f>
        <v>0</v>
      </c>
      <c r="BR550">
        <f>1-BQ550/BF550</f>
        <v>0</v>
      </c>
      <c r="BS550">
        <f>(BF550-BE550)/(BF550-BQ550)</f>
        <v>0</v>
      </c>
      <c r="BT550">
        <f>(AZ550-BF550)/(AZ550-BQ550)</f>
        <v>0</v>
      </c>
      <c r="BU550">
        <f>(BF550-BE550)/(BF550-AY550)</f>
        <v>0</v>
      </c>
      <c r="BV550">
        <f>(AZ550-BF550)/(AZ550-AY550)</f>
        <v>0</v>
      </c>
      <c r="BW550">
        <f>(BS550*BQ550/BE550)</f>
        <v>0</v>
      </c>
      <c r="BX550">
        <f>(1-BW550)</f>
        <v>0</v>
      </c>
      <c r="DG550">
        <f>$B$13*EF550+$C$13*EG550+$F$13*ER550*(1-EU550)</f>
        <v>0</v>
      </c>
      <c r="DH550">
        <f>DG550*DI550</f>
        <v>0</v>
      </c>
      <c r="DI550">
        <f>($B$13*$D$11+$C$13*$D$11+$F$13*((FE550+EW550)/MAX(FE550+EW550+FF550, 0.1)*$I$11+FF550/MAX(FE550+EW550+FF550, 0.1)*$J$11))/($B$13+$C$13+$F$13)</f>
        <v>0</v>
      </c>
      <c r="DJ550">
        <f>($B$13*$K$11+$C$13*$K$11+$F$13*((FE550+EW550)/MAX(FE550+EW550+FF550, 0.1)*$P$11+FF550/MAX(FE550+EW550+FF550, 0.1)*$Q$11))/($B$13+$C$13+$F$13)</f>
        <v>0</v>
      </c>
      <c r="DK550">
        <v>6</v>
      </c>
      <c r="DL550">
        <v>0.5</v>
      </c>
      <c r="DM550" t="s">
        <v>430</v>
      </c>
      <c r="DN550">
        <v>2</v>
      </c>
      <c r="DO550" t="b">
        <v>1</v>
      </c>
      <c r="DP550">
        <v>1685039887.714286</v>
      </c>
      <c r="DQ550">
        <v>745.3515714285714</v>
      </c>
      <c r="DR550">
        <v>791.04125</v>
      </c>
      <c r="DS550">
        <v>17.99234642857143</v>
      </c>
      <c r="DT550">
        <v>15.14074642857143</v>
      </c>
      <c r="DU550">
        <v>745.1588928571426</v>
      </c>
      <c r="DV550">
        <v>18.08401785714286</v>
      </c>
      <c r="DW550">
        <v>500.0046428571428</v>
      </c>
      <c r="DX550">
        <v>99.46121428571429</v>
      </c>
      <c r="DY550">
        <v>0.1000247357142857</v>
      </c>
      <c r="DZ550">
        <v>27.05064642857143</v>
      </c>
      <c r="EA550">
        <v>28.31862857142857</v>
      </c>
      <c r="EB550">
        <v>999.9000000000002</v>
      </c>
      <c r="EC550">
        <v>0</v>
      </c>
      <c r="ED550">
        <v>0</v>
      </c>
      <c r="EE550">
        <v>10001.31464285714</v>
      </c>
      <c r="EF550">
        <v>0</v>
      </c>
      <c r="EG550">
        <v>397.2015714285714</v>
      </c>
      <c r="EH550">
        <v>-45.68973214285715</v>
      </c>
      <c r="EI550">
        <v>759.0078928571429</v>
      </c>
      <c r="EJ550">
        <v>803.2024285714286</v>
      </c>
      <c r="EK550">
        <v>2.851595714285715</v>
      </c>
      <c r="EL550">
        <v>791.04125</v>
      </c>
      <c r="EM550">
        <v>15.14074642857143</v>
      </c>
      <c r="EN550">
        <v>1.789541071428572</v>
      </c>
      <c r="EO550">
        <v>1.505916785714286</v>
      </c>
      <c r="EP550">
        <v>15.69571785714286</v>
      </c>
      <c r="EQ550">
        <v>13.02836428571428</v>
      </c>
      <c r="ER550">
        <v>2000.045</v>
      </c>
      <c r="ES550">
        <v>0.9800062857142856</v>
      </c>
      <c r="ET550">
        <v>0.01999342857142858</v>
      </c>
      <c r="EU550">
        <v>0</v>
      </c>
      <c r="EV550">
        <v>784.8898571428571</v>
      </c>
      <c r="EW550">
        <v>5.00078</v>
      </c>
      <c r="EX550">
        <v>20142.475</v>
      </c>
      <c r="EY550">
        <v>16380.02857142857</v>
      </c>
      <c r="EZ550">
        <v>46.17399999999999</v>
      </c>
      <c r="FA550">
        <v>48.37925</v>
      </c>
      <c r="FB550">
        <v>46.72521428571428</v>
      </c>
      <c r="FC550">
        <v>47.20732142857143</v>
      </c>
      <c r="FD550">
        <v>46.47746428571428</v>
      </c>
      <c r="FE550">
        <v>1955.155</v>
      </c>
      <c r="FF550">
        <v>39.89000000000001</v>
      </c>
      <c r="FG550">
        <v>0</v>
      </c>
      <c r="FH550">
        <v>1685039895.1</v>
      </c>
      <c r="FI550">
        <v>0</v>
      </c>
      <c r="FJ550">
        <v>784.9310384615385</v>
      </c>
      <c r="FK550">
        <v>4.519076913401511</v>
      </c>
      <c r="FL550">
        <v>3457.6683746246</v>
      </c>
      <c r="FM550">
        <v>20164.50769230769</v>
      </c>
      <c r="FN550">
        <v>15</v>
      </c>
      <c r="FO550">
        <v>1685038834.5</v>
      </c>
      <c r="FP550" t="s">
        <v>1407</v>
      </c>
      <c r="FQ550">
        <v>1685038825.5</v>
      </c>
      <c r="FR550">
        <v>1685038834.5</v>
      </c>
      <c r="FS550">
        <v>7</v>
      </c>
      <c r="FT550">
        <v>-0.029</v>
      </c>
      <c r="FU550">
        <v>-0.007</v>
      </c>
      <c r="FV550">
        <v>0.194</v>
      </c>
      <c r="FW550">
        <v>-0.178</v>
      </c>
      <c r="FX550">
        <v>420</v>
      </c>
      <c r="FY550">
        <v>11</v>
      </c>
      <c r="FZ550">
        <v>0.2</v>
      </c>
      <c r="GA550">
        <v>0.02</v>
      </c>
      <c r="GB550">
        <v>-45.55833658536585</v>
      </c>
      <c r="GC550">
        <v>-2.550060627177697</v>
      </c>
      <c r="GD550">
        <v>0.2612386160489476</v>
      </c>
      <c r="GE550">
        <v>0</v>
      </c>
      <c r="GF550">
        <v>2.849700975609756</v>
      </c>
      <c r="GG550">
        <v>0.02981289198606077</v>
      </c>
      <c r="GH550">
        <v>0.00335392147971417</v>
      </c>
      <c r="GI550">
        <v>1</v>
      </c>
      <c r="GJ550">
        <v>1</v>
      </c>
      <c r="GK550">
        <v>2</v>
      </c>
      <c r="GL550" t="s">
        <v>432</v>
      </c>
      <c r="GM550">
        <v>3.09895</v>
      </c>
      <c r="GN550">
        <v>2.75832</v>
      </c>
      <c r="GO550">
        <v>0.145425</v>
      </c>
      <c r="GP550">
        <v>0.151242</v>
      </c>
      <c r="GQ550">
        <v>0.09535109999999999</v>
      </c>
      <c r="GR550">
        <v>0.0843077</v>
      </c>
      <c r="GS550">
        <v>21558.6</v>
      </c>
      <c r="GT550">
        <v>21185.8</v>
      </c>
      <c r="GU550">
        <v>25797</v>
      </c>
      <c r="GV550">
        <v>25335.5</v>
      </c>
      <c r="GW550">
        <v>37483.1</v>
      </c>
      <c r="GX550">
        <v>35361.8</v>
      </c>
      <c r="GY550">
        <v>45122.9</v>
      </c>
      <c r="GZ550">
        <v>41772.2</v>
      </c>
      <c r="HA550">
        <v>1.79545</v>
      </c>
      <c r="HB550">
        <v>1.71275</v>
      </c>
      <c r="HC550">
        <v>-0.101671</v>
      </c>
      <c r="HD550">
        <v>0</v>
      </c>
      <c r="HE550">
        <v>29.9539</v>
      </c>
      <c r="HF550">
        <v>999.9</v>
      </c>
      <c r="HG550">
        <v>38.8</v>
      </c>
      <c r="HH550">
        <v>47.5</v>
      </c>
      <c r="HI550">
        <v>42.7281</v>
      </c>
      <c r="HJ550">
        <v>63.1239</v>
      </c>
      <c r="HK550">
        <v>23.1691</v>
      </c>
      <c r="HL550">
        <v>1</v>
      </c>
      <c r="HM550">
        <v>1.00039</v>
      </c>
      <c r="HN550">
        <v>9.28105</v>
      </c>
      <c r="HO550">
        <v>20.0554</v>
      </c>
      <c r="HP550">
        <v>5.20786</v>
      </c>
      <c r="HQ550">
        <v>11.986</v>
      </c>
      <c r="HR550">
        <v>4.96245</v>
      </c>
      <c r="HS550">
        <v>3.274</v>
      </c>
      <c r="HT550">
        <v>9999</v>
      </c>
      <c r="HU550">
        <v>9999</v>
      </c>
      <c r="HV550">
        <v>9999</v>
      </c>
      <c r="HW550">
        <v>33.7</v>
      </c>
      <c r="HX550">
        <v>1.86394</v>
      </c>
      <c r="HY550">
        <v>1.86023</v>
      </c>
      <c r="HZ550">
        <v>1.85867</v>
      </c>
      <c r="IA550">
        <v>1.85994</v>
      </c>
      <c r="IB550">
        <v>1.85986</v>
      </c>
      <c r="IC550">
        <v>1.85852</v>
      </c>
      <c r="ID550">
        <v>1.8576</v>
      </c>
      <c r="IE550">
        <v>1.85242</v>
      </c>
      <c r="IF550">
        <v>0</v>
      </c>
      <c r="IG550">
        <v>0</v>
      </c>
      <c r="IH550">
        <v>0</v>
      </c>
      <c r="II550">
        <v>0</v>
      </c>
      <c r="IJ550" t="s">
        <v>433</v>
      </c>
      <c r="IK550" t="s">
        <v>434</v>
      </c>
      <c r="IL550" t="s">
        <v>435</v>
      </c>
      <c r="IM550" t="s">
        <v>435</v>
      </c>
      <c r="IN550" t="s">
        <v>435</v>
      </c>
      <c r="IO550" t="s">
        <v>435</v>
      </c>
      <c r="IP550">
        <v>0</v>
      </c>
      <c r="IQ550">
        <v>100</v>
      </c>
      <c r="IR550">
        <v>100</v>
      </c>
      <c r="IS550">
        <v>0.189</v>
      </c>
      <c r="IT550">
        <v>-0.0917</v>
      </c>
      <c r="IU550">
        <v>0.1137255797111478</v>
      </c>
      <c r="IV550">
        <v>0.0002756662941723101</v>
      </c>
      <c r="IW550">
        <v>-1.706736700235475E-07</v>
      </c>
      <c r="IX550">
        <v>-7.648352192670159E-11</v>
      </c>
      <c r="IY550">
        <v>-0.2528666375941129</v>
      </c>
      <c r="IZ550">
        <v>0.001712106514585134</v>
      </c>
      <c r="JA550">
        <v>0.0004201690128959496</v>
      </c>
      <c r="JB550">
        <v>-1.212774764375344E-06</v>
      </c>
      <c r="JC550">
        <v>3</v>
      </c>
      <c r="JD550">
        <v>1949</v>
      </c>
      <c r="JE550">
        <v>1</v>
      </c>
      <c r="JF550">
        <v>28</v>
      </c>
      <c r="JG550">
        <v>17.8</v>
      </c>
      <c r="JH550">
        <v>17.7</v>
      </c>
      <c r="JI550">
        <v>1.97021</v>
      </c>
      <c r="JJ550">
        <v>2.69531</v>
      </c>
      <c r="JK550">
        <v>1.49658</v>
      </c>
      <c r="JL550">
        <v>2.33521</v>
      </c>
      <c r="JM550">
        <v>1.54785</v>
      </c>
      <c r="JN550">
        <v>2.35352</v>
      </c>
      <c r="JO550">
        <v>50.4451</v>
      </c>
      <c r="JP550">
        <v>12.4246</v>
      </c>
      <c r="JQ550">
        <v>18</v>
      </c>
      <c r="JR550">
        <v>503.423</v>
      </c>
      <c r="JS550">
        <v>461.902</v>
      </c>
      <c r="JT550">
        <v>20.9159</v>
      </c>
      <c r="JU550">
        <v>38.6403</v>
      </c>
      <c r="JV550">
        <v>30.0019</v>
      </c>
      <c r="JW550">
        <v>38.3998</v>
      </c>
      <c r="JX550">
        <v>38.2874</v>
      </c>
      <c r="JY550">
        <v>39.5508</v>
      </c>
      <c r="JZ550">
        <v>58.4941</v>
      </c>
      <c r="KA550">
        <v>0</v>
      </c>
      <c r="KB550">
        <v>16.5134</v>
      </c>
      <c r="KC550">
        <v>842.575</v>
      </c>
      <c r="KD550">
        <v>15.0956</v>
      </c>
      <c r="KE550">
        <v>98.59739999999999</v>
      </c>
      <c r="KF550">
        <v>99.1617</v>
      </c>
    </row>
    <row r="551" spans="1:292">
      <c r="A551">
        <v>531</v>
      </c>
      <c r="B551">
        <v>1685039900.5</v>
      </c>
      <c r="C551">
        <v>13301.40000009537</v>
      </c>
      <c r="D551" t="s">
        <v>1506</v>
      </c>
      <c r="E551" t="s">
        <v>1507</v>
      </c>
      <c r="F551">
        <v>5</v>
      </c>
      <c r="G551" t="s">
        <v>1406</v>
      </c>
      <c r="H551">
        <v>1685039893</v>
      </c>
      <c r="I551">
        <f>(J551)/1000</f>
        <v>0</v>
      </c>
      <c r="J551">
        <f>IF(DO551, AM551, AG551)</f>
        <v>0</v>
      </c>
      <c r="K551">
        <f>IF(DO551, AH551, AF551)</f>
        <v>0</v>
      </c>
      <c r="L551">
        <f>DQ551 - IF(AT551&gt;1, K551*DK551*100.0/(AV551*EE551), 0)</f>
        <v>0</v>
      </c>
      <c r="M551">
        <f>((S551-I551/2)*L551-K551)/(S551+I551/2)</f>
        <v>0</v>
      </c>
      <c r="N551">
        <f>M551*(DX551+DY551)/1000.0</f>
        <v>0</v>
      </c>
      <c r="O551">
        <f>(DQ551 - IF(AT551&gt;1, K551*DK551*100.0/(AV551*EE551), 0))*(DX551+DY551)/1000.0</f>
        <v>0</v>
      </c>
      <c r="P551">
        <f>2.0/((1/R551-1/Q551)+SIGN(R551)*SQRT((1/R551-1/Q551)*(1/R551-1/Q551) + 4*DL551/((DL551+1)*(DL551+1))*(2*1/R551*1/Q551-1/Q551*1/Q551)))</f>
        <v>0</v>
      </c>
      <c r="Q551">
        <f>IF(LEFT(DM551,1)&lt;&gt;"0",IF(LEFT(DM551,1)="1",3.0,DN551),$D$5+$E$5*(EE551*DX551/($K$5*1000))+$F$5*(EE551*DX551/($K$5*1000))*MAX(MIN(DK551,$J$5),$I$5)*MAX(MIN(DK551,$J$5),$I$5)+$G$5*MAX(MIN(DK551,$J$5),$I$5)*(EE551*DX551/($K$5*1000))+$H$5*(EE551*DX551/($K$5*1000))*(EE551*DX551/($K$5*1000)))</f>
        <v>0</v>
      </c>
      <c r="R551">
        <f>I551*(1000-(1000*0.61365*exp(17.502*V551/(240.97+V551))/(DX551+DY551)+DS551)/2)/(1000*0.61365*exp(17.502*V551/(240.97+V551))/(DX551+DY551)-DS551)</f>
        <v>0</v>
      </c>
      <c r="S551">
        <f>1/((DL551+1)/(P551/1.6)+1/(Q551/1.37)) + DL551/((DL551+1)/(P551/1.6) + DL551/(Q551/1.37))</f>
        <v>0</v>
      </c>
      <c r="T551">
        <f>(DG551*DJ551)</f>
        <v>0</v>
      </c>
      <c r="U551">
        <f>(DZ551+(T551+2*0.95*5.67E-8*(((DZ551+$B$9)+273)^4-(DZ551+273)^4)-44100*I551)/(1.84*29.3*Q551+8*0.95*5.67E-8*(DZ551+273)^3))</f>
        <v>0</v>
      </c>
      <c r="V551">
        <f>($C$9*EA551+$D$9*EB551+$E$9*U551)</f>
        <v>0</v>
      </c>
      <c r="W551">
        <f>0.61365*exp(17.502*V551/(240.97+V551))</f>
        <v>0</v>
      </c>
      <c r="X551">
        <f>(Y551/Z551*100)</f>
        <v>0</v>
      </c>
      <c r="Y551">
        <f>DS551*(DX551+DY551)/1000</f>
        <v>0</v>
      </c>
      <c r="Z551">
        <f>0.61365*exp(17.502*DZ551/(240.97+DZ551))</f>
        <v>0</v>
      </c>
      <c r="AA551">
        <f>(W551-DS551*(DX551+DY551)/1000)</f>
        <v>0</v>
      </c>
      <c r="AB551">
        <f>(-I551*44100)</f>
        <v>0</v>
      </c>
      <c r="AC551">
        <f>2*29.3*Q551*0.92*(DZ551-V551)</f>
        <v>0</v>
      </c>
      <c r="AD551">
        <f>2*0.95*5.67E-8*(((DZ551+$B$9)+273)^4-(V551+273)^4)</f>
        <v>0</v>
      </c>
      <c r="AE551">
        <f>T551+AD551+AB551+AC551</f>
        <v>0</v>
      </c>
      <c r="AF551">
        <f>DW551*AT551*(DR551-DQ551*(1000-AT551*DT551)/(1000-AT551*DS551))/(100*DK551)</f>
        <v>0</v>
      </c>
      <c r="AG551">
        <f>1000*DW551*AT551*(DS551-DT551)/(100*DK551*(1000-AT551*DS551))</f>
        <v>0</v>
      </c>
      <c r="AH551">
        <f>(AI551 - AJ551 - DX551*1E3/(8.314*(DZ551+273.15)) * AL551/DW551 * AK551) * DW551/(100*DK551) * (1000 - DT551)/1000</f>
        <v>0</v>
      </c>
      <c r="AI551">
        <v>836.9855418587717</v>
      </c>
      <c r="AJ551">
        <v>800.6267878787875</v>
      </c>
      <c r="AK551">
        <v>3.390027176876552</v>
      </c>
      <c r="AL551">
        <v>66.96187495327348</v>
      </c>
      <c r="AM551">
        <f>(AO551 - AN551 + DX551*1E3/(8.314*(DZ551+273.15)) * AQ551/DW551 * AP551) * DW551/(100*DK551) * 1000/(1000 - AO551)</f>
        <v>0</v>
      </c>
      <c r="AN551">
        <v>15.13495072999695</v>
      </c>
      <c r="AO551">
        <v>17.98907832167833</v>
      </c>
      <c r="AP551">
        <v>-1.010265089604018E-05</v>
      </c>
      <c r="AQ551">
        <v>97.61332919018848</v>
      </c>
      <c r="AR551">
        <v>0</v>
      </c>
      <c r="AS551">
        <v>0</v>
      </c>
      <c r="AT551">
        <f>IF(AR551*$H$15&gt;=AV551,1.0,(AV551/(AV551-AR551*$H$15)))</f>
        <v>0</v>
      </c>
      <c r="AU551">
        <f>(AT551-1)*100</f>
        <v>0</v>
      </c>
      <c r="AV551">
        <f>MAX(0,($B$15+$C$15*EE551)/(1+$D$15*EE551)*DX551/(DZ551+273)*$E$15)</f>
        <v>0</v>
      </c>
      <c r="AW551" t="s">
        <v>429</v>
      </c>
      <c r="AX551" t="s">
        <v>429</v>
      </c>
      <c r="AY551">
        <v>0</v>
      </c>
      <c r="AZ551">
        <v>0</v>
      </c>
      <c r="BA551">
        <f>1-AY551/AZ551</f>
        <v>0</v>
      </c>
      <c r="BB551">
        <v>0</v>
      </c>
      <c r="BC551" t="s">
        <v>429</v>
      </c>
      <c r="BD551" t="s">
        <v>429</v>
      </c>
      <c r="BE551">
        <v>0</v>
      </c>
      <c r="BF551">
        <v>0</v>
      </c>
      <c r="BG551">
        <f>1-BE551/BF551</f>
        <v>0</v>
      </c>
      <c r="BH551">
        <v>0.5</v>
      </c>
      <c r="BI551">
        <f>DH551</f>
        <v>0</v>
      </c>
      <c r="BJ551">
        <f>K551</f>
        <v>0</v>
      </c>
      <c r="BK551">
        <f>BG551*BH551*BI551</f>
        <v>0</v>
      </c>
      <c r="BL551">
        <f>(BJ551-BB551)/BI551</f>
        <v>0</v>
      </c>
      <c r="BM551">
        <f>(AZ551-BF551)/BF551</f>
        <v>0</v>
      </c>
      <c r="BN551">
        <f>AY551/(BA551+AY551/BF551)</f>
        <v>0</v>
      </c>
      <c r="BO551" t="s">
        <v>429</v>
      </c>
      <c r="BP551">
        <v>0</v>
      </c>
      <c r="BQ551">
        <f>IF(BP551&lt;&gt;0, BP551, BN551)</f>
        <v>0</v>
      </c>
      <c r="BR551">
        <f>1-BQ551/BF551</f>
        <v>0</v>
      </c>
      <c r="BS551">
        <f>(BF551-BE551)/(BF551-BQ551)</f>
        <v>0</v>
      </c>
      <c r="BT551">
        <f>(AZ551-BF551)/(AZ551-BQ551)</f>
        <v>0</v>
      </c>
      <c r="BU551">
        <f>(BF551-BE551)/(BF551-AY551)</f>
        <v>0</v>
      </c>
      <c r="BV551">
        <f>(AZ551-BF551)/(AZ551-AY551)</f>
        <v>0</v>
      </c>
      <c r="BW551">
        <f>(BS551*BQ551/BE551)</f>
        <v>0</v>
      </c>
      <c r="BX551">
        <f>(1-BW551)</f>
        <v>0</v>
      </c>
      <c r="DG551">
        <f>$B$13*EF551+$C$13*EG551+$F$13*ER551*(1-EU551)</f>
        <v>0</v>
      </c>
      <c r="DH551">
        <f>DG551*DI551</f>
        <v>0</v>
      </c>
      <c r="DI551">
        <f>($B$13*$D$11+$C$13*$D$11+$F$13*((FE551+EW551)/MAX(FE551+EW551+FF551, 0.1)*$I$11+FF551/MAX(FE551+EW551+FF551, 0.1)*$J$11))/($B$13+$C$13+$F$13)</f>
        <v>0</v>
      </c>
      <c r="DJ551">
        <f>($B$13*$K$11+$C$13*$K$11+$F$13*((FE551+EW551)/MAX(FE551+EW551+FF551, 0.1)*$P$11+FF551/MAX(FE551+EW551+FF551, 0.1)*$Q$11))/($B$13+$C$13+$F$13)</f>
        <v>0</v>
      </c>
      <c r="DK551">
        <v>6</v>
      </c>
      <c r="DL551">
        <v>0.5</v>
      </c>
      <c r="DM551" t="s">
        <v>430</v>
      </c>
      <c r="DN551">
        <v>2</v>
      </c>
      <c r="DO551" t="b">
        <v>1</v>
      </c>
      <c r="DP551">
        <v>1685039893</v>
      </c>
      <c r="DQ551">
        <v>762.9249259259259</v>
      </c>
      <c r="DR551">
        <v>808.7891851851849</v>
      </c>
      <c r="DS551">
        <v>17.99068518518519</v>
      </c>
      <c r="DT551">
        <v>15.13770740740741</v>
      </c>
      <c r="DU551">
        <v>762.7341111111111</v>
      </c>
      <c r="DV551">
        <v>18.08238148148148</v>
      </c>
      <c r="DW551">
        <v>500.0112222222222</v>
      </c>
      <c r="DX551">
        <v>99.45925185185186</v>
      </c>
      <c r="DY551">
        <v>0.1000038703703704</v>
      </c>
      <c r="DZ551">
        <v>27.0518925925926</v>
      </c>
      <c r="EA551">
        <v>28.30712962962964</v>
      </c>
      <c r="EB551">
        <v>999.9000000000001</v>
      </c>
      <c r="EC551">
        <v>0</v>
      </c>
      <c r="ED551">
        <v>0</v>
      </c>
      <c r="EE551">
        <v>10004.41333333333</v>
      </c>
      <c r="EF551">
        <v>0</v>
      </c>
      <c r="EG551">
        <v>406.3455185185185</v>
      </c>
      <c r="EH551">
        <v>-45.86430370370369</v>
      </c>
      <c r="EI551">
        <v>776.9018888888889</v>
      </c>
      <c r="EJ551">
        <v>821.2205925925927</v>
      </c>
      <c r="EK551">
        <v>2.852964444444444</v>
      </c>
      <c r="EL551">
        <v>808.7891851851849</v>
      </c>
      <c r="EM551">
        <v>15.13770740740741</v>
      </c>
      <c r="EN551">
        <v>1.78934</v>
      </c>
      <c r="EO551">
        <v>1.505585555555556</v>
      </c>
      <c r="EP551">
        <v>15.69395925925926</v>
      </c>
      <c r="EQ551">
        <v>13.025</v>
      </c>
      <c r="ER551">
        <v>2000.010740740741</v>
      </c>
      <c r="ES551">
        <v>0.9800056666666666</v>
      </c>
      <c r="ET551">
        <v>0.01999404074074074</v>
      </c>
      <c r="EU551">
        <v>0</v>
      </c>
      <c r="EV551">
        <v>785.2634074074075</v>
      </c>
      <c r="EW551">
        <v>5.00078</v>
      </c>
      <c r="EX551">
        <v>20382.44444444445</v>
      </c>
      <c r="EY551">
        <v>16379.73703703704</v>
      </c>
      <c r="EZ551">
        <v>46.16874074074072</v>
      </c>
      <c r="FA551">
        <v>48.40255555555554</v>
      </c>
      <c r="FB551">
        <v>46.75662962962961</v>
      </c>
      <c r="FC551">
        <v>47.22199999999999</v>
      </c>
      <c r="FD551">
        <v>46.45818518518519</v>
      </c>
      <c r="FE551">
        <v>1955.120740740741</v>
      </c>
      <c r="FF551">
        <v>39.89000000000001</v>
      </c>
      <c r="FG551">
        <v>0</v>
      </c>
      <c r="FH551">
        <v>1685039899.9</v>
      </c>
      <c r="FI551">
        <v>0</v>
      </c>
      <c r="FJ551">
        <v>785.2543846153847</v>
      </c>
      <c r="FK551">
        <v>3.41476921168233</v>
      </c>
      <c r="FL551">
        <v>3605.9999988501</v>
      </c>
      <c r="FM551">
        <v>20380.05769230769</v>
      </c>
      <c r="FN551">
        <v>15</v>
      </c>
      <c r="FO551">
        <v>1685038834.5</v>
      </c>
      <c r="FP551" t="s">
        <v>1407</v>
      </c>
      <c r="FQ551">
        <v>1685038825.5</v>
      </c>
      <c r="FR551">
        <v>1685038834.5</v>
      </c>
      <c r="FS551">
        <v>7</v>
      </c>
      <c r="FT551">
        <v>-0.029</v>
      </c>
      <c r="FU551">
        <v>-0.007</v>
      </c>
      <c r="FV551">
        <v>0.194</v>
      </c>
      <c r="FW551">
        <v>-0.178</v>
      </c>
      <c r="FX551">
        <v>420</v>
      </c>
      <c r="FY551">
        <v>11</v>
      </c>
      <c r="FZ551">
        <v>0.2</v>
      </c>
      <c r="GA551">
        <v>0.02</v>
      </c>
      <c r="GB551">
        <v>-45.72343658536585</v>
      </c>
      <c r="GC551">
        <v>-1.888877351916473</v>
      </c>
      <c r="GD551">
        <v>0.206860135093206</v>
      </c>
      <c r="GE551">
        <v>0</v>
      </c>
      <c r="GF551">
        <v>2.852018780487805</v>
      </c>
      <c r="GG551">
        <v>0.01490362369338106</v>
      </c>
      <c r="GH551">
        <v>0.001712018057691907</v>
      </c>
      <c r="GI551">
        <v>1</v>
      </c>
      <c r="GJ551">
        <v>1</v>
      </c>
      <c r="GK551">
        <v>2</v>
      </c>
      <c r="GL551" t="s">
        <v>432</v>
      </c>
      <c r="GM551">
        <v>3.09888</v>
      </c>
      <c r="GN551">
        <v>2.75814</v>
      </c>
      <c r="GO551">
        <v>0.14752</v>
      </c>
      <c r="GP551">
        <v>0.153304</v>
      </c>
      <c r="GQ551">
        <v>0.0953439</v>
      </c>
      <c r="GR551">
        <v>0.08429979999999999</v>
      </c>
      <c r="GS551">
        <v>21504.9</v>
      </c>
      <c r="GT551">
        <v>21133.8</v>
      </c>
      <c r="GU551">
        <v>25796.1</v>
      </c>
      <c r="GV551">
        <v>25334.9</v>
      </c>
      <c r="GW551">
        <v>37482.4</v>
      </c>
      <c r="GX551">
        <v>35361.1</v>
      </c>
      <c r="GY551">
        <v>45121.4</v>
      </c>
      <c r="GZ551">
        <v>41770.7</v>
      </c>
      <c r="HA551">
        <v>1.79545</v>
      </c>
      <c r="HB551">
        <v>1.71273</v>
      </c>
      <c r="HC551">
        <v>-0.102445</v>
      </c>
      <c r="HD551">
        <v>0</v>
      </c>
      <c r="HE551">
        <v>29.9617</v>
      </c>
      <c r="HF551">
        <v>999.9</v>
      </c>
      <c r="HG551">
        <v>38.8</v>
      </c>
      <c r="HH551">
        <v>47.5</v>
      </c>
      <c r="HI551">
        <v>42.729</v>
      </c>
      <c r="HJ551">
        <v>63.0739</v>
      </c>
      <c r="HK551">
        <v>23.3413</v>
      </c>
      <c r="HL551">
        <v>1</v>
      </c>
      <c r="HM551">
        <v>1.0025</v>
      </c>
      <c r="HN551">
        <v>9.28105</v>
      </c>
      <c r="HO551">
        <v>20.0552</v>
      </c>
      <c r="HP551">
        <v>5.2089</v>
      </c>
      <c r="HQ551">
        <v>11.986</v>
      </c>
      <c r="HR551">
        <v>4.96225</v>
      </c>
      <c r="HS551">
        <v>3.27397</v>
      </c>
      <c r="HT551">
        <v>9999</v>
      </c>
      <c r="HU551">
        <v>9999</v>
      </c>
      <c r="HV551">
        <v>9999</v>
      </c>
      <c r="HW551">
        <v>33.7</v>
      </c>
      <c r="HX551">
        <v>1.86396</v>
      </c>
      <c r="HY551">
        <v>1.86024</v>
      </c>
      <c r="HZ551">
        <v>1.85867</v>
      </c>
      <c r="IA551">
        <v>1.85991</v>
      </c>
      <c r="IB551">
        <v>1.85986</v>
      </c>
      <c r="IC551">
        <v>1.85852</v>
      </c>
      <c r="ID551">
        <v>1.8576</v>
      </c>
      <c r="IE551">
        <v>1.85242</v>
      </c>
      <c r="IF551">
        <v>0</v>
      </c>
      <c r="IG551">
        <v>0</v>
      </c>
      <c r="IH551">
        <v>0</v>
      </c>
      <c r="II551">
        <v>0</v>
      </c>
      <c r="IJ551" t="s">
        <v>433</v>
      </c>
      <c r="IK551" t="s">
        <v>434</v>
      </c>
      <c r="IL551" t="s">
        <v>435</v>
      </c>
      <c r="IM551" t="s">
        <v>435</v>
      </c>
      <c r="IN551" t="s">
        <v>435</v>
      </c>
      <c r="IO551" t="s">
        <v>435</v>
      </c>
      <c r="IP551">
        <v>0</v>
      </c>
      <c r="IQ551">
        <v>100</v>
      </c>
      <c r="IR551">
        <v>100</v>
      </c>
      <c r="IS551">
        <v>0.188</v>
      </c>
      <c r="IT551">
        <v>-0.0917</v>
      </c>
      <c r="IU551">
        <v>0.1137255797111478</v>
      </c>
      <c r="IV551">
        <v>0.0002756662941723101</v>
      </c>
      <c r="IW551">
        <v>-1.706736700235475E-07</v>
      </c>
      <c r="IX551">
        <v>-7.648352192670159E-11</v>
      </c>
      <c r="IY551">
        <v>-0.2528666375941129</v>
      </c>
      <c r="IZ551">
        <v>0.001712106514585134</v>
      </c>
      <c r="JA551">
        <v>0.0004201690128959496</v>
      </c>
      <c r="JB551">
        <v>-1.212774764375344E-06</v>
      </c>
      <c r="JC551">
        <v>3</v>
      </c>
      <c r="JD551">
        <v>1949</v>
      </c>
      <c r="JE551">
        <v>1</v>
      </c>
      <c r="JF551">
        <v>28</v>
      </c>
      <c r="JG551">
        <v>17.9</v>
      </c>
      <c r="JH551">
        <v>17.8</v>
      </c>
      <c r="JI551">
        <v>2.00439</v>
      </c>
      <c r="JJ551">
        <v>2.69287</v>
      </c>
      <c r="JK551">
        <v>1.49658</v>
      </c>
      <c r="JL551">
        <v>2.33521</v>
      </c>
      <c r="JM551">
        <v>1.54785</v>
      </c>
      <c r="JN551">
        <v>2.3645</v>
      </c>
      <c r="JO551">
        <v>50.4775</v>
      </c>
      <c r="JP551">
        <v>12.4246</v>
      </c>
      <c r="JQ551">
        <v>18</v>
      </c>
      <c r="JR551">
        <v>503.525</v>
      </c>
      <c r="JS551">
        <v>461.988</v>
      </c>
      <c r="JT551">
        <v>20.9221</v>
      </c>
      <c r="JU551">
        <v>38.6586</v>
      </c>
      <c r="JV551">
        <v>30.002</v>
      </c>
      <c r="JW551">
        <v>38.415</v>
      </c>
      <c r="JX551">
        <v>38.3028</v>
      </c>
      <c r="JY551">
        <v>40.2432</v>
      </c>
      <c r="JZ551">
        <v>58.4941</v>
      </c>
      <c r="KA551">
        <v>0</v>
      </c>
      <c r="KB551">
        <v>16.2127</v>
      </c>
      <c r="KC551">
        <v>855.943</v>
      </c>
      <c r="KD551">
        <v>15.0989</v>
      </c>
      <c r="KE551">
        <v>98.59399999999999</v>
      </c>
      <c r="KF551">
        <v>99.1587</v>
      </c>
    </row>
    <row r="552" spans="1:292">
      <c r="A552">
        <v>532</v>
      </c>
      <c r="B552">
        <v>1685039905.5</v>
      </c>
      <c r="C552">
        <v>13306.40000009537</v>
      </c>
      <c r="D552" t="s">
        <v>1508</v>
      </c>
      <c r="E552" t="s">
        <v>1509</v>
      </c>
      <c r="F552">
        <v>5</v>
      </c>
      <c r="G552" t="s">
        <v>1406</v>
      </c>
      <c r="H552">
        <v>1685039897.714286</v>
      </c>
      <c r="I552">
        <f>(J552)/1000</f>
        <v>0</v>
      </c>
      <c r="J552">
        <f>IF(DO552, AM552, AG552)</f>
        <v>0</v>
      </c>
      <c r="K552">
        <f>IF(DO552, AH552, AF552)</f>
        <v>0</v>
      </c>
      <c r="L552">
        <f>DQ552 - IF(AT552&gt;1, K552*DK552*100.0/(AV552*EE552), 0)</f>
        <v>0</v>
      </c>
      <c r="M552">
        <f>((S552-I552/2)*L552-K552)/(S552+I552/2)</f>
        <v>0</v>
      </c>
      <c r="N552">
        <f>M552*(DX552+DY552)/1000.0</f>
        <v>0</v>
      </c>
      <c r="O552">
        <f>(DQ552 - IF(AT552&gt;1, K552*DK552*100.0/(AV552*EE552), 0))*(DX552+DY552)/1000.0</f>
        <v>0</v>
      </c>
      <c r="P552">
        <f>2.0/((1/R552-1/Q552)+SIGN(R552)*SQRT((1/R552-1/Q552)*(1/R552-1/Q552) + 4*DL552/((DL552+1)*(DL552+1))*(2*1/R552*1/Q552-1/Q552*1/Q552)))</f>
        <v>0</v>
      </c>
      <c r="Q552">
        <f>IF(LEFT(DM552,1)&lt;&gt;"0",IF(LEFT(DM552,1)="1",3.0,DN552),$D$5+$E$5*(EE552*DX552/($K$5*1000))+$F$5*(EE552*DX552/($K$5*1000))*MAX(MIN(DK552,$J$5),$I$5)*MAX(MIN(DK552,$J$5),$I$5)+$G$5*MAX(MIN(DK552,$J$5),$I$5)*(EE552*DX552/($K$5*1000))+$H$5*(EE552*DX552/($K$5*1000))*(EE552*DX552/($K$5*1000)))</f>
        <v>0</v>
      </c>
      <c r="R552">
        <f>I552*(1000-(1000*0.61365*exp(17.502*V552/(240.97+V552))/(DX552+DY552)+DS552)/2)/(1000*0.61365*exp(17.502*V552/(240.97+V552))/(DX552+DY552)-DS552)</f>
        <v>0</v>
      </c>
      <c r="S552">
        <f>1/((DL552+1)/(P552/1.6)+1/(Q552/1.37)) + DL552/((DL552+1)/(P552/1.6) + DL552/(Q552/1.37))</f>
        <v>0</v>
      </c>
      <c r="T552">
        <f>(DG552*DJ552)</f>
        <v>0</v>
      </c>
      <c r="U552">
        <f>(DZ552+(T552+2*0.95*5.67E-8*(((DZ552+$B$9)+273)^4-(DZ552+273)^4)-44100*I552)/(1.84*29.3*Q552+8*0.95*5.67E-8*(DZ552+273)^3))</f>
        <v>0</v>
      </c>
      <c r="V552">
        <f>($C$9*EA552+$D$9*EB552+$E$9*U552)</f>
        <v>0</v>
      </c>
      <c r="W552">
        <f>0.61365*exp(17.502*V552/(240.97+V552))</f>
        <v>0</v>
      </c>
      <c r="X552">
        <f>(Y552/Z552*100)</f>
        <v>0</v>
      </c>
      <c r="Y552">
        <f>DS552*(DX552+DY552)/1000</f>
        <v>0</v>
      </c>
      <c r="Z552">
        <f>0.61365*exp(17.502*DZ552/(240.97+DZ552))</f>
        <v>0</v>
      </c>
      <c r="AA552">
        <f>(W552-DS552*(DX552+DY552)/1000)</f>
        <v>0</v>
      </c>
      <c r="AB552">
        <f>(-I552*44100)</f>
        <v>0</v>
      </c>
      <c r="AC552">
        <f>2*29.3*Q552*0.92*(DZ552-V552)</f>
        <v>0</v>
      </c>
      <c r="AD552">
        <f>2*0.95*5.67E-8*(((DZ552+$B$9)+273)^4-(V552+273)^4)</f>
        <v>0</v>
      </c>
      <c r="AE552">
        <f>T552+AD552+AB552+AC552</f>
        <v>0</v>
      </c>
      <c r="AF552">
        <f>DW552*AT552*(DR552-DQ552*(1000-AT552*DT552)/(1000-AT552*DS552))/(100*DK552)</f>
        <v>0</v>
      </c>
      <c r="AG552">
        <f>1000*DW552*AT552*(DS552-DT552)/(100*DK552*(1000-AT552*DS552))</f>
        <v>0</v>
      </c>
      <c r="AH552">
        <f>(AI552 - AJ552 - DX552*1E3/(8.314*(DZ552+273.15)) * AL552/DW552 * AK552) * DW552/(100*DK552) * (1000 - DT552)/1000</f>
        <v>0</v>
      </c>
      <c r="AI552">
        <v>853.9983128914066</v>
      </c>
      <c r="AJ552">
        <v>817.4573454545457</v>
      </c>
      <c r="AK552">
        <v>3.368031237750603</v>
      </c>
      <c r="AL552">
        <v>66.96187495327348</v>
      </c>
      <c r="AM552">
        <f>(AO552 - AN552 + DX552*1E3/(8.314*(DZ552+273.15)) * AQ552/DW552 * AP552) * DW552/(100*DK552) * 1000/(1000 - AO552)</f>
        <v>0</v>
      </c>
      <c r="AN552">
        <v>15.13426262483818</v>
      </c>
      <c r="AO552">
        <v>17.99065454545456</v>
      </c>
      <c r="AP552">
        <v>2.079691957380353E-05</v>
      </c>
      <c r="AQ552">
        <v>97.61332919018848</v>
      </c>
      <c r="AR552">
        <v>0</v>
      </c>
      <c r="AS552">
        <v>0</v>
      </c>
      <c r="AT552">
        <f>IF(AR552*$H$15&gt;=AV552,1.0,(AV552/(AV552-AR552*$H$15)))</f>
        <v>0</v>
      </c>
      <c r="AU552">
        <f>(AT552-1)*100</f>
        <v>0</v>
      </c>
      <c r="AV552">
        <f>MAX(0,($B$15+$C$15*EE552)/(1+$D$15*EE552)*DX552/(DZ552+273)*$E$15)</f>
        <v>0</v>
      </c>
      <c r="AW552" t="s">
        <v>429</v>
      </c>
      <c r="AX552" t="s">
        <v>429</v>
      </c>
      <c r="AY552">
        <v>0</v>
      </c>
      <c r="AZ552">
        <v>0</v>
      </c>
      <c r="BA552">
        <f>1-AY552/AZ552</f>
        <v>0</v>
      </c>
      <c r="BB552">
        <v>0</v>
      </c>
      <c r="BC552" t="s">
        <v>429</v>
      </c>
      <c r="BD552" t="s">
        <v>429</v>
      </c>
      <c r="BE552">
        <v>0</v>
      </c>
      <c r="BF552">
        <v>0</v>
      </c>
      <c r="BG552">
        <f>1-BE552/BF552</f>
        <v>0</v>
      </c>
      <c r="BH552">
        <v>0.5</v>
      </c>
      <c r="BI552">
        <f>DH552</f>
        <v>0</v>
      </c>
      <c r="BJ552">
        <f>K552</f>
        <v>0</v>
      </c>
      <c r="BK552">
        <f>BG552*BH552*BI552</f>
        <v>0</v>
      </c>
      <c r="BL552">
        <f>(BJ552-BB552)/BI552</f>
        <v>0</v>
      </c>
      <c r="BM552">
        <f>(AZ552-BF552)/BF552</f>
        <v>0</v>
      </c>
      <c r="BN552">
        <f>AY552/(BA552+AY552/BF552)</f>
        <v>0</v>
      </c>
      <c r="BO552" t="s">
        <v>429</v>
      </c>
      <c r="BP552">
        <v>0</v>
      </c>
      <c r="BQ552">
        <f>IF(BP552&lt;&gt;0, BP552, BN552)</f>
        <v>0</v>
      </c>
      <c r="BR552">
        <f>1-BQ552/BF552</f>
        <v>0</v>
      </c>
      <c r="BS552">
        <f>(BF552-BE552)/(BF552-BQ552)</f>
        <v>0</v>
      </c>
      <c r="BT552">
        <f>(AZ552-BF552)/(AZ552-BQ552)</f>
        <v>0</v>
      </c>
      <c r="BU552">
        <f>(BF552-BE552)/(BF552-AY552)</f>
        <v>0</v>
      </c>
      <c r="BV552">
        <f>(AZ552-BF552)/(AZ552-AY552)</f>
        <v>0</v>
      </c>
      <c r="BW552">
        <f>(BS552*BQ552/BE552)</f>
        <v>0</v>
      </c>
      <c r="BX552">
        <f>(1-BW552)</f>
        <v>0</v>
      </c>
      <c r="DG552">
        <f>$B$13*EF552+$C$13*EG552+$F$13*ER552*(1-EU552)</f>
        <v>0</v>
      </c>
      <c r="DH552">
        <f>DG552*DI552</f>
        <v>0</v>
      </c>
      <c r="DI552">
        <f>($B$13*$D$11+$C$13*$D$11+$F$13*((FE552+EW552)/MAX(FE552+EW552+FF552, 0.1)*$I$11+FF552/MAX(FE552+EW552+FF552, 0.1)*$J$11))/($B$13+$C$13+$F$13)</f>
        <v>0</v>
      </c>
      <c r="DJ552">
        <f>($B$13*$K$11+$C$13*$K$11+$F$13*((FE552+EW552)/MAX(FE552+EW552+FF552, 0.1)*$P$11+FF552/MAX(FE552+EW552+FF552, 0.1)*$Q$11))/($B$13+$C$13+$F$13)</f>
        <v>0</v>
      </c>
      <c r="DK552">
        <v>6</v>
      </c>
      <c r="DL552">
        <v>0.5</v>
      </c>
      <c r="DM552" t="s">
        <v>430</v>
      </c>
      <c r="DN552">
        <v>2</v>
      </c>
      <c r="DO552" t="b">
        <v>1</v>
      </c>
      <c r="DP552">
        <v>1685039897.714286</v>
      </c>
      <c r="DQ552">
        <v>778.5908214285715</v>
      </c>
      <c r="DR552">
        <v>824.5546428571428</v>
      </c>
      <c r="DS552">
        <v>17.99026785714286</v>
      </c>
      <c r="DT552">
        <v>15.13574285714286</v>
      </c>
      <c r="DU552">
        <v>778.4020357142857</v>
      </c>
      <c r="DV552">
        <v>18.08197142857143</v>
      </c>
      <c r="DW552">
        <v>500.0188571428571</v>
      </c>
      <c r="DX552">
        <v>99.45755714285713</v>
      </c>
      <c r="DY552">
        <v>0.1000221428571429</v>
      </c>
      <c r="DZ552">
        <v>27.05411785714286</v>
      </c>
      <c r="EA552">
        <v>28.29955</v>
      </c>
      <c r="EB552">
        <v>999.9000000000002</v>
      </c>
      <c r="EC552">
        <v>0</v>
      </c>
      <c r="ED552">
        <v>0</v>
      </c>
      <c r="EE552">
        <v>10005.53571428571</v>
      </c>
      <c r="EF552">
        <v>0</v>
      </c>
      <c r="EG552">
        <v>416.3532857142857</v>
      </c>
      <c r="EH552">
        <v>-45.96375714285714</v>
      </c>
      <c r="EI552">
        <v>792.8544999999998</v>
      </c>
      <c r="EJ552">
        <v>837.2266428571429</v>
      </c>
      <c r="EK552">
        <v>2.854518928571429</v>
      </c>
      <c r="EL552">
        <v>824.5546428571428</v>
      </c>
      <c r="EM552">
        <v>15.13574285714286</v>
      </c>
      <c r="EN552">
        <v>1.789268571428572</v>
      </c>
      <c r="EO552">
        <v>1.505364285714286</v>
      </c>
      <c r="EP552">
        <v>15.69334285714286</v>
      </c>
      <c r="EQ552">
        <v>13.02275357142857</v>
      </c>
      <c r="ER552">
        <v>2000.021071428571</v>
      </c>
      <c r="ES552">
        <v>0.9800055357142856</v>
      </c>
      <c r="ET552">
        <v>0.01999417142857143</v>
      </c>
      <c r="EU552">
        <v>0</v>
      </c>
      <c r="EV552">
        <v>785.3740714285714</v>
      </c>
      <c r="EW552">
        <v>5.00078</v>
      </c>
      <c r="EX552">
        <v>20586.58571428571</v>
      </c>
      <c r="EY552">
        <v>16379.83214285715</v>
      </c>
      <c r="EZ552">
        <v>46.18271428571428</v>
      </c>
      <c r="FA552">
        <v>48.41489285714285</v>
      </c>
      <c r="FB552">
        <v>46.73628571428571</v>
      </c>
      <c r="FC552">
        <v>47.23857142857143</v>
      </c>
      <c r="FD552">
        <v>46.46857142857142</v>
      </c>
      <c r="FE552">
        <v>1955.131071428572</v>
      </c>
      <c r="FF552">
        <v>39.89000000000001</v>
      </c>
      <c r="FG552">
        <v>0</v>
      </c>
      <c r="FH552">
        <v>1685039904.7</v>
      </c>
      <c r="FI552">
        <v>0</v>
      </c>
      <c r="FJ552">
        <v>785.3859230769231</v>
      </c>
      <c r="FK552">
        <v>1.052717945697762</v>
      </c>
      <c r="FL552">
        <v>1171.976067713405</v>
      </c>
      <c r="FM552">
        <v>20590.03461538461</v>
      </c>
      <c r="FN552">
        <v>15</v>
      </c>
      <c r="FO552">
        <v>1685038834.5</v>
      </c>
      <c r="FP552" t="s">
        <v>1407</v>
      </c>
      <c r="FQ552">
        <v>1685038825.5</v>
      </c>
      <c r="FR552">
        <v>1685038834.5</v>
      </c>
      <c r="FS552">
        <v>7</v>
      </c>
      <c r="FT552">
        <v>-0.029</v>
      </c>
      <c r="FU552">
        <v>-0.007</v>
      </c>
      <c r="FV552">
        <v>0.194</v>
      </c>
      <c r="FW552">
        <v>-0.178</v>
      </c>
      <c r="FX552">
        <v>420</v>
      </c>
      <c r="FY552">
        <v>11</v>
      </c>
      <c r="FZ552">
        <v>0.2</v>
      </c>
      <c r="GA552">
        <v>0.02</v>
      </c>
      <c r="GB552">
        <v>-45.912775</v>
      </c>
      <c r="GC552">
        <v>-1.338844277673475</v>
      </c>
      <c r="GD552">
        <v>0.1459483722930818</v>
      </c>
      <c r="GE552">
        <v>0</v>
      </c>
      <c r="GF552">
        <v>2.85385575</v>
      </c>
      <c r="GG552">
        <v>0.01792266416510134</v>
      </c>
      <c r="GH552">
        <v>0.002113014301300362</v>
      </c>
      <c r="GI552">
        <v>1</v>
      </c>
      <c r="GJ552">
        <v>1</v>
      </c>
      <c r="GK552">
        <v>2</v>
      </c>
      <c r="GL552" t="s">
        <v>432</v>
      </c>
      <c r="GM552">
        <v>3.09891</v>
      </c>
      <c r="GN552">
        <v>2.75815</v>
      </c>
      <c r="GO552">
        <v>0.149583</v>
      </c>
      <c r="GP552">
        <v>0.155318</v>
      </c>
      <c r="GQ552">
        <v>0.0953465</v>
      </c>
      <c r="GR552">
        <v>0.0842979</v>
      </c>
      <c r="GS552">
        <v>21451.8</v>
      </c>
      <c r="GT552">
        <v>21082.4</v>
      </c>
      <c r="GU552">
        <v>25795</v>
      </c>
      <c r="GV552">
        <v>25333.8</v>
      </c>
      <c r="GW552">
        <v>37481.2</v>
      </c>
      <c r="GX552">
        <v>35360.4</v>
      </c>
      <c r="GY552">
        <v>45119.8</v>
      </c>
      <c r="GZ552">
        <v>41769.6</v>
      </c>
      <c r="HA552">
        <v>1.79543</v>
      </c>
      <c r="HB552">
        <v>1.71235</v>
      </c>
      <c r="HC552">
        <v>-0.102453</v>
      </c>
      <c r="HD552">
        <v>0</v>
      </c>
      <c r="HE552">
        <v>29.9703</v>
      </c>
      <c r="HF552">
        <v>999.9</v>
      </c>
      <c r="HG552">
        <v>38.8</v>
      </c>
      <c r="HH552">
        <v>47.5</v>
      </c>
      <c r="HI552">
        <v>42.7275</v>
      </c>
      <c r="HJ552">
        <v>62.964</v>
      </c>
      <c r="HK552">
        <v>23.3333</v>
      </c>
      <c r="HL552">
        <v>1</v>
      </c>
      <c r="HM552">
        <v>1.00442</v>
      </c>
      <c r="HN552">
        <v>9.28105</v>
      </c>
      <c r="HO552">
        <v>20.055</v>
      </c>
      <c r="HP552">
        <v>5.2092</v>
      </c>
      <c r="HQ552">
        <v>11.986</v>
      </c>
      <c r="HR552">
        <v>4.9623</v>
      </c>
      <c r="HS552">
        <v>3.27393</v>
      </c>
      <c r="HT552">
        <v>9999</v>
      </c>
      <c r="HU552">
        <v>9999</v>
      </c>
      <c r="HV552">
        <v>9999</v>
      </c>
      <c r="HW552">
        <v>33.7</v>
      </c>
      <c r="HX552">
        <v>1.86398</v>
      </c>
      <c r="HY552">
        <v>1.86024</v>
      </c>
      <c r="HZ552">
        <v>1.85867</v>
      </c>
      <c r="IA552">
        <v>1.8599</v>
      </c>
      <c r="IB552">
        <v>1.85987</v>
      </c>
      <c r="IC552">
        <v>1.85852</v>
      </c>
      <c r="ID552">
        <v>1.8576</v>
      </c>
      <c r="IE552">
        <v>1.85242</v>
      </c>
      <c r="IF552">
        <v>0</v>
      </c>
      <c r="IG552">
        <v>0</v>
      </c>
      <c r="IH552">
        <v>0</v>
      </c>
      <c r="II552">
        <v>0</v>
      </c>
      <c r="IJ552" t="s">
        <v>433</v>
      </c>
      <c r="IK552" t="s">
        <v>434</v>
      </c>
      <c r="IL552" t="s">
        <v>435</v>
      </c>
      <c r="IM552" t="s">
        <v>435</v>
      </c>
      <c r="IN552" t="s">
        <v>435</v>
      </c>
      <c r="IO552" t="s">
        <v>435</v>
      </c>
      <c r="IP552">
        <v>0</v>
      </c>
      <c r="IQ552">
        <v>100</v>
      </c>
      <c r="IR552">
        <v>100</v>
      </c>
      <c r="IS552">
        <v>0.185</v>
      </c>
      <c r="IT552">
        <v>-0.0917</v>
      </c>
      <c r="IU552">
        <v>0.1137255797111478</v>
      </c>
      <c r="IV552">
        <v>0.0002756662941723101</v>
      </c>
      <c r="IW552">
        <v>-1.706736700235475E-07</v>
      </c>
      <c r="IX552">
        <v>-7.648352192670159E-11</v>
      </c>
      <c r="IY552">
        <v>-0.2528666375941129</v>
      </c>
      <c r="IZ552">
        <v>0.001712106514585134</v>
      </c>
      <c r="JA552">
        <v>0.0004201690128959496</v>
      </c>
      <c r="JB552">
        <v>-1.212774764375344E-06</v>
      </c>
      <c r="JC552">
        <v>3</v>
      </c>
      <c r="JD552">
        <v>1949</v>
      </c>
      <c r="JE552">
        <v>1</v>
      </c>
      <c r="JF552">
        <v>28</v>
      </c>
      <c r="JG552">
        <v>18</v>
      </c>
      <c r="JH552">
        <v>17.9</v>
      </c>
      <c r="JI552">
        <v>2.03491</v>
      </c>
      <c r="JJ552">
        <v>2.69165</v>
      </c>
      <c r="JK552">
        <v>1.49658</v>
      </c>
      <c r="JL552">
        <v>2.33521</v>
      </c>
      <c r="JM552">
        <v>1.54785</v>
      </c>
      <c r="JN552">
        <v>2.3877</v>
      </c>
      <c r="JO552">
        <v>50.4451</v>
      </c>
      <c r="JP552">
        <v>12.4159</v>
      </c>
      <c r="JQ552">
        <v>18</v>
      </c>
      <c r="JR552">
        <v>503.62</v>
      </c>
      <c r="JS552">
        <v>461.846</v>
      </c>
      <c r="JT552">
        <v>20.9288</v>
      </c>
      <c r="JU552">
        <v>38.6768</v>
      </c>
      <c r="JV552">
        <v>30.0019</v>
      </c>
      <c r="JW552">
        <v>38.4314</v>
      </c>
      <c r="JX552">
        <v>38.3189</v>
      </c>
      <c r="JY552">
        <v>40.8586</v>
      </c>
      <c r="JZ552">
        <v>58.4941</v>
      </c>
      <c r="KA552">
        <v>0</v>
      </c>
      <c r="KB552">
        <v>16.196</v>
      </c>
      <c r="KC552">
        <v>875.976</v>
      </c>
      <c r="KD552">
        <v>15.1019</v>
      </c>
      <c r="KE552">
        <v>98.5902</v>
      </c>
      <c r="KF552">
        <v>99.1554</v>
      </c>
    </row>
    <row r="553" spans="1:292">
      <c r="A553">
        <v>533</v>
      </c>
      <c r="B553">
        <v>1685039910.5</v>
      </c>
      <c r="C553">
        <v>13311.40000009537</v>
      </c>
      <c r="D553" t="s">
        <v>1510</v>
      </c>
      <c r="E553" t="s">
        <v>1511</v>
      </c>
      <c r="F553">
        <v>5</v>
      </c>
      <c r="G553" t="s">
        <v>1406</v>
      </c>
      <c r="H553">
        <v>1685039903</v>
      </c>
      <c r="I553">
        <f>(J553)/1000</f>
        <v>0</v>
      </c>
      <c r="J553">
        <f>IF(DO553, AM553, AG553)</f>
        <v>0</v>
      </c>
      <c r="K553">
        <f>IF(DO553, AH553, AF553)</f>
        <v>0</v>
      </c>
      <c r="L553">
        <f>DQ553 - IF(AT553&gt;1, K553*DK553*100.0/(AV553*EE553), 0)</f>
        <v>0</v>
      </c>
      <c r="M553">
        <f>((S553-I553/2)*L553-K553)/(S553+I553/2)</f>
        <v>0</v>
      </c>
      <c r="N553">
        <f>M553*(DX553+DY553)/1000.0</f>
        <v>0</v>
      </c>
      <c r="O553">
        <f>(DQ553 - IF(AT553&gt;1, K553*DK553*100.0/(AV553*EE553), 0))*(DX553+DY553)/1000.0</f>
        <v>0</v>
      </c>
      <c r="P553">
        <f>2.0/((1/R553-1/Q553)+SIGN(R553)*SQRT((1/R553-1/Q553)*(1/R553-1/Q553) + 4*DL553/((DL553+1)*(DL553+1))*(2*1/R553*1/Q553-1/Q553*1/Q553)))</f>
        <v>0</v>
      </c>
      <c r="Q553">
        <f>IF(LEFT(DM553,1)&lt;&gt;"0",IF(LEFT(DM553,1)="1",3.0,DN553),$D$5+$E$5*(EE553*DX553/($K$5*1000))+$F$5*(EE553*DX553/($K$5*1000))*MAX(MIN(DK553,$J$5),$I$5)*MAX(MIN(DK553,$J$5),$I$5)+$G$5*MAX(MIN(DK553,$J$5),$I$5)*(EE553*DX553/($K$5*1000))+$H$5*(EE553*DX553/($K$5*1000))*(EE553*DX553/($K$5*1000)))</f>
        <v>0</v>
      </c>
      <c r="R553">
        <f>I553*(1000-(1000*0.61365*exp(17.502*V553/(240.97+V553))/(DX553+DY553)+DS553)/2)/(1000*0.61365*exp(17.502*V553/(240.97+V553))/(DX553+DY553)-DS553)</f>
        <v>0</v>
      </c>
      <c r="S553">
        <f>1/((DL553+1)/(P553/1.6)+1/(Q553/1.37)) + DL553/((DL553+1)/(P553/1.6) + DL553/(Q553/1.37))</f>
        <v>0</v>
      </c>
      <c r="T553">
        <f>(DG553*DJ553)</f>
        <v>0</v>
      </c>
      <c r="U553">
        <f>(DZ553+(T553+2*0.95*5.67E-8*(((DZ553+$B$9)+273)^4-(DZ553+273)^4)-44100*I553)/(1.84*29.3*Q553+8*0.95*5.67E-8*(DZ553+273)^3))</f>
        <v>0</v>
      </c>
      <c r="V553">
        <f>($C$9*EA553+$D$9*EB553+$E$9*U553)</f>
        <v>0</v>
      </c>
      <c r="W553">
        <f>0.61365*exp(17.502*V553/(240.97+V553))</f>
        <v>0</v>
      </c>
      <c r="X553">
        <f>(Y553/Z553*100)</f>
        <v>0</v>
      </c>
      <c r="Y553">
        <f>DS553*(DX553+DY553)/1000</f>
        <v>0</v>
      </c>
      <c r="Z553">
        <f>0.61365*exp(17.502*DZ553/(240.97+DZ553))</f>
        <v>0</v>
      </c>
      <c r="AA553">
        <f>(W553-DS553*(DX553+DY553)/1000)</f>
        <v>0</v>
      </c>
      <c r="AB553">
        <f>(-I553*44100)</f>
        <v>0</v>
      </c>
      <c r="AC553">
        <f>2*29.3*Q553*0.92*(DZ553-V553)</f>
        <v>0</v>
      </c>
      <c r="AD553">
        <f>2*0.95*5.67E-8*(((DZ553+$B$9)+273)^4-(V553+273)^4)</f>
        <v>0</v>
      </c>
      <c r="AE553">
        <f>T553+AD553+AB553+AC553</f>
        <v>0</v>
      </c>
      <c r="AF553">
        <f>DW553*AT553*(DR553-DQ553*(1000-AT553*DT553)/(1000-AT553*DS553))/(100*DK553)</f>
        <v>0</v>
      </c>
      <c r="AG553">
        <f>1000*DW553*AT553*(DS553-DT553)/(100*DK553*(1000-AT553*DS553))</f>
        <v>0</v>
      </c>
      <c r="AH553">
        <f>(AI553 - AJ553 - DX553*1E3/(8.314*(DZ553+273.15)) * AL553/DW553 * AK553) * DW553/(100*DK553) * (1000 - DT553)/1000</f>
        <v>0</v>
      </c>
      <c r="AI553">
        <v>871.1027295002273</v>
      </c>
      <c r="AJ553">
        <v>834.3870909090907</v>
      </c>
      <c r="AK553">
        <v>3.379970106751083</v>
      </c>
      <c r="AL553">
        <v>66.96187495327348</v>
      </c>
      <c r="AM553">
        <f>(AO553 - AN553 + DX553*1E3/(8.314*(DZ553+273.15)) * AQ553/DW553 * AP553) * DW553/(100*DK553) * 1000/(1000 - AO553)</f>
        <v>0</v>
      </c>
      <c r="AN553">
        <v>15.13505006032988</v>
      </c>
      <c r="AO553">
        <v>17.99186923076924</v>
      </c>
      <c r="AP553">
        <v>-8.515762533555049E-06</v>
      </c>
      <c r="AQ553">
        <v>97.61332919018848</v>
      </c>
      <c r="AR553">
        <v>0</v>
      </c>
      <c r="AS553">
        <v>0</v>
      </c>
      <c r="AT553">
        <f>IF(AR553*$H$15&gt;=AV553,1.0,(AV553/(AV553-AR553*$H$15)))</f>
        <v>0</v>
      </c>
      <c r="AU553">
        <f>(AT553-1)*100</f>
        <v>0</v>
      </c>
      <c r="AV553">
        <f>MAX(0,($B$15+$C$15*EE553)/(1+$D$15*EE553)*DX553/(DZ553+273)*$E$15)</f>
        <v>0</v>
      </c>
      <c r="AW553" t="s">
        <v>429</v>
      </c>
      <c r="AX553" t="s">
        <v>429</v>
      </c>
      <c r="AY553">
        <v>0</v>
      </c>
      <c r="AZ553">
        <v>0</v>
      </c>
      <c r="BA553">
        <f>1-AY553/AZ553</f>
        <v>0</v>
      </c>
      <c r="BB553">
        <v>0</v>
      </c>
      <c r="BC553" t="s">
        <v>429</v>
      </c>
      <c r="BD553" t="s">
        <v>429</v>
      </c>
      <c r="BE553">
        <v>0</v>
      </c>
      <c r="BF553">
        <v>0</v>
      </c>
      <c r="BG553">
        <f>1-BE553/BF553</f>
        <v>0</v>
      </c>
      <c r="BH553">
        <v>0.5</v>
      </c>
      <c r="BI553">
        <f>DH553</f>
        <v>0</v>
      </c>
      <c r="BJ553">
        <f>K553</f>
        <v>0</v>
      </c>
      <c r="BK553">
        <f>BG553*BH553*BI553</f>
        <v>0</v>
      </c>
      <c r="BL553">
        <f>(BJ553-BB553)/BI553</f>
        <v>0</v>
      </c>
      <c r="BM553">
        <f>(AZ553-BF553)/BF553</f>
        <v>0</v>
      </c>
      <c r="BN553">
        <f>AY553/(BA553+AY553/BF553)</f>
        <v>0</v>
      </c>
      <c r="BO553" t="s">
        <v>429</v>
      </c>
      <c r="BP553">
        <v>0</v>
      </c>
      <c r="BQ553">
        <f>IF(BP553&lt;&gt;0, BP553, BN553)</f>
        <v>0</v>
      </c>
      <c r="BR553">
        <f>1-BQ553/BF553</f>
        <v>0</v>
      </c>
      <c r="BS553">
        <f>(BF553-BE553)/(BF553-BQ553)</f>
        <v>0</v>
      </c>
      <c r="BT553">
        <f>(AZ553-BF553)/(AZ553-BQ553)</f>
        <v>0</v>
      </c>
      <c r="BU553">
        <f>(BF553-BE553)/(BF553-AY553)</f>
        <v>0</v>
      </c>
      <c r="BV553">
        <f>(AZ553-BF553)/(AZ553-AY553)</f>
        <v>0</v>
      </c>
      <c r="BW553">
        <f>(BS553*BQ553/BE553)</f>
        <v>0</v>
      </c>
      <c r="BX553">
        <f>(1-BW553)</f>
        <v>0</v>
      </c>
      <c r="DG553">
        <f>$B$13*EF553+$C$13*EG553+$F$13*ER553*(1-EU553)</f>
        <v>0</v>
      </c>
      <c r="DH553">
        <f>DG553*DI553</f>
        <v>0</v>
      </c>
      <c r="DI553">
        <f>($B$13*$D$11+$C$13*$D$11+$F$13*((FE553+EW553)/MAX(FE553+EW553+FF553, 0.1)*$I$11+FF553/MAX(FE553+EW553+FF553, 0.1)*$J$11))/($B$13+$C$13+$F$13)</f>
        <v>0</v>
      </c>
      <c r="DJ553">
        <f>($B$13*$K$11+$C$13*$K$11+$F$13*((FE553+EW553)/MAX(FE553+EW553+FF553, 0.1)*$P$11+FF553/MAX(FE553+EW553+FF553, 0.1)*$Q$11))/($B$13+$C$13+$F$13)</f>
        <v>0</v>
      </c>
      <c r="DK553">
        <v>6</v>
      </c>
      <c r="DL553">
        <v>0.5</v>
      </c>
      <c r="DM553" t="s">
        <v>430</v>
      </c>
      <c r="DN553">
        <v>2</v>
      </c>
      <c r="DO553" t="b">
        <v>1</v>
      </c>
      <c r="DP553">
        <v>1685039903</v>
      </c>
      <c r="DQ553">
        <v>796.1487037037036</v>
      </c>
      <c r="DR553">
        <v>842.2507777777778</v>
      </c>
      <c r="DS553">
        <v>17.9902037037037</v>
      </c>
      <c r="DT553">
        <v>15.13437407407408</v>
      </c>
      <c r="DU553">
        <v>795.9622222222222</v>
      </c>
      <c r="DV553">
        <v>18.08190370370371</v>
      </c>
      <c r="DW553">
        <v>500.0412962962962</v>
      </c>
      <c r="DX553">
        <v>99.45627777777776</v>
      </c>
      <c r="DY553">
        <v>0.1000196481481481</v>
      </c>
      <c r="DZ553">
        <v>27.05634814814815</v>
      </c>
      <c r="EA553">
        <v>28.30215185185185</v>
      </c>
      <c r="EB553">
        <v>999.9000000000001</v>
      </c>
      <c r="EC553">
        <v>0</v>
      </c>
      <c r="ED553">
        <v>0</v>
      </c>
      <c r="EE553">
        <v>10001.94074074074</v>
      </c>
      <c r="EF553">
        <v>0</v>
      </c>
      <c r="EG553">
        <v>425.1907777777778</v>
      </c>
      <c r="EH553">
        <v>-46.10208888888889</v>
      </c>
      <c r="EI553">
        <v>810.7339259259259</v>
      </c>
      <c r="EJ553">
        <v>855.1935185185185</v>
      </c>
      <c r="EK553">
        <v>2.855823333333333</v>
      </c>
      <c r="EL553">
        <v>842.2507777777778</v>
      </c>
      <c r="EM553">
        <v>15.13437407407408</v>
      </c>
      <c r="EN553">
        <v>1.789238148148148</v>
      </c>
      <c r="EO553">
        <v>1.505208518518519</v>
      </c>
      <c r="EP553">
        <v>15.69308518518518</v>
      </c>
      <c r="EQ553">
        <v>13.02117037037037</v>
      </c>
      <c r="ER553">
        <v>1999.988518518519</v>
      </c>
      <c r="ES553">
        <v>0.9800051111111109</v>
      </c>
      <c r="ET553">
        <v>0.01999458888888889</v>
      </c>
      <c r="EU553">
        <v>0</v>
      </c>
      <c r="EV553">
        <v>785.3813333333333</v>
      </c>
      <c r="EW553">
        <v>5.00078</v>
      </c>
      <c r="EX553">
        <v>20684.22962962963</v>
      </c>
      <c r="EY553">
        <v>16379.56296296296</v>
      </c>
      <c r="EZ553">
        <v>46.18488888888889</v>
      </c>
      <c r="FA553">
        <v>48.43488888888888</v>
      </c>
      <c r="FB553">
        <v>46.75429629629629</v>
      </c>
      <c r="FC553">
        <v>47.25433333333334</v>
      </c>
      <c r="FD553">
        <v>46.54159259259259</v>
      </c>
      <c r="FE553">
        <v>1955.098518518518</v>
      </c>
      <c r="FF553">
        <v>39.89000000000001</v>
      </c>
      <c r="FG553">
        <v>0</v>
      </c>
      <c r="FH553">
        <v>1685039910.1</v>
      </c>
      <c r="FI553">
        <v>0</v>
      </c>
      <c r="FJ553">
        <v>785.3966</v>
      </c>
      <c r="FK553">
        <v>-0.8358461505483056</v>
      </c>
      <c r="FL553">
        <v>987.2538473638365</v>
      </c>
      <c r="FM553">
        <v>20695.028</v>
      </c>
      <c r="FN553">
        <v>15</v>
      </c>
      <c r="FO553">
        <v>1685038834.5</v>
      </c>
      <c r="FP553" t="s">
        <v>1407</v>
      </c>
      <c r="FQ553">
        <v>1685038825.5</v>
      </c>
      <c r="FR553">
        <v>1685038834.5</v>
      </c>
      <c r="FS553">
        <v>7</v>
      </c>
      <c r="FT553">
        <v>-0.029</v>
      </c>
      <c r="FU553">
        <v>-0.007</v>
      </c>
      <c r="FV553">
        <v>0.194</v>
      </c>
      <c r="FW553">
        <v>-0.178</v>
      </c>
      <c r="FX553">
        <v>420</v>
      </c>
      <c r="FY553">
        <v>11</v>
      </c>
      <c r="FZ553">
        <v>0.2</v>
      </c>
      <c r="GA553">
        <v>0.02</v>
      </c>
      <c r="GB553">
        <v>-46.0172775</v>
      </c>
      <c r="GC553">
        <v>-1.563335459662261</v>
      </c>
      <c r="GD553">
        <v>0.1631266049537904</v>
      </c>
      <c r="GE553">
        <v>0</v>
      </c>
      <c r="GF553">
        <v>2.85457525</v>
      </c>
      <c r="GG553">
        <v>0.01652363977485006</v>
      </c>
      <c r="GH553">
        <v>0.002019900972201314</v>
      </c>
      <c r="GI553">
        <v>1</v>
      </c>
      <c r="GJ553">
        <v>1</v>
      </c>
      <c r="GK553">
        <v>2</v>
      </c>
      <c r="GL553" t="s">
        <v>432</v>
      </c>
      <c r="GM553">
        <v>3.09892</v>
      </c>
      <c r="GN553">
        <v>2.75803</v>
      </c>
      <c r="GO553">
        <v>0.15163</v>
      </c>
      <c r="GP553">
        <v>0.157328</v>
      </c>
      <c r="GQ553">
        <v>0.09534620000000001</v>
      </c>
      <c r="GR553">
        <v>0.08428629999999999</v>
      </c>
      <c r="GS553">
        <v>21399.1</v>
      </c>
      <c r="GT553">
        <v>21031.5</v>
      </c>
      <c r="GU553">
        <v>25793.9</v>
      </c>
      <c r="GV553">
        <v>25333.1</v>
      </c>
      <c r="GW553">
        <v>37479.4</v>
      </c>
      <c r="GX553">
        <v>35360.2</v>
      </c>
      <c r="GY553">
        <v>45117.2</v>
      </c>
      <c r="GZ553">
        <v>41768.5</v>
      </c>
      <c r="HA553">
        <v>1.7949</v>
      </c>
      <c r="HB553">
        <v>1.71245</v>
      </c>
      <c r="HC553">
        <v>-0.10179</v>
      </c>
      <c r="HD553">
        <v>0</v>
      </c>
      <c r="HE553">
        <v>29.9826</v>
      </c>
      <c r="HF553">
        <v>999.9</v>
      </c>
      <c r="HG553">
        <v>38.8</v>
      </c>
      <c r="HH553">
        <v>47.5</v>
      </c>
      <c r="HI553">
        <v>42.7334</v>
      </c>
      <c r="HJ553">
        <v>62.884</v>
      </c>
      <c r="HK553">
        <v>23.121</v>
      </c>
      <c r="HL553">
        <v>1</v>
      </c>
      <c r="HM553">
        <v>1.00633</v>
      </c>
      <c r="HN553">
        <v>9.28105</v>
      </c>
      <c r="HO553">
        <v>20.0549</v>
      </c>
      <c r="HP553">
        <v>5.2098</v>
      </c>
      <c r="HQ553">
        <v>11.986</v>
      </c>
      <c r="HR553">
        <v>4.96225</v>
      </c>
      <c r="HS553">
        <v>3.27385</v>
      </c>
      <c r="HT553">
        <v>9999</v>
      </c>
      <c r="HU553">
        <v>9999</v>
      </c>
      <c r="HV553">
        <v>9999</v>
      </c>
      <c r="HW553">
        <v>33.7</v>
      </c>
      <c r="HX553">
        <v>1.86398</v>
      </c>
      <c r="HY553">
        <v>1.86025</v>
      </c>
      <c r="HZ553">
        <v>1.85867</v>
      </c>
      <c r="IA553">
        <v>1.85991</v>
      </c>
      <c r="IB553">
        <v>1.85987</v>
      </c>
      <c r="IC553">
        <v>1.85852</v>
      </c>
      <c r="ID553">
        <v>1.8576</v>
      </c>
      <c r="IE553">
        <v>1.85242</v>
      </c>
      <c r="IF553">
        <v>0</v>
      </c>
      <c r="IG553">
        <v>0</v>
      </c>
      <c r="IH553">
        <v>0</v>
      </c>
      <c r="II553">
        <v>0</v>
      </c>
      <c r="IJ553" t="s">
        <v>433</v>
      </c>
      <c r="IK553" t="s">
        <v>434</v>
      </c>
      <c r="IL553" t="s">
        <v>435</v>
      </c>
      <c r="IM553" t="s">
        <v>435</v>
      </c>
      <c r="IN553" t="s">
        <v>435</v>
      </c>
      <c r="IO553" t="s">
        <v>435</v>
      </c>
      <c r="IP553">
        <v>0</v>
      </c>
      <c r="IQ553">
        <v>100</v>
      </c>
      <c r="IR553">
        <v>100</v>
      </c>
      <c r="IS553">
        <v>0.183</v>
      </c>
      <c r="IT553">
        <v>-0.0917</v>
      </c>
      <c r="IU553">
        <v>0.1137255797111478</v>
      </c>
      <c r="IV553">
        <v>0.0002756662941723101</v>
      </c>
      <c r="IW553">
        <v>-1.706736700235475E-07</v>
      </c>
      <c r="IX553">
        <v>-7.648352192670159E-11</v>
      </c>
      <c r="IY553">
        <v>-0.2528666375941129</v>
      </c>
      <c r="IZ553">
        <v>0.001712106514585134</v>
      </c>
      <c r="JA553">
        <v>0.0004201690128959496</v>
      </c>
      <c r="JB553">
        <v>-1.212774764375344E-06</v>
      </c>
      <c r="JC553">
        <v>3</v>
      </c>
      <c r="JD553">
        <v>1949</v>
      </c>
      <c r="JE553">
        <v>1</v>
      </c>
      <c r="JF553">
        <v>28</v>
      </c>
      <c r="JG553">
        <v>18.1</v>
      </c>
      <c r="JH553">
        <v>17.9</v>
      </c>
      <c r="JI553">
        <v>2.06909</v>
      </c>
      <c r="JJ553">
        <v>2.67944</v>
      </c>
      <c r="JK553">
        <v>1.49658</v>
      </c>
      <c r="JL553">
        <v>2.33521</v>
      </c>
      <c r="JM553">
        <v>1.54785</v>
      </c>
      <c r="JN553">
        <v>2.43774</v>
      </c>
      <c r="JO553">
        <v>50.4775</v>
      </c>
      <c r="JP553">
        <v>12.4159</v>
      </c>
      <c r="JQ553">
        <v>18</v>
      </c>
      <c r="JR553">
        <v>503.397</v>
      </c>
      <c r="JS553">
        <v>462.013</v>
      </c>
      <c r="JT553">
        <v>20.934</v>
      </c>
      <c r="JU553">
        <v>38.6959</v>
      </c>
      <c r="JV553">
        <v>30.0019</v>
      </c>
      <c r="JW553">
        <v>38.4481</v>
      </c>
      <c r="JX553">
        <v>38.3343</v>
      </c>
      <c r="JY553">
        <v>41.5463</v>
      </c>
      <c r="JZ553">
        <v>58.4941</v>
      </c>
      <c r="KA553">
        <v>0</v>
      </c>
      <c r="KB553">
        <v>16.1941</v>
      </c>
      <c r="KC553">
        <v>889.338</v>
      </c>
      <c r="KD553">
        <v>15.1007</v>
      </c>
      <c r="KE553">
        <v>98.5852</v>
      </c>
      <c r="KF553">
        <v>99.15260000000001</v>
      </c>
    </row>
    <row r="554" spans="1:292">
      <c r="A554">
        <v>534</v>
      </c>
      <c r="B554">
        <v>1685039915.5</v>
      </c>
      <c r="C554">
        <v>13316.40000009537</v>
      </c>
      <c r="D554" t="s">
        <v>1512</v>
      </c>
      <c r="E554" t="s">
        <v>1513</v>
      </c>
      <c r="F554">
        <v>5</v>
      </c>
      <c r="G554" t="s">
        <v>1406</v>
      </c>
      <c r="H554">
        <v>1685039907.714286</v>
      </c>
      <c r="I554">
        <f>(J554)/1000</f>
        <v>0</v>
      </c>
      <c r="J554">
        <f>IF(DO554, AM554, AG554)</f>
        <v>0</v>
      </c>
      <c r="K554">
        <f>IF(DO554, AH554, AF554)</f>
        <v>0</v>
      </c>
      <c r="L554">
        <f>DQ554 - IF(AT554&gt;1, K554*DK554*100.0/(AV554*EE554), 0)</f>
        <v>0</v>
      </c>
      <c r="M554">
        <f>((S554-I554/2)*L554-K554)/(S554+I554/2)</f>
        <v>0</v>
      </c>
      <c r="N554">
        <f>M554*(DX554+DY554)/1000.0</f>
        <v>0</v>
      </c>
      <c r="O554">
        <f>(DQ554 - IF(AT554&gt;1, K554*DK554*100.0/(AV554*EE554), 0))*(DX554+DY554)/1000.0</f>
        <v>0</v>
      </c>
      <c r="P554">
        <f>2.0/((1/R554-1/Q554)+SIGN(R554)*SQRT((1/R554-1/Q554)*(1/R554-1/Q554) + 4*DL554/((DL554+1)*(DL554+1))*(2*1/R554*1/Q554-1/Q554*1/Q554)))</f>
        <v>0</v>
      </c>
      <c r="Q554">
        <f>IF(LEFT(DM554,1)&lt;&gt;"0",IF(LEFT(DM554,1)="1",3.0,DN554),$D$5+$E$5*(EE554*DX554/($K$5*1000))+$F$5*(EE554*DX554/($K$5*1000))*MAX(MIN(DK554,$J$5),$I$5)*MAX(MIN(DK554,$J$5),$I$5)+$G$5*MAX(MIN(DK554,$J$5),$I$5)*(EE554*DX554/($K$5*1000))+$H$5*(EE554*DX554/($K$5*1000))*(EE554*DX554/($K$5*1000)))</f>
        <v>0</v>
      </c>
      <c r="R554">
        <f>I554*(1000-(1000*0.61365*exp(17.502*V554/(240.97+V554))/(DX554+DY554)+DS554)/2)/(1000*0.61365*exp(17.502*V554/(240.97+V554))/(DX554+DY554)-DS554)</f>
        <v>0</v>
      </c>
      <c r="S554">
        <f>1/((DL554+1)/(P554/1.6)+1/(Q554/1.37)) + DL554/((DL554+1)/(P554/1.6) + DL554/(Q554/1.37))</f>
        <v>0</v>
      </c>
      <c r="T554">
        <f>(DG554*DJ554)</f>
        <v>0</v>
      </c>
      <c r="U554">
        <f>(DZ554+(T554+2*0.95*5.67E-8*(((DZ554+$B$9)+273)^4-(DZ554+273)^4)-44100*I554)/(1.84*29.3*Q554+8*0.95*5.67E-8*(DZ554+273)^3))</f>
        <v>0</v>
      </c>
      <c r="V554">
        <f>($C$9*EA554+$D$9*EB554+$E$9*U554)</f>
        <v>0</v>
      </c>
      <c r="W554">
        <f>0.61365*exp(17.502*V554/(240.97+V554))</f>
        <v>0</v>
      </c>
      <c r="X554">
        <f>(Y554/Z554*100)</f>
        <v>0</v>
      </c>
      <c r="Y554">
        <f>DS554*(DX554+DY554)/1000</f>
        <v>0</v>
      </c>
      <c r="Z554">
        <f>0.61365*exp(17.502*DZ554/(240.97+DZ554))</f>
        <v>0</v>
      </c>
      <c r="AA554">
        <f>(W554-DS554*(DX554+DY554)/1000)</f>
        <v>0</v>
      </c>
      <c r="AB554">
        <f>(-I554*44100)</f>
        <v>0</v>
      </c>
      <c r="AC554">
        <f>2*29.3*Q554*0.92*(DZ554-V554)</f>
        <v>0</v>
      </c>
      <c r="AD554">
        <f>2*0.95*5.67E-8*(((DZ554+$B$9)+273)^4-(V554+273)^4)</f>
        <v>0</v>
      </c>
      <c r="AE554">
        <f>T554+AD554+AB554+AC554</f>
        <v>0</v>
      </c>
      <c r="AF554">
        <f>DW554*AT554*(DR554-DQ554*(1000-AT554*DT554)/(1000-AT554*DS554))/(100*DK554)</f>
        <v>0</v>
      </c>
      <c r="AG554">
        <f>1000*DW554*AT554*(DS554-DT554)/(100*DK554*(1000-AT554*DS554))</f>
        <v>0</v>
      </c>
      <c r="AH554">
        <f>(AI554 - AJ554 - DX554*1E3/(8.314*(DZ554+273.15)) * AL554/DW554 * AK554) * DW554/(100*DK554) * (1000 - DT554)/1000</f>
        <v>0</v>
      </c>
      <c r="AI554">
        <v>888.1852792004408</v>
      </c>
      <c r="AJ554">
        <v>851.2714060606053</v>
      </c>
      <c r="AK554">
        <v>3.366769404938768</v>
      </c>
      <c r="AL554">
        <v>66.96187495327348</v>
      </c>
      <c r="AM554">
        <f>(AO554 - AN554 + DX554*1E3/(8.314*(DZ554+273.15)) * AQ554/DW554 * AP554) * DW554/(100*DK554) * 1000/(1000 - AO554)</f>
        <v>0</v>
      </c>
      <c r="AN554">
        <v>15.13378709821845</v>
      </c>
      <c r="AO554">
        <v>17.99678181818182</v>
      </c>
      <c r="AP554">
        <v>2.04992934529704E-05</v>
      </c>
      <c r="AQ554">
        <v>97.61332919018848</v>
      </c>
      <c r="AR554">
        <v>0</v>
      </c>
      <c r="AS554">
        <v>0</v>
      </c>
      <c r="AT554">
        <f>IF(AR554*$H$15&gt;=AV554,1.0,(AV554/(AV554-AR554*$H$15)))</f>
        <v>0</v>
      </c>
      <c r="AU554">
        <f>(AT554-1)*100</f>
        <v>0</v>
      </c>
      <c r="AV554">
        <f>MAX(0,($B$15+$C$15*EE554)/(1+$D$15*EE554)*DX554/(DZ554+273)*$E$15)</f>
        <v>0</v>
      </c>
      <c r="AW554" t="s">
        <v>429</v>
      </c>
      <c r="AX554" t="s">
        <v>429</v>
      </c>
      <c r="AY554">
        <v>0</v>
      </c>
      <c r="AZ554">
        <v>0</v>
      </c>
      <c r="BA554">
        <f>1-AY554/AZ554</f>
        <v>0</v>
      </c>
      <c r="BB554">
        <v>0</v>
      </c>
      <c r="BC554" t="s">
        <v>429</v>
      </c>
      <c r="BD554" t="s">
        <v>429</v>
      </c>
      <c r="BE554">
        <v>0</v>
      </c>
      <c r="BF554">
        <v>0</v>
      </c>
      <c r="BG554">
        <f>1-BE554/BF554</f>
        <v>0</v>
      </c>
      <c r="BH554">
        <v>0.5</v>
      </c>
      <c r="BI554">
        <f>DH554</f>
        <v>0</v>
      </c>
      <c r="BJ554">
        <f>K554</f>
        <v>0</v>
      </c>
      <c r="BK554">
        <f>BG554*BH554*BI554</f>
        <v>0</v>
      </c>
      <c r="BL554">
        <f>(BJ554-BB554)/BI554</f>
        <v>0</v>
      </c>
      <c r="BM554">
        <f>(AZ554-BF554)/BF554</f>
        <v>0</v>
      </c>
      <c r="BN554">
        <f>AY554/(BA554+AY554/BF554)</f>
        <v>0</v>
      </c>
      <c r="BO554" t="s">
        <v>429</v>
      </c>
      <c r="BP554">
        <v>0</v>
      </c>
      <c r="BQ554">
        <f>IF(BP554&lt;&gt;0, BP554, BN554)</f>
        <v>0</v>
      </c>
      <c r="BR554">
        <f>1-BQ554/BF554</f>
        <v>0</v>
      </c>
      <c r="BS554">
        <f>(BF554-BE554)/(BF554-BQ554)</f>
        <v>0</v>
      </c>
      <c r="BT554">
        <f>(AZ554-BF554)/(AZ554-BQ554)</f>
        <v>0</v>
      </c>
      <c r="BU554">
        <f>(BF554-BE554)/(BF554-AY554)</f>
        <v>0</v>
      </c>
      <c r="BV554">
        <f>(AZ554-BF554)/(AZ554-AY554)</f>
        <v>0</v>
      </c>
      <c r="BW554">
        <f>(BS554*BQ554/BE554)</f>
        <v>0</v>
      </c>
      <c r="BX554">
        <f>(1-BW554)</f>
        <v>0</v>
      </c>
      <c r="DG554">
        <f>$B$13*EF554+$C$13*EG554+$F$13*ER554*(1-EU554)</f>
        <v>0</v>
      </c>
      <c r="DH554">
        <f>DG554*DI554</f>
        <v>0</v>
      </c>
      <c r="DI554">
        <f>($B$13*$D$11+$C$13*$D$11+$F$13*((FE554+EW554)/MAX(FE554+EW554+FF554, 0.1)*$I$11+FF554/MAX(FE554+EW554+FF554, 0.1)*$J$11))/($B$13+$C$13+$F$13)</f>
        <v>0</v>
      </c>
      <c r="DJ554">
        <f>($B$13*$K$11+$C$13*$K$11+$F$13*((FE554+EW554)/MAX(FE554+EW554+FF554, 0.1)*$P$11+FF554/MAX(FE554+EW554+FF554, 0.1)*$Q$11))/($B$13+$C$13+$F$13)</f>
        <v>0</v>
      </c>
      <c r="DK554">
        <v>6</v>
      </c>
      <c r="DL554">
        <v>0.5</v>
      </c>
      <c r="DM554" t="s">
        <v>430</v>
      </c>
      <c r="DN554">
        <v>2</v>
      </c>
      <c r="DO554" t="b">
        <v>1</v>
      </c>
      <c r="DP554">
        <v>1685039907.714286</v>
      </c>
      <c r="DQ554">
        <v>811.7947142857145</v>
      </c>
      <c r="DR554">
        <v>858.0707500000001</v>
      </c>
      <c r="DS554">
        <v>17.99198928571429</v>
      </c>
      <c r="DT554">
        <v>15.13381428571428</v>
      </c>
      <c r="DU554">
        <v>811.6104999999999</v>
      </c>
      <c r="DV554">
        <v>18.08366785714286</v>
      </c>
      <c r="DW554">
        <v>500.0176071428571</v>
      </c>
      <c r="DX554">
        <v>99.455225</v>
      </c>
      <c r="DY554">
        <v>0.09996155714285715</v>
      </c>
      <c r="DZ554">
        <v>27.06045714285714</v>
      </c>
      <c r="EA554">
        <v>28.30837142857143</v>
      </c>
      <c r="EB554">
        <v>999.9000000000002</v>
      </c>
      <c r="EC554">
        <v>0</v>
      </c>
      <c r="ED554">
        <v>0</v>
      </c>
      <c r="EE554">
        <v>9999.167857142858</v>
      </c>
      <c r="EF554">
        <v>0</v>
      </c>
      <c r="EG554">
        <v>428.2955</v>
      </c>
      <c r="EH554">
        <v>-46.27608571428571</v>
      </c>
      <c r="EI554">
        <v>826.6681071428571</v>
      </c>
      <c r="EJ554">
        <v>871.2562142857142</v>
      </c>
      <c r="EK554">
        <v>2.858174285714286</v>
      </c>
      <c r="EL554">
        <v>858.0707500000001</v>
      </c>
      <c r="EM554">
        <v>15.13381428571428</v>
      </c>
      <c r="EN554">
        <v>1.789397142857142</v>
      </c>
      <c r="EO554">
        <v>1.505137142857143</v>
      </c>
      <c r="EP554">
        <v>15.694475</v>
      </c>
      <c r="EQ554">
        <v>13.02043571428572</v>
      </c>
      <c r="ER554">
        <v>2000.001071428571</v>
      </c>
      <c r="ES554">
        <v>0.9800051071428568</v>
      </c>
      <c r="ET554">
        <v>0.01999459285714286</v>
      </c>
      <c r="EU554">
        <v>0</v>
      </c>
      <c r="EV554">
        <v>785.3296428571427</v>
      </c>
      <c r="EW554">
        <v>5.00078</v>
      </c>
      <c r="EX554">
        <v>20816.28214285714</v>
      </c>
      <c r="EY554">
        <v>16379.66785714285</v>
      </c>
      <c r="EZ554">
        <v>46.19628571428571</v>
      </c>
      <c r="FA554">
        <v>48.45507142857142</v>
      </c>
      <c r="FB554">
        <v>46.75642857142856</v>
      </c>
      <c r="FC554">
        <v>47.26749999999999</v>
      </c>
      <c r="FD554">
        <v>46.62257142857142</v>
      </c>
      <c r="FE554">
        <v>1955.111071428571</v>
      </c>
      <c r="FF554">
        <v>39.89000000000001</v>
      </c>
      <c r="FG554">
        <v>0</v>
      </c>
      <c r="FH554">
        <v>1685039914.9</v>
      </c>
      <c r="FI554">
        <v>0</v>
      </c>
      <c r="FJ554">
        <v>785.29876</v>
      </c>
      <c r="FK554">
        <v>-0.6466922919992906</v>
      </c>
      <c r="FL554">
        <v>2846.999998659987</v>
      </c>
      <c r="FM554">
        <v>20853.252</v>
      </c>
      <c r="FN554">
        <v>15</v>
      </c>
      <c r="FO554">
        <v>1685038834.5</v>
      </c>
      <c r="FP554" t="s">
        <v>1407</v>
      </c>
      <c r="FQ554">
        <v>1685038825.5</v>
      </c>
      <c r="FR554">
        <v>1685038834.5</v>
      </c>
      <c r="FS554">
        <v>7</v>
      </c>
      <c r="FT554">
        <v>-0.029</v>
      </c>
      <c r="FU554">
        <v>-0.007</v>
      </c>
      <c r="FV554">
        <v>0.194</v>
      </c>
      <c r="FW554">
        <v>-0.178</v>
      </c>
      <c r="FX554">
        <v>420</v>
      </c>
      <c r="FY554">
        <v>11</v>
      </c>
      <c r="FZ554">
        <v>0.2</v>
      </c>
      <c r="GA554">
        <v>0.02</v>
      </c>
      <c r="GB554">
        <v>-46.1915225</v>
      </c>
      <c r="GC554">
        <v>-2.091069793620997</v>
      </c>
      <c r="GD554">
        <v>0.2090846736223148</v>
      </c>
      <c r="GE554">
        <v>0</v>
      </c>
      <c r="GF554">
        <v>2.85705425</v>
      </c>
      <c r="GG554">
        <v>0.02640551594746307</v>
      </c>
      <c r="GH554">
        <v>0.003032990180910562</v>
      </c>
      <c r="GI554">
        <v>1</v>
      </c>
      <c r="GJ554">
        <v>1</v>
      </c>
      <c r="GK554">
        <v>2</v>
      </c>
      <c r="GL554" t="s">
        <v>432</v>
      </c>
      <c r="GM554">
        <v>3.09865</v>
      </c>
      <c r="GN554">
        <v>2.75821</v>
      </c>
      <c r="GO554">
        <v>0.153649</v>
      </c>
      <c r="GP554">
        <v>0.159297</v>
      </c>
      <c r="GQ554">
        <v>0.09535979999999999</v>
      </c>
      <c r="GR554">
        <v>0.0842738</v>
      </c>
      <c r="GS554">
        <v>21347.3</v>
      </c>
      <c r="GT554">
        <v>20981.6</v>
      </c>
      <c r="GU554">
        <v>25792.9</v>
      </c>
      <c r="GV554">
        <v>25332.3</v>
      </c>
      <c r="GW554">
        <v>37477.8</v>
      </c>
      <c r="GX554">
        <v>35359.6</v>
      </c>
      <c r="GY554">
        <v>45115.6</v>
      </c>
      <c r="GZ554">
        <v>41767</v>
      </c>
      <c r="HA554">
        <v>1.79438</v>
      </c>
      <c r="HB554">
        <v>1.7124</v>
      </c>
      <c r="HC554">
        <v>-0.10293</v>
      </c>
      <c r="HD554">
        <v>0</v>
      </c>
      <c r="HE554">
        <v>29.9959</v>
      </c>
      <c r="HF554">
        <v>999.9</v>
      </c>
      <c r="HG554">
        <v>38.8</v>
      </c>
      <c r="HH554">
        <v>47.5</v>
      </c>
      <c r="HI554">
        <v>42.7258</v>
      </c>
      <c r="HJ554">
        <v>63.1339</v>
      </c>
      <c r="HK554">
        <v>23.4936</v>
      </c>
      <c r="HL554">
        <v>1</v>
      </c>
      <c r="HM554">
        <v>1.00818</v>
      </c>
      <c r="HN554">
        <v>9.28105</v>
      </c>
      <c r="HO554">
        <v>20.0548</v>
      </c>
      <c r="HP554">
        <v>5.20935</v>
      </c>
      <c r="HQ554">
        <v>11.986</v>
      </c>
      <c r="HR554">
        <v>4.96215</v>
      </c>
      <c r="HS554">
        <v>3.274</v>
      </c>
      <c r="HT554">
        <v>9999</v>
      </c>
      <c r="HU554">
        <v>9999</v>
      </c>
      <c r="HV554">
        <v>9999</v>
      </c>
      <c r="HW554">
        <v>33.7</v>
      </c>
      <c r="HX554">
        <v>1.86396</v>
      </c>
      <c r="HY554">
        <v>1.86022</v>
      </c>
      <c r="HZ554">
        <v>1.85866</v>
      </c>
      <c r="IA554">
        <v>1.85993</v>
      </c>
      <c r="IB554">
        <v>1.85988</v>
      </c>
      <c r="IC554">
        <v>1.85852</v>
      </c>
      <c r="ID554">
        <v>1.8576</v>
      </c>
      <c r="IE554">
        <v>1.85241</v>
      </c>
      <c r="IF554">
        <v>0</v>
      </c>
      <c r="IG554">
        <v>0</v>
      </c>
      <c r="IH554">
        <v>0</v>
      </c>
      <c r="II554">
        <v>0</v>
      </c>
      <c r="IJ554" t="s">
        <v>433</v>
      </c>
      <c r="IK554" t="s">
        <v>434</v>
      </c>
      <c r="IL554" t="s">
        <v>435</v>
      </c>
      <c r="IM554" t="s">
        <v>435</v>
      </c>
      <c r="IN554" t="s">
        <v>435</v>
      </c>
      <c r="IO554" t="s">
        <v>435</v>
      </c>
      <c r="IP554">
        <v>0</v>
      </c>
      <c r="IQ554">
        <v>100</v>
      </c>
      <c r="IR554">
        <v>100</v>
      </c>
      <c r="IS554">
        <v>0.18</v>
      </c>
      <c r="IT554">
        <v>-0.0916</v>
      </c>
      <c r="IU554">
        <v>0.1137255797111478</v>
      </c>
      <c r="IV554">
        <v>0.0002756662941723101</v>
      </c>
      <c r="IW554">
        <v>-1.706736700235475E-07</v>
      </c>
      <c r="IX554">
        <v>-7.648352192670159E-11</v>
      </c>
      <c r="IY554">
        <v>-0.2528666375941129</v>
      </c>
      <c r="IZ554">
        <v>0.001712106514585134</v>
      </c>
      <c r="JA554">
        <v>0.0004201690128959496</v>
      </c>
      <c r="JB554">
        <v>-1.212774764375344E-06</v>
      </c>
      <c r="JC554">
        <v>3</v>
      </c>
      <c r="JD554">
        <v>1949</v>
      </c>
      <c r="JE554">
        <v>1</v>
      </c>
      <c r="JF554">
        <v>28</v>
      </c>
      <c r="JG554">
        <v>18.2</v>
      </c>
      <c r="JH554">
        <v>18</v>
      </c>
      <c r="JI554">
        <v>2.10083</v>
      </c>
      <c r="JJ554">
        <v>2.67822</v>
      </c>
      <c r="JK554">
        <v>1.49658</v>
      </c>
      <c r="JL554">
        <v>2.33521</v>
      </c>
      <c r="JM554">
        <v>1.54785</v>
      </c>
      <c r="JN554">
        <v>2.48169</v>
      </c>
      <c r="JO554">
        <v>50.4775</v>
      </c>
      <c r="JP554">
        <v>12.4159</v>
      </c>
      <c r="JQ554">
        <v>18</v>
      </c>
      <c r="JR554">
        <v>503.162</v>
      </c>
      <c r="JS554">
        <v>462.065</v>
      </c>
      <c r="JT554">
        <v>20.9379</v>
      </c>
      <c r="JU554">
        <v>38.7142</v>
      </c>
      <c r="JV554">
        <v>30.0019</v>
      </c>
      <c r="JW554">
        <v>38.4627</v>
      </c>
      <c r="JX554">
        <v>38.3472</v>
      </c>
      <c r="JY554">
        <v>42.1582</v>
      </c>
      <c r="JZ554">
        <v>58.4941</v>
      </c>
      <c r="KA554">
        <v>0</v>
      </c>
      <c r="KB554">
        <v>16.1959</v>
      </c>
      <c r="KC554">
        <v>909.374</v>
      </c>
      <c r="KD554">
        <v>15.098</v>
      </c>
      <c r="KE554">
        <v>98.58150000000001</v>
      </c>
      <c r="KF554">
        <v>99.1493</v>
      </c>
    </row>
    <row r="555" spans="1:292">
      <c r="A555">
        <v>535</v>
      </c>
      <c r="B555">
        <v>1685039920.5</v>
      </c>
      <c r="C555">
        <v>13321.40000009537</v>
      </c>
      <c r="D555" t="s">
        <v>1514</v>
      </c>
      <c r="E555" t="s">
        <v>1515</v>
      </c>
      <c r="F555">
        <v>5</v>
      </c>
      <c r="G555" t="s">
        <v>1406</v>
      </c>
      <c r="H555">
        <v>1685039913</v>
      </c>
      <c r="I555">
        <f>(J555)/1000</f>
        <v>0</v>
      </c>
      <c r="J555">
        <f>IF(DO555, AM555, AG555)</f>
        <v>0</v>
      </c>
      <c r="K555">
        <f>IF(DO555, AH555, AF555)</f>
        <v>0</v>
      </c>
      <c r="L555">
        <f>DQ555 - IF(AT555&gt;1, K555*DK555*100.0/(AV555*EE555), 0)</f>
        <v>0</v>
      </c>
      <c r="M555">
        <f>((S555-I555/2)*L555-K555)/(S555+I555/2)</f>
        <v>0</v>
      </c>
      <c r="N555">
        <f>M555*(DX555+DY555)/1000.0</f>
        <v>0</v>
      </c>
      <c r="O555">
        <f>(DQ555 - IF(AT555&gt;1, K555*DK555*100.0/(AV555*EE555), 0))*(DX555+DY555)/1000.0</f>
        <v>0</v>
      </c>
      <c r="P555">
        <f>2.0/((1/R555-1/Q555)+SIGN(R555)*SQRT((1/R555-1/Q555)*(1/R555-1/Q555) + 4*DL555/((DL555+1)*(DL555+1))*(2*1/R555*1/Q555-1/Q555*1/Q555)))</f>
        <v>0</v>
      </c>
      <c r="Q555">
        <f>IF(LEFT(DM555,1)&lt;&gt;"0",IF(LEFT(DM555,1)="1",3.0,DN555),$D$5+$E$5*(EE555*DX555/($K$5*1000))+$F$5*(EE555*DX555/($K$5*1000))*MAX(MIN(DK555,$J$5),$I$5)*MAX(MIN(DK555,$J$5),$I$5)+$G$5*MAX(MIN(DK555,$J$5),$I$5)*(EE555*DX555/($K$5*1000))+$H$5*(EE555*DX555/($K$5*1000))*(EE555*DX555/($K$5*1000)))</f>
        <v>0</v>
      </c>
      <c r="R555">
        <f>I555*(1000-(1000*0.61365*exp(17.502*V555/(240.97+V555))/(DX555+DY555)+DS555)/2)/(1000*0.61365*exp(17.502*V555/(240.97+V555))/(DX555+DY555)-DS555)</f>
        <v>0</v>
      </c>
      <c r="S555">
        <f>1/((DL555+1)/(P555/1.6)+1/(Q555/1.37)) + DL555/((DL555+1)/(P555/1.6) + DL555/(Q555/1.37))</f>
        <v>0</v>
      </c>
      <c r="T555">
        <f>(DG555*DJ555)</f>
        <v>0</v>
      </c>
      <c r="U555">
        <f>(DZ555+(T555+2*0.95*5.67E-8*(((DZ555+$B$9)+273)^4-(DZ555+273)^4)-44100*I555)/(1.84*29.3*Q555+8*0.95*5.67E-8*(DZ555+273)^3))</f>
        <v>0</v>
      </c>
      <c r="V555">
        <f>($C$9*EA555+$D$9*EB555+$E$9*U555)</f>
        <v>0</v>
      </c>
      <c r="W555">
        <f>0.61365*exp(17.502*V555/(240.97+V555))</f>
        <v>0</v>
      </c>
      <c r="X555">
        <f>(Y555/Z555*100)</f>
        <v>0</v>
      </c>
      <c r="Y555">
        <f>DS555*(DX555+DY555)/1000</f>
        <v>0</v>
      </c>
      <c r="Z555">
        <f>0.61365*exp(17.502*DZ555/(240.97+DZ555))</f>
        <v>0</v>
      </c>
      <c r="AA555">
        <f>(W555-DS555*(DX555+DY555)/1000)</f>
        <v>0</v>
      </c>
      <c r="AB555">
        <f>(-I555*44100)</f>
        <v>0</v>
      </c>
      <c r="AC555">
        <f>2*29.3*Q555*0.92*(DZ555-V555)</f>
        <v>0</v>
      </c>
      <c r="AD555">
        <f>2*0.95*5.67E-8*(((DZ555+$B$9)+273)^4-(V555+273)^4)</f>
        <v>0</v>
      </c>
      <c r="AE555">
        <f>T555+AD555+AB555+AC555</f>
        <v>0</v>
      </c>
      <c r="AF555">
        <f>DW555*AT555*(DR555-DQ555*(1000-AT555*DT555)/(1000-AT555*DS555))/(100*DK555)</f>
        <v>0</v>
      </c>
      <c r="AG555">
        <f>1000*DW555*AT555*(DS555-DT555)/(100*DK555*(1000-AT555*DS555))</f>
        <v>0</v>
      </c>
      <c r="AH555">
        <f>(AI555 - AJ555 - DX555*1E3/(8.314*(DZ555+273.15)) * AL555/DW555 * AK555) * DW555/(100*DK555) * (1000 - DT555)/1000</f>
        <v>0</v>
      </c>
      <c r="AI555">
        <v>904.9572382619159</v>
      </c>
      <c r="AJ555">
        <v>868.1360181818181</v>
      </c>
      <c r="AK555">
        <v>3.373567338917384</v>
      </c>
      <c r="AL555">
        <v>66.96187495327348</v>
      </c>
      <c r="AM555">
        <f>(AO555 - AN555 + DX555*1E3/(8.314*(DZ555+273.15)) * AQ555/DW555 * AP555) * DW555/(100*DK555) * 1000/(1000 - AO555)</f>
        <v>0</v>
      </c>
      <c r="AN555">
        <v>15.13313232651843</v>
      </c>
      <c r="AO555">
        <v>18.00022657342658</v>
      </c>
      <c r="AP555">
        <v>2.206129344027574E-06</v>
      </c>
      <c r="AQ555">
        <v>97.61332919018848</v>
      </c>
      <c r="AR555">
        <v>0</v>
      </c>
      <c r="AS555">
        <v>0</v>
      </c>
      <c r="AT555">
        <f>IF(AR555*$H$15&gt;=AV555,1.0,(AV555/(AV555-AR555*$H$15)))</f>
        <v>0</v>
      </c>
      <c r="AU555">
        <f>(AT555-1)*100</f>
        <v>0</v>
      </c>
      <c r="AV555">
        <f>MAX(0,($B$15+$C$15*EE555)/(1+$D$15*EE555)*DX555/(DZ555+273)*$E$15)</f>
        <v>0</v>
      </c>
      <c r="AW555" t="s">
        <v>429</v>
      </c>
      <c r="AX555" t="s">
        <v>429</v>
      </c>
      <c r="AY555">
        <v>0</v>
      </c>
      <c r="AZ555">
        <v>0</v>
      </c>
      <c r="BA555">
        <f>1-AY555/AZ555</f>
        <v>0</v>
      </c>
      <c r="BB555">
        <v>0</v>
      </c>
      <c r="BC555" t="s">
        <v>429</v>
      </c>
      <c r="BD555" t="s">
        <v>429</v>
      </c>
      <c r="BE555">
        <v>0</v>
      </c>
      <c r="BF555">
        <v>0</v>
      </c>
      <c r="BG555">
        <f>1-BE555/BF555</f>
        <v>0</v>
      </c>
      <c r="BH555">
        <v>0.5</v>
      </c>
      <c r="BI555">
        <f>DH555</f>
        <v>0</v>
      </c>
      <c r="BJ555">
        <f>K555</f>
        <v>0</v>
      </c>
      <c r="BK555">
        <f>BG555*BH555*BI555</f>
        <v>0</v>
      </c>
      <c r="BL555">
        <f>(BJ555-BB555)/BI555</f>
        <v>0</v>
      </c>
      <c r="BM555">
        <f>(AZ555-BF555)/BF555</f>
        <v>0</v>
      </c>
      <c r="BN555">
        <f>AY555/(BA555+AY555/BF555)</f>
        <v>0</v>
      </c>
      <c r="BO555" t="s">
        <v>429</v>
      </c>
      <c r="BP555">
        <v>0</v>
      </c>
      <c r="BQ555">
        <f>IF(BP555&lt;&gt;0, BP555, BN555)</f>
        <v>0</v>
      </c>
      <c r="BR555">
        <f>1-BQ555/BF555</f>
        <v>0</v>
      </c>
      <c r="BS555">
        <f>(BF555-BE555)/(BF555-BQ555)</f>
        <v>0</v>
      </c>
      <c r="BT555">
        <f>(AZ555-BF555)/(AZ555-BQ555)</f>
        <v>0</v>
      </c>
      <c r="BU555">
        <f>(BF555-BE555)/(BF555-AY555)</f>
        <v>0</v>
      </c>
      <c r="BV555">
        <f>(AZ555-BF555)/(AZ555-AY555)</f>
        <v>0</v>
      </c>
      <c r="BW555">
        <f>(BS555*BQ555/BE555)</f>
        <v>0</v>
      </c>
      <c r="BX555">
        <f>(1-BW555)</f>
        <v>0</v>
      </c>
      <c r="DG555">
        <f>$B$13*EF555+$C$13*EG555+$F$13*ER555*(1-EU555)</f>
        <v>0</v>
      </c>
      <c r="DH555">
        <f>DG555*DI555</f>
        <v>0</v>
      </c>
      <c r="DI555">
        <f>($B$13*$D$11+$C$13*$D$11+$F$13*((FE555+EW555)/MAX(FE555+EW555+FF555, 0.1)*$I$11+FF555/MAX(FE555+EW555+FF555, 0.1)*$J$11))/($B$13+$C$13+$F$13)</f>
        <v>0</v>
      </c>
      <c r="DJ555">
        <f>($B$13*$K$11+$C$13*$K$11+$F$13*((FE555+EW555)/MAX(FE555+EW555+FF555, 0.1)*$P$11+FF555/MAX(FE555+EW555+FF555, 0.1)*$Q$11))/($B$13+$C$13+$F$13)</f>
        <v>0</v>
      </c>
      <c r="DK555">
        <v>6</v>
      </c>
      <c r="DL555">
        <v>0.5</v>
      </c>
      <c r="DM555" t="s">
        <v>430</v>
      </c>
      <c r="DN555">
        <v>2</v>
      </c>
      <c r="DO555" t="b">
        <v>1</v>
      </c>
      <c r="DP555">
        <v>1685039913</v>
      </c>
      <c r="DQ555">
        <v>829.3270740740741</v>
      </c>
      <c r="DR555">
        <v>875.7457037037036</v>
      </c>
      <c r="DS555">
        <v>17.99461111111111</v>
      </c>
      <c r="DT555">
        <v>15.13335555555556</v>
      </c>
      <c r="DU555">
        <v>829.1456296296296</v>
      </c>
      <c r="DV555">
        <v>18.08625555555555</v>
      </c>
      <c r="DW555">
        <v>500.0184444444445</v>
      </c>
      <c r="DX555">
        <v>99.45471481481482</v>
      </c>
      <c r="DY555">
        <v>0.09997664444444444</v>
      </c>
      <c r="DZ555">
        <v>27.06485555555556</v>
      </c>
      <c r="EA555">
        <v>28.31895555555555</v>
      </c>
      <c r="EB555">
        <v>999.9000000000001</v>
      </c>
      <c r="EC555">
        <v>0</v>
      </c>
      <c r="ED555">
        <v>0</v>
      </c>
      <c r="EE555">
        <v>9998.116666666667</v>
      </c>
      <c r="EF555">
        <v>0</v>
      </c>
      <c r="EG555">
        <v>444.0621851851852</v>
      </c>
      <c r="EH555">
        <v>-46.41873333333333</v>
      </c>
      <c r="EI555">
        <v>844.5239629629629</v>
      </c>
      <c r="EJ555">
        <v>889.2023703703703</v>
      </c>
      <c r="EK555">
        <v>2.861247037037037</v>
      </c>
      <c r="EL555">
        <v>875.7457037037036</v>
      </c>
      <c r="EM555">
        <v>15.13335555555556</v>
      </c>
      <c r="EN555">
        <v>1.789649259259259</v>
      </c>
      <c r="EO555">
        <v>1.505084444444444</v>
      </c>
      <c r="EP555">
        <v>15.69666296296296</v>
      </c>
      <c r="EQ555">
        <v>13.01990740740741</v>
      </c>
      <c r="ER555">
        <v>2000.03962962963</v>
      </c>
      <c r="ES555">
        <v>0.9800048888888887</v>
      </c>
      <c r="ET555">
        <v>0.01999481481481482</v>
      </c>
      <c r="EU555">
        <v>0</v>
      </c>
      <c r="EV555">
        <v>785.1108148148149</v>
      </c>
      <c r="EW555">
        <v>5.00078</v>
      </c>
      <c r="EX555">
        <v>21432.81851851852</v>
      </c>
      <c r="EY555">
        <v>16379.98518518519</v>
      </c>
      <c r="EZ555">
        <v>46.18740740740741</v>
      </c>
      <c r="FA555">
        <v>48.47433333333333</v>
      </c>
      <c r="FB555">
        <v>46.7891111111111</v>
      </c>
      <c r="FC555">
        <v>47.28907407407407</v>
      </c>
      <c r="FD555">
        <v>46.66877777777777</v>
      </c>
      <c r="FE555">
        <v>1955.14962962963</v>
      </c>
      <c r="FF555">
        <v>39.89000000000001</v>
      </c>
      <c r="FG555">
        <v>0</v>
      </c>
      <c r="FH555">
        <v>1685039919.7</v>
      </c>
      <c r="FI555">
        <v>0</v>
      </c>
      <c r="FJ555">
        <v>785.1132000000001</v>
      </c>
      <c r="FK555">
        <v>-2.595153836745433</v>
      </c>
      <c r="FL555">
        <v>10021.53846147734</v>
      </c>
      <c r="FM555">
        <v>21444.976</v>
      </c>
      <c r="FN555">
        <v>15</v>
      </c>
      <c r="FO555">
        <v>1685038834.5</v>
      </c>
      <c r="FP555" t="s">
        <v>1407</v>
      </c>
      <c r="FQ555">
        <v>1685038825.5</v>
      </c>
      <c r="FR555">
        <v>1685038834.5</v>
      </c>
      <c r="FS555">
        <v>7</v>
      </c>
      <c r="FT555">
        <v>-0.029</v>
      </c>
      <c r="FU555">
        <v>-0.007</v>
      </c>
      <c r="FV555">
        <v>0.194</v>
      </c>
      <c r="FW555">
        <v>-0.178</v>
      </c>
      <c r="FX555">
        <v>420</v>
      </c>
      <c r="FY555">
        <v>11</v>
      </c>
      <c r="FZ555">
        <v>0.2</v>
      </c>
      <c r="GA555">
        <v>0.02</v>
      </c>
      <c r="GB555">
        <v>-46.30938249999999</v>
      </c>
      <c r="GC555">
        <v>-1.628693808630211</v>
      </c>
      <c r="GD555">
        <v>0.1674533858832063</v>
      </c>
      <c r="GE555">
        <v>0</v>
      </c>
      <c r="GF555">
        <v>2.85921275</v>
      </c>
      <c r="GG555">
        <v>0.03670412757973417</v>
      </c>
      <c r="GH555">
        <v>0.003905309838860424</v>
      </c>
      <c r="GI555">
        <v>1</v>
      </c>
      <c r="GJ555">
        <v>1</v>
      </c>
      <c r="GK555">
        <v>2</v>
      </c>
      <c r="GL555" t="s">
        <v>432</v>
      </c>
      <c r="GM555">
        <v>3.09891</v>
      </c>
      <c r="GN555">
        <v>2.75812</v>
      </c>
      <c r="GO555">
        <v>0.155648</v>
      </c>
      <c r="GP555">
        <v>0.161266</v>
      </c>
      <c r="GQ555">
        <v>0.0953731</v>
      </c>
      <c r="GR555">
        <v>0.0842687</v>
      </c>
      <c r="GS555">
        <v>21296</v>
      </c>
      <c r="GT555">
        <v>20931.5</v>
      </c>
      <c r="GU555">
        <v>25792</v>
      </c>
      <c r="GV555">
        <v>25331.3</v>
      </c>
      <c r="GW555">
        <v>37476</v>
      </c>
      <c r="GX555">
        <v>35358.8</v>
      </c>
      <c r="GY555">
        <v>45113.8</v>
      </c>
      <c r="GZ555">
        <v>41765.5</v>
      </c>
      <c r="HA555">
        <v>1.79447</v>
      </c>
      <c r="HB555">
        <v>1.71215</v>
      </c>
      <c r="HC555">
        <v>-0.103168</v>
      </c>
      <c r="HD555">
        <v>0</v>
      </c>
      <c r="HE555">
        <v>30.0118</v>
      </c>
      <c r="HF555">
        <v>999.9</v>
      </c>
      <c r="HG555">
        <v>38.8</v>
      </c>
      <c r="HH555">
        <v>47.5</v>
      </c>
      <c r="HI555">
        <v>42.7286</v>
      </c>
      <c r="HJ555">
        <v>63.084</v>
      </c>
      <c r="HK555">
        <v>23.3694</v>
      </c>
      <c r="HL555">
        <v>1</v>
      </c>
      <c r="HM555">
        <v>1.00991</v>
      </c>
      <c r="HN555">
        <v>9.28105</v>
      </c>
      <c r="HO555">
        <v>20.0547</v>
      </c>
      <c r="HP555">
        <v>5.20905</v>
      </c>
      <c r="HQ555">
        <v>11.9861</v>
      </c>
      <c r="HR555">
        <v>4.9619</v>
      </c>
      <c r="HS555">
        <v>3.27385</v>
      </c>
      <c r="HT555">
        <v>9999</v>
      </c>
      <c r="HU555">
        <v>9999</v>
      </c>
      <c r="HV555">
        <v>9999</v>
      </c>
      <c r="HW555">
        <v>33.7</v>
      </c>
      <c r="HX555">
        <v>1.86398</v>
      </c>
      <c r="HY555">
        <v>1.86028</v>
      </c>
      <c r="HZ555">
        <v>1.85867</v>
      </c>
      <c r="IA555">
        <v>1.85991</v>
      </c>
      <c r="IB555">
        <v>1.85988</v>
      </c>
      <c r="IC555">
        <v>1.85852</v>
      </c>
      <c r="ID555">
        <v>1.8576</v>
      </c>
      <c r="IE555">
        <v>1.85242</v>
      </c>
      <c r="IF555">
        <v>0</v>
      </c>
      <c r="IG555">
        <v>0</v>
      </c>
      <c r="IH555">
        <v>0</v>
      </c>
      <c r="II555">
        <v>0</v>
      </c>
      <c r="IJ555" t="s">
        <v>433</v>
      </c>
      <c r="IK555" t="s">
        <v>434</v>
      </c>
      <c r="IL555" t="s">
        <v>435</v>
      </c>
      <c r="IM555" t="s">
        <v>435</v>
      </c>
      <c r="IN555" t="s">
        <v>435</v>
      </c>
      <c r="IO555" t="s">
        <v>435</v>
      </c>
      <c r="IP555">
        <v>0</v>
      </c>
      <c r="IQ555">
        <v>100</v>
      </c>
      <c r="IR555">
        <v>100</v>
      </c>
      <c r="IS555">
        <v>0.177</v>
      </c>
      <c r="IT555">
        <v>-0.0916</v>
      </c>
      <c r="IU555">
        <v>0.1137255797111478</v>
      </c>
      <c r="IV555">
        <v>0.0002756662941723101</v>
      </c>
      <c r="IW555">
        <v>-1.706736700235475E-07</v>
      </c>
      <c r="IX555">
        <v>-7.648352192670159E-11</v>
      </c>
      <c r="IY555">
        <v>-0.2528666375941129</v>
      </c>
      <c r="IZ555">
        <v>0.001712106514585134</v>
      </c>
      <c r="JA555">
        <v>0.0004201690128959496</v>
      </c>
      <c r="JB555">
        <v>-1.212774764375344E-06</v>
      </c>
      <c r="JC555">
        <v>3</v>
      </c>
      <c r="JD555">
        <v>1949</v>
      </c>
      <c r="JE555">
        <v>1</v>
      </c>
      <c r="JF555">
        <v>28</v>
      </c>
      <c r="JG555">
        <v>18.2</v>
      </c>
      <c r="JH555">
        <v>18.1</v>
      </c>
      <c r="JI555">
        <v>2.13257</v>
      </c>
      <c r="JJ555">
        <v>2.69043</v>
      </c>
      <c r="JK555">
        <v>1.49658</v>
      </c>
      <c r="JL555">
        <v>2.33521</v>
      </c>
      <c r="JM555">
        <v>1.54785</v>
      </c>
      <c r="JN555">
        <v>2.46948</v>
      </c>
      <c r="JO555">
        <v>50.4775</v>
      </c>
      <c r="JP555">
        <v>12.4159</v>
      </c>
      <c r="JQ555">
        <v>18</v>
      </c>
      <c r="JR555">
        <v>503.32</v>
      </c>
      <c r="JS555">
        <v>461.974</v>
      </c>
      <c r="JT555">
        <v>20.9411</v>
      </c>
      <c r="JU555">
        <v>38.7325</v>
      </c>
      <c r="JV555">
        <v>30.0017</v>
      </c>
      <c r="JW555">
        <v>38.4768</v>
      </c>
      <c r="JX555">
        <v>38.3584</v>
      </c>
      <c r="JY555">
        <v>42.8479</v>
      </c>
      <c r="JZ555">
        <v>58.4941</v>
      </c>
      <c r="KA555">
        <v>0</v>
      </c>
      <c r="KB555">
        <v>16.199</v>
      </c>
      <c r="KC555">
        <v>922.745</v>
      </c>
      <c r="KD555">
        <v>15.098</v>
      </c>
      <c r="KE555">
        <v>98.5779</v>
      </c>
      <c r="KF555">
        <v>99.1456</v>
      </c>
    </row>
    <row r="556" spans="1:292">
      <c r="A556">
        <v>536</v>
      </c>
      <c r="B556">
        <v>1685039925.5</v>
      </c>
      <c r="C556">
        <v>13326.40000009537</v>
      </c>
      <c r="D556" t="s">
        <v>1516</v>
      </c>
      <c r="E556" t="s">
        <v>1517</v>
      </c>
      <c r="F556">
        <v>5</v>
      </c>
      <c r="G556" t="s">
        <v>1406</v>
      </c>
      <c r="H556">
        <v>1685039917.714286</v>
      </c>
      <c r="I556">
        <f>(J556)/1000</f>
        <v>0</v>
      </c>
      <c r="J556">
        <f>IF(DO556, AM556, AG556)</f>
        <v>0</v>
      </c>
      <c r="K556">
        <f>IF(DO556, AH556, AF556)</f>
        <v>0</v>
      </c>
      <c r="L556">
        <f>DQ556 - IF(AT556&gt;1, K556*DK556*100.0/(AV556*EE556), 0)</f>
        <v>0</v>
      </c>
      <c r="M556">
        <f>((S556-I556/2)*L556-K556)/(S556+I556/2)</f>
        <v>0</v>
      </c>
      <c r="N556">
        <f>M556*(DX556+DY556)/1000.0</f>
        <v>0</v>
      </c>
      <c r="O556">
        <f>(DQ556 - IF(AT556&gt;1, K556*DK556*100.0/(AV556*EE556), 0))*(DX556+DY556)/1000.0</f>
        <v>0</v>
      </c>
      <c r="P556">
        <f>2.0/((1/R556-1/Q556)+SIGN(R556)*SQRT((1/R556-1/Q556)*(1/R556-1/Q556) + 4*DL556/((DL556+1)*(DL556+1))*(2*1/R556*1/Q556-1/Q556*1/Q556)))</f>
        <v>0</v>
      </c>
      <c r="Q556">
        <f>IF(LEFT(DM556,1)&lt;&gt;"0",IF(LEFT(DM556,1)="1",3.0,DN556),$D$5+$E$5*(EE556*DX556/($K$5*1000))+$F$5*(EE556*DX556/($K$5*1000))*MAX(MIN(DK556,$J$5),$I$5)*MAX(MIN(DK556,$J$5),$I$5)+$G$5*MAX(MIN(DK556,$J$5),$I$5)*(EE556*DX556/($K$5*1000))+$H$5*(EE556*DX556/($K$5*1000))*(EE556*DX556/($K$5*1000)))</f>
        <v>0</v>
      </c>
      <c r="R556">
        <f>I556*(1000-(1000*0.61365*exp(17.502*V556/(240.97+V556))/(DX556+DY556)+DS556)/2)/(1000*0.61365*exp(17.502*V556/(240.97+V556))/(DX556+DY556)-DS556)</f>
        <v>0</v>
      </c>
      <c r="S556">
        <f>1/((DL556+1)/(P556/1.6)+1/(Q556/1.37)) + DL556/((DL556+1)/(P556/1.6) + DL556/(Q556/1.37))</f>
        <v>0</v>
      </c>
      <c r="T556">
        <f>(DG556*DJ556)</f>
        <v>0</v>
      </c>
      <c r="U556">
        <f>(DZ556+(T556+2*0.95*5.67E-8*(((DZ556+$B$9)+273)^4-(DZ556+273)^4)-44100*I556)/(1.84*29.3*Q556+8*0.95*5.67E-8*(DZ556+273)^3))</f>
        <v>0</v>
      </c>
      <c r="V556">
        <f>($C$9*EA556+$D$9*EB556+$E$9*U556)</f>
        <v>0</v>
      </c>
      <c r="W556">
        <f>0.61365*exp(17.502*V556/(240.97+V556))</f>
        <v>0</v>
      </c>
      <c r="X556">
        <f>(Y556/Z556*100)</f>
        <v>0</v>
      </c>
      <c r="Y556">
        <f>DS556*(DX556+DY556)/1000</f>
        <v>0</v>
      </c>
      <c r="Z556">
        <f>0.61365*exp(17.502*DZ556/(240.97+DZ556))</f>
        <v>0</v>
      </c>
      <c r="AA556">
        <f>(W556-DS556*(DX556+DY556)/1000)</f>
        <v>0</v>
      </c>
      <c r="AB556">
        <f>(-I556*44100)</f>
        <v>0</v>
      </c>
      <c r="AC556">
        <f>2*29.3*Q556*0.92*(DZ556-V556)</f>
        <v>0</v>
      </c>
      <c r="AD556">
        <f>2*0.95*5.67E-8*(((DZ556+$B$9)+273)^4-(V556+273)^4)</f>
        <v>0</v>
      </c>
      <c r="AE556">
        <f>T556+AD556+AB556+AC556</f>
        <v>0</v>
      </c>
      <c r="AF556">
        <f>DW556*AT556*(DR556-DQ556*(1000-AT556*DT556)/(1000-AT556*DS556))/(100*DK556)</f>
        <v>0</v>
      </c>
      <c r="AG556">
        <f>1000*DW556*AT556*(DS556-DT556)/(100*DK556*(1000-AT556*DS556))</f>
        <v>0</v>
      </c>
      <c r="AH556">
        <f>(AI556 - AJ556 - DX556*1E3/(8.314*(DZ556+273.15)) * AL556/DW556 * AK556) * DW556/(100*DK556) * (1000 - DT556)/1000</f>
        <v>0</v>
      </c>
      <c r="AI556">
        <v>922.1525264103077</v>
      </c>
      <c r="AJ556">
        <v>885.0291515151517</v>
      </c>
      <c r="AK556">
        <v>3.393617501505145</v>
      </c>
      <c r="AL556">
        <v>66.96187495327348</v>
      </c>
      <c r="AM556">
        <f>(AO556 - AN556 + DX556*1E3/(8.314*(DZ556+273.15)) * AQ556/DW556 * AP556) * DW556/(100*DK556) * 1000/(1000 - AO556)</f>
        <v>0</v>
      </c>
      <c r="AN556">
        <v>15.13241788152792</v>
      </c>
      <c r="AO556">
        <v>18.00292027972029</v>
      </c>
      <c r="AP556">
        <v>1.587206475972168E-05</v>
      </c>
      <c r="AQ556">
        <v>97.61332919018848</v>
      </c>
      <c r="AR556">
        <v>0</v>
      </c>
      <c r="AS556">
        <v>0</v>
      </c>
      <c r="AT556">
        <f>IF(AR556*$H$15&gt;=AV556,1.0,(AV556/(AV556-AR556*$H$15)))</f>
        <v>0</v>
      </c>
      <c r="AU556">
        <f>(AT556-1)*100</f>
        <v>0</v>
      </c>
      <c r="AV556">
        <f>MAX(0,($B$15+$C$15*EE556)/(1+$D$15*EE556)*DX556/(DZ556+273)*$E$15)</f>
        <v>0</v>
      </c>
      <c r="AW556" t="s">
        <v>429</v>
      </c>
      <c r="AX556" t="s">
        <v>429</v>
      </c>
      <c r="AY556">
        <v>0</v>
      </c>
      <c r="AZ556">
        <v>0</v>
      </c>
      <c r="BA556">
        <f>1-AY556/AZ556</f>
        <v>0</v>
      </c>
      <c r="BB556">
        <v>0</v>
      </c>
      <c r="BC556" t="s">
        <v>429</v>
      </c>
      <c r="BD556" t="s">
        <v>429</v>
      </c>
      <c r="BE556">
        <v>0</v>
      </c>
      <c r="BF556">
        <v>0</v>
      </c>
      <c r="BG556">
        <f>1-BE556/BF556</f>
        <v>0</v>
      </c>
      <c r="BH556">
        <v>0.5</v>
      </c>
      <c r="BI556">
        <f>DH556</f>
        <v>0</v>
      </c>
      <c r="BJ556">
        <f>K556</f>
        <v>0</v>
      </c>
      <c r="BK556">
        <f>BG556*BH556*BI556</f>
        <v>0</v>
      </c>
      <c r="BL556">
        <f>(BJ556-BB556)/BI556</f>
        <v>0</v>
      </c>
      <c r="BM556">
        <f>(AZ556-BF556)/BF556</f>
        <v>0</v>
      </c>
      <c r="BN556">
        <f>AY556/(BA556+AY556/BF556)</f>
        <v>0</v>
      </c>
      <c r="BO556" t="s">
        <v>429</v>
      </c>
      <c r="BP556">
        <v>0</v>
      </c>
      <c r="BQ556">
        <f>IF(BP556&lt;&gt;0, BP556, BN556)</f>
        <v>0</v>
      </c>
      <c r="BR556">
        <f>1-BQ556/BF556</f>
        <v>0</v>
      </c>
      <c r="BS556">
        <f>(BF556-BE556)/(BF556-BQ556)</f>
        <v>0</v>
      </c>
      <c r="BT556">
        <f>(AZ556-BF556)/(AZ556-BQ556)</f>
        <v>0</v>
      </c>
      <c r="BU556">
        <f>(BF556-BE556)/(BF556-AY556)</f>
        <v>0</v>
      </c>
      <c r="BV556">
        <f>(AZ556-BF556)/(AZ556-AY556)</f>
        <v>0</v>
      </c>
      <c r="BW556">
        <f>(BS556*BQ556/BE556)</f>
        <v>0</v>
      </c>
      <c r="BX556">
        <f>(1-BW556)</f>
        <v>0</v>
      </c>
      <c r="DG556">
        <f>$B$13*EF556+$C$13*EG556+$F$13*ER556*(1-EU556)</f>
        <v>0</v>
      </c>
      <c r="DH556">
        <f>DG556*DI556</f>
        <v>0</v>
      </c>
      <c r="DI556">
        <f>($B$13*$D$11+$C$13*$D$11+$F$13*((FE556+EW556)/MAX(FE556+EW556+FF556, 0.1)*$I$11+FF556/MAX(FE556+EW556+FF556, 0.1)*$J$11))/($B$13+$C$13+$F$13)</f>
        <v>0</v>
      </c>
      <c r="DJ556">
        <f>($B$13*$K$11+$C$13*$K$11+$F$13*((FE556+EW556)/MAX(FE556+EW556+FF556, 0.1)*$P$11+FF556/MAX(FE556+EW556+FF556, 0.1)*$Q$11))/($B$13+$C$13+$F$13)</f>
        <v>0</v>
      </c>
      <c r="DK556">
        <v>6</v>
      </c>
      <c r="DL556">
        <v>0.5</v>
      </c>
      <c r="DM556" t="s">
        <v>430</v>
      </c>
      <c r="DN556">
        <v>2</v>
      </c>
      <c r="DO556" t="b">
        <v>1</v>
      </c>
      <c r="DP556">
        <v>1685039917.714286</v>
      </c>
      <c r="DQ556">
        <v>844.9411785714285</v>
      </c>
      <c r="DR556">
        <v>891.5489642857144</v>
      </c>
      <c r="DS556">
        <v>17.99819285714286</v>
      </c>
      <c r="DT556">
        <v>15.13349285714286</v>
      </c>
      <c r="DU556">
        <v>844.7625357142857</v>
      </c>
      <c r="DV556">
        <v>18.08978571428571</v>
      </c>
      <c r="DW556">
        <v>499.9977857142858</v>
      </c>
      <c r="DX556">
        <v>99.4539142857143</v>
      </c>
      <c r="DY556">
        <v>0.1000001321428572</v>
      </c>
      <c r="DZ556">
        <v>27.07080714285714</v>
      </c>
      <c r="EA556">
        <v>28.32912142857143</v>
      </c>
      <c r="EB556">
        <v>999.9000000000002</v>
      </c>
      <c r="EC556">
        <v>0</v>
      </c>
      <c r="ED556">
        <v>0</v>
      </c>
      <c r="EE556">
        <v>9999.280357142858</v>
      </c>
      <c r="EF556">
        <v>0</v>
      </c>
      <c r="EG556">
        <v>472.9413571428572</v>
      </c>
      <c r="EH556">
        <v>-46.60776785714285</v>
      </c>
      <c r="EI556">
        <v>860.4273571428572</v>
      </c>
      <c r="EJ556">
        <v>905.2485714285714</v>
      </c>
      <c r="EK556">
        <v>2.864693928571428</v>
      </c>
      <c r="EL556">
        <v>891.5489642857144</v>
      </c>
      <c r="EM556">
        <v>15.13349285714286</v>
      </c>
      <c r="EN556">
        <v>1.789992142857143</v>
      </c>
      <c r="EO556">
        <v>1.505086785714286</v>
      </c>
      <c r="EP556">
        <v>15.69965714285714</v>
      </c>
      <c r="EQ556">
        <v>13.01993214285714</v>
      </c>
      <c r="ER556">
        <v>2000.058214285714</v>
      </c>
      <c r="ES556">
        <v>0.9800045714285712</v>
      </c>
      <c r="ET556">
        <v>0.01999513928571428</v>
      </c>
      <c r="EU556">
        <v>0</v>
      </c>
      <c r="EV556">
        <v>784.8523928571428</v>
      </c>
      <c r="EW556">
        <v>5.00078</v>
      </c>
      <c r="EX556">
        <v>21977.33214285715</v>
      </c>
      <c r="EY556">
        <v>16380.13214285714</v>
      </c>
      <c r="EZ556">
        <v>46.21407142857142</v>
      </c>
      <c r="FA556">
        <v>48.49089285714285</v>
      </c>
      <c r="FB556">
        <v>46.8145357142857</v>
      </c>
      <c r="FC556">
        <v>47.30557142857142</v>
      </c>
      <c r="FD556">
        <v>46.65825</v>
      </c>
      <c r="FE556">
        <v>1955.168214285714</v>
      </c>
      <c r="FF556">
        <v>39.89000000000001</v>
      </c>
      <c r="FG556">
        <v>0</v>
      </c>
      <c r="FH556">
        <v>1685039925.1</v>
      </c>
      <c r="FI556">
        <v>0</v>
      </c>
      <c r="FJ556">
        <v>784.8261538461538</v>
      </c>
      <c r="FK556">
        <v>-4.955145283928403</v>
      </c>
      <c r="FL556">
        <v>7520.553852622574</v>
      </c>
      <c r="FM556">
        <v>22008.4076923077</v>
      </c>
      <c r="FN556">
        <v>15</v>
      </c>
      <c r="FO556">
        <v>1685038834.5</v>
      </c>
      <c r="FP556" t="s">
        <v>1407</v>
      </c>
      <c r="FQ556">
        <v>1685038825.5</v>
      </c>
      <c r="FR556">
        <v>1685038834.5</v>
      </c>
      <c r="FS556">
        <v>7</v>
      </c>
      <c r="FT556">
        <v>-0.029</v>
      </c>
      <c r="FU556">
        <v>-0.007</v>
      </c>
      <c r="FV556">
        <v>0.194</v>
      </c>
      <c r="FW556">
        <v>-0.178</v>
      </c>
      <c r="FX556">
        <v>420</v>
      </c>
      <c r="FY556">
        <v>11</v>
      </c>
      <c r="FZ556">
        <v>0.2</v>
      </c>
      <c r="GA556">
        <v>0.02</v>
      </c>
      <c r="GB556">
        <v>-46.524025</v>
      </c>
      <c r="GC556">
        <v>-2.102899812382717</v>
      </c>
      <c r="GD556">
        <v>0.2172643513671766</v>
      </c>
      <c r="GE556">
        <v>0</v>
      </c>
      <c r="GF556">
        <v>2.86272525</v>
      </c>
      <c r="GG556">
        <v>0.04565166979362193</v>
      </c>
      <c r="GH556">
        <v>0.004729582427392525</v>
      </c>
      <c r="GI556">
        <v>1</v>
      </c>
      <c r="GJ556">
        <v>1</v>
      </c>
      <c r="GK556">
        <v>2</v>
      </c>
      <c r="GL556" t="s">
        <v>432</v>
      </c>
      <c r="GM556">
        <v>3.09878</v>
      </c>
      <c r="GN556">
        <v>2.7582</v>
      </c>
      <c r="GO556">
        <v>0.157637</v>
      </c>
      <c r="GP556">
        <v>0.163223</v>
      </c>
      <c r="GQ556">
        <v>0.09537959999999999</v>
      </c>
      <c r="GR556">
        <v>0.0842913</v>
      </c>
      <c r="GS556">
        <v>21244.8</v>
      </c>
      <c r="GT556">
        <v>20882</v>
      </c>
      <c r="GU556">
        <v>25790.9</v>
      </c>
      <c r="GV556">
        <v>25330.8</v>
      </c>
      <c r="GW556">
        <v>37474.7</v>
      </c>
      <c r="GX556">
        <v>35357.4</v>
      </c>
      <c r="GY556">
        <v>45112.3</v>
      </c>
      <c r="GZ556">
        <v>41764.6</v>
      </c>
      <c r="HA556">
        <v>1.79475</v>
      </c>
      <c r="HB556">
        <v>1.71187</v>
      </c>
      <c r="HC556">
        <v>-0.10258</v>
      </c>
      <c r="HD556">
        <v>0</v>
      </c>
      <c r="HE556">
        <v>30.0245</v>
      </c>
      <c r="HF556">
        <v>999.9</v>
      </c>
      <c r="HG556">
        <v>38.8</v>
      </c>
      <c r="HH556">
        <v>47.5</v>
      </c>
      <c r="HI556">
        <v>42.7318</v>
      </c>
      <c r="HJ556">
        <v>63.124</v>
      </c>
      <c r="HK556">
        <v>23.4215</v>
      </c>
      <c r="HL556">
        <v>1</v>
      </c>
      <c r="HM556">
        <v>1.01141</v>
      </c>
      <c r="HN556">
        <v>9.28105</v>
      </c>
      <c r="HO556">
        <v>20.0546</v>
      </c>
      <c r="HP556">
        <v>5.21025</v>
      </c>
      <c r="HQ556">
        <v>11.9861</v>
      </c>
      <c r="HR556">
        <v>4.9623</v>
      </c>
      <c r="HS556">
        <v>3.2742</v>
      </c>
      <c r="HT556">
        <v>9999</v>
      </c>
      <c r="HU556">
        <v>9999</v>
      </c>
      <c r="HV556">
        <v>9999</v>
      </c>
      <c r="HW556">
        <v>33.7</v>
      </c>
      <c r="HX556">
        <v>1.864</v>
      </c>
      <c r="HY556">
        <v>1.86029</v>
      </c>
      <c r="HZ556">
        <v>1.85866</v>
      </c>
      <c r="IA556">
        <v>1.85993</v>
      </c>
      <c r="IB556">
        <v>1.85989</v>
      </c>
      <c r="IC556">
        <v>1.85852</v>
      </c>
      <c r="ID556">
        <v>1.8576</v>
      </c>
      <c r="IE556">
        <v>1.85242</v>
      </c>
      <c r="IF556">
        <v>0</v>
      </c>
      <c r="IG556">
        <v>0</v>
      </c>
      <c r="IH556">
        <v>0</v>
      </c>
      <c r="II556">
        <v>0</v>
      </c>
      <c r="IJ556" t="s">
        <v>433</v>
      </c>
      <c r="IK556" t="s">
        <v>434</v>
      </c>
      <c r="IL556" t="s">
        <v>435</v>
      </c>
      <c r="IM556" t="s">
        <v>435</v>
      </c>
      <c r="IN556" t="s">
        <v>435</v>
      </c>
      <c r="IO556" t="s">
        <v>435</v>
      </c>
      <c r="IP556">
        <v>0</v>
      </c>
      <c r="IQ556">
        <v>100</v>
      </c>
      <c r="IR556">
        <v>100</v>
      </c>
      <c r="IS556">
        <v>0.174</v>
      </c>
      <c r="IT556">
        <v>-0.0915</v>
      </c>
      <c r="IU556">
        <v>0.1137255797111478</v>
      </c>
      <c r="IV556">
        <v>0.0002756662941723101</v>
      </c>
      <c r="IW556">
        <v>-1.706736700235475E-07</v>
      </c>
      <c r="IX556">
        <v>-7.648352192670159E-11</v>
      </c>
      <c r="IY556">
        <v>-0.2528666375941129</v>
      </c>
      <c r="IZ556">
        <v>0.001712106514585134</v>
      </c>
      <c r="JA556">
        <v>0.0004201690128959496</v>
      </c>
      <c r="JB556">
        <v>-1.212774764375344E-06</v>
      </c>
      <c r="JC556">
        <v>3</v>
      </c>
      <c r="JD556">
        <v>1949</v>
      </c>
      <c r="JE556">
        <v>1</v>
      </c>
      <c r="JF556">
        <v>28</v>
      </c>
      <c r="JG556">
        <v>18.3</v>
      </c>
      <c r="JH556">
        <v>18.2</v>
      </c>
      <c r="JI556">
        <v>2.16553</v>
      </c>
      <c r="JJ556">
        <v>2.68799</v>
      </c>
      <c r="JK556">
        <v>1.49658</v>
      </c>
      <c r="JL556">
        <v>2.33521</v>
      </c>
      <c r="JM556">
        <v>1.54785</v>
      </c>
      <c r="JN556">
        <v>2.46338</v>
      </c>
      <c r="JO556">
        <v>50.4775</v>
      </c>
      <c r="JP556">
        <v>12.4071</v>
      </c>
      <c r="JQ556">
        <v>18</v>
      </c>
      <c r="JR556">
        <v>503.587</v>
      </c>
      <c r="JS556">
        <v>461.874</v>
      </c>
      <c r="JT556">
        <v>20.9436</v>
      </c>
      <c r="JU556">
        <v>38.7478</v>
      </c>
      <c r="JV556">
        <v>30.0016</v>
      </c>
      <c r="JW556">
        <v>38.4903</v>
      </c>
      <c r="JX556">
        <v>38.3709</v>
      </c>
      <c r="JY556">
        <v>43.4515</v>
      </c>
      <c r="JZ556">
        <v>58.4941</v>
      </c>
      <c r="KA556">
        <v>0</v>
      </c>
      <c r="KB556">
        <v>16.2027</v>
      </c>
      <c r="KC556">
        <v>942.7809999999999</v>
      </c>
      <c r="KD556">
        <v>15.098</v>
      </c>
      <c r="KE556">
        <v>98.5741</v>
      </c>
      <c r="KF556">
        <v>99.1435</v>
      </c>
    </row>
    <row r="557" spans="1:292">
      <c r="A557">
        <v>537</v>
      </c>
      <c r="B557">
        <v>1685039930.5</v>
      </c>
      <c r="C557">
        <v>13331.40000009537</v>
      </c>
      <c r="D557" t="s">
        <v>1518</v>
      </c>
      <c r="E557" t="s">
        <v>1519</v>
      </c>
      <c r="F557">
        <v>5</v>
      </c>
      <c r="G557" t="s">
        <v>1406</v>
      </c>
      <c r="H557">
        <v>1685039923</v>
      </c>
      <c r="I557">
        <f>(J557)/1000</f>
        <v>0</v>
      </c>
      <c r="J557">
        <f>IF(DO557, AM557, AG557)</f>
        <v>0</v>
      </c>
      <c r="K557">
        <f>IF(DO557, AH557, AF557)</f>
        <v>0</v>
      </c>
      <c r="L557">
        <f>DQ557 - IF(AT557&gt;1, K557*DK557*100.0/(AV557*EE557), 0)</f>
        <v>0</v>
      </c>
      <c r="M557">
        <f>((S557-I557/2)*L557-K557)/(S557+I557/2)</f>
        <v>0</v>
      </c>
      <c r="N557">
        <f>M557*(DX557+DY557)/1000.0</f>
        <v>0</v>
      </c>
      <c r="O557">
        <f>(DQ557 - IF(AT557&gt;1, K557*DK557*100.0/(AV557*EE557), 0))*(DX557+DY557)/1000.0</f>
        <v>0</v>
      </c>
      <c r="P557">
        <f>2.0/((1/R557-1/Q557)+SIGN(R557)*SQRT((1/R557-1/Q557)*(1/R557-1/Q557) + 4*DL557/((DL557+1)*(DL557+1))*(2*1/R557*1/Q557-1/Q557*1/Q557)))</f>
        <v>0</v>
      </c>
      <c r="Q557">
        <f>IF(LEFT(DM557,1)&lt;&gt;"0",IF(LEFT(DM557,1)="1",3.0,DN557),$D$5+$E$5*(EE557*DX557/($K$5*1000))+$F$5*(EE557*DX557/($K$5*1000))*MAX(MIN(DK557,$J$5),$I$5)*MAX(MIN(DK557,$J$5),$I$5)+$G$5*MAX(MIN(DK557,$J$5),$I$5)*(EE557*DX557/($K$5*1000))+$H$5*(EE557*DX557/($K$5*1000))*(EE557*DX557/($K$5*1000)))</f>
        <v>0</v>
      </c>
      <c r="R557">
        <f>I557*(1000-(1000*0.61365*exp(17.502*V557/(240.97+V557))/(DX557+DY557)+DS557)/2)/(1000*0.61365*exp(17.502*V557/(240.97+V557))/(DX557+DY557)-DS557)</f>
        <v>0</v>
      </c>
      <c r="S557">
        <f>1/((DL557+1)/(P557/1.6)+1/(Q557/1.37)) + DL557/((DL557+1)/(P557/1.6) + DL557/(Q557/1.37))</f>
        <v>0</v>
      </c>
      <c r="T557">
        <f>(DG557*DJ557)</f>
        <v>0</v>
      </c>
      <c r="U557">
        <f>(DZ557+(T557+2*0.95*5.67E-8*(((DZ557+$B$9)+273)^4-(DZ557+273)^4)-44100*I557)/(1.84*29.3*Q557+8*0.95*5.67E-8*(DZ557+273)^3))</f>
        <v>0</v>
      </c>
      <c r="V557">
        <f>($C$9*EA557+$D$9*EB557+$E$9*U557)</f>
        <v>0</v>
      </c>
      <c r="W557">
        <f>0.61365*exp(17.502*V557/(240.97+V557))</f>
        <v>0</v>
      </c>
      <c r="X557">
        <f>(Y557/Z557*100)</f>
        <v>0</v>
      </c>
      <c r="Y557">
        <f>DS557*(DX557+DY557)/1000</f>
        <v>0</v>
      </c>
      <c r="Z557">
        <f>0.61365*exp(17.502*DZ557/(240.97+DZ557))</f>
        <v>0</v>
      </c>
      <c r="AA557">
        <f>(W557-DS557*(DX557+DY557)/1000)</f>
        <v>0</v>
      </c>
      <c r="AB557">
        <f>(-I557*44100)</f>
        <v>0</v>
      </c>
      <c r="AC557">
        <f>2*29.3*Q557*0.92*(DZ557-V557)</f>
        <v>0</v>
      </c>
      <c r="AD557">
        <f>2*0.95*5.67E-8*(((DZ557+$B$9)+273)^4-(V557+273)^4)</f>
        <v>0</v>
      </c>
      <c r="AE557">
        <f>T557+AD557+AB557+AC557</f>
        <v>0</v>
      </c>
      <c r="AF557">
        <f>DW557*AT557*(DR557-DQ557*(1000-AT557*DT557)/(1000-AT557*DS557))/(100*DK557)</f>
        <v>0</v>
      </c>
      <c r="AG557">
        <f>1000*DW557*AT557*(DS557-DT557)/(100*DK557*(1000-AT557*DS557))</f>
        <v>0</v>
      </c>
      <c r="AH557">
        <f>(AI557 - AJ557 - DX557*1E3/(8.314*(DZ557+273.15)) * AL557/DW557 * AK557) * DW557/(100*DK557) * (1000 - DT557)/1000</f>
        <v>0</v>
      </c>
      <c r="AI557">
        <v>939.1143205476319</v>
      </c>
      <c r="AJ557">
        <v>902.0001515151508</v>
      </c>
      <c r="AK557">
        <v>3.380316979253603</v>
      </c>
      <c r="AL557">
        <v>66.96187495327348</v>
      </c>
      <c r="AM557">
        <f>(AO557 - AN557 + DX557*1E3/(8.314*(DZ557+273.15)) * AQ557/DW557 * AP557) * DW557/(100*DK557) * 1000/(1000 - AO557)</f>
        <v>0</v>
      </c>
      <c r="AN557">
        <v>15.13807984269948</v>
      </c>
      <c r="AO557">
        <v>18.01242797202798</v>
      </c>
      <c r="AP557">
        <v>1.684271748734718E-05</v>
      </c>
      <c r="AQ557">
        <v>97.61332919018848</v>
      </c>
      <c r="AR557">
        <v>0</v>
      </c>
      <c r="AS557">
        <v>0</v>
      </c>
      <c r="AT557">
        <f>IF(AR557*$H$15&gt;=AV557,1.0,(AV557/(AV557-AR557*$H$15)))</f>
        <v>0</v>
      </c>
      <c r="AU557">
        <f>(AT557-1)*100</f>
        <v>0</v>
      </c>
      <c r="AV557">
        <f>MAX(0,($B$15+$C$15*EE557)/(1+$D$15*EE557)*DX557/(DZ557+273)*$E$15)</f>
        <v>0</v>
      </c>
      <c r="AW557" t="s">
        <v>429</v>
      </c>
      <c r="AX557" t="s">
        <v>429</v>
      </c>
      <c r="AY557">
        <v>0</v>
      </c>
      <c r="AZ557">
        <v>0</v>
      </c>
      <c r="BA557">
        <f>1-AY557/AZ557</f>
        <v>0</v>
      </c>
      <c r="BB557">
        <v>0</v>
      </c>
      <c r="BC557" t="s">
        <v>429</v>
      </c>
      <c r="BD557" t="s">
        <v>429</v>
      </c>
      <c r="BE557">
        <v>0</v>
      </c>
      <c r="BF557">
        <v>0</v>
      </c>
      <c r="BG557">
        <f>1-BE557/BF557</f>
        <v>0</v>
      </c>
      <c r="BH557">
        <v>0.5</v>
      </c>
      <c r="BI557">
        <f>DH557</f>
        <v>0</v>
      </c>
      <c r="BJ557">
        <f>K557</f>
        <v>0</v>
      </c>
      <c r="BK557">
        <f>BG557*BH557*BI557</f>
        <v>0</v>
      </c>
      <c r="BL557">
        <f>(BJ557-BB557)/BI557</f>
        <v>0</v>
      </c>
      <c r="BM557">
        <f>(AZ557-BF557)/BF557</f>
        <v>0</v>
      </c>
      <c r="BN557">
        <f>AY557/(BA557+AY557/BF557)</f>
        <v>0</v>
      </c>
      <c r="BO557" t="s">
        <v>429</v>
      </c>
      <c r="BP557">
        <v>0</v>
      </c>
      <c r="BQ557">
        <f>IF(BP557&lt;&gt;0, BP557, BN557)</f>
        <v>0</v>
      </c>
      <c r="BR557">
        <f>1-BQ557/BF557</f>
        <v>0</v>
      </c>
      <c r="BS557">
        <f>(BF557-BE557)/(BF557-BQ557)</f>
        <v>0</v>
      </c>
      <c r="BT557">
        <f>(AZ557-BF557)/(AZ557-BQ557)</f>
        <v>0</v>
      </c>
      <c r="BU557">
        <f>(BF557-BE557)/(BF557-AY557)</f>
        <v>0</v>
      </c>
      <c r="BV557">
        <f>(AZ557-BF557)/(AZ557-AY557)</f>
        <v>0</v>
      </c>
      <c r="BW557">
        <f>(BS557*BQ557/BE557)</f>
        <v>0</v>
      </c>
      <c r="BX557">
        <f>(1-BW557)</f>
        <v>0</v>
      </c>
      <c r="DG557">
        <f>$B$13*EF557+$C$13*EG557+$F$13*ER557*(1-EU557)</f>
        <v>0</v>
      </c>
      <c r="DH557">
        <f>DG557*DI557</f>
        <v>0</v>
      </c>
      <c r="DI557">
        <f>($B$13*$D$11+$C$13*$D$11+$F$13*((FE557+EW557)/MAX(FE557+EW557+FF557, 0.1)*$I$11+FF557/MAX(FE557+EW557+FF557, 0.1)*$J$11))/($B$13+$C$13+$F$13)</f>
        <v>0</v>
      </c>
      <c r="DJ557">
        <f>($B$13*$K$11+$C$13*$K$11+$F$13*((FE557+EW557)/MAX(FE557+EW557+FF557, 0.1)*$P$11+FF557/MAX(FE557+EW557+FF557, 0.1)*$Q$11))/($B$13+$C$13+$F$13)</f>
        <v>0</v>
      </c>
      <c r="DK557">
        <v>6</v>
      </c>
      <c r="DL557">
        <v>0.5</v>
      </c>
      <c r="DM557" t="s">
        <v>430</v>
      </c>
      <c r="DN557">
        <v>2</v>
      </c>
      <c r="DO557" t="b">
        <v>1</v>
      </c>
      <c r="DP557">
        <v>1685039923</v>
      </c>
      <c r="DQ557">
        <v>862.482074074074</v>
      </c>
      <c r="DR557">
        <v>909.2331851851851</v>
      </c>
      <c r="DS557">
        <v>18.00274814814815</v>
      </c>
      <c r="DT557">
        <v>15.13522592592592</v>
      </c>
      <c r="DU557">
        <v>862.3067777777776</v>
      </c>
      <c r="DV557">
        <v>18.09427037037037</v>
      </c>
      <c r="DW557">
        <v>500.0349629629629</v>
      </c>
      <c r="DX557">
        <v>99.45325925925927</v>
      </c>
      <c r="DY557">
        <v>0.1000597703703704</v>
      </c>
      <c r="DZ557">
        <v>27.07958148148148</v>
      </c>
      <c r="EA557">
        <v>28.3448</v>
      </c>
      <c r="EB557">
        <v>999.9000000000001</v>
      </c>
      <c r="EC557">
        <v>0</v>
      </c>
      <c r="ED557">
        <v>0</v>
      </c>
      <c r="EE557">
        <v>9998.978888888889</v>
      </c>
      <c r="EF557">
        <v>0</v>
      </c>
      <c r="EG557">
        <v>493.757</v>
      </c>
      <c r="EH557">
        <v>-46.75107037037036</v>
      </c>
      <c r="EI557">
        <v>878.2938518518519</v>
      </c>
      <c r="EJ557">
        <v>923.2061481481483</v>
      </c>
      <c r="EK557">
        <v>2.867522222222222</v>
      </c>
      <c r="EL557">
        <v>909.2331851851851</v>
      </c>
      <c r="EM557">
        <v>15.13522592592592</v>
      </c>
      <c r="EN557">
        <v>1.790432962962963</v>
      </c>
      <c r="EO557">
        <v>1.505248518518518</v>
      </c>
      <c r="EP557">
        <v>15.70350740740741</v>
      </c>
      <c r="EQ557">
        <v>13.02158148148148</v>
      </c>
      <c r="ER557">
        <v>2000.034814814815</v>
      </c>
      <c r="ES557">
        <v>0.9800042222222222</v>
      </c>
      <c r="ET557">
        <v>0.01999548888888889</v>
      </c>
      <c r="EU557">
        <v>0</v>
      </c>
      <c r="EV557">
        <v>784.3541851851852</v>
      </c>
      <c r="EW557">
        <v>5.00078</v>
      </c>
      <c r="EX557">
        <v>22228.11851851852</v>
      </c>
      <c r="EY557">
        <v>16379.94074074074</v>
      </c>
      <c r="EZ557">
        <v>46.22192592592592</v>
      </c>
      <c r="FA557">
        <v>48.5068148148148</v>
      </c>
      <c r="FB557">
        <v>46.86092592592592</v>
      </c>
      <c r="FC557">
        <v>47.31922222222221</v>
      </c>
      <c r="FD557">
        <v>46.61785185185185</v>
      </c>
      <c r="FE557">
        <v>1955.144814814815</v>
      </c>
      <c r="FF557">
        <v>39.89000000000001</v>
      </c>
      <c r="FG557">
        <v>0</v>
      </c>
      <c r="FH557">
        <v>1685039929.9</v>
      </c>
      <c r="FI557">
        <v>0</v>
      </c>
      <c r="FJ557">
        <v>784.3812307692309</v>
      </c>
      <c r="FK557">
        <v>-5.091008532779426</v>
      </c>
      <c r="FL557">
        <v>-3708.078641593831</v>
      </c>
      <c r="FM557">
        <v>22189.86538461538</v>
      </c>
      <c r="FN557">
        <v>15</v>
      </c>
      <c r="FO557">
        <v>1685038834.5</v>
      </c>
      <c r="FP557" t="s">
        <v>1407</v>
      </c>
      <c r="FQ557">
        <v>1685038825.5</v>
      </c>
      <c r="FR557">
        <v>1685038834.5</v>
      </c>
      <c r="FS557">
        <v>7</v>
      </c>
      <c r="FT557">
        <v>-0.029</v>
      </c>
      <c r="FU557">
        <v>-0.007</v>
      </c>
      <c r="FV557">
        <v>0.194</v>
      </c>
      <c r="FW557">
        <v>-0.178</v>
      </c>
      <c r="FX557">
        <v>420</v>
      </c>
      <c r="FY557">
        <v>11</v>
      </c>
      <c r="FZ557">
        <v>0.2</v>
      </c>
      <c r="GA557">
        <v>0.02</v>
      </c>
      <c r="GB557">
        <v>-46.644135</v>
      </c>
      <c r="GC557">
        <v>-1.930505065665909</v>
      </c>
      <c r="GD557">
        <v>0.204088760775796</v>
      </c>
      <c r="GE557">
        <v>0</v>
      </c>
      <c r="GF557">
        <v>2.865191</v>
      </c>
      <c r="GG557">
        <v>0.03131054409004679</v>
      </c>
      <c r="GH557">
        <v>0.00356739526825947</v>
      </c>
      <c r="GI557">
        <v>1</v>
      </c>
      <c r="GJ557">
        <v>1</v>
      </c>
      <c r="GK557">
        <v>2</v>
      </c>
      <c r="GL557" t="s">
        <v>432</v>
      </c>
      <c r="GM557">
        <v>3.09877</v>
      </c>
      <c r="GN557">
        <v>2.758</v>
      </c>
      <c r="GO557">
        <v>0.159599</v>
      </c>
      <c r="GP557">
        <v>0.16514</v>
      </c>
      <c r="GQ557">
        <v>0.09540800000000001</v>
      </c>
      <c r="GR557">
        <v>0.0842909</v>
      </c>
      <c r="GS557">
        <v>21194.8</v>
      </c>
      <c r="GT557">
        <v>20833.4</v>
      </c>
      <c r="GU557">
        <v>25790.4</v>
      </c>
      <c r="GV557">
        <v>25330</v>
      </c>
      <c r="GW557">
        <v>37472.5</v>
      </c>
      <c r="GX557">
        <v>35356.7</v>
      </c>
      <c r="GY557">
        <v>45110.7</v>
      </c>
      <c r="GZ557">
        <v>41763.5</v>
      </c>
      <c r="HA557">
        <v>1.79475</v>
      </c>
      <c r="HB557">
        <v>1.71178</v>
      </c>
      <c r="HC557">
        <v>-0.101611</v>
      </c>
      <c r="HD557">
        <v>0</v>
      </c>
      <c r="HE557">
        <v>30.0404</v>
      </c>
      <c r="HF557">
        <v>999.9</v>
      </c>
      <c r="HG557">
        <v>38.8</v>
      </c>
      <c r="HH557">
        <v>47.5</v>
      </c>
      <c r="HI557">
        <v>42.7326</v>
      </c>
      <c r="HJ557">
        <v>63.134</v>
      </c>
      <c r="HK557">
        <v>23.4415</v>
      </c>
      <c r="HL557">
        <v>1</v>
      </c>
      <c r="HM557">
        <v>1.01308</v>
      </c>
      <c r="HN557">
        <v>9.28105</v>
      </c>
      <c r="HO557">
        <v>20.0549</v>
      </c>
      <c r="HP557">
        <v>5.21055</v>
      </c>
      <c r="HQ557">
        <v>11.9863</v>
      </c>
      <c r="HR557">
        <v>4.96195</v>
      </c>
      <c r="HS557">
        <v>3.27408</v>
      </c>
      <c r="HT557">
        <v>9999</v>
      </c>
      <c r="HU557">
        <v>9999</v>
      </c>
      <c r="HV557">
        <v>9999</v>
      </c>
      <c r="HW557">
        <v>33.7</v>
      </c>
      <c r="HX557">
        <v>1.864</v>
      </c>
      <c r="HY557">
        <v>1.86032</v>
      </c>
      <c r="HZ557">
        <v>1.85867</v>
      </c>
      <c r="IA557">
        <v>1.85995</v>
      </c>
      <c r="IB557">
        <v>1.85988</v>
      </c>
      <c r="IC557">
        <v>1.85852</v>
      </c>
      <c r="ID557">
        <v>1.8576</v>
      </c>
      <c r="IE557">
        <v>1.85242</v>
      </c>
      <c r="IF557">
        <v>0</v>
      </c>
      <c r="IG557">
        <v>0</v>
      </c>
      <c r="IH557">
        <v>0</v>
      </c>
      <c r="II557">
        <v>0</v>
      </c>
      <c r="IJ557" t="s">
        <v>433</v>
      </c>
      <c r="IK557" t="s">
        <v>434</v>
      </c>
      <c r="IL557" t="s">
        <v>435</v>
      </c>
      <c r="IM557" t="s">
        <v>435</v>
      </c>
      <c r="IN557" t="s">
        <v>435</v>
      </c>
      <c r="IO557" t="s">
        <v>435</v>
      </c>
      <c r="IP557">
        <v>0</v>
      </c>
      <c r="IQ557">
        <v>100</v>
      </c>
      <c r="IR557">
        <v>100</v>
      </c>
      <c r="IS557">
        <v>0.171</v>
      </c>
      <c r="IT557">
        <v>-0.09130000000000001</v>
      </c>
      <c r="IU557">
        <v>0.1137255797111478</v>
      </c>
      <c r="IV557">
        <v>0.0002756662941723101</v>
      </c>
      <c r="IW557">
        <v>-1.706736700235475E-07</v>
      </c>
      <c r="IX557">
        <v>-7.648352192670159E-11</v>
      </c>
      <c r="IY557">
        <v>-0.2528666375941129</v>
      </c>
      <c r="IZ557">
        <v>0.001712106514585134</v>
      </c>
      <c r="JA557">
        <v>0.0004201690128959496</v>
      </c>
      <c r="JB557">
        <v>-1.212774764375344E-06</v>
      </c>
      <c r="JC557">
        <v>3</v>
      </c>
      <c r="JD557">
        <v>1949</v>
      </c>
      <c r="JE557">
        <v>1</v>
      </c>
      <c r="JF557">
        <v>28</v>
      </c>
      <c r="JG557">
        <v>18.4</v>
      </c>
      <c r="JH557">
        <v>18.3</v>
      </c>
      <c r="JI557">
        <v>2.19971</v>
      </c>
      <c r="JJ557">
        <v>2.69409</v>
      </c>
      <c r="JK557">
        <v>1.49658</v>
      </c>
      <c r="JL557">
        <v>2.33521</v>
      </c>
      <c r="JM557">
        <v>1.54785</v>
      </c>
      <c r="JN557">
        <v>2.40479</v>
      </c>
      <c r="JO557">
        <v>50.4775</v>
      </c>
      <c r="JP557">
        <v>12.3896</v>
      </c>
      <c r="JQ557">
        <v>18</v>
      </c>
      <c r="JR557">
        <v>503.699</v>
      </c>
      <c r="JS557">
        <v>461.927</v>
      </c>
      <c r="JT557">
        <v>20.9503</v>
      </c>
      <c r="JU557">
        <v>38.7669</v>
      </c>
      <c r="JV557">
        <v>30.0016</v>
      </c>
      <c r="JW557">
        <v>38.507</v>
      </c>
      <c r="JX557">
        <v>38.3891</v>
      </c>
      <c r="JY557">
        <v>44.1374</v>
      </c>
      <c r="JZ557">
        <v>58.4941</v>
      </c>
      <c r="KA557">
        <v>0</v>
      </c>
      <c r="KB557">
        <v>16.2056</v>
      </c>
      <c r="KC557">
        <v>956.155</v>
      </c>
      <c r="KD557">
        <v>15.098</v>
      </c>
      <c r="KE557">
        <v>98.5712</v>
      </c>
      <c r="KF557">
        <v>99.1408</v>
      </c>
    </row>
    <row r="558" spans="1:292">
      <c r="A558">
        <v>538</v>
      </c>
      <c r="B558">
        <v>1685039935.5</v>
      </c>
      <c r="C558">
        <v>13336.40000009537</v>
      </c>
      <c r="D558" t="s">
        <v>1520</v>
      </c>
      <c r="E558" t="s">
        <v>1521</v>
      </c>
      <c r="F558">
        <v>5</v>
      </c>
      <c r="G558" t="s">
        <v>1406</v>
      </c>
      <c r="H558">
        <v>1685039927.714286</v>
      </c>
      <c r="I558">
        <f>(J558)/1000</f>
        <v>0</v>
      </c>
      <c r="J558">
        <f>IF(DO558, AM558, AG558)</f>
        <v>0</v>
      </c>
      <c r="K558">
        <f>IF(DO558, AH558, AF558)</f>
        <v>0</v>
      </c>
      <c r="L558">
        <f>DQ558 - IF(AT558&gt;1, K558*DK558*100.0/(AV558*EE558), 0)</f>
        <v>0</v>
      </c>
      <c r="M558">
        <f>((S558-I558/2)*L558-K558)/(S558+I558/2)</f>
        <v>0</v>
      </c>
      <c r="N558">
        <f>M558*(DX558+DY558)/1000.0</f>
        <v>0</v>
      </c>
      <c r="O558">
        <f>(DQ558 - IF(AT558&gt;1, K558*DK558*100.0/(AV558*EE558), 0))*(DX558+DY558)/1000.0</f>
        <v>0</v>
      </c>
      <c r="P558">
        <f>2.0/((1/R558-1/Q558)+SIGN(R558)*SQRT((1/R558-1/Q558)*(1/R558-1/Q558) + 4*DL558/((DL558+1)*(DL558+1))*(2*1/R558*1/Q558-1/Q558*1/Q558)))</f>
        <v>0</v>
      </c>
      <c r="Q558">
        <f>IF(LEFT(DM558,1)&lt;&gt;"0",IF(LEFT(DM558,1)="1",3.0,DN558),$D$5+$E$5*(EE558*DX558/($K$5*1000))+$F$5*(EE558*DX558/($K$5*1000))*MAX(MIN(DK558,$J$5),$I$5)*MAX(MIN(DK558,$J$5),$I$5)+$G$5*MAX(MIN(DK558,$J$5),$I$5)*(EE558*DX558/($K$5*1000))+$H$5*(EE558*DX558/($K$5*1000))*(EE558*DX558/($K$5*1000)))</f>
        <v>0</v>
      </c>
      <c r="R558">
        <f>I558*(1000-(1000*0.61365*exp(17.502*V558/(240.97+V558))/(DX558+DY558)+DS558)/2)/(1000*0.61365*exp(17.502*V558/(240.97+V558))/(DX558+DY558)-DS558)</f>
        <v>0</v>
      </c>
      <c r="S558">
        <f>1/((DL558+1)/(P558/1.6)+1/(Q558/1.37)) + DL558/((DL558+1)/(P558/1.6) + DL558/(Q558/1.37))</f>
        <v>0</v>
      </c>
      <c r="T558">
        <f>(DG558*DJ558)</f>
        <v>0</v>
      </c>
      <c r="U558">
        <f>(DZ558+(T558+2*0.95*5.67E-8*(((DZ558+$B$9)+273)^4-(DZ558+273)^4)-44100*I558)/(1.84*29.3*Q558+8*0.95*5.67E-8*(DZ558+273)^3))</f>
        <v>0</v>
      </c>
      <c r="V558">
        <f>($C$9*EA558+$D$9*EB558+$E$9*U558)</f>
        <v>0</v>
      </c>
      <c r="W558">
        <f>0.61365*exp(17.502*V558/(240.97+V558))</f>
        <v>0</v>
      </c>
      <c r="X558">
        <f>(Y558/Z558*100)</f>
        <v>0</v>
      </c>
      <c r="Y558">
        <f>DS558*(DX558+DY558)/1000</f>
        <v>0</v>
      </c>
      <c r="Z558">
        <f>0.61365*exp(17.502*DZ558/(240.97+DZ558))</f>
        <v>0</v>
      </c>
      <c r="AA558">
        <f>(W558-DS558*(DX558+DY558)/1000)</f>
        <v>0</v>
      </c>
      <c r="AB558">
        <f>(-I558*44100)</f>
        <v>0</v>
      </c>
      <c r="AC558">
        <f>2*29.3*Q558*0.92*(DZ558-V558)</f>
        <v>0</v>
      </c>
      <c r="AD558">
        <f>2*0.95*5.67E-8*(((DZ558+$B$9)+273)^4-(V558+273)^4)</f>
        <v>0</v>
      </c>
      <c r="AE558">
        <f>T558+AD558+AB558+AC558</f>
        <v>0</v>
      </c>
      <c r="AF558">
        <f>DW558*AT558*(DR558-DQ558*(1000-AT558*DT558)/(1000-AT558*DS558))/(100*DK558)</f>
        <v>0</v>
      </c>
      <c r="AG558">
        <f>1000*DW558*AT558*(DS558-DT558)/(100*DK558*(1000-AT558*DS558))</f>
        <v>0</v>
      </c>
      <c r="AH558">
        <f>(AI558 - AJ558 - DX558*1E3/(8.314*(DZ558+273.15)) * AL558/DW558 * AK558) * DW558/(100*DK558) * (1000 - DT558)/1000</f>
        <v>0</v>
      </c>
      <c r="AI558">
        <v>956.1484815553199</v>
      </c>
      <c r="AJ558">
        <v>918.8891212121207</v>
      </c>
      <c r="AK558">
        <v>3.385761042315006</v>
      </c>
      <c r="AL558">
        <v>66.96187495327348</v>
      </c>
      <c r="AM558">
        <f>(AO558 - AN558 + DX558*1E3/(8.314*(DZ558+273.15)) * AQ558/DW558 * AP558) * DW558/(100*DK558) * 1000/(1000 - AO558)</f>
        <v>0</v>
      </c>
      <c r="AN558">
        <v>15.13965685667919</v>
      </c>
      <c r="AO558">
        <v>18.02257832167833</v>
      </c>
      <c r="AP558">
        <v>3.62164857966475E-05</v>
      </c>
      <c r="AQ558">
        <v>97.61332919018848</v>
      </c>
      <c r="AR558">
        <v>0</v>
      </c>
      <c r="AS558">
        <v>0</v>
      </c>
      <c r="AT558">
        <f>IF(AR558*$H$15&gt;=AV558,1.0,(AV558/(AV558-AR558*$H$15)))</f>
        <v>0</v>
      </c>
      <c r="AU558">
        <f>(AT558-1)*100</f>
        <v>0</v>
      </c>
      <c r="AV558">
        <f>MAX(0,($B$15+$C$15*EE558)/(1+$D$15*EE558)*DX558/(DZ558+273)*$E$15)</f>
        <v>0</v>
      </c>
      <c r="AW558" t="s">
        <v>429</v>
      </c>
      <c r="AX558" t="s">
        <v>429</v>
      </c>
      <c r="AY558">
        <v>0</v>
      </c>
      <c r="AZ558">
        <v>0</v>
      </c>
      <c r="BA558">
        <f>1-AY558/AZ558</f>
        <v>0</v>
      </c>
      <c r="BB558">
        <v>0</v>
      </c>
      <c r="BC558" t="s">
        <v>429</v>
      </c>
      <c r="BD558" t="s">
        <v>429</v>
      </c>
      <c r="BE558">
        <v>0</v>
      </c>
      <c r="BF558">
        <v>0</v>
      </c>
      <c r="BG558">
        <f>1-BE558/BF558</f>
        <v>0</v>
      </c>
      <c r="BH558">
        <v>0.5</v>
      </c>
      <c r="BI558">
        <f>DH558</f>
        <v>0</v>
      </c>
      <c r="BJ558">
        <f>K558</f>
        <v>0</v>
      </c>
      <c r="BK558">
        <f>BG558*BH558*BI558</f>
        <v>0</v>
      </c>
      <c r="BL558">
        <f>(BJ558-BB558)/BI558</f>
        <v>0</v>
      </c>
      <c r="BM558">
        <f>(AZ558-BF558)/BF558</f>
        <v>0</v>
      </c>
      <c r="BN558">
        <f>AY558/(BA558+AY558/BF558)</f>
        <v>0</v>
      </c>
      <c r="BO558" t="s">
        <v>429</v>
      </c>
      <c r="BP558">
        <v>0</v>
      </c>
      <c r="BQ558">
        <f>IF(BP558&lt;&gt;0, BP558, BN558)</f>
        <v>0</v>
      </c>
      <c r="BR558">
        <f>1-BQ558/BF558</f>
        <v>0</v>
      </c>
      <c r="BS558">
        <f>(BF558-BE558)/(BF558-BQ558)</f>
        <v>0</v>
      </c>
      <c r="BT558">
        <f>(AZ558-BF558)/(AZ558-BQ558)</f>
        <v>0</v>
      </c>
      <c r="BU558">
        <f>(BF558-BE558)/(BF558-AY558)</f>
        <v>0</v>
      </c>
      <c r="BV558">
        <f>(AZ558-BF558)/(AZ558-AY558)</f>
        <v>0</v>
      </c>
      <c r="BW558">
        <f>(BS558*BQ558/BE558)</f>
        <v>0</v>
      </c>
      <c r="BX558">
        <f>(1-BW558)</f>
        <v>0</v>
      </c>
      <c r="DG558">
        <f>$B$13*EF558+$C$13*EG558+$F$13*ER558*(1-EU558)</f>
        <v>0</v>
      </c>
      <c r="DH558">
        <f>DG558*DI558</f>
        <v>0</v>
      </c>
      <c r="DI558">
        <f>($B$13*$D$11+$C$13*$D$11+$F$13*((FE558+EW558)/MAX(FE558+EW558+FF558, 0.1)*$I$11+FF558/MAX(FE558+EW558+FF558, 0.1)*$J$11))/($B$13+$C$13+$F$13)</f>
        <v>0</v>
      </c>
      <c r="DJ558">
        <f>($B$13*$K$11+$C$13*$K$11+$F$13*((FE558+EW558)/MAX(FE558+EW558+FF558, 0.1)*$P$11+FF558/MAX(FE558+EW558+FF558, 0.1)*$Q$11))/($B$13+$C$13+$F$13)</f>
        <v>0</v>
      </c>
      <c r="DK558">
        <v>6</v>
      </c>
      <c r="DL558">
        <v>0.5</v>
      </c>
      <c r="DM558" t="s">
        <v>430</v>
      </c>
      <c r="DN558">
        <v>2</v>
      </c>
      <c r="DO558" t="b">
        <v>1</v>
      </c>
      <c r="DP558">
        <v>1685039927.714286</v>
      </c>
      <c r="DQ558">
        <v>878.1282857142858</v>
      </c>
      <c r="DR558">
        <v>925.0712142857144</v>
      </c>
      <c r="DS558">
        <v>18.00911785714286</v>
      </c>
      <c r="DT558">
        <v>15.13775714285715</v>
      </c>
      <c r="DU558">
        <v>877.9561428571429</v>
      </c>
      <c r="DV558">
        <v>18.10053928571428</v>
      </c>
      <c r="DW558">
        <v>500.0383214285715</v>
      </c>
      <c r="DX558">
        <v>99.45207142857143</v>
      </c>
      <c r="DY558">
        <v>0.100016875</v>
      </c>
      <c r="DZ558">
        <v>27.09184642857143</v>
      </c>
      <c r="EA558">
        <v>28.36972857142857</v>
      </c>
      <c r="EB558">
        <v>999.9000000000002</v>
      </c>
      <c r="EC558">
        <v>0</v>
      </c>
      <c r="ED558">
        <v>0</v>
      </c>
      <c r="EE558">
        <v>9999.612500000001</v>
      </c>
      <c r="EF558">
        <v>0</v>
      </c>
      <c r="EG558">
        <v>491.2586428571428</v>
      </c>
      <c r="EH558">
        <v>-46.94285000000001</v>
      </c>
      <c r="EI558">
        <v>894.2327857142858</v>
      </c>
      <c r="EJ558">
        <v>939.2900357142856</v>
      </c>
      <c r="EK558">
        <v>2.871371785714286</v>
      </c>
      <c r="EL558">
        <v>925.0712142857144</v>
      </c>
      <c r="EM558">
        <v>15.13775714285715</v>
      </c>
      <c r="EN558">
        <v>1.791044642857143</v>
      </c>
      <c r="EO558">
        <v>1.505481428571429</v>
      </c>
      <c r="EP558">
        <v>15.70885714285714</v>
      </c>
      <c r="EQ558">
        <v>13.02393928571429</v>
      </c>
      <c r="ER558">
        <v>1999.994285714286</v>
      </c>
      <c r="ES558">
        <v>0.9800043571428569</v>
      </c>
      <c r="ET558">
        <v>0.01999535</v>
      </c>
      <c r="EU558">
        <v>0</v>
      </c>
      <c r="EV558">
        <v>783.9185</v>
      </c>
      <c r="EW558">
        <v>5.00078</v>
      </c>
      <c r="EX558">
        <v>21891.58928571429</v>
      </c>
      <c r="EY558">
        <v>16379.6</v>
      </c>
      <c r="EZ558">
        <v>46.22964285714285</v>
      </c>
      <c r="FA558">
        <v>48.53775</v>
      </c>
      <c r="FB558">
        <v>46.87260714285713</v>
      </c>
      <c r="FC558">
        <v>47.3367857142857</v>
      </c>
      <c r="FD558">
        <v>46.59803571428571</v>
      </c>
      <c r="FE558">
        <v>1955.104285714286</v>
      </c>
      <c r="FF558">
        <v>39.89000000000001</v>
      </c>
      <c r="FG558">
        <v>0</v>
      </c>
      <c r="FH558">
        <v>1685039935.3</v>
      </c>
      <c r="FI558">
        <v>0</v>
      </c>
      <c r="FJ558">
        <v>783.8444799999999</v>
      </c>
      <c r="FK558">
        <v>-6.983692292346341</v>
      </c>
      <c r="FL558">
        <v>-6366.284625236515</v>
      </c>
      <c r="FM558">
        <v>21785.316</v>
      </c>
      <c r="FN558">
        <v>15</v>
      </c>
      <c r="FO558">
        <v>1685038834.5</v>
      </c>
      <c r="FP558" t="s">
        <v>1407</v>
      </c>
      <c r="FQ558">
        <v>1685038825.5</v>
      </c>
      <c r="FR558">
        <v>1685038834.5</v>
      </c>
      <c r="FS558">
        <v>7</v>
      </c>
      <c r="FT558">
        <v>-0.029</v>
      </c>
      <c r="FU558">
        <v>-0.007</v>
      </c>
      <c r="FV558">
        <v>0.194</v>
      </c>
      <c r="FW558">
        <v>-0.178</v>
      </c>
      <c r="FX558">
        <v>420</v>
      </c>
      <c r="FY558">
        <v>11</v>
      </c>
      <c r="FZ558">
        <v>0.2</v>
      </c>
      <c r="GA558">
        <v>0.02</v>
      </c>
      <c r="GB558">
        <v>-46.80477317073171</v>
      </c>
      <c r="GC558">
        <v>-2.205829965156711</v>
      </c>
      <c r="GD558">
        <v>0.2315706435166752</v>
      </c>
      <c r="GE558">
        <v>0</v>
      </c>
      <c r="GF558">
        <v>2.86939243902439</v>
      </c>
      <c r="GG558">
        <v>0.04045400696864219</v>
      </c>
      <c r="GH558">
        <v>0.004647579900250111</v>
      </c>
      <c r="GI558">
        <v>1</v>
      </c>
      <c r="GJ558">
        <v>1</v>
      </c>
      <c r="GK558">
        <v>2</v>
      </c>
      <c r="GL558" t="s">
        <v>432</v>
      </c>
      <c r="GM558">
        <v>3.09894</v>
      </c>
      <c r="GN558">
        <v>2.75811</v>
      </c>
      <c r="GO558">
        <v>0.161542</v>
      </c>
      <c r="GP558">
        <v>0.167054</v>
      </c>
      <c r="GQ558">
        <v>0.09544030000000001</v>
      </c>
      <c r="GR558">
        <v>0.08430459999999999</v>
      </c>
      <c r="GS558">
        <v>21144.9</v>
      </c>
      <c r="GT558">
        <v>20785.2</v>
      </c>
      <c r="GU558">
        <v>25789.5</v>
      </c>
      <c r="GV558">
        <v>25329.6</v>
      </c>
      <c r="GW558">
        <v>37470.3</v>
      </c>
      <c r="GX558">
        <v>35356</v>
      </c>
      <c r="GY558">
        <v>45109.3</v>
      </c>
      <c r="GZ558">
        <v>41763</v>
      </c>
      <c r="HA558">
        <v>1.7947</v>
      </c>
      <c r="HB558">
        <v>1.7114</v>
      </c>
      <c r="HC558">
        <v>-0.1003</v>
      </c>
      <c r="HD558">
        <v>0</v>
      </c>
      <c r="HE558">
        <v>30.0564</v>
      </c>
      <c r="HF558">
        <v>999.9</v>
      </c>
      <c r="HG558">
        <v>38.8</v>
      </c>
      <c r="HH558">
        <v>47.5</v>
      </c>
      <c r="HI558">
        <v>42.7288</v>
      </c>
      <c r="HJ558">
        <v>63.054</v>
      </c>
      <c r="HK558">
        <v>23.0729</v>
      </c>
      <c r="HL558">
        <v>1</v>
      </c>
      <c r="HM558">
        <v>1.01497</v>
      </c>
      <c r="HN558">
        <v>9.28105</v>
      </c>
      <c r="HO558">
        <v>20.0549</v>
      </c>
      <c r="HP558">
        <v>5.21025</v>
      </c>
      <c r="HQ558">
        <v>11.9861</v>
      </c>
      <c r="HR558">
        <v>4.96205</v>
      </c>
      <c r="HS558">
        <v>3.2741</v>
      </c>
      <c r="HT558">
        <v>9999</v>
      </c>
      <c r="HU558">
        <v>9999</v>
      </c>
      <c r="HV558">
        <v>9999</v>
      </c>
      <c r="HW558">
        <v>33.7</v>
      </c>
      <c r="HX558">
        <v>1.86399</v>
      </c>
      <c r="HY558">
        <v>1.86027</v>
      </c>
      <c r="HZ558">
        <v>1.85867</v>
      </c>
      <c r="IA558">
        <v>1.85992</v>
      </c>
      <c r="IB558">
        <v>1.85987</v>
      </c>
      <c r="IC558">
        <v>1.85852</v>
      </c>
      <c r="ID558">
        <v>1.8576</v>
      </c>
      <c r="IE558">
        <v>1.85242</v>
      </c>
      <c r="IF558">
        <v>0</v>
      </c>
      <c r="IG558">
        <v>0</v>
      </c>
      <c r="IH558">
        <v>0</v>
      </c>
      <c r="II558">
        <v>0</v>
      </c>
      <c r="IJ558" t="s">
        <v>433</v>
      </c>
      <c r="IK558" t="s">
        <v>434</v>
      </c>
      <c r="IL558" t="s">
        <v>435</v>
      </c>
      <c r="IM558" t="s">
        <v>435</v>
      </c>
      <c r="IN558" t="s">
        <v>435</v>
      </c>
      <c r="IO558" t="s">
        <v>435</v>
      </c>
      <c r="IP558">
        <v>0</v>
      </c>
      <c r="IQ558">
        <v>100</v>
      </c>
      <c r="IR558">
        <v>100</v>
      </c>
      <c r="IS558">
        <v>0.167</v>
      </c>
      <c r="IT558">
        <v>-0.0912</v>
      </c>
      <c r="IU558">
        <v>0.1137255797111478</v>
      </c>
      <c r="IV558">
        <v>0.0002756662941723101</v>
      </c>
      <c r="IW558">
        <v>-1.706736700235475E-07</v>
      </c>
      <c r="IX558">
        <v>-7.648352192670159E-11</v>
      </c>
      <c r="IY558">
        <v>-0.2528666375941129</v>
      </c>
      <c r="IZ558">
        <v>0.001712106514585134</v>
      </c>
      <c r="JA558">
        <v>0.0004201690128959496</v>
      </c>
      <c r="JB558">
        <v>-1.212774764375344E-06</v>
      </c>
      <c r="JC558">
        <v>3</v>
      </c>
      <c r="JD558">
        <v>1949</v>
      </c>
      <c r="JE558">
        <v>1</v>
      </c>
      <c r="JF558">
        <v>28</v>
      </c>
      <c r="JG558">
        <v>18.5</v>
      </c>
      <c r="JH558">
        <v>18.4</v>
      </c>
      <c r="JI558">
        <v>2.229</v>
      </c>
      <c r="JJ558">
        <v>2.69043</v>
      </c>
      <c r="JK558">
        <v>1.49658</v>
      </c>
      <c r="JL558">
        <v>2.33521</v>
      </c>
      <c r="JM558">
        <v>1.54785</v>
      </c>
      <c r="JN558">
        <v>2.37061</v>
      </c>
      <c r="JO558">
        <v>50.4775</v>
      </c>
      <c r="JP558">
        <v>12.3809</v>
      </c>
      <c r="JQ558">
        <v>18</v>
      </c>
      <c r="JR558">
        <v>503.791</v>
      </c>
      <c r="JS558">
        <v>461.799</v>
      </c>
      <c r="JT558">
        <v>20.9624</v>
      </c>
      <c r="JU558">
        <v>38.7857</v>
      </c>
      <c r="JV558">
        <v>30.0018</v>
      </c>
      <c r="JW558">
        <v>38.5255</v>
      </c>
      <c r="JX558">
        <v>38.4073</v>
      </c>
      <c r="JY558">
        <v>44.7384</v>
      </c>
      <c r="JZ558">
        <v>58.4941</v>
      </c>
      <c r="KA558">
        <v>0</v>
      </c>
      <c r="KB558">
        <v>16.2149</v>
      </c>
      <c r="KC558">
        <v>976.196</v>
      </c>
      <c r="KD558">
        <v>15.098</v>
      </c>
      <c r="KE558">
        <v>98.568</v>
      </c>
      <c r="KF558">
        <v>99.1395</v>
      </c>
    </row>
    <row r="559" spans="1:292">
      <c r="A559">
        <v>539</v>
      </c>
      <c r="B559">
        <v>1685039940.5</v>
      </c>
      <c r="C559">
        <v>13341.40000009537</v>
      </c>
      <c r="D559" t="s">
        <v>1522</v>
      </c>
      <c r="E559" t="s">
        <v>1523</v>
      </c>
      <c r="F559">
        <v>5</v>
      </c>
      <c r="G559" t="s">
        <v>1406</v>
      </c>
      <c r="H559">
        <v>1685039933</v>
      </c>
      <c r="I559">
        <f>(J559)/1000</f>
        <v>0</v>
      </c>
      <c r="J559">
        <f>IF(DO559, AM559, AG559)</f>
        <v>0</v>
      </c>
      <c r="K559">
        <f>IF(DO559, AH559, AF559)</f>
        <v>0</v>
      </c>
      <c r="L559">
        <f>DQ559 - IF(AT559&gt;1, K559*DK559*100.0/(AV559*EE559), 0)</f>
        <v>0</v>
      </c>
      <c r="M559">
        <f>((S559-I559/2)*L559-K559)/(S559+I559/2)</f>
        <v>0</v>
      </c>
      <c r="N559">
        <f>M559*(DX559+DY559)/1000.0</f>
        <v>0</v>
      </c>
      <c r="O559">
        <f>(DQ559 - IF(AT559&gt;1, K559*DK559*100.0/(AV559*EE559), 0))*(DX559+DY559)/1000.0</f>
        <v>0</v>
      </c>
      <c r="P559">
        <f>2.0/((1/R559-1/Q559)+SIGN(R559)*SQRT((1/R559-1/Q559)*(1/R559-1/Q559) + 4*DL559/((DL559+1)*(DL559+1))*(2*1/R559*1/Q559-1/Q559*1/Q559)))</f>
        <v>0</v>
      </c>
      <c r="Q559">
        <f>IF(LEFT(DM559,1)&lt;&gt;"0",IF(LEFT(DM559,1)="1",3.0,DN559),$D$5+$E$5*(EE559*DX559/($K$5*1000))+$F$5*(EE559*DX559/($K$5*1000))*MAX(MIN(DK559,$J$5),$I$5)*MAX(MIN(DK559,$J$5),$I$5)+$G$5*MAX(MIN(DK559,$J$5),$I$5)*(EE559*DX559/($K$5*1000))+$H$5*(EE559*DX559/($K$5*1000))*(EE559*DX559/($K$5*1000)))</f>
        <v>0</v>
      </c>
      <c r="R559">
        <f>I559*(1000-(1000*0.61365*exp(17.502*V559/(240.97+V559))/(DX559+DY559)+DS559)/2)/(1000*0.61365*exp(17.502*V559/(240.97+V559))/(DX559+DY559)-DS559)</f>
        <v>0</v>
      </c>
      <c r="S559">
        <f>1/((DL559+1)/(P559/1.6)+1/(Q559/1.37)) + DL559/((DL559+1)/(P559/1.6) + DL559/(Q559/1.37))</f>
        <v>0</v>
      </c>
      <c r="T559">
        <f>(DG559*DJ559)</f>
        <v>0</v>
      </c>
      <c r="U559">
        <f>(DZ559+(T559+2*0.95*5.67E-8*(((DZ559+$B$9)+273)^4-(DZ559+273)^4)-44100*I559)/(1.84*29.3*Q559+8*0.95*5.67E-8*(DZ559+273)^3))</f>
        <v>0</v>
      </c>
      <c r="V559">
        <f>($C$9*EA559+$D$9*EB559+$E$9*U559)</f>
        <v>0</v>
      </c>
      <c r="W559">
        <f>0.61365*exp(17.502*V559/(240.97+V559))</f>
        <v>0</v>
      </c>
      <c r="X559">
        <f>(Y559/Z559*100)</f>
        <v>0</v>
      </c>
      <c r="Y559">
        <f>DS559*(DX559+DY559)/1000</f>
        <v>0</v>
      </c>
      <c r="Z559">
        <f>0.61365*exp(17.502*DZ559/(240.97+DZ559))</f>
        <v>0</v>
      </c>
      <c r="AA559">
        <f>(W559-DS559*(DX559+DY559)/1000)</f>
        <v>0</v>
      </c>
      <c r="AB559">
        <f>(-I559*44100)</f>
        <v>0</v>
      </c>
      <c r="AC559">
        <f>2*29.3*Q559*0.92*(DZ559-V559)</f>
        <v>0</v>
      </c>
      <c r="AD559">
        <f>2*0.95*5.67E-8*(((DZ559+$B$9)+273)^4-(V559+273)^4)</f>
        <v>0</v>
      </c>
      <c r="AE559">
        <f>T559+AD559+AB559+AC559</f>
        <v>0</v>
      </c>
      <c r="AF559">
        <f>DW559*AT559*(DR559-DQ559*(1000-AT559*DT559)/(1000-AT559*DS559))/(100*DK559)</f>
        <v>0</v>
      </c>
      <c r="AG559">
        <f>1000*DW559*AT559*(DS559-DT559)/(100*DK559*(1000-AT559*DS559))</f>
        <v>0</v>
      </c>
      <c r="AH559">
        <f>(AI559 - AJ559 - DX559*1E3/(8.314*(DZ559+273.15)) * AL559/DW559 * AK559) * DW559/(100*DK559) * (1000 - DT559)/1000</f>
        <v>0</v>
      </c>
      <c r="AI559">
        <v>973.1083996052234</v>
      </c>
      <c r="AJ559">
        <v>935.7084848484851</v>
      </c>
      <c r="AK559">
        <v>3.359425930912888</v>
      </c>
      <c r="AL559">
        <v>66.96187495327348</v>
      </c>
      <c r="AM559">
        <f>(AO559 - AN559 + DX559*1E3/(8.314*(DZ559+273.15)) * AQ559/DW559 * AP559) * DW559/(100*DK559) * 1000/(1000 - AO559)</f>
        <v>0</v>
      </c>
      <c r="AN559">
        <v>15.14260068810077</v>
      </c>
      <c r="AO559">
        <v>18.02894825174826</v>
      </c>
      <c r="AP559">
        <v>2.012936444594959E-05</v>
      </c>
      <c r="AQ559">
        <v>97.61332919018848</v>
      </c>
      <c r="AR559">
        <v>0</v>
      </c>
      <c r="AS559">
        <v>0</v>
      </c>
      <c r="AT559">
        <f>IF(AR559*$H$15&gt;=AV559,1.0,(AV559/(AV559-AR559*$H$15)))</f>
        <v>0</v>
      </c>
      <c r="AU559">
        <f>(AT559-1)*100</f>
        <v>0</v>
      </c>
      <c r="AV559">
        <f>MAX(0,($B$15+$C$15*EE559)/(1+$D$15*EE559)*DX559/(DZ559+273)*$E$15)</f>
        <v>0</v>
      </c>
      <c r="AW559" t="s">
        <v>429</v>
      </c>
      <c r="AX559" t="s">
        <v>429</v>
      </c>
      <c r="AY559">
        <v>0</v>
      </c>
      <c r="AZ559">
        <v>0</v>
      </c>
      <c r="BA559">
        <f>1-AY559/AZ559</f>
        <v>0</v>
      </c>
      <c r="BB559">
        <v>0</v>
      </c>
      <c r="BC559" t="s">
        <v>429</v>
      </c>
      <c r="BD559" t="s">
        <v>429</v>
      </c>
      <c r="BE559">
        <v>0</v>
      </c>
      <c r="BF559">
        <v>0</v>
      </c>
      <c r="BG559">
        <f>1-BE559/BF559</f>
        <v>0</v>
      </c>
      <c r="BH559">
        <v>0.5</v>
      </c>
      <c r="BI559">
        <f>DH559</f>
        <v>0</v>
      </c>
      <c r="BJ559">
        <f>K559</f>
        <v>0</v>
      </c>
      <c r="BK559">
        <f>BG559*BH559*BI559</f>
        <v>0</v>
      </c>
      <c r="BL559">
        <f>(BJ559-BB559)/BI559</f>
        <v>0</v>
      </c>
      <c r="BM559">
        <f>(AZ559-BF559)/BF559</f>
        <v>0</v>
      </c>
      <c r="BN559">
        <f>AY559/(BA559+AY559/BF559)</f>
        <v>0</v>
      </c>
      <c r="BO559" t="s">
        <v>429</v>
      </c>
      <c r="BP559">
        <v>0</v>
      </c>
      <c r="BQ559">
        <f>IF(BP559&lt;&gt;0, BP559, BN559)</f>
        <v>0</v>
      </c>
      <c r="BR559">
        <f>1-BQ559/BF559</f>
        <v>0</v>
      </c>
      <c r="BS559">
        <f>(BF559-BE559)/(BF559-BQ559)</f>
        <v>0</v>
      </c>
      <c r="BT559">
        <f>(AZ559-BF559)/(AZ559-BQ559)</f>
        <v>0</v>
      </c>
      <c r="BU559">
        <f>(BF559-BE559)/(BF559-AY559)</f>
        <v>0</v>
      </c>
      <c r="BV559">
        <f>(AZ559-BF559)/(AZ559-AY559)</f>
        <v>0</v>
      </c>
      <c r="BW559">
        <f>(BS559*BQ559/BE559)</f>
        <v>0</v>
      </c>
      <c r="BX559">
        <f>(1-BW559)</f>
        <v>0</v>
      </c>
      <c r="DG559">
        <f>$B$13*EF559+$C$13*EG559+$F$13*ER559*(1-EU559)</f>
        <v>0</v>
      </c>
      <c r="DH559">
        <f>DG559*DI559</f>
        <v>0</v>
      </c>
      <c r="DI559">
        <f>($B$13*$D$11+$C$13*$D$11+$F$13*((FE559+EW559)/MAX(FE559+EW559+FF559, 0.1)*$I$11+FF559/MAX(FE559+EW559+FF559, 0.1)*$J$11))/($B$13+$C$13+$F$13)</f>
        <v>0</v>
      </c>
      <c r="DJ559">
        <f>($B$13*$K$11+$C$13*$K$11+$F$13*((FE559+EW559)/MAX(FE559+EW559+FF559, 0.1)*$P$11+FF559/MAX(FE559+EW559+FF559, 0.1)*$Q$11))/($B$13+$C$13+$F$13)</f>
        <v>0</v>
      </c>
      <c r="DK559">
        <v>6</v>
      </c>
      <c r="DL559">
        <v>0.5</v>
      </c>
      <c r="DM559" t="s">
        <v>430</v>
      </c>
      <c r="DN559">
        <v>2</v>
      </c>
      <c r="DO559" t="b">
        <v>1</v>
      </c>
      <c r="DP559">
        <v>1685039933</v>
      </c>
      <c r="DQ559">
        <v>895.6800370370371</v>
      </c>
      <c r="DR559">
        <v>942.771962962963</v>
      </c>
      <c r="DS559">
        <v>18.01747407407408</v>
      </c>
      <c r="DT559">
        <v>15.14048888888889</v>
      </c>
      <c r="DU559">
        <v>895.5114814814815</v>
      </c>
      <c r="DV559">
        <v>18.10875555555555</v>
      </c>
      <c r="DW559">
        <v>500.0344814814815</v>
      </c>
      <c r="DX559">
        <v>99.45113703703704</v>
      </c>
      <c r="DY559">
        <v>0.09999538888888891</v>
      </c>
      <c r="DZ559">
        <v>27.10823703703704</v>
      </c>
      <c r="EA559">
        <v>28.40185925925926</v>
      </c>
      <c r="EB559">
        <v>999.9000000000001</v>
      </c>
      <c r="EC559">
        <v>0</v>
      </c>
      <c r="ED559">
        <v>0</v>
      </c>
      <c r="EE559">
        <v>9998.578518518518</v>
      </c>
      <c r="EF559">
        <v>0</v>
      </c>
      <c r="EG559">
        <v>467.2939629629629</v>
      </c>
      <c r="EH559">
        <v>-47.09194074074075</v>
      </c>
      <c r="EI559">
        <v>912.114222222222</v>
      </c>
      <c r="EJ559">
        <v>957.2655185185184</v>
      </c>
      <c r="EK559">
        <v>2.876982962962963</v>
      </c>
      <c r="EL559">
        <v>942.771962962963</v>
      </c>
      <c r="EM559">
        <v>15.14048888888889</v>
      </c>
      <c r="EN559">
        <v>1.791857407407407</v>
      </c>
      <c r="EO559">
        <v>1.505739629629629</v>
      </c>
      <c r="EP559">
        <v>15.71594814814815</v>
      </c>
      <c r="EQ559">
        <v>13.02656296296296</v>
      </c>
      <c r="ER559">
        <v>1999.96</v>
      </c>
      <c r="ES559">
        <v>0.9800047777777777</v>
      </c>
      <c r="ET559">
        <v>0.01999492222222222</v>
      </c>
      <c r="EU559">
        <v>0</v>
      </c>
      <c r="EV559">
        <v>783.3695925925925</v>
      </c>
      <c r="EW559">
        <v>5.00078</v>
      </c>
      <c r="EX559">
        <v>21379.27037037037</v>
      </c>
      <c r="EY559">
        <v>16379.32222222222</v>
      </c>
      <c r="EZ559">
        <v>46.22892592592592</v>
      </c>
      <c r="FA559">
        <v>48.56225925925926</v>
      </c>
      <c r="FB559">
        <v>46.91644444444445</v>
      </c>
      <c r="FC559">
        <v>47.35388888888888</v>
      </c>
      <c r="FD559">
        <v>46.56918518518518</v>
      </c>
      <c r="FE559">
        <v>1955.07</v>
      </c>
      <c r="FF559">
        <v>39.89000000000001</v>
      </c>
      <c r="FG559">
        <v>0</v>
      </c>
      <c r="FH559">
        <v>1685039940.1</v>
      </c>
      <c r="FI559">
        <v>0</v>
      </c>
      <c r="FJ559">
        <v>783.31972</v>
      </c>
      <c r="FK559">
        <v>-6.843846150795367</v>
      </c>
      <c r="FL559">
        <v>-3517.130773156539</v>
      </c>
      <c r="FM559">
        <v>21341.88</v>
      </c>
      <c r="FN559">
        <v>15</v>
      </c>
      <c r="FO559">
        <v>1685038834.5</v>
      </c>
      <c r="FP559" t="s">
        <v>1407</v>
      </c>
      <c r="FQ559">
        <v>1685038825.5</v>
      </c>
      <c r="FR559">
        <v>1685038834.5</v>
      </c>
      <c r="FS559">
        <v>7</v>
      </c>
      <c r="FT559">
        <v>-0.029</v>
      </c>
      <c r="FU559">
        <v>-0.007</v>
      </c>
      <c r="FV559">
        <v>0.194</v>
      </c>
      <c r="FW559">
        <v>-0.178</v>
      </c>
      <c r="FX559">
        <v>420</v>
      </c>
      <c r="FY559">
        <v>11</v>
      </c>
      <c r="FZ559">
        <v>0.2</v>
      </c>
      <c r="GA559">
        <v>0.02</v>
      </c>
      <c r="GB559">
        <v>-46.99178536585367</v>
      </c>
      <c r="GC559">
        <v>-1.90798536585367</v>
      </c>
      <c r="GD559">
        <v>0.2032929348177589</v>
      </c>
      <c r="GE559">
        <v>0</v>
      </c>
      <c r="GF559">
        <v>2.873849024390244</v>
      </c>
      <c r="GG559">
        <v>0.06075533101046359</v>
      </c>
      <c r="GH559">
        <v>0.006541426638189842</v>
      </c>
      <c r="GI559">
        <v>1</v>
      </c>
      <c r="GJ559">
        <v>1</v>
      </c>
      <c r="GK559">
        <v>2</v>
      </c>
      <c r="GL559" t="s">
        <v>432</v>
      </c>
      <c r="GM559">
        <v>3.0989</v>
      </c>
      <c r="GN559">
        <v>2.75809</v>
      </c>
      <c r="GO559">
        <v>0.163459</v>
      </c>
      <c r="GP559">
        <v>0.168957</v>
      </c>
      <c r="GQ559">
        <v>0.09546399999999999</v>
      </c>
      <c r="GR559">
        <v>0.0843067</v>
      </c>
      <c r="GS559">
        <v>21095.6</v>
      </c>
      <c r="GT559">
        <v>20736.7</v>
      </c>
      <c r="GU559">
        <v>25788.5</v>
      </c>
      <c r="GV559">
        <v>25328.6</v>
      </c>
      <c r="GW559">
        <v>37468.1</v>
      </c>
      <c r="GX559">
        <v>35354.9</v>
      </c>
      <c r="GY559">
        <v>45107.5</v>
      </c>
      <c r="GZ559">
        <v>41761.5</v>
      </c>
      <c r="HA559">
        <v>1.79403</v>
      </c>
      <c r="HB559">
        <v>1.71125</v>
      </c>
      <c r="HC559">
        <v>-0.099577</v>
      </c>
      <c r="HD559">
        <v>0</v>
      </c>
      <c r="HE559">
        <v>30.075</v>
      </c>
      <c r="HF559">
        <v>999.9</v>
      </c>
      <c r="HG559">
        <v>38.9</v>
      </c>
      <c r="HH559">
        <v>47.5</v>
      </c>
      <c r="HI559">
        <v>42.8456</v>
      </c>
      <c r="HJ559">
        <v>63.094</v>
      </c>
      <c r="HK559">
        <v>23.097</v>
      </c>
      <c r="HL559">
        <v>1</v>
      </c>
      <c r="HM559">
        <v>1.01683</v>
      </c>
      <c r="HN559">
        <v>9.28105</v>
      </c>
      <c r="HO559">
        <v>20.0552</v>
      </c>
      <c r="HP559">
        <v>5.20995</v>
      </c>
      <c r="HQ559">
        <v>11.9863</v>
      </c>
      <c r="HR559">
        <v>4.96165</v>
      </c>
      <c r="HS559">
        <v>3.2739</v>
      </c>
      <c r="HT559">
        <v>9999</v>
      </c>
      <c r="HU559">
        <v>9999</v>
      </c>
      <c r="HV559">
        <v>9999</v>
      </c>
      <c r="HW559">
        <v>33.7</v>
      </c>
      <c r="HX559">
        <v>1.864</v>
      </c>
      <c r="HY559">
        <v>1.86028</v>
      </c>
      <c r="HZ559">
        <v>1.85866</v>
      </c>
      <c r="IA559">
        <v>1.85995</v>
      </c>
      <c r="IB559">
        <v>1.85986</v>
      </c>
      <c r="IC559">
        <v>1.85852</v>
      </c>
      <c r="ID559">
        <v>1.8576</v>
      </c>
      <c r="IE559">
        <v>1.85242</v>
      </c>
      <c r="IF559">
        <v>0</v>
      </c>
      <c r="IG559">
        <v>0</v>
      </c>
      <c r="IH559">
        <v>0</v>
      </c>
      <c r="II559">
        <v>0</v>
      </c>
      <c r="IJ559" t="s">
        <v>433</v>
      </c>
      <c r="IK559" t="s">
        <v>434</v>
      </c>
      <c r="IL559" t="s">
        <v>435</v>
      </c>
      <c r="IM559" t="s">
        <v>435</v>
      </c>
      <c r="IN559" t="s">
        <v>435</v>
      </c>
      <c r="IO559" t="s">
        <v>435</v>
      </c>
      <c r="IP559">
        <v>0</v>
      </c>
      <c r="IQ559">
        <v>100</v>
      </c>
      <c r="IR559">
        <v>100</v>
      </c>
      <c r="IS559">
        <v>0.163</v>
      </c>
      <c r="IT559">
        <v>-0.0911</v>
      </c>
      <c r="IU559">
        <v>0.1137255797111478</v>
      </c>
      <c r="IV559">
        <v>0.0002756662941723101</v>
      </c>
      <c r="IW559">
        <v>-1.706736700235475E-07</v>
      </c>
      <c r="IX559">
        <v>-7.648352192670159E-11</v>
      </c>
      <c r="IY559">
        <v>-0.2528666375941129</v>
      </c>
      <c r="IZ559">
        <v>0.001712106514585134</v>
      </c>
      <c r="JA559">
        <v>0.0004201690128959496</v>
      </c>
      <c r="JB559">
        <v>-1.212774764375344E-06</v>
      </c>
      <c r="JC559">
        <v>3</v>
      </c>
      <c r="JD559">
        <v>1949</v>
      </c>
      <c r="JE559">
        <v>1</v>
      </c>
      <c r="JF559">
        <v>28</v>
      </c>
      <c r="JG559">
        <v>18.6</v>
      </c>
      <c r="JH559">
        <v>18.4</v>
      </c>
      <c r="JI559">
        <v>2.26318</v>
      </c>
      <c r="JJ559">
        <v>2.67578</v>
      </c>
      <c r="JK559">
        <v>1.49658</v>
      </c>
      <c r="JL559">
        <v>2.33521</v>
      </c>
      <c r="JM559">
        <v>1.54785</v>
      </c>
      <c r="JN559">
        <v>2.43408</v>
      </c>
      <c r="JO559">
        <v>50.4775</v>
      </c>
      <c r="JP559">
        <v>12.3896</v>
      </c>
      <c r="JQ559">
        <v>18</v>
      </c>
      <c r="JR559">
        <v>503.484</v>
      </c>
      <c r="JS559">
        <v>461.82</v>
      </c>
      <c r="JT559">
        <v>20.9778</v>
      </c>
      <c r="JU559">
        <v>38.8045</v>
      </c>
      <c r="JV559">
        <v>30.0018</v>
      </c>
      <c r="JW559">
        <v>38.5439</v>
      </c>
      <c r="JX559">
        <v>38.4256</v>
      </c>
      <c r="JY559">
        <v>45.4146</v>
      </c>
      <c r="JZ559">
        <v>58.4941</v>
      </c>
      <c r="KA559">
        <v>0</v>
      </c>
      <c r="KB559">
        <v>16.2226</v>
      </c>
      <c r="KC559">
        <v>989.557</v>
      </c>
      <c r="KD559">
        <v>15.098</v>
      </c>
      <c r="KE559">
        <v>98.5642</v>
      </c>
      <c r="KF559">
        <v>99.1358</v>
      </c>
    </row>
    <row r="560" spans="1:292">
      <c r="A560">
        <v>540</v>
      </c>
      <c r="B560">
        <v>1685039945.5</v>
      </c>
      <c r="C560">
        <v>13346.40000009537</v>
      </c>
      <c r="D560" t="s">
        <v>1524</v>
      </c>
      <c r="E560" t="s">
        <v>1525</v>
      </c>
      <c r="F560">
        <v>5</v>
      </c>
      <c r="G560" t="s">
        <v>1406</v>
      </c>
      <c r="H560">
        <v>1685039937.714286</v>
      </c>
      <c r="I560">
        <f>(J560)/1000</f>
        <v>0</v>
      </c>
      <c r="J560">
        <f>IF(DO560, AM560, AG560)</f>
        <v>0</v>
      </c>
      <c r="K560">
        <f>IF(DO560, AH560, AF560)</f>
        <v>0</v>
      </c>
      <c r="L560">
        <f>DQ560 - IF(AT560&gt;1, K560*DK560*100.0/(AV560*EE560), 0)</f>
        <v>0</v>
      </c>
      <c r="M560">
        <f>((S560-I560/2)*L560-K560)/(S560+I560/2)</f>
        <v>0</v>
      </c>
      <c r="N560">
        <f>M560*(DX560+DY560)/1000.0</f>
        <v>0</v>
      </c>
      <c r="O560">
        <f>(DQ560 - IF(AT560&gt;1, K560*DK560*100.0/(AV560*EE560), 0))*(DX560+DY560)/1000.0</f>
        <v>0</v>
      </c>
      <c r="P560">
        <f>2.0/((1/R560-1/Q560)+SIGN(R560)*SQRT((1/R560-1/Q560)*(1/R560-1/Q560) + 4*DL560/((DL560+1)*(DL560+1))*(2*1/R560*1/Q560-1/Q560*1/Q560)))</f>
        <v>0</v>
      </c>
      <c r="Q560">
        <f>IF(LEFT(DM560,1)&lt;&gt;"0",IF(LEFT(DM560,1)="1",3.0,DN560),$D$5+$E$5*(EE560*DX560/($K$5*1000))+$F$5*(EE560*DX560/($K$5*1000))*MAX(MIN(DK560,$J$5),$I$5)*MAX(MIN(DK560,$J$5),$I$5)+$G$5*MAX(MIN(DK560,$J$5),$I$5)*(EE560*DX560/($K$5*1000))+$H$5*(EE560*DX560/($K$5*1000))*(EE560*DX560/($K$5*1000)))</f>
        <v>0</v>
      </c>
      <c r="R560">
        <f>I560*(1000-(1000*0.61365*exp(17.502*V560/(240.97+V560))/(DX560+DY560)+DS560)/2)/(1000*0.61365*exp(17.502*V560/(240.97+V560))/(DX560+DY560)-DS560)</f>
        <v>0</v>
      </c>
      <c r="S560">
        <f>1/((DL560+1)/(P560/1.6)+1/(Q560/1.37)) + DL560/((DL560+1)/(P560/1.6) + DL560/(Q560/1.37))</f>
        <v>0</v>
      </c>
      <c r="T560">
        <f>(DG560*DJ560)</f>
        <v>0</v>
      </c>
      <c r="U560">
        <f>(DZ560+(T560+2*0.95*5.67E-8*(((DZ560+$B$9)+273)^4-(DZ560+273)^4)-44100*I560)/(1.84*29.3*Q560+8*0.95*5.67E-8*(DZ560+273)^3))</f>
        <v>0</v>
      </c>
      <c r="V560">
        <f>($C$9*EA560+$D$9*EB560+$E$9*U560)</f>
        <v>0</v>
      </c>
      <c r="W560">
        <f>0.61365*exp(17.502*V560/(240.97+V560))</f>
        <v>0</v>
      </c>
      <c r="X560">
        <f>(Y560/Z560*100)</f>
        <v>0</v>
      </c>
      <c r="Y560">
        <f>DS560*(DX560+DY560)/1000</f>
        <v>0</v>
      </c>
      <c r="Z560">
        <f>0.61365*exp(17.502*DZ560/(240.97+DZ560))</f>
        <v>0</v>
      </c>
      <c r="AA560">
        <f>(W560-DS560*(DX560+DY560)/1000)</f>
        <v>0</v>
      </c>
      <c r="AB560">
        <f>(-I560*44100)</f>
        <v>0</v>
      </c>
      <c r="AC560">
        <f>2*29.3*Q560*0.92*(DZ560-V560)</f>
        <v>0</v>
      </c>
      <c r="AD560">
        <f>2*0.95*5.67E-8*(((DZ560+$B$9)+273)^4-(V560+273)^4)</f>
        <v>0</v>
      </c>
      <c r="AE560">
        <f>T560+AD560+AB560+AC560</f>
        <v>0</v>
      </c>
      <c r="AF560">
        <f>DW560*AT560*(DR560-DQ560*(1000-AT560*DT560)/(1000-AT560*DS560))/(100*DK560)</f>
        <v>0</v>
      </c>
      <c r="AG560">
        <f>1000*DW560*AT560*(DS560-DT560)/(100*DK560*(1000-AT560*DS560))</f>
        <v>0</v>
      </c>
      <c r="AH560">
        <f>(AI560 - AJ560 - DX560*1E3/(8.314*(DZ560+273.15)) * AL560/DW560 * AK560) * DW560/(100*DK560) * (1000 - DT560)/1000</f>
        <v>0</v>
      </c>
      <c r="AI560">
        <v>990.1216187561233</v>
      </c>
      <c r="AJ560">
        <v>952.5975515151513</v>
      </c>
      <c r="AK560">
        <v>3.369433867630866</v>
      </c>
      <c r="AL560">
        <v>66.96187495327348</v>
      </c>
      <c r="AM560">
        <f>(AO560 - AN560 + DX560*1E3/(8.314*(DZ560+273.15)) * AQ560/DW560 * AP560) * DW560/(100*DK560) * 1000/(1000 - AO560)</f>
        <v>0</v>
      </c>
      <c r="AN560">
        <v>15.14638704686283</v>
      </c>
      <c r="AO560">
        <v>18.03617272727274</v>
      </c>
      <c r="AP560">
        <v>3.170659277489414E-05</v>
      </c>
      <c r="AQ560">
        <v>97.61332919018848</v>
      </c>
      <c r="AR560">
        <v>0</v>
      </c>
      <c r="AS560">
        <v>0</v>
      </c>
      <c r="AT560">
        <f>IF(AR560*$H$15&gt;=AV560,1.0,(AV560/(AV560-AR560*$H$15)))</f>
        <v>0</v>
      </c>
      <c r="AU560">
        <f>(AT560-1)*100</f>
        <v>0</v>
      </c>
      <c r="AV560">
        <f>MAX(0,($B$15+$C$15*EE560)/(1+$D$15*EE560)*DX560/(DZ560+273)*$E$15)</f>
        <v>0</v>
      </c>
      <c r="AW560" t="s">
        <v>429</v>
      </c>
      <c r="AX560" t="s">
        <v>429</v>
      </c>
      <c r="AY560">
        <v>0</v>
      </c>
      <c r="AZ560">
        <v>0</v>
      </c>
      <c r="BA560">
        <f>1-AY560/AZ560</f>
        <v>0</v>
      </c>
      <c r="BB560">
        <v>0</v>
      </c>
      <c r="BC560" t="s">
        <v>429</v>
      </c>
      <c r="BD560" t="s">
        <v>429</v>
      </c>
      <c r="BE560">
        <v>0</v>
      </c>
      <c r="BF560">
        <v>0</v>
      </c>
      <c r="BG560">
        <f>1-BE560/BF560</f>
        <v>0</v>
      </c>
      <c r="BH560">
        <v>0.5</v>
      </c>
      <c r="BI560">
        <f>DH560</f>
        <v>0</v>
      </c>
      <c r="BJ560">
        <f>K560</f>
        <v>0</v>
      </c>
      <c r="BK560">
        <f>BG560*BH560*BI560</f>
        <v>0</v>
      </c>
      <c r="BL560">
        <f>(BJ560-BB560)/BI560</f>
        <v>0</v>
      </c>
      <c r="BM560">
        <f>(AZ560-BF560)/BF560</f>
        <v>0</v>
      </c>
      <c r="BN560">
        <f>AY560/(BA560+AY560/BF560)</f>
        <v>0</v>
      </c>
      <c r="BO560" t="s">
        <v>429</v>
      </c>
      <c r="BP560">
        <v>0</v>
      </c>
      <c r="BQ560">
        <f>IF(BP560&lt;&gt;0, BP560, BN560)</f>
        <v>0</v>
      </c>
      <c r="BR560">
        <f>1-BQ560/BF560</f>
        <v>0</v>
      </c>
      <c r="BS560">
        <f>(BF560-BE560)/(BF560-BQ560)</f>
        <v>0</v>
      </c>
      <c r="BT560">
        <f>(AZ560-BF560)/(AZ560-BQ560)</f>
        <v>0</v>
      </c>
      <c r="BU560">
        <f>(BF560-BE560)/(BF560-AY560)</f>
        <v>0</v>
      </c>
      <c r="BV560">
        <f>(AZ560-BF560)/(AZ560-AY560)</f>
        <v>0</v>
      </c>
      <c r="BW560">
        <f>(BS560*BQ560/BE560)</f>
        <v>0</v>
      </c>
      <c r="BX560">
        <f>(1-BW560)</f>
        <v>0</v>
      </c>
      <c r="DG560">
        <f>$B$13*EF560+$C$13*EG560+$F$13*ER560*(1-EU560)</f>
        <v>0</v>
      </c>
      <c r="DH560">
        <f>DG560*DI560</f>
        <v>0</v>
      </c>
      <c r="DI560">
        <f>($B$13*$D$11+$C$13*$D$11+$F$13*((FE560+EW560)/MAX(FE560+EW560+FF560, 0.1)*$I$11+FF560/MAX(FE560+EW560+FF560, 0.1)*$J$11))/($B$13+$C$13+$F$13)</f>
        <v>0</v>
      </c>
      <c r="DJ560">
        <f>($B$13*$K$11+$C$13*$K$11+$F$13*((FE560+EW560)/MAX(FE560+EW560+FF560, 0.1)*$P$11+FF560/MAX(FE560+EW560+FF560, 0.1)*$Q$11))/($B$13+$C$13+$F$13)</f>
        <v>0</v>
      </c>
      <c r="DK560">
        <v>6</v>
      </c>
      <c r="DL560">
        <v>0.5</v>
      </c>
      <c r="DM560" t="s">
        <v>430</v>
      </c>
      <c r="DN560">
        <v>2</v>
      </c>
      <c r="DO560" t="b">
        <v>1</v>
      </c>
      <c r="DP560">
        <v>1685039937.714286</v>
      </c>
      <c r="DQ560">
        <v>911.2927857142856</v>
      </c>
      <c r="DR560">
        <v>958.5638571428572</v>
      </c>
      <c r="DS560">
        <v>18.02566785714286</v>
      </c>
      <c r="DT560">
        <v>15.143</v>
      </c>
      <c r="DU560">
        <v>911.1276428571429</v>
      </c>
      <c r="DV560">
        <v>18.11681428571429</v>
      </c>
      <c r="DW560">
        <v>499.99825</v>
      </c>
      <c r="DX560">
        <v>99.45055000000001</v>
      </c>
      <c r="DY560">
        <v>0.0999375142857143</v>
      </c>
      <c r="DZ560">
        <v>27.12431428571428</v>
      </c>
      <c r="EA560">
        <v>28.43056071428571</v>
      </c>
      <c r="EB560">
        <v>999.9000000000002</v>
      </c>
      <c r="EC560">
        <v>0</v>
      </c>
      <c r="ED560">
        <v>0</v>
      </c>
      <c r="EE560">
        <v>9999.102499999999</v>
      </c>
      <c r="EF560">
        <v>0</v>
      </c>
      <c r="EG560">
        <v>447.7140357142857</v>
      </c>
      <c r="EH560">
        <v>-47.27106785714285</v>
      </c>
      <c r="EI560">
        <v>928.0211428571428</v>
      </c>
      <c r="EJ560">
        <v>973.3026428571427</v>
      </c>
      <c r="EK560">
        <v>2.882663571428572</v>
      </c>
      <c r="EL560">
        <v>958.5638571428572</v>
      </c>
      <c r="EM560">
        <v>15.143</v>
      </c>
      <c r="EN560">
        <v>1.792662142857143</v>
      </c>
      <c r="EO560">
        <v>1.50598</v>
      </c>
      <c r="EP560">
        <v>15.72295714285714</v>
      </c>
      <c r="EQ560">
        <v>13.02900714285714</v>
      </c>
      <c r="ER560">
        <v>1999.951071428571</v>
      </c>
      <c r="ES560">
        <v>0.9800053214285712</v>
      </c>
      <c r="ET560">
        <v>0.01999437857142857</v>
      </c>
      <c r="EU560">
        <v>0</v>
      </c>
      <c r="EV560">
        <v>782.8627857142858</v>
      </c>
      <c r="EW560">
        <v>5.00078</v>
      </c>
      <c r="EX560">
        <v>21006.86785714286</v>
      </c>
      <c r="EY560">
        <v>16379.25714285714</v>
      </c>
      <c r="EZ560">
        <v>46.2565</v>
      </c>
      <c r="FA560">
        <v>48.59128571428571</v>
      </c>
      <c r="FB560">
        <v>46.94614285714285</v>
      </c>
      <c r="FC560">
        <v>47.37239285714285</v>
      </c>
      <c r="FD560">
        <v>46.57114285714285</v>
      </c>
      <c r="FE560">
        <v>1955.061071428571</v>
      </c>
      <c r="FF560">
        <v>39.89000000000001</v>
      </c>
      <c r="FG560">
        <v>0</v>
      </c>
      <c r="FH560">
        <v>1685039944.9</v>
      </c>
      <c r="FI560">
        <v>0</v>
      </c>
      <c r="FJ560">
        <v>782.8027600000001</v>
      </c>
      <c r="FK560">
        <v>-6.118923056072266</v>
      </c>
      <c r="FL560">
        <v>-5381.792299355009</v>
      </c>
      <c r="FM560">
        <v>20961.612</v>
      </c>
      <c r="FN560">
        <v>15</v>
      </c>
      <c r="FO560">
        <v>1685038834.5</v>
      </c>
      <c r="FP560" t="s">
        <v>1407</v>
      </c>
      <c r="FQ560">
        <v>1685038825.5</v>
      </c>
      <c r="FR560">
        <v>1685038834.5</v>
      </c>
      <c r="FS560">
        <v>7</v>
      </c>
      <c r="FT560">
        <v>-0.029</v>
      </c>
      <c r="FU560">
        <v>-0.007</v>
      </c>
      <c r="FV560">
        <v>0.194</v>
      </c>
      <c r="FW560">
        <v>-0.178</v>
      </c>
      <c r="FX560">
        <v>420</v>
      </c>
      <c r="FY560">
        <v>11</v>
      </c>
      <c r="FZ560">
        <v>0.2</v>
      </c>
      <c r="GA560">
        <v>0.02</v>
      </c>
      <c r="GB560">
        <v>-47.1743375</v>
      </c>
      <c r="GC560">
        <v>-2.282133208255046</v>
      </c>
      <c r="GD560">
        <v>0.2280780948354094</v>
      </c>
      <c r="GE560">
        <v>0</v>
      </c>
      <c r="GF560">
        <v>2.87930675</v>
      </c>
      <c r="GG560">
        <v>0.07386292682926861</v>
      </c>
      <c r="GH560">
        <v>0.007232911027898771</v>
      </c>
      <c r="GI560">
        <v>1</v>
      </c>
      <c r="GJ560">
        <v>1</v>
      </c>
      <c r="GK560">
        <v>2</v>
      </c>
      <c r="GL560" t="s">
        <v>432</v>
      </c>
      <c r="GM560">
        <v>3.09876</v>
      </c>
      <c r="GN560">
        <v>2.75799</v>
      </c>
      <c r="GO560">
        <v>0.165367</v>
      </c>
      <c r="GP560">
        <v>0.170814</v>
      </c>
      <c r="GQ560">
        <v>0.09548760000000001</v>
      </c>
      <c r="GR560">
        <v>0.0843127</v>
      </c>
      <c r="GS560">
        <v>21046.5</v>
      </c>
      <c r="GT560">
        <v>20689.4</v>
      </c>
      <c r="GU560">
        <v>25787.5</v>
      </c>
      <c r="GV560">
        <v>25327.6</v>
      </c>
      <c r="GW560">
        <v>37466</v>
      </c>
      <c r="GX560">
        <v>35353.9</v>
      </c>
      <c r="GY560">
        <v>45105.8</v>
      </c>
      <c r="GZ560">
        <v>41760.4</v>
      </c>
      <c r="HA560">
        <v>1.79382</v>
      </c>
      <c r="HB560">
        <v>1.71095</v>
      </c>
      <c r="HC560">
        <v>-0.100382</v>
      </c>
      <c r="HD560">
        <v>0</v>
      </c>
      <c r="HE560">
        <v>30.0932</v>
      </c>
      <c r="HF560">
        <v>999.9</v>
      </c>
      <c r="HG560">
        <v>38.9</v>
      </c>
      <c r="HH560">
        <v>47.5</v>
      </c>
      <c r="HI560">
        <v>42.8421</v>
      </c>
      <c r="HJ560">
        <v>63.224</v>
      </c>
      <c r="HK560">
        <v>23.3053</v>
      </c>
      <c r="HL560">
        <v>1</v>
      </c>
      <c r="HM560">
        <v>1.01901</v>
      </c>
      <c r="HN560">
        <v>9.28105</v>
      </c>
      <c r="HO560">
        <v>20.0545</v>
      </c>
      <c r="HP560">
        <v>5.20696</v>
      </c>
      <c r="HQ560">
        <v>11.986</v>
      </c>
      <c r="HR560">
        <v>4.96105</v>
      </c>
      <c r="HS560">
        <v>3.2735</v>
      </c>
      <c r="HT560">
        <v>9999</v>
      </c>
      <c r="HU560">
        <v>9999</v>
      </c>
      <c r="HV560">
        <v>9999</v>
      </c>
      <c r="HW560">
        <v>33.7</v>
      </c>
      <c r="HX560">
        <v>1.86396</v>
      </c>
      <c r="HY560">
        <v>1.86027</v>
      </c>
      <c r="HZ560">
        <v>1.85865</v>
      </c>
      <c r="IA560">
        <v>1.85992</v>
      </c>
      <c r="IB560">
        <v>1.85985</v>
      </c>
      <c r="IC560">
        <v>1.85852</v>
      </c>
      <c r="ID560">
        <v>1.8576</v>
      </c>
      <c r="IE560">
        <v>1.8524</v>
      </c>
      <c r="IF560">
        <v>0</v>
      </c>
      <c r="IG560">
        <v>0</v>
      </c>
      <c r="IH560">
        <v>0</v>
      </c>
      <c r="II560">
        <v>0</v>
      </c>
      <c r="IJ560" t="s">
        <v>433</v>
      </c>
      <c r="IK560" t="s">
        <v>434</v>
      </c>
      <c r="IL560" t="s">
        <v>435</v>
      </c>
      <c r="IM560" t="s">
        <v>435</v>
      </c>
      <c r="IN560" t="s">
        <v>435</v>
      </c>
      <c r="IO560" t="s">
        <v>435</v>
      </c>
      <c r="IP560">
        <v>0</v>
      </c>
      <c r="IQ560">
        <v>100</v>
      </c>
      <c r="IR560">
        <v>100</v>
      </c>
      <c r="IS560">
        <v>0.16</v>
      </c>
      <c r="IT560">
        <v>-0.09089999999999999</v>
      </c>
      <c r="IU560">
        <v>0.1137255797111478</v>
      </c>
      <c r="IV560">
        <v>0.0002756662941723101</v>
      </c>
      <c r="IW560">
        <v>-1.706736700235475E-07</v>
      </c>
      <c r="IX560">
        <v>-7.648352192670159E-11</v>
      </c>
      <c r="IY560">
        <v>-0.2528666375941129</v>
      </c>
      <c r="IZ560">
        <v>0.001712106514585134</v>
      </c>
      <c r="JA560">
        <v>0.0004201690128959496</v>
      </c>
      <c r="JB560">
        <v>-1.212774764375344E-06</v>
      </c>
      <c r="JC560">
        <v>3</v>
      </c>
      <c r="JD560">
        <v>1949</v>
      </c>
      <c r="JE560">
        <v>1</v>
      </c>
      <c r="JF560">
        <v>28</v>
      </c>
      <c r="JG560">
        <v>18.7</v>
      </c>
      <c r="JH560">
        <v>18.5</v>
      </c>
      <c r="JI560">
        <v>2.29248</v>
      </c>
      <c r="JJ560">
        <v>2.67822</v>
      </c>
      <c r="JK560">
        <v>1.49658</v>
      </c>
      <c r="JL560">
        <v>2.33521</v>
      </c>
      <c r="JM560">
        <v>1.54785</v>
      </c>
      <c r="JN560">
        <v>2.47559</v>
      </c>
      <c r="JO560">
        <v>50.4775</v>
      </c>
      <c r="JP560">
        <v>12.3896</v>
      </c>
      <c r="JQ560">
        <v>18</v>
      </c>
      <c r="JR560">
        <v>503.467</v>
      </c>
      <c r="JS560">
        <v>461.742</v>
      </c>
      <c r="JT560">
        <v>20.9948</v>
      </c>
      <c r="JU560">
        <v>38.827</v>
      </c>
      <c r="JV560">
        <v>30.0021</v>
      </c>
      <c r="JW560">
        <v>38.5604</v>
      </c>
      <c r="JX560">
        <v>38.4439</v>
      </c>
      <c r="JY560">
        <v>46.0147</v>
      </c>
      <c r="JZ560">
        <v>58.4941</v>
      </c>
      <c r="KA560">
        <v>0</v>
      </c>
      <c r="KB560">
        <v>16.2288</v>
      </c>
      <c r="KC560">
        <v>1009.59</v>
      </c>
      <c r="KD560">
        <v>15.1478</v>
      </c>
      <c r="KE560">
        <v>98.5604</v>
      </c>
      <c r="KF560">
        <v>99.1327</v>
      </c>
    </row>
    <row r="561" spans="1:292">
      <c r="A561">
        <v>541</v>
      </c>
      <c r="B561">
        <v>1685039950.5</v>
      </c>
      <c r="C561">
        <v>13351.40000009537</v>
      </c>
      <c r="D561" t="s">
        <v>1526</v>
      </c>
      <c r="E561" t="s">
        <v>1527</v>
      </c>
      <c r="F561">
        <v>5</v>
      </c>
      <c r="G561" t="s">
        <v>1406</v>
      </c>
      <c r="H561">
        <v>1685039943</v>
      </c>
      <c r="I561">
        <f>(J561)/1000</f>
        <v>0</v>
      </c>
      <c r="J561">
        <f>IF(DO561, AM561, AG561)</f>
        <v>0</v>
      </c>
      <c r="K561">
        <f>IF(DO561, AH561, AF561)</f>
        <v>0</v>
      </c>
      <c r="L561">
        <f>DQ561 - IF(AT561&gt;1, K561*DK561*100.0/(AV561*EE561), 0)</f>
        <v>0</v>
      </c>
      <c r="M561">
        <f>((S561-I561/2)*L561-K561)/(S561+I561/2)</f>
        <v>0</v>
      </c>
      <c r="N561">
        <f>M561*(DX561+DY561)/1000.0</f>
        <v>0</v>
      </c>
      <c r="O561">
        <f>(DQ561 - IF(AT561&gt;1, K561*DK561*100.0/(AV561*EE561), 0))*(DX561+DY561)/1000.0</f>
        <v>0</v>
      </c>
      <c r="P561">
        <f>2.0/((1/R561-1/Q561)+SIGN(R561)*SQRT((1/R561-1/Q561)*(1/R561-1/Q561) + 4*DL561/((DL561+1)*(DL561+1))*(2*1/R561*1/Q561-1/Q561*1/Q561)))</f>
        <v>0</v>
      </c>
      <c r="Q561">
        <f>IF(LEFT(DM561,1)&lt;&gt;"0",IF(LEFT(DM561,1)="1",3.0,DN561),$D$5+$E$5*(EE561*DX561/($K$5*1000))+$F$5*(EE561*DX561/($K$5*1000))*MAX(MIN(DK561,$J$5),$I$5)*MAX(MIN(DK561,$J$5),$I$5)+$G$5*MAX(MIN(DK561,$J$5),$I$5)*(EE561*DX561/($K$5*1000))+$H$5*(EE561*DX561/($K$5*1000))*(EE561*DX561/($K$5*1000)))</f>
        <v>0</v>
      </c>
      <c r="R561">
        <f>I561*(1000-(1000*0.61365*exp(17.502*V561/(240.97+V561))/(DX561+DY561)+DS561)/2)/(1000*0.61365*exp(17.502*V561/(240.97+V561))/(DX561+DY561)-DS561)</f>
        <v>0</v>
      </c>
      <c r="S561">
        <f>1/((DL561+1)/(P561/1.6)+1/(Q561/1.37)) + DL561/((DL561+1)/(P561/1.6) + DL561/(Q561/1.37))</f>
        <v>0</v>
      </c>
      <c r="T561">
        <f>(DG561*DJ561)</f>
        <v>0</v>
      </c>
      <c r="U561">
        <f>(DZ561+(T561+2*0.95*5.67E-8*(((DZ561+$B$9)+273)^4-(DZ561+273)^4)-44100*I561)/(1.84*29.3*Q561+8*0.95*5.67E-8*(DZ561+273)^3))</f>
        <v>0</v>
      </c>
      <c r="V561">
        <f>($C$9*EA561+$D$9*EB561+$E$9*U561)</f>
        <v>0</v>
      </c>
      <c r="W561">
        <f>0.61365*exp(17.502*V561/(240.97+V561))</f>
        <v>0</v>
      </c>
      <c r="X561">
        <f>(Y561/Z561*100)</f>
        <v>0</v>
      </c>
      <c r="Y561">
        <f>DS561*(DX561+DY561)/1000</f>
        <v>0</v>
      </c>
      <c r="Z561">
        <f>0.61365*exp(17.502*DZ561/(240.97+DZ561))</f>
        <v>0</v>
      </c>
      <c r="AA561">
        <f>(W561-DS561*(DX561+DY561)/1000)</f>
        <v>0</v>
      </c>
      <c r="AB561">
        <f>(-I561*44100)</f>
        <v>0</v>
      </c>
      <c r="AC561">
        <f>2*29.3*Q561*0.92*(DZ561-V561)</f>
        <v>0</v>
      </c>
      <c r="AD561">
        <f>2*0.95*5.67E-8*(((DZ561+$B$9)+273)^4-(V561+273)^4)</f>
        <v>0</v>
      </c>
      <c r="AE561">
        <f>T561+AD561+AB561+AC561</f>
        <v>0</v>
      </c>
      <c r="AF561">
        <f>DW561*AT561*(DR561-DQ561*(1000-AT561*DT561)/(1000-AT561*DS561))/(100*DK561)</f>
        <v>0</v>
      </c>
      <c r="AG561">
        <f>1000*DW561*AT561*(DS561-DT561)/(100*DK561*(1000-AT561*DS561))</f>
        <v>0</v>
      </c>
      <c r="AH561">
        <f>(AI561 - AJ561 - DX561*1E3/(8.314*(DZ561+273.15)) * AL561/DW561 * AK561) * DW561/(100*DK561) * (1000 - DT561)/1000</f>
        <v>0</v>
      </c>
      <c r="AI561">
        <v>1007.203572941278</v>
      </c>
      <c r="AJ561">
        <v>969.4770969696968</v>
      </c>
      <c r="AK561">
        <v>3.365606513385794</v>
      </c>
      <c r="AL561">
        <v>66.96187495327348</v>
      </c>
      <c r="AM561">
        <f>(AO561 - AN561 + DX561*1E3/(8.314*(DZ561+273.15)) * AQ561/DW561 * AP561) * DW561/(100*DK561) * 1000/(1000 - AO561)</f>
        <v>0</v>
      </c>
      <c r="AN561">
        <v>15.14671203106966</v>
      </c>
      <c r="AO561">
        <v>18.04106573426575</v>
      </c>
      <c r="AP561">
        <v>3.177288841818051E-05</v>
      </c>
      <c r="AQ561">
        <v>97.61332919018848</v>
      </c>
      <c r="AR561">
        <v>0</v>
      </c>
      <c r="AS561">
        <v>0</v>
      </c>
      <c r="AT561">
        <f>IF(AR561*$H$15&gt;=AV561,1.0,(AV561/(AV561-AR561*$H$15)))</f>
        <v>0</v>
      </c>
      <c r="AU561">
        <f>(AT561-1)*100</f>
        <v>0</v>
      </c>
      <c r="AV561">
        <f>MAX(0,($B$15+$C$15*EE561)/(1+$D$15*EE561)*DX561/(DZ561+273)*$E$15)</f>
        <v>0</v>
      </c>
      <c r="AW561" t="s">
        <v>429</v>
      </c>
      <c r="AX561" t="s">
        <v>429</v>
      </c>
      <c r="AY561">
        <v>0</v>
      </c>
      <c r="AZ561">
        <v>0</v>
      </c>
      <c r="BA561">
        <f>1-AY561/AZ561</f>
        <v>0</v>
      </c>
      <c r="BB561">
        <v>0</v>
      </c>
      <c r="BC561" t="s">
        <v>429</v>
      </c>
      <c r="BD561" t="s">
        <v>429</v>
      </c>
      <c r="BE561">
        <v>0</v>
      </c>
      <c r="BF561">
        <v>0</v>
      </c>
      <c r="BG561">
        <f>1-BE561/BF561</f>
        <v>0</v>
      </c>
      <c r="BH561">
        <v>0.5</v>
      </c>
      <c r="BI561">
        <f>DH561</f>
        <v>0</v>
      </c>
      <c r="BJ561">
        <f>K561</f>
        <v>0</v>
      </c>
      <c r="BK561">
        <f>BG561*BH561*BI561</f>
        <v>0</v>
      </c>
      <c r="BL561">
        <f>(BJ561-BB561)/BI561</f>
        <v>0</v>
      </c>
      <c r="BM561">
        <f>(AZ561-BF561)/BF561</f>
        <v>0</v>
      </c>
      <c r="BN561">
        <f>AY561/(BA561+AY561/BF561)</f>
        <v>0</v>
      </c>
      <c r="BO561" t="s">
        <v>429</v>
      </c>
      <c r="BP561">
        <v>0</v>
      </c>
      <c r="BQ561">
        <f>IF(BP561&lt;&gt;0, BP561, BN561)</f>
        <v>0</v>
      </c>
      <c r="BR561">
        <f>1-BQ561/BF561</f>
        <v>0</v>
      </c>
      <c r="BS561">
        <f>(BF561-BE561)/(BF561-BQ561)</f>
        <v>0</v>
      </c>
      <c r="BT561">
        <f>(AZ561-BF561)/(AZ561-BQ561)</f>
        <v>0</v>
      </c>
      <c r="BU561">
        <f>(BF561-BE561)/(BF561-AY561)</f>
        <v>0</v>
      </c>
      <c r="BV561">
        <f>(AZ561-BF561)/(AZ561-AY561)</f>
        <v>0</v>
      </c>
      <c r="BW561">
        <f>(BS561*BQ561/BE561)</f>
        <v>0</v>
      </c>
      <c r="BX561">
        <f>(1-BW561)</f>
        <v>0</v>
      </c>
      <c r="DG561">
        <f>$B$13*EF561+$C$13*EG561+$F$13*ER561*(1-EU561)</f>
        <v>0</v>
      </c>
      <c r="DH561">
        <f>DG561*DI561</f>
        <v>0</v>
      </c>
      <c r="DI561">
        <f>($B$13*$D$11+$C$13*$D$11+$F$13*((FE561+EW561)/MAX(FE561+EW561+FF561, 0.1)*$I$11+FF561/MAX(FE561+EW561+FF561, 0.1)*$J$11))/($B$13+$C$13+$F$13)</f>
        <v>0</v>
      </c>
      <c r="DJ561">
        <f>($B$13*$K$11+$C$13*$K$11+$F$13*((FE561+EW561)/MAX(FE561+EW561+FF561, 0.1)*$P$11+FF561/MAX(FE561+EW561+FF561, 0.1)*$Q$11))/($B$13+$C$13+$F$13)</f>
        <v>0</v>
      </c>
      <c r="DK561">
        <v>6</v>
      </c>
      <c r="DL561">
        <v>0.5</v>
      </c>
      <c r="DM561" t="s">
        <v>430</v>
      </c>
      <c r="DN561">
        <v>2</v>
      </c>
      <c r="DO561" t="b">
        <v>1</v>
      </c>
      <c r="DP561">
        <v>1685039943</v>
      </c>
      <c r="DQ561">
        <v>928.8104074074074</v>
      </c>
      <c r="DR561">
        <v>976.2735925925925</v>
      </c>
      <c r="DS561">
        <v>18.03338888888889</v>
      </c>
      <c r="DT561">
        <v>15.14493703703704</v>
      </c>
      <c r="DU561">
        <v>928.6492222222222</v>
      </c>
      <c r="DV561">
        <v>18.12441111111111</v>
      </c>
      <c r="DW561">
        <v>499.999925925926</v>
      </c>
      <c r="DX561">
        <v>99.4502296296296</v>
      </c>
      <c r="DY561">
        <v>0.09998445925925926</v>
      </c>
      <c r="DZ561">
        <v>27.14031111111111</v>
      </c>
      <c r="EA561">
        <v>28.45016296296296</v>
      </c>
      <c r="EB561">
        <v>999.9000000000001</v>
      </c>
      <c r="EC561">
        <v>0</v>
      </c>
      <c r="ED561">
        <v>0</v>
      </c>
      <c r="EE561">
        <v>10002.15074074074</v>
      </c>
      <c r="EF561">
        <v>0</v>
      </c>
      <c r="EG561">
        <v>424.2995555555556</v>
      </c>
      <c r="EH561">
        <v>-47.46322592592593</v>
      </c>
      <c r="EI561">
        <v>945.8676666666667</v>
      </c>
      <c r="EJ561">
        <v>991.2869259259261</v>
      </c>
      <c r="EK561">
        <v>2.888435555555555</v>
      </c>
      <c r="EL561">
        <v>976.2735925925925</v>
      </c>
      <c r="EM561">
        <v>15.14493703703704</v>
      </c>
      <c r="EN561">
        <v>1.793422962962963</v>
      </c>
      <c r="EO561">
        <v>1.506168518518519</v>
      </c>
      <c r="EP561">
        <v>15.72958518518518</v>
      </c>
      <c r="EQ561">
        <v>13.03091851851852</v>
      </c>
      <c r="ER561">
        <v>1999.954074074074</v>
      </c>
      <c r="ES561">
        <v>0.9800060000000002</v>
      </c>
      <c r="ET561">
        <v>0.0199937</v>
      </c>
      <c r="EU561">
        <v>0</v>
      </c>
      <c r="EV561">
        <v>782.3135925925927</v>
      </c>
      <c r="EW561">
        <v>5.00078</v>
      </c>
      <c r="EX561">
        <v>20567.42222222222</v>
      </c>
      <c r="EY561">
        <v>16379.29629629629</v>
      </c>
      <c r="EZ561">
        <v>46.28444444444444</v>
      </c>
      <c r="FA561">
        <v>48.61325925925926</v>
      </c>
      <c r="FB561">
        <v>46.99503703703704</v>
      </c>
      <c r="FC561">
        <v>47.39785185185185</v>
      </c>
      <c r="FD561">
        <v>46.55751851851851</v>
      </c>
      <c r="FE561">
        <v>1955.064074074074</v>
      </c>
      <c r="FF561">
        <v>39.89000000000001</v>
      </c>
      <c r="FG561">
        <v>0</v>
      </c>
      <c r="FH561">
        <v>1685039949.7</v>
      </c>
      <c r="FI561">
        <v>0</v>
      </c>
      <c r="FJ561">
        <v>782.3196</v>
      </c>
      <c r="FK561">
        <v>-5.015692296669078</v>
      </c>
      <c r="FL561">
        <v>-5495.969230936113</v>
      </c>
      <c r="FM561">
        <v>20565.528</v>
      </c>
      <c r="FN561">
        <v>15</v>
      </c>
      <c r="FO561">
        <v>1685038834.5</v>
      </c>
      <c r="FP561" t="s">
        <v>1407</v>
      </c>
      <c r="FQ561">
        <v>1685038825.5</v>
      </c>
      <c r="FR561">
        <v>1685038834.5</v>
      </c>
      <c r="FS561">
        <v>7</v>
      </c>
      <c r="FT561">
        <v>-0.029</v>
      </c>
      <c r="FU561">
        <v>-0.007</v>
      </c>
      <c r="FV561">
        <v>0.194</v>
      </c>
      <c r="FW561">
        <v>-0.178</v>
      </c>
      <c r="FX561">
        <v>420</v>
      </c>
      <c r="FY561">
        <v>11</v>
      </c>
      <c r="FZ561">
        <v>0.2</v>
      </c>
      <c r="GA561">
        <v>0.02</v>
      </c>
      <c r="GB561">
        <v>-47.3251975</v>
      </c>
      <c r="GC561">
        <v>-2.237922326453976</v>
      </c>
      <c r="GD561">
        <v>0.2241046691698992</v>
      </c>
      <c r="GE561">
        <v>0</v>
      </c>
      <c r="GF561">
        <v>2.884276</v>
      </c>
      <c r="GG561">
        <v>0.0646003001876136</v>
      </c>
      <c r="GH561">
        <v>0.006281838425174612</v>
      </c>
      <c r="GI561">
        <v>1</v>
      </c>
      <c r="GJ561">
        <v>1</v>
      </c>
      <c r="GK561">
        <v>2</v>
      </c>
      <c r="GL561" t="s">
        <v>432</v>
      </c>
      <c r="GM561">
        <v>3.09889</v>
      </c>
      <c r="GN561">
        <v>2.75836</v>
      </c>
      <c r="GO561">
        <v>0.167245</v>
      </c>
      <c r="GP561">
        <v>0.172675</v>
      </c>
      <c r="GQ561">
        <v>0.0954964</v>
      </c>
      <c r="GR561">
        <v>0.0843047</v>
      </c>
      <c r="GS561">
        <v>20998.2</v>
      </c>
      <c r="GT561">
        <v>20642.1</v>
      </c>
      <c r="GU561">
        <v>25786.5</v>
      </c>
      <c r="GV561">
        <v>25326.8</v>
      </c>
      <c r="GW561">
        <v>37464.4</v>
      </c>
      <c r="GX561">
        <v>35353</v>
      </c>
      <c r="GY561">
        <v>45104</v>
      </c>
      <c r="GZ561">
        <v>41758.7</v>
      </c>
      <c r="HA561">
        <v>1.7938</v>
      </c>
      <c r="HB561">
        <v>1.7107</v>
      </c>
      <c r="HC561">
        <v>-0.100836</v>
      </c>
      <c r="HD561">
        <v>0</v>
      </c>
      <c r="HE561">
        <v>30.1104</v>
      </c>
      <c r="HF561">
        <v>999.9</v>
      </c>
      <c r="HG561">
        <v>38.9</v>
      </c>
      <c r="HH561">
        <v>47.5</v>
      </c>
      <c r="HI561">
        <v>42.8407</v>
      </c>
      <c r="HJ561">
        <v>63.174</v>
      </c>
      <c r="HK561">
        <v>23.3013</v>
      </c>
      <c r="HL561">
        <v>1</v>
      </c>
      <c r="HM561">
        <v>1.02114</v>
      </c>
      <c r="HN561">
        <v>9.28105</v>
      </c>
      <c r="HO561">
        <v>20.0552</v>
      </c>
      <c r="HP561">
        <v>5.20965</v>
      </c>
      <c r="HQ561">
        <v>11.9861</v>
      </c>
      <c r="HR561">
        <v>4.96195</v>
      </c>
      <c r="HS561">
        <v>3.27397</v>
      </c>
      <c r="HT561">
        <v>9999</v>
      </c>
      <c r="HU561">
        <v>9999</v>
      </c>
      <c r="HV561">
        <v>9999</v>
      </c>
      <c r="HW561">
        <v>33.7</v>
      </c>
      <c r="HX561">
        <v>1.86395</v>
      </c>
      <c r="HY561">
        <v>1.86025</v>
      </c>
      <c r="HZ561">
        <v>1.85867</v>
      </c>
      <c r="IA561">
        <v>1.85993</v>
      </c>
      <c r="IB561">
        <v>1.85988</v>
      </c>
      <c r="IC561">
        <v>1.85852</v>
      </c>
      <c r="ID561">
        <v>1.8576</v>
      </c>
      <c r="IE561">
        <v>1.85241</v>
      </c>
      <c r="IF561">
        <v>0</v>
      </c>
      <c r="IG561">
        <v>0</v>
      </c>
      <c r="IH561">
        <v>0</v>
      </c>
      <c r="II561">
        <v>0</v>
      </c>
      <c r="IJ561" t="s">
        <v>433</v>
      </c>
      <c r="IK561" t="s">
        <v>434</v>
      </c>
      <c r="IL561" t="s">
        <v>435</v>
      </c>
      <c r="IM561" t="s">
        <v>435</v>
      </c>
      <c r="IN561" t="s">
        <v>435</v>
      </c>
      <c r="IO561" t="s">
        <v>435</v>
      </c>
      <c r="IP561">
        <v>0</v>
      </c>
      <c r="IQ561">
        <v>100</v>
      </c>
      <c r="IR561">
        <v>100</v>
      </c>
      <c r="IS561">
        <v>0.156</v>
      </c>
      <c r="IT561">
        <v>-0.09089999999999999</v>
      </c>
      <c r="IU561">
        <v>0.1137255797111478</v>
      </c>
      <c r="IV561">
        <v>0.0002756662941723101</v>
      </c>
      <c r="IW561">
        <v>-1.706736700235475E-07</v>
      </c>
      <c r="IX561">
        <v>-7.648352192670159E-11</v>
      </c>
      <c r="IY561">
        <v>-0.2528666375941129</v>
      </c>
      <c r="IZ561">
        <v>0.001712106514585134</v>
      </c>
      <c r="JA561">
        <v>0.0004201690128959496</v>
      </c>
      <c r="JB561">
        <v>-1.212774764375344E-06</v>
      </c>
      <c r="JC561">
        <v>3</v>
      </c>
      <c r="JD561">
        <v>1949</v>
      </c>
      <c r="JE561">
        <v>1</v>
      </c>
      <c r="JF561">
        <v>28</v>
      </c>
      <c r="JG561">
        <v>18.8</v>
      </c>
      <c r="JH561">
        <v>18.6</v>
      </c>
      <c r="JI561">
        <v>2.32666</v>
      </c>
      <c r="JJ561">
        <v>2.68066</v>
      </c>
      <c r="JK561">
        <v>1.49658</v>
      </c>
      <c r="JL561">
        <v>2.33521</v>
      </c>
      <c r="JM561">
        <v>1.54785</v>
      </c>
      <c r="JN561">
        <v>2.50732</v>
      </c>
      <c r="JO561">
        <v>50.4775</v>
      </c>
      <c r="JP561">
        <v>12.3809</v>
      </c>
      <c r="JQ561">
        <v>18</v>
      </c>
      <c r="JR561">
        <v>503.59</v>
      </c>
      <c r="JS561">
        <v>461.697</v>
      </c>
      <c r="JT561">
        <v>21.0132</v>
      </c>
      <c r="JU561">
        <v>38.8474</v>
      </c>
      <c r="JV561">
        <v>30.0021</v>
      </c>
      <c r="JW561">
        <v>38.5809</v>
      </c>
      <c r="JX561">
        <v>38.4622</v>
      </c>
      <c r="JY561">
        <v>46.6897</v>
      </c>
      <c r="JZ561">
        <v>58.4941</v>
      </c>
      <c r="KA561">
        <v>0</v>
      </c>
      <c r="KB561">
        <v>16.2345</v>
      </c>
      <c r="KC561">
        <v>1022.95</v>
      </c>
      <c r="KD561">
        <v>15.1648</v>
      </c>
      <c r="KE561">
        <v>98.5564</v>
      </c>
      <c r="KF561">
        <v>99.129</v>
      </c>
    </row>
    <row r="562" spans="1:292">
      <c r="A562">
        <v>542</v>
      </c>
      <c r="B562">
        <v>1685039955.5</v>
      </c>
      <c r="C562">
        <v>13356.40000009537</v>
      </c>
      <c r="D562" t="s">
        <v>1528</v>
      </c>
      <c r="E562" t="s">
        <v>1529</v>
      </c>
      <c r="F562">
        <v>5</v>
      </c>
      <c r="G562" t="s">
        <v>1406</v>
      </c>
      <c r="H562">
        <v>1685039947.714286</v>
      </c>
      <c r="I562">
        <f>(J562)/1000</f>
        <v>0</v>
      </c>
      <c r="J562">
        <f>IF(DO562, AM562, AG562)</f>
        <v>0</v>
      </c>
      <c r="K562">
        <f>IF(DO562, AH562, AF562)</f>
        <v>0</v>
      </c>
      <c r="L562">
        <f>DQ562 - IF(AT562&gt;1, K562*DK562*100.0/(AV562*EE562), 0)</f>
        <v>0</v>
      </c>
      <c r="M562">
        <f>((S562-I562/2)*L562-K562)/(S562+I562/2)</f>
        <v>0</v>
      </c>
      <c r="N562">
        <f>M562*(DX562+DY562)/1000.0</f>
        <v>0</v>
      </c>
      <c r="O562">
        <f>(DQ562 - IF(AT562&gt;1, K562*DK562*100.0/(AV562*EE562), 0))*(DX562+DY562)/1000.0</f>
        <v>0</v>
      </c>
      <c r="P562">
        <f>2.0/((1/R562-1/Q562)+SIGN(R562)*SQRT((1/R562-1/Q562)*(1/R562-1/Q562) + 4*DL562/((DL562+1)*(DL562+1))*(2*1/R562*1/Q562-1/Q562*1/Q562)))</f>
        <v>0</v>
      </c>
      <c r="Q562">
        <f>IF(LEFT(DM562,1)&lt;&gt;"0",IF(LEFT(DM562,1)="1",3.0,DN562),$D$5+$E$5*(EE562*DX562/($K$5*1000))+$F$5*(EE562*DX562/($K$5*1000))*MAX(MIN(DK562,$J$5),$I$5)*MAX(MIN(DK562,$J$5),$I$5)+$G$5*MAX(MIN(DK562,$J$5),$I$5)*(EE562*DX562/($K$5*1000))+$H$5*(EE562*DX562/($K$5*1000))*(EE562*DX562/($K$5*1000)))</f>
        <v>0</v>
      </c>
      <c r="R562">
        <f>I562*(1000-(1000*0.61365*exp(17.502*V562/(240.97+V562))/(DX562+DY562)+DS562)/2)/(1000*0.61365*exp(17.502*V562/(240.97+V562))/(DX562+DY562)-DS562)</f>
        <v>0</v>
      </c>
      <c r="S562">
        <f>1/((DL562+1)/(P562/1.6)+1/(Q562/1.37)) + DL562/((DL562+1)/(P562/1.6) + DL562/(Q562/1.37))</f>
        <v>0</v>
      </c>
      <c r="T562">
        <f>(DG562*DJ562)</f>
        <v>0</v>
      </c>
      <c r="U562">
        <f>(DZ562+(T562+2*0.95*5.67E-8*(((DZ562+$B$9)+273)^4-(DZ562+273)^4)-44100*I562)/(1.84*29.3*Q562+8*0.95*5.67E-8*(DZ562+273)^3))</f>
        <v>0</v>
      </c>
      <c r="V562">
        <f>($C$9*EA562+$D$9*EB562+$E$9*U562)</f>
        <v>0</v>
      </c>
      <c r="W562">
        <f>0.61365*exp(17.502*V562/(240.97+V562))</f>
        <v>0</v>
      </c>
      <c r="X562">
        <f>(Y562/Z562*100)</f>
        <v>0</v>
      </c>
      <c r="Y562">
        <f>DS562*(DX562+DY562)/1000</f>
        <v>0</v>
      </c>
      <c r="Z562">
        <f>0.61365*exp(17.502*DZ562/(240.97+DZ562))</f>
        <v>0</v>
      </c>
      <c r="AA562">
        <f>(W562-DS562*(DX562+DY562)/1000)</f>
        <v>0</v>
      </c>
      <c r="AB562">
        <f>(-I562*44100)</f>
        <v>0</v>
      </c>
      <c r="AC562">
        <f>2*29.3*Q562*0.92*(DZ562-V562)</f>
        <v>0</v>
      </c>
      <c r="AD562">
        <f>2*0.95*5.67E-8*(((DZ562+$B$9)+273)^4-(V562+273)^4)</f>
        <v>0</v>
      </c>
      <c r="AE562">
        <f>T562+AD562+AB562+AC562</f>
        <v>0</v>
      </c>
      <c r="AF562">
        <f>DW562*AT562*(DR562-DQ562*(1000-AT562*DT562)/(1000-AT562*DS562))/(100*DK562)</f>
        <v>0</v>
      </c>
      <c r="AG562">
        <f>1000*DW562*AT562*(DS562-DT562)/(100*DK562*(1000-AT562*DS562))</f>
        <v>0</v>
      </c>
      <c r="AH562">
        <f>(AI562 - AJ562 - DX562*1E3/(8.314*(DZ562+273.15)) * AL562/DW562 * AK562) * DW562/(100*DK562) * (1000 - DT562)/1000</f>
        <v>0</v>
      </c>
      <c r="AI562">
        <v>1024.091188170075</v>
      </c>
      <c r="AJ562">
        <v>986.3587515151517</v>
      </c>
      <c r="AK562">
        <v>3.376450706739091</v>
      </c>
      <c r="AL562">
        <v>66.96187495327348</v>
      </c>
      <c r="AM562">
        <f>(AO562 - AN562 + DX562*1E3/(8.314*(DZ562+273.15)) * AQ562/DW562 * AP562) * DW562/(100*DK562) * 1000/(1000 - AO562)</f>
        <v>0</v>
      </c>
      <c r="AN562">
        <v>15.14695352260081</v>
      </c>
      <c r="AO562">
        <v>18.0441160839161</v>
      </c>
      <c r="AP562">
        <v>-3.466734987348114E-06</v>
      </c>
      <c r="AQ562">
        <v>97.61332919018848</v>
      </c>
      <c r="AR562">
        <v>0</v>
      </c>
      <c r="AS562">
        <v>0</v>
      </c>
      <c r="AT562">
        <f>IF(AR562*$H$15&gt;=AV562,1.0,(AV562/(AV562-AR562*$H$15)))</f>
        <v>0</v>
      </c>
      <c r="AU562">
        <f>(AT562-1)*100</f>
        <v>0</v>
      </c>
      <c r="AV562">
        <f>MAX(0,($B$15+$C$15*EE562)/(1+$D$15*EE562)*DX562/(DZ562+273)*$E$15)</f>
        <v>0</v>
      </c>
      <c r="AW562" t="s">
        <v>429</v>
      </c>
      <c r="AX562" t="s">
        <v>429</v>
      </c>
      <c r="AY562">
        <v>0</v>
      </c>
      <c r="AZ562">
        <v>0</v>
      </c>
      <c r="BA562">
        <f>1-AY562/AZ562</f>
        <v>0</v>
      </c>
      <c r="BB562">
        <v>0</v>
      </c>
      <c r="BC562" t="s">
        <v>429</v>
      </c>
      <c r="BD562" t="s">
        <v>429</v>
      </c>
      <c r="BE562">
        <v>0</v>
      </c>
      <c r="BF562">
        <v>0</v>
      </c>
      <c r="BG562">
        <f>1-BE562/BF562</f>
        <v>0</v>
      </c>
      <c r="BH562">
        <v>0.5</v>
      </c>
      <c r="BI562">
        <f>DH562</f>
        <v>0</v>
      </c>
      <c r="BJ562">
        <f>K562</f>
        <v>0</v>
      </c>
      <c r="BK562">
        <f>BG562*BH562*BI562</f>
        <v>0</v>
      </c>
      <c r="BL562">
        <f>(BJ562-BB562)/BI562</f>
        <v>0</v>
      </c>
      <c r="BM562">
        <f>(AZ562-BF562)/BF562</f>
        <v>0</v>
      </c>
      <c r="BN562">
        <f>AY562/(BA562+AY562/BF562)</f>
        <v>0</v>
      </c>
      <c r="BO562" t="s">
        <v>429</v>
      </c>
      <c r="BP562">
        <v>0</v>
      </c>
      <c r="BQ562">
        <f>IF(BP562&lt;&gt;0, BP562, BN562)</f>
        <v>0</v>
      </c>
      <c r="BR562">
        <f>1-BQ562/BF562</f>
        <v>0</v>
      </c>
      <c r="BS562">
        <f>(BF562-BE562)/(BF562-BQ562)</f>
        <v>0</v>
      </c>
      <c r="BT562">
        <f>(AZ562-BF562)/(AZ562-BQ562)</f>
        <v>0</v>
      </c>
      <c r="BU562">
        <f>(BF562-BE562)/(BF562-AY562)</f>
        <v>0</v>
      </c>
      <c r="BV562">
        <f>(AZ562-BF562)/(AZ562-AY562)</f>
        <v>0</v>
      </c>
      <c r="BW562">
        <f>(BS562*BQ562/BE562)</f>
        <v>0</v>
      </c>
      <c r="BX562">
        <f>(1-BW562)</f>
        <v>0</v>
      </c>
      <c r="DG562">
        <f>$B$13*EF562+$C$13*EG562+$F$13*ER562*(1-EU562)</f>
        <v>0</v>
      </c>
      <c r="DH562">
        <f>DG562*DI562</f>
        <v>0</v>
      </c>
      <c r="DI562">
        <f>($B$13*$D$11+$C$13*$D$11+$F$13*((FE562+EW562)/MAX(FE562+EW562+FF562, 0.1)*$I$11+FF562/MAX(FE562+EW562+FF562, 0.1)*$J$11))/($B$13+$C$13+$F$13)</f>
        <v>0</v>
      </c>
      <c r="DJ562">
        <f>($B$13*$K$11+$C$13*$K$11+$F$13*((FE562+EW562)/MAX(FE562+EW562+FF562, 0.1)*$P$11+FF562/MAX(FE562+EW562+FF562, 0.1)*$Q$11))/($B$13+$C$13+$F$13)</f>
        <v>0</v>
      </c>
      <c r="DK562">
        <v>6</v>
      </c>
      <c r="DL562">
        <v>0.5</v>
      </c>
      <c r="DM562" t="s">
        <v>430</v>
      </c>
      <c r="DN562">
        <v>2</v>
      </c>
      <c r="DO562" t="b">
        <v>1</v>
      </c>
      <c r="DP562">
        <v>1685039947.714286</v>
      </c>
      <c r="DQ562">
        <v>944.427607142857</v>
      </c>
      <c r="DR562">
        <v>992.0551428571428</v>
      </c>
      <c r="DS562">
        <v>18.03829285714286</v>
      </c>
      <c r="DT562">
        <v>15.14678571428571</v>
      </c>
      <c r="DU562">
        <v>944.2702142857142</v>
      </c>
      <c r="DV562">
        <v>18.12925</v>
      </c>
      <c r="DW562">
        <v>500.018107142857</v>
      </c>
      <c r="DX562">
        <v>99.44953214285715</v>
      </c>
      <c r="DY562">
        <v>0.1000007678571429</v>
      </c>
      <c r="DZ562">
        <v>27.15124285714285</v>
      </c>
      <c r="EA562">
        <v>28.45827857142857</v>
      </c>
      <c r="EB562">
        <v>999.9000000000002</v>
      </c>
      <c r="EC562">
        <v>0</v>
      </c>
      <c r="ED562">
        <v>0</v>
      </c>
      <c r="EE562">
        <v>10007.1875</v>
      </c>
      <c r="EF562">
        <v>0</v>
      </c>
      <c r="EG562">
        <v>413.1380714285714</v>
      </c>
      <c r="EH562">
        <v>-47.627525</v>
      </c>
      <c r="EI562">
        <v>961.7763928571429</v>
      </c>
      <c r="EJ562">
        <v>1007.312785714286</v>
      </c>
      <c r="EK562">
        <v>2.891499285714286</v>
      </c>
      <c r="EL562">
        <v>992.0551428571428</v>
      </c>
      <c r="EM562">
        <v>15.14678571428571</v>
      </c>
      <c r="EN562">
        <v>1.793898928571429</v>
      </c>
      <c r="EO562">
        <v>1.506340714285714</v>
      </c>
      <c r="EP562">
        <v>15.73372857142857</v>
      </c>
      <c r="EQ562">
        <v>13.03267142857143</v>
      </c>
      <c r="ER562">
        <v>1999.977857142857</v>
      </c>
      <c r="ES562">
        <v>0.9800063928571427</v>
      </c>
      <c r="ET562">
        <v>0.01999331428571429</v>
      </c>
      <c r="EU562">
        <v>0</v>
      </c>
      <c r="EV562">
        <v>781.8960357142857</v>
      </c>
      <c r="EW562">
        <v>5.00078</v>
      </c>
      <c r="EX562">
        <v>20487.72857142857</v>
      </c>
      <c r="EY562">
        <v>16379.5</v>
      </c>
      <c r="EZ562">
        <v>46.30332142857141</v>
      </c>
      <c r="FA562">
        <v>48.63153571428571</v>
      </c>
      <c r="FB562">
        <v>46.9975</v>
      </c>
      <c r="FC562">
        <v>47.42385714285714</v>
      </c>
      <c r="FD562">
        <v>46.58678571428571</v>
      </c>
      <c r="FE562">
        <v>1955.087857142857</v>
      </c>
      <c r="FF562">
        <v>39.89000000000001</v>
      </c>
      <c r="FG562">
        <v>0</v>
      </c>
      <c r="FH562">
        <v>1685039955.1</v>
      </c>
      <c r="FI562">
        <v>0</v>
      </c>
      <c r="FJ562">
        <v>781.9136153846152</v>
      </c>
      <c r="FK562">
        <v>-4.257435883910643</v>
      </c>
      <c r="FL562">
        <v>1732.133327799397</v>
      </c>
      <c r="FM562">
        <v>20493.81923076923</v>
      </c>
      <c r="FN562">
        <v>15</v>
      </c>
      <c r="FO562">
        <v>1685038834.5</v>
      </c>
      <c r="FP562" t="s">
        <v>1407</v>
      </c>
      <c r="FQ562">
        <v>1685038825.5</v>
      </c>
      <c r="FR562">
        <v>1685038834.5</v>
      </c>
      <c r="FS562">
        <v>7</v>
      </c>
      <c r="FT562">
        <v>-0.029</v>
      </c>
      <c r="FU562">
        <v>-0.007</v>
      </c>
      <c r="FV562">
        <v>0.194</v>
      </c>
      <c r="FW562">
        <v>-0.178</v>
      </c>
      <c r="FX562">
        <v>420</v>
      </c>
      <c r="FY562">
        <v>11</v>
      </c>
      <c r="FZ562">
        <v>0.2</v>
      </c>
      <c r="GA562">
        <v>0.02</v>
      </c>
      <c r="GB562">
        <v>-47.51182682926829</v>
      </c>
      <c r="GC562">
        <v>-2.091374216027892</v>
      </c>
      <c r="GD562">
        <v>0.215459485212406</v>
      </c>
      <c r="GE562">
        <v>0</v>
      </c>
      <c r="GF562">
        <v>2.889002195121951</v>
      </c>
      <c r="GG562">
        <v>0.04823790940766205</v>
      </c>
      <c r="GH562">
        <v>0.005023300592237777</v>
      </c>
      <c r="GI562">
        <v>1</v>
      </c>
      <c r="GJ562">
        <v>1</v>
      </c>
      <c r="GK562">
        <v>2</v>
      </c>
      <c r="GL562" t="s">
        <v>432</v>
      </c>
      <c r="GM562">
        <v>3.09891</v>
      </c>
      <c r="GN562">
        <v>2.75805</v>
      </c>
      <c r="GO562">
        <v>0.169106</v>
      </c>
      <c r="GP562">
        <v>0.174504</v>
      </c>
      <c r="GQ562">
        <v>0.0955037</v>
      </c>
      <c r="GR562">
        <v>0.08431470000000001</v>
      </c>
      <c r="GS562">
        <v>20949.9</v>
      </c>
      <c r="GT562">
        <v>20595.4</v>
      </c>
      <c r="GU562">
        <v>25785.1</v>
      </c>
      <c r="GV562">
        <v>25325.8</v>
      </c>
      <c r="GW562">
        <v>37462.7</v>
      </c>
      <c r="GX562">
        <v>35352</v>
      </c>
      <c r="GY562">
        <v>45102</v>
      </c>
      <c r="GZ562">
        <v>41757.7</v>
      </c>
      <c r="HA562">
        <v>1.79333</v>
      </c>
      <c r="HB562">
        <v>1.7104</v>
      </c>
      <c r="HC562">
        <v>-0.102907</v>
      </c>
      <c r="HD562">
        <v>0</v>
      </c>
      <c r="HE562">
        <v>30.1238</v>
      </c>
      <c r="HF562">
        <v>999.9</v>
      </c>
      <c r="HG562">
        <v>38.9</v>
      </c>
      <c r="HH562">
        <v>47.5</v>
      </c>
      <c r="HI562">
        <v>42.8412</v>
      </c>
      <c r="HJ562">
        <v>63.124</v>
      </c>
      <c r="HK562">
        <v>23.121</v>
      </c>
      <c r="HL562">
        <v>1</v>
      </c>
      <c r="HM562">
        <v>1.02352</v>
      </c>
      <c r="HN562">
        <v>9.28105</v>
      </c>
      <c r="HO562">
        <v>20.0551</v>
      </c>
      <c r="HP562">
        <v>5.20935</v>
      </c>
      <c r="HQ562">
        <v>11.9863</v>
      </c>
      <c r="HR562">
        <v>4.962</v>
      </c>
      <c r="HS562">
        <v>3.27387</v>
      </c>
      <c r="HT562">
        <v>9999</v>
      </c>
      <c r="HU562">
        <v>9999</v>
      </c>
      <c r="HV562">
        <v>9999</v>
      </c>
      <c r="HW562">
        <v>33.7</v>
      </c>
      <c r="HX562">
        <v>1.86398</v>
      </c>
      <c r="HY562">
        <v>1.86024</v>
      </c>
      <c r="HZ562">
        <v>1.85867</v>
      </c>
      <c r="IA562">
        <v>1.85996</v>
      </c>
      <c r="IB562">
        <v>1.85989</v>
      </c>
      <c r="IC562">
        <v>1.85852</v>
      </c>
      <c r="ID562">
        <v>1.8576</v>
      </c>
      <c r="IE562">
        <v>1.85242</v>
      </c>
      <c r="IF562">
        <v>0</v>
      </c>
      <c r="IG562">
        <v>0</v>
      </c>
      <c r="IH562">
        <v>0</v>
      </c>
      <c r="II562">
        <v>0</v>
      </c>
      <c r="IJ562" t="s">
        <v>433</v>
      </c>
      <c r="IK562" t="s">
        <v>434</v>
      </c>
      <c r="IL562" t="s">
        <v>435</v>
      </c>
      <c r="IM562" t="s">
        <v>435</v>
      </c>
      <c r="IN562" t="s">
        <v>435</v>
      </c>
      <c r="IO562" t="s">
        <v>435</v>
      </c>
      <c r="IP562">
        <v>0</v>
      </c>
      <c r="IQ562">
        <v>100</v>
      </c>
      <c r="IR562">
        <v>100</v>
      </c>
      <c r="IS562">
        <v>0.151</v>
      </c>
      <c r="IT562">
        <v>-0.09080000000000001</v>
      </c>
      <c r="IU562">
        <v>0.1137255797111478</v>
      </c>
      <c r="IV562">
        <v>0.0002756662941723101</v>
      </c>
      <c r="IW562">
        <v>-1.706736700235475E-07</v>
      </c>
      <c r="IX562">
        <v>-7.648352192670159E-11</v>
      </c>
      <c r="IY562">
        <v>-0.2528666375941129</v>
      </c>
      <c r="IZ562">
        <v>0.001712106514585134</v>
      </c>
      <c r="JA562">
        <v>0.0004201690128959496</v>
      </c>
      <c r="JB562">
        <v>-1.212774764375344E-06</v>
      </c>
      <c r="JC562">
        <v>3</v>
      </c>
      <c r="JD562">
        <v>1949</v>
      </c>
      <c r="JE562">
        <v>1</v>
      </c>
      <c r="JF562">
        <v>28</v>
      </c>
      <c r="JG562">
        <v>18.8</v>
      </c>
      <c r="JH562">
        <v>18.7</v>
      </c>
      <c r="JI562">
        <v>2.35596</v>
      </c>
      <c r="JJ562">
        <v>2.68311</v>
      </c>
      <c r="JK562">
        <v>1.49658</v>
      </c>
      <c r="JL562">
        <v>2.33521</v>
      </c>
      <c r="JM562">
        <v>1.54785</v>
      </c>
      <c r="JN562">
        <v>2.47559</v>
      </c>
      <c r="JO562">
        <v>50.4775</v>
      </c>
      <c r="JP562">
        <v>12.3809</v>
      </c>
      <c r="JQ562">
        <v>18</v>
      </c>
      <c r="JR562">
        <v>503.411</v>
      </c>
      <c r="JS562">
        <v>461.643</v>
      </c>
      <c r="JT562">
        <v>21.027</v>
      </c>
      <c r="JU562">
        <v>38.8683</v>
      </c>
      <c r="JV562">
        <v>30.0022</v>
      </c>
      <c r="JW562">
        <v>38.5994</v>
      </c>
      <c r="JX562">
        <v>38.4842</v>
      </c>
      <c r="JY562">
        <v>47.2832</v>
      </c>
      <c r="JZ562">
        <v>58.4941</v>
      </c>
      <c r="KA562">
        <v>0</v>
      </c>
      <c r="KB562">
        <v>16.2364</v>
      </c>
      <c r="KC562">
        <v>1042.98</v>
      </c>
      <c r="KD562">
        <v>15.1801</v>
      </c>
      <c r="KE562">
        <v>98.5518</v>
      </c>
      <c r="KF562">
        <v>99.1259</v>
      </c>
    </row>
    <row r="563" spans="1:292">
      <c r="A563">
        <v>543</v>
      </c>
      <c r="B563">
        <v>1685039960.5</v>
      </c>
      <c r="C563">
        <v>13361.40000009537</v>
      </c>
      <c r="D563" t="s">
        <v>1530</v>
      </c>
      <c r="E563" t="s">
        <v>1531</v>
      </c>
      <c r="F563">
        <v>5</v>
      </c>
      <c r="G563" t="s">
        <v>1406</v>
      </c>
      <c r="H563">
        <v>1685039953</v>
      </c>
      <c r="I563">
        <f>(J563)/1000</f>
        <v>0</v>
      </c>
      <c r="J563">
        <f>IF(DO563, AM563, AG563)</f>
        <v>0</v>
      </c>
      <c r="K563">
        <f>IF(DO563, AH563, AF563)</f>
        <v>0</v>
      </c>
      <c r="L563">
        <f>DQ563 - IF(AT563&gt;1, K563*DK563*100.0/(AV563*EE563), 0)</f>
        <v>0</v>
      </c>
      <c r="M563">
        <f>((S563-I563/2)*L563-K563)/(S563+I563/2)</f>
        <v>0</v>
      </c>
      <c r="N563">
        <f>M563*(DX563+DY563)/1000.0</f>
        <v>0</v>
      </c>
      <c r="O563">
        <f>(DQ563 - IF(AT563&gt;1, K563*DK563*100.0/(AV563*EE563), 0))*(DX563+DY563)/1000.0</f>
        <v>0</v>
      </c>
      <c r="P563">
        <f>2.0/((1/R563-1/Q563)+SIGN(R563)*SQRT((1/R563-1/Q563)*(1/R563-1/Q563) + 4*DL563/((DL563+1)*(DL563+1))*(2*1/R563*1/Q563-1/Q563*1/Q563)))</f>
        <v>0</v>
      </c>
      <c r="Q563">
        <f>IF(LEFT(DM563,1)&lt;&gt;"0",IF(LEFT(DM563,1)="1",3.0,DN563),$D$5+$E$5*(EE563*DX563/($K$5*1000))+$F$5*(EE563*DX563/($K$5*1000))*MAX(MIN(DK563,$J$5),$I$5)*MAX(MIN(DK563,$J$5),$I$5)+$G$5*MAX(MIN(DK563,$J$5),$I$5)*(EE563*DX563/($K$5*1000))+$H$5*(EE563*DX563/($K$5*1000))*(EE563*DX563/($K$5*1000)))</f>
        <v>0</v>
      </c>
      <c r="R563">
        <f>I563*(1000-(1000*0.61365*exp(17.502*V563/(240.97+V563))/(DX563+DY563)+DS563)/2)/(1000*0.61365*exp(17.502*V563/(240.97+V563))/(DX563+DY563)-DS563)</f>
        <v>0</v>
      </c>
      <c r="S563">
        <f>1/((DL563+1)/(P563/1.6)+1/(Q563/1.37)) + DL563/((DL563+1)/(P563/1.6) + DL563/(Q563/1.37))</f>
        <v>0</v>
      </c>
      <c r="T563">
        <f>(DG563*DJ563)</f>
        <v>0</v>
      </c>
      <c r="U563">
        <f>(DZ563+(T563+2*0.95*5.67E-8*(((DZ563+$B$9)+273)^4-(DZ563+273)^4)-44100*I563)/(1.84*29.3*Q563+8*0.95*5.67E-8*(DZ563+273)^3))</f>
        <v>0</v>
      </c>
      <c r="V563">
        <f>($C$9*EA563+$D$9*EB563+$E$9*U563)</f>
        <v>0</v>
      </c>
      <c r="W563">
        <f>0.61365*exp(17.502*V563/(240.97+V563))</f>
        <v>0</v>
      </c>
      <c r="X563">
        <f>(Y563/Z563*100)</f>
        <v>0</v>
      </c>
      <c r="Y563">
        <f>DS563*(DX563+DY563)/1000</f>
        <v>0</v>
      </c>
      <c r="Z563">
        <f>0.61365*exp(17.502*DZ563/(240.97+DZ563))</f>
        <v>0</v>
      </c>
      <c r="AA563">
        <f>(W563-DS563*(DX563+DY563)/1000)</f>
        <v>0</v>
      </c>
      <c r="AB563">
        <f>(-I563*44100)</f>
        <v>0</v>
      </c>
      <c r="AC563">
        <f>2*29.3*Q563*0.92*(DZ563-V563)</f>
        <v>0</v>
      </c>
      <c r="AD563">
        <f>2*0.95*5.67E-8*(((DZ563+$B$9)+273)^4-(V563+273)^4)</f>
        <v>0</v>
      </c>
      <c r="AE563">
        <f>T563+AD563+AB563+AC563</f>
        <v>0</v>
      </c>
      <c r="AF563">
        <f>DW563*AT563*(DR563-DQ563*(1000-AT563*DT563)/(1000-AT563*DS563))/(100*DK563)</f>
        <v>0</v>
      </c>
      <c r="AG563">
        <f>1000*DW563*AT563*(DS563-DT563)/(100*DK563*(1000-AT563*DS563))</f>
        <v>0</v>
      </c>
      <c r="AH563">
        <f>(AI563 - AJ563 - DX563*1E3/(8.314*(DZ563+273.15)) * AL563/DW563 * AK563) * DW563/(100*DK563) * (1000 - DT563)/1000</f>
        <v>0</v>
      </c>
      <c r="AI563">
        <v>1041.075558445268</v>
      </c>
      <c r="AJ563">
        <v>1003.275</v>
      </c>
      <c r="AK563">
        <v>3.389416839107949</v>
      </c>
      <c r="AL563">
        <v>66.96187495327348</v>
      </c>
      <c r="AM563">
        <f>(AO563 - AN563 + DX563*1E3/(8.314*(DZ563+273.15)) * AQ563/DW563 * AP563) * DW563/(100*DK563) * 1000/(1000 - AO563)</f>
        <v>0</v>
      </c>
      <c r="AN563">
        <v>15.15089443985669</v>
      </c>
      <c r="AO563">
        <v>18.04172377622379</v>
      </c>
      <c r="AP563">
        <v>4.981610045449201E-06</v>
      </c>
      <c r="AQ563">
        <v>97.61332919018848</v>
      </c>
      <c r="AR563">
        <v>0</v>
      </c>
      <c r="AS563">
        <v>0</v>
      </c>
      <c r="AT563">
        <f>IF(AR563*$H$15&gt;=AV563,1.0,(AV563/(AV563-AR563*$H$15)))</f>
        <v>0</v>
      </c>
      <c r="AU563">
        <f>(AT563-1)*100</f>
        <v>0</v>
      </c>
      <c r="AV563">
        <f>MAX(0,($B$15+$C$15*EE563)/(1+$D$15*EE563)*DX563/(DZ563+273)*$E$15)</f>
        <v>0</v>
      </c>
      <c r="AW563" t="s">
        <v>429</v>
      </c>
      <c r="AX563" t="s">
        <v>429</v>
      </c>
      <c r="AY563">
        <v>0</v>
      </c>
      <c r="AZ563">
        <v>0</v>
      </c>
      <c r="BA563">
        <f>1-AY563/AZ563</f>
        <v>0</v>
      </c>
      <c r="BB563">
        <v>0</v>
      </c>
      <c r="BC563" t="s">
        <v>429</v>
      </c>
      <c r="BD563" t="s">
        <v>429</v>
      </c>
      <c r="BE563">
        <v>0</v>
      </c>
      <c r="BF563">
        <v>0</v>
      </c>
      <c r="BG563">
        <f>1-BE563/BF563</f>
        <v>0</v>
      </c>
      <c r="BH563">
        <v>0.5</v>
      </c>
      <c r="BI563">
        <f>DH563</f>
        <v>0</v>
      </c>
      <c r="BJ563">
        <f>K563</f>
        <v>0</v>
      </c>
      <c r="BK563">
        <f>BG563*BH563*BI563</f>
        <v>0</v>
      </c>
      <c r="BL563">
        <f>(BJ563-BB563)/BI563</f>
        <v>0</v>
      </c>
      <c r="BM563">
        <f>(AZ563-BF563)/BF563</f>
        <v>0</v>
      </c>
      <c r="BN563">
        <f>AY563/(BA563+AY563/BF563)</f>
        <v>0</v>
      </c>
      <c r="BO563" t="s">
        <v>429</v>
      </c>
      <c r="BP563">
        <v>0</v>
      </c>
      <c r="BQ563">
        <f>IF(BP563&lt;&gt;0, BP563, BN563)</f>
        <v>0</v>
      </c>
      <c r="BR563">
        <f>1-BQ563/BF563</f>
        <v>0</v>
      </c>
      <c r="BS563">
        <f>(BF563-BE563)/(BF563-BQ563)</f>
        <v>0</v>
      </c>
      <c r="BT563">
        <f>(AZ563-BF563)/(AZ563-BQ563)</f>
        <v>0</v>
      </c>
      <c r="BU563">
        <f>(BF563-BE563)/(BF563-AY563)</f>
        <v>0</v>
      </c>
      <c r="BV563">
        <f>(AZ563-BF563)/(AZ563-AY563)</f>
        <v>0</v>
      </c>
      <c r="BW563">
        <f>(BS563*BQ563/BE563)</f>
        <v>0</v>
      </c>
      <c r="BX563">
        <f>(1-BW563)</f>
        <v>0</v>
      </c>
      <c r="DG563">
        <f>$B$13*EF563+$C$13*EG563+$F$13*ER563*(1-EU563)</f>
        <v>0</v>
      </c>
      <c r="DH563">
        <f>DG563*DI563</f>
        <v>0</v>
      </c>
      <c r="DI563">
        <f>($B$13*$D$11+$C$13*$D$11+$F$13*((FE563+EW563)/MAX(FE563+EW563+FF563, 0.1)*$I$11+FF563/MAX(FE563+EW563+FF563, 0.1)*$J$11))/($B$13+$C$13+$F$13)</f>
        <v>0</v>
      </c>
      <c r="DJ563">
        <f>($B$13*$K$11+$C$13*$K$11+$F$13*((FE563+EW563)/MAX(FE563+EW563+FF563, 0.1)*$P$11+FF563/MAX(FE563+EW563+FF563, 0.1)*$Q$11))/($B$13+$C$13+$F$13)</f>
        <v>0</v>
      </c>
      <c r="DK563">
        <v>6</v>
      </c>
      <c r="DL563">
        <v>0.5</v>
      </c>
      <c r="DM563" t="s">
        <v>430</v>
      </c>
      <c r="DN563">
        <v>2</v>
      </c>
      <c r="DO563" t="b">
        <v>1</v>
      </c>
      <c r="DP563">
        <v>1685039953</v>
      </c>
      <c r="DQ563">
        <v>961.9437037037037</v>
      </c>
      <c r="DR563">
        <v>1009.738925925926</v>
      </c>
      <c r="DS563">
        <v>18.04185555555556</v>
      </c>
      <c r="DT563">
        <v>15.14822222222223</v>
      </c>
      <c r="DU563">
        <v>961.7908518518518</v>
      </c>
      <c r="DV563">
        <v>18.13275925925926</v>
      </c>
      <c r="DW563">
        <v>500.0314814814815</v>
      </c>
      <c r="DX563">
        <v>99.44901851851853</v>
      </c>
      <c r="DY563">
        <v>0.1000489444444445</v>
      </c>
      <c r="DZ563">
        <v>27.1555888888889</v>
      </c>
      <c r="EA563">
        <v>28.45238518518519</v>
      </c>
      <c r="EB563">
        <v>999.9000000000001</v>
      </c>
      <c r="EC563">
        <v>0</v>
      </c>
      <c r="ED563">
        <v>0</v>
      </c>
      <c r="EE563">
        <v>10004.72111111111</v>
      </c>
      <c r="EF563">
        <v>0</v>
      </c>
      <c r="EG563">
        <v>420.9191851851851</v>
      </c>
      <c r="EH563">
        <v>-47.79516666666667</v>
      </c>
      <c r="EI563">
        <v>979.6174814814813</v>
      </c>
      <c r="EJ563">
        <v>1025.27</v>
      </c>
      <c r="EK563">
        <v>2.893626666666666</v>
      </c>
      <c r="EL563">
        <v>1009.738925925926</v>
      </c>
      <c r="EM563">
        <v>15.14822222222223</v>
      </c>
      <c r="EN563">
        <v>1.794243703703704</v>
      </c>
      <c r="EO563">
        <v>1.506475555555555</v>
      </c>
      <c r="EP563">
        <v>15.73672962962963</v>
      </c>
      <c r="EQ563">
        <v>13.03404814814815</v>
      </c>
      <c r="ER563">
        <v>1999.988518518519</v>
      </c>
      <c r="ES563">
        <v>0.9800062222222221</v>
      </c>
      <c r="ET563">
        <v>0.01999348518518518</v>
      </c>
      <c r="EU563">
        <v>0</v>
      </c>
      <c r="EV563">
        <v>781.4388148148149</v>
      </c>
      <c r="EW563">
        <v>5.00078</v>
      </c>
      <c r="EX563">
        <v>20713.37777777778</v>
      </c>
      <c r="EY563">
        <v>16379.58518518519</v>
      </c>
      <c r="EZ563">
        <v>46.30992592592592</v>
      </c>
      <c r="FA563">
        <v>48.65951851851852</v>
      </c>
      <c r="FB563">
        <v>47.01374074074074</v>
      </c>
      <c r="FC563">
        <v>47.44662962962962</v>
      </c>
      <c r="FD563">
        <v>46.604</v>
      </c>
      <c r="FE563">
        <v>1955.098518518519</v>
      </c>
      <c r="FF563">
        <v>39.89000000000001</v>
      </c>
      <c r="FG563">
        <v>0</v>
      </c>
      <c r="FH563">
        <v>1685039959.9</v>
      </c>
      <c r="FI563">
        <v>0</v>
      </c>
      <c r="FJ563">
        <v>781.5240000000001</v>
      </c>
      <c r="FK563">
        <v>-4.631316223306651</v>
      </c>
      <c r="FL563">
        <v>6169.552137006021</v>
      </c>
      <c r="FM563">
        <v>20712.6923076923</v>
      </c>
      <c r="FN563">
        <v>15</v>
      </c>
      <c r="FO563">
        <v>1685038834.5</v>
      </c>
      <c r="FP563" t="s">
        <v>1407</v>
      </c>
      <c r="FQ563">
        <v>1685038825.5</v>
      </c>
      <c r="FR563">
        <v>1685038834.5</v>
      </c>
      <c r="FS563">
        <v>7</v>
      </c>
      <c r="FT563">
        <v>-0.029</v>
      </c>
      <c r="FU563">
        <v>-0.007</v>
      </c>
      <c r="FV563">
        <v>0.194</v>
      </c>
      <c r="FW563">
        <v>-0.178</v>
      </c>
      <c r="FX563">
        <v>420</v>
      </c>
      <c r="FY563">
        <v>11</v>
      </c>
      <c r="FZ563">
        <v>0.2</v>
      </c>
      <c r="GA563">
        <v>0.02</v>
      </c>
      <c r="GB563">
        <v>-47.68403658536585</v>
      </c>
      <c r="GC563">
        <v>-1.81836167247385</v>
      </c>
      <c r="GD563">
        <v>0.1873622261382009</v>
      </c>
      <c r="GE563">
        <v>0</v>
      </c>
      <c r="GF563">
        <v>2.891741707317073</v>
      </c>
      <c r="GG563">
        <v>0.02571073170731544</v>
      </c>
      <c r="GH563">
        <v>0.00329027977343989</v>
      </c>
      <c r="GI563">
        <v>1</v>
      </c>
      <c r="GJ563">
        <v>1</v>
      </c>
      <c r="GK563">
        <v>2</v>
      </c>
      <c r="GL563" t="s">
        <v>432</v>
      </c>
      <c r="GM563">
        <v>3.09884</v>
      </c>
      <c r="GN563">
        <v>2.7582</v>
      </c>
      <c r="GO563">
        <v>0.17097</v>
      </c>
      <c r="GP563">
        <v>0.176339</v>
      </c>
      <c r="GQ563">
        <v>0.0954931</v>
      </c>
      <c r="GR563">
        <v>0.08431370000000001</v>
      </c>
      <c r="GS563">
        <v>20901.9</v>
      </c>
      <c r="GT563">
        <v>20548.8</v>
      </c>
      <c r="GU563">
        <v>25784</v>
      </c>
      <c r="GV563">
        <v>25324.9</v>
      </c>
      <c r="GW563">
        <v>37461.6</v>
      </c>
      <c r="GX563">
        <v>35350.8</v>
      </c>
      <c r="GY563">
        <v>45099.8</v>
      </c>
      <c r="GZ563">
        <v>41755.9</v>
      </c>
      <c r="HA563">
        <v>1.79317</v>
      </c>
      <c r="HB563">
        <v>1.71033</v>
      </c>
      <c r="HC563">
        <v>-0.104137</v>
      </c>
      <c r="HD563">
        <v>0</v>
      </c>
      <c r="HE563">
        <v>30.1358</v>
      </c>
      <c r="HF563">
        <v>999.9</v>
      </c>
      <c r="HG563">
        <v>38.9</v>
      </c>
      <c r="HH563">
        <v>47.5</v>
      </c>
      <c r="HI563">
        <v>42.8397</v>
      </c>
      <c r="HJ563">
        <v>63.074</v>
      </c>
      <c r="HK563">
        <v>23.4415</v>
      </c>
      <c r="HL563">
        <v>1</v>
      </c>
      <c r="HM563">
        <v>1.02559</v>
      </c>
      <c r="HN563">
        <v>9.28105</v>
      </c>
      <c r="HO563">
        <v>20.0551</v>
      </c>
      <c r="HP563">
        <v>5.20995</v>
      </c>
      <c r="HQ563">
        <v>11.986</v>
      </c>
      <c r="HR563">
        <v>4.96215</v>
      </c>
      <c r="HS563">
        <v>3.27385</v>
      </c>
      <c r="HT563">
        <v>9999</v>
      </c>
      <c r="HU563">
        <v>9999</v>
      </c>
      <c r="HV563">
        <v>9999</v>
      </c>
      <c r="HW563">
        <v>33.7</v>
      </c>
      <c r="HX563">
        <v>1.86398</v>
      </c>
      <c r="HY563">
        <v>1.86025</v>
      </c>
      <c r="HZ563">
        <v>1.85867</v>
      </c>
      <c r="IA563">
        <v>1.85996</v>
      </c>
      <c r="IB563">
        <v>1.85988</v>
      </c>
      <c r="IC563">
        <v>1.85852</v>
      </c>
      <c r="ID563">
        <v>1.8576</v>
      </c>
      <c r="IE563">
        <v>1.85242</v>
      </c>
      <c r="IF563">
        <v>0</v>
      </c>
      <c r="IG563">
        <v>0</v>
      </c>
      <c r="IH563">
        <v>0</v>
      </c>
      <c r="II563">
        <v>0</v>
      </c>
      <c r="IJ563" t="s">
        <v>433</v>
      </c>
      <c r="IK563" t="s">
        <v>434</v>
      </c>
      <c r="IL563" t="s">
        <v>435</v>
      </c>
      <c r="IM563" t="s">
        <v>435</v>
      </c>
      <c r="IN563" t="s">
        <v>435</v>
      </c>
      <c r="IO563" t="s">
        <v>435</v>
      </c>
      <c r="IP563">
        <v>0</v>
      </c>
      <c r="IQ563">
        <v>100</v>
      </c>
      <c r="IR563">
        <v>100</v>
      </c>
      <c r="IS563">
        <v>0.146</v>
      </c>
      <c r="IT563">
        <v>-0.09089999999999999</v>
      </c>
      <c r="IU563">
        <v>0.1137255797111478</v>
      </c>
      <c r="IV563">
        <v>0.0002756662941723101</v>
      </c>
      <c r="IW563">
        <v>-1.706736700235475E-07</v>
      </c>
      <c r="IX563">
        <v>-7.648352192670159E-11</v>
      </c>
      <c r="IY563">
        <v>-0.2528666375941129</v>
      </c>
      <c r="IZ563">
        <v>0.001712106514585134</v>
      </c>
      <c r="JA563">
        <v>0.0004201690128959496</v>
      </c>
      <c r="JB563">
        <v>-1.212774764375344E-06</v>
      </c>
      <c r="JC563">
        <v>3</v>
      </c>
      <c r="JD563">
        <v>1949</v>
      </c>
      <c r="JE563">
        <v>1</v>
      </c>
      <c r="JF563">
        <v>28</v>
      </c>
      <c r="JG563">
        <v>18.9</v>
      </c>
      <c r="JH563">
        <v>18.8</v>
      </c>
      <c r="JI563">
        <v>2.39014</v>
      </c>
      <c r="JJ563">
        <v>2.68677</v>
      </c>
      <c r="JK563">
        <v>1.49658</v>
      </c>
      <c r="JL563">
        <v>2.33521</v>
      </c>
      <c r="JM563">
        <v>1.54785</v>
      </c>
      <c r="JN563">
        <v>2.4353</v>
      </c>
      <c r="JO563">
        <v>50.51</v>
      </c>
      <c r="JP563">
        <v>12.3633</v>
      </c>
      <c r="JQ563">
        <v>18</v>
      </c>
      <c r="JR563">
        <v>503.439</v>
      </c>
      <c r="JS563">
        <v>461.699</v>
      </c>
      <c r="JT563">
        <v>21.0373</v>
      </c>
      <c r="JU563">
        <v>38.8909</v>
      </c>
      <c r="JV563">
        <v>30.0021</v>
      </c>
      <c r="JW563">
        <v>38.6179</v>
      </c>
      <c r="JX563">
        <v>38.5002</v>
      </c>
      <c r="JY563">
        <v>47.9556</v>
      </c>
      <c r="JZ563">
        <v>58.4941</v>
      </c>
      <c r="KA563">
        <v>0</v>
      </c>
      <c r="KB563">
        <v>16.2389</v>
      </c>
      <c r="KC563">
        <v>1056.39</v>
      </c>
      <c r="KD563">
        <v>15.1983</v>
      </c>
      <c r="KE563">
        <v>98.5472</v>
      </c>
      <c r="KF563">
        <v>99.122</v>
      </c>
    </row>
    <row r="564" spans="1:292">
      <c r="A564">
        <v>544</v>
      </c>
      <c r="B564">
        <v>1685039965.5</v>
      </c>
      <c r="C564">
        <v>13366.40000009537</v>
      </c>
      <c r="D564" t="s">
        <v>1532</v>
      </c>
      <c r="E564" t="s">
        <v>1533</v>
      </c>
      <c r="F564">
        <v>5</v>
      </c>
      <c r="G564" t="s">
        <v>1406</v>
      </c>
      <c r="H564">
        <v>1685039957.714286</v>
      </c>
      <c r="I564">
        <f>(J564)/1000</f>
        <v>0</v>
      </c>
      <c r="J564">
        <f>IF(DO564, AM564, AG564)</f>
        <v>0</v>
      </c>
      <c r="K564">
        <f>IF(DO564, AH564, AF564)</f>
        <v>0</v>
      </c>
      <c r="L564">
        <f>DQ564 - IF(AT564&gt;1, K564*DK564*100.0/(AV564*EE564), 0)</f>
        <v>0</v>
      </c>
      <c r="M564">
        <f>((S564-I564/2)*L564-K564)/(S564+I564/2)</f>
        <v>0</v>
      </c>
      <c r="N564">
        <f>M564*(DX564+DY564)/1000.0</f>
        <v>0</v>
      </c>
      <c r="O564">
        <f>(DQ564 - IF(AT564&gt;1, K564*DK564*100.0/(AV564*EE564), 0))*(DX564+DY564)/1000.0</f>
        <v>0</v>
      </c>
      <c r="P564">
        <f>2.0/((1/R564-1/Q564)+SIGN(R564)*SQRT((1/R564-1/Q564)*(1/R564-1/Q564) + 4*DL564/((DL564+1)*(DL564+1))*(2*1/R564*1/Q564-1/Q564*1/Q564)))</f>
        <v>0</v>
      </c>
      <c r="Q564">
        <f>IF(LEFT(DM564,1)&lt;&gt;"0",IF(LEFT(DM564,1)="1",3.0,DN564),$D$5+$E$5*(EE564*DX564/($K$5*1000))+$F$5*(EE564*DX564/($K$5*1000))*MAX(MIN(DK564,$J$5),$I$5)*MAX(MIN(DK564,$J$5),$I$5)+$G$5*MAX(MIN(DK564,$J$5),$I$5)*(EE564*DX564/($K$5*1000))+$H$5*(EE564*DX564/($K$5*1000))*(EE564*DX564/($K$5*1000)))</f>
        <v>0</v>
      </c>
      <c r="R564">
        <f>I564*(1000-(1000*0.61365*exp(17.502*V564/(240.97+V564))/(DX564+DY564)+DS564)/2)/(1000*0.61365*exp(17.502*V564/(240.97+V564))/(DX564+DY564)-DS564)</f>
        <v>0</v>
      </c>
      <c r="S564">
        <f>1/((DL564+1)/(P564/1.6)+1/(Q564/1.37)) + DL564/((DL564+1)/(P564/1.6) + DL564/(Q564/1.37))</f>
        <v>0</v>
      </c>
      <c r="T564">
        <f>(DG564*DJ564)</f>
        <v>0</v>
      </c>
      <c r="U564">
        <f>(DZ564+(T564+2*0.95*5.67E-8*(((DZ564+$B$9)+273)^4-(DZ564+273)^4)-44100*I564)/(1.84*29.3*Q564+8*0.95*5.67E-8*(DZ564+273)^3))</f>
        <v>0</v>
      </c>
      <c r="V564">
        <f>($C$9*EA564+$D$9*EB564+$E$9*U564)</f>
        <v>0</v>
      </c>
      <c r="W564">
        <f>0.61365*exp(17.502*V564/(240.97+V564))</f>
        <v>0</v>
      </c>
      <c r="X564">
        <f>(Y564/Z564*100)</f>
        <v>0</v>
      </c>
      <c r="Y564">
        <f>DS564*(DX564+DY564)/1000</f>
        <v>0</v>
      </c>
      <c r="Z564">
        <f>0.61365*exp(17.502*DZ564/(240.97+DZ564))</f>
        <v>0</v>
      </c>
      <c r="AA564">
        <f>(W564-DS564*(DX564+DY564)/1000)</f>
        <v>0</v>
      </c>
      <c r="AB564">
        <f>(-I564*44100)</f>
        <v>0</v>
      </c>
      <c r="AC564">
        <f>2*29.3*Q564*0.92*(DZ564-V564)</f>
        <v>0</v>
      </c>
      <c r="AD564">
        <f>2*0.95*5.67E-8*(((DZ564+$B$9)+273)^4-(V564+273)^4)</f>
        <v>0</v>
      </c>
      <c r="AE564">
        <f>T564+AD564+AB564+AC564</f>
        <v>0</v>
      </c>
      <c r="AF564">
        <f>DW564*AT564*(DR564-DQ564*(1000-AT564*DT564)/(1000-AT564*DS564))/(100*DK564)</f>
        <v>0</v>
      </c>
      <c r="AG564">
        <f>1000*DW564*AT564*(DS564-DT564)/(100*DK564*(1000-AT564*DS564))</f>
        <v>0</v>
      </c>
      <c r="AH564">
        <f>(AI564 - AJ564 - DX564*1E3/(8.314*(DZ564+273.15)) * AL564/DW564 * AK564) * DW564/(100*DK564) * (1000 - DT564)/1000</f>
        <v>0</v>
      </c>
      <c r="AI564">
        <v>1058.085849544003</v>
      </c>
      <c r="AJ564">
        <v>1020.195212121211</v>
      </c>
      <c r="AK564">
        <v>3.381605693327936</v>
      </c>
      <c r="AL564">
        <v>66.96187495327348</v>
      </c>
      <c r="AM564">
        <f>(AO564 - AN564 + DX564*1E3/(8.314*(DZ564+273.15)) * AQ564/DW564 * AP564) * DW564/(100*DK564) * 1000/(1000 - AO564)</f>
        <v>0</v>
      </c>
      <c r="AN564">
        <v>15.149975057246</v>
      </c>
      <c r="AO564">
        <v>18.04240000000001</v>
      </c>
      <c r="AP564">
        <v>1.237525637160405E-06</v>
      </c>
      <c r="AQ564">
        <v>97.61332919018848</v>
      </c>
      <c r="AR564">
        <v>0</v>
      </c>
      <c r="AS564">
        <v>0</v>
      </c>
      <c r="AT564">
        <f>IF(AR564*$H$15&gt;=AV564,1.0,(AV564/(AV564-AR564*$H$15)))</f>
        <v>0</v>
      </c>
      <c r="AU564">
        <f>(AT564-1)*100</f>
        <v>0</v>
      </c>
      <c r="AV564">
        <f>MAX(0,($B$15+$C$15*EE564)/(1+$D$15*EE564)*DX564/(DZ564+273)*$E$15)</f>
        <v>0</v>
      </c>
      <c r="AW564" t="s">
        <v>429</v>
      </c>
      <c r="AX564" t="s">
        <v>429</v>
      </c>
      <c r="AY564">
        <v>0</v>
      </c>
      <c r="AZ564">
        <v>0</v>
      </c>
      <c r="BA564">
        <f>1-AY564/AZ564</f>
        <v>0</v>
      </c>
      <c r="BB564">
        <v>0</v>
      </c>
      <c r="BC564" t="s">
        <v>429</v>
      </c>
      <c r="BD564" t="s">
        <v>429</v>
      </c>
      <c r="BE564">
        <v>0</v>
      </c>
      <c r="BF564">
        <v>0</v>
      </c>
      <c r="BG564">
        <f>1-BE564/BF564</f>
        <v>0</v>
      </c>
      <c r="BH564">
        <v>0.5</v>
      </c>
      <c r="BI564">
        <f>DH564</f>
        <v>0</v>
      </c>
      <c r="BJ564">
        <f>K564</f>
        <v>0</v>
      </c>
      <c r="BK564">
        <f>BG564*BH564*BI564</f>
        <v>0</v>
      </c>
      <c r="BL564">
        <f>(BJ564-BB564)/BI564</f>
        <v>0</v>
      </c>
      <c r="BM564">
        <f>(AZ564-BF564)/BF564</f>
        <v>0</v>
      </c>
      <c r="BN564">
        <f>AY564/(BA564+AY564/BF564)</f>
        <v>0</v>
      </c>
      <c r="BO564" t="s">
        <v>429</v>
      </c>
      <c r="BP564">
        <v>0</v>
      </c>
      <c r="BQ564">
        <f>IF(BP564&lt;&gt;0, BP564, BN564)</f>
        <v>0</v>
      </c>
      <c r="BR564">
        <f>1-BQ564/BF564</f>
        <v>0</v>
      </c>
      <c r="BS564">
        <f>(BF564-BE564)/(BF564-BQ564)</f>
        <v>0</v>
      </c>
      <c r="BT564">
        <f>(AZ564-BF564)/(AZ564-BQ564)</f>
        <v>0</v>
      </c>
      <c r="BU564">
        <f>(BF564-BE564)/(BF564-AY564)</f>
        <v>0</v>
      </c>
      <c r="BV564">
        <f>(AZ564-BF564)/(AZ564-AY564)</f>
        <v>0</v>
      </c>
      <c r="BW564">
        <f>(BS564*BQ564/BE564)</f>
        <v>0</v>
      </c>
      <c r="BX564">
        <f>(1-BW564)</f>
        <v>0</v>
      </c>
      <c r="DG564">
        <f>$B$13*EF564+$C$13*EG564+$F$13*ER564*(1-EU564)</f>
        <v>0</v>
      </c>
      <c r="DH564">
        <f>DG564*DI564</f>
        <v>0</v>
      </c>
      <c r="DI564">
        <f>($B$13*$D$11+$C$13*$D$11+$F$13*((FE564+EW564)/MAX(FE564+EW564+FF564, 0.1)*$I$11+FF564/MAX(FE564+EW564+FF564, 0.1)*$J$11))/($B$13+$C$13+$F$13)</f>
        <v>0</v>
      </c>
      <c r="DJ564">
        <f>($B$13*$K$11+$C$13*$K$11+$F$13*((FE564+EW564)/MAX(FE564+EW564+FF564, 0.1)*$P$11+FF564/MAX(FE564+EW564+FF564, 0.1)*$Q$11))/($B$13+$C$13+$F$13)</f>
        <v>0</v>
      </c>
      <c r="DK564">
        <v>6</v>
      </c>
      <c r="DL564">
        <v>0.5</v>
      </c>
      <c r="DM564" t="s">
        <v>430</v>
      </c>
      <c r="DN564">
        <v>2</v>
      </c>
      <c r="DO564" t="b">
        <v>1</v>
      </c>
      <c r="DP564">
        <v>1685039957.714286</v>
      </c>
      <c r="DQ564">
        <v>977.5858571428571</v>
      </c>
      <c r="DR564">
        <v>1025.495107142857</v>
      </c>
      <c r="DS564">
        <v>18.04255</v>
      </c>
      <c r="DT564">
        <v>15.14938928571428</v>
      </c>
      <c r="DU564">
        <v>977.4369642857142</v>
      </c>
      <c r="DV564">
        <v>18.13344285714286</v>
      </c>
      <c r="DW564">
        <v>500.0317142857143</v>
      </c>
      <c r="DX564">
        <v>99.44902142857144</v>
      </c>
      <c r="DY564">
        <v>0.1000237428571429</v>
      </c>
      <c r="DZ564">
        <v>27.15447857142857</v>
      </c>
      <c r="EA564">
        <v>28.44826785714286</v>
      </c>
      <c r="EB564">
        <v>999.9000000000002</v>
      </c>
      <c r="EC564">
        <v>0</v>
      </c>
      <c r="ED564">
        <v>0</v>
      </c>
      <c r="EE564">
        <v>10000.80607142857</v>
      </c>
      <c r="EF564">
        <v>0</v>
      </c>
      <c r="EG564">
        <v>450.5403571428572</v>
      </c>
      <c r="EH564">
        <v>-47.90946785714285</v>
      </c>
      <c r="EI564">
        <v>995.5479285714288</v>
      </c>
      <c r="EJ564">
        <v>1041.270357142857</v>
      </c>
      <c r="EK564">
        <v>2.893151428571428</v>
      </c>
      <c r="EL564">
        <v>1025.495107142857</v>
      </c>
      <c r="EM564">
        <v>15.14938928571428</v>
      </c>
      <c r="EN564">
        <v>1.794313571428571</v>
      </c>
      <c r="EO564">
        <v>1.506591785714286</v>
      </c>
      <c r="EP564">
        <v>15.73733214285714</v>
      </c>
      <c r="EQ564">
        <v>13.03523571428572</v>
      </c>
      <c r="ER564">
        <v>1999.997857142857</v>
      </c>
      <c r="ES564">
        <v>0.9800058571428572</v>
      </c>
      <c r="ET564">
        <v>0.01999385</v>
      </c>
      <c r="EU564">
        <v>0</v>
      </c>
      <c r="EV564">
        <v>781.103642857143</v>
      </c>
      <c r="EW564">
        <v>5.00078</v>
      </c>
      <c r="EX564">
        <v>21107.13928571429</v>
      </c>
      <c r="EY564">
        <v>16379.64285714286</v>
      </c>
      <c r="EZ564">
        <v>46.32121428571428</v>
      </c>
      <c r="FA564">
        <v>48.67828571428571</v>
      </c>
      <c r="FB564">
        <v>47.00660714285714</v>
      </c>
      <c r="FC564">
        <v>47.45074999999999</v>
      </c>
      <c r="FD564">
        <v>46.61814285714286</v>
      </c>
      <c r="FE564">
        <v>1955.107857142857</v>
      </c>
      <c r="FF564">
        <v>39.89000000000001</v>
      </c>
      <c r="FG564">
        <v>0</v>
      </c>
      <c r="FH564">
        <v>1685039965.3</v>
      </c>
      <c r="FI564">
        <v>0</v>
      </c>
      <c r="FJ564">
        <v>781.0759999999999</v>
      </c>
      <c r="FK564">
        <v>-5.153461541465362</v>
      </c>
      <c r="FL564">
        <v>3826.592311574231</v>
      </c>
      <c r="FM564">
        <v>21201.168</v>
      </c>
      <c r="FN564">
        <v>15</v>
      </c>
      <c r="FO564">
        <v>1685038834.5</v>
      </c>
      <c r="FP564" t="s">
        <v>1407</v>
      </c>
      <c r="FQ564">
        <v>1685038825.5</v>
      </c>
      <c r="FR564">
        <v>1685038834.5</v>
      </c>
      <c r="FS564">
        <v>7</v>
      </c>
      <c r="FT564">
        <v>-0.029</v>
      </c>
      <c r="FU564">
        <v>-0.007</v>
      </c>
      <c r="FV564">
        <v>0.194</v>
      </c>
      <c r="FW564">
        <v>-0.178</v>
      </c>
      <c r="FX564">
        <v>420</v>
      </c>
      <c r="FY564">
        <v>11</v>
      </c>
      <c r="FZ564">
        <v>0.2</v>
      </c>
      <c r="GA564">
        <v>0.02</v>
      </c>
      <c r="GB564">
        <v>-47.84748</v>
      </c>
      <c r="GC564">
        <v>-1.562922326453924</v>
      </c>
      <c r="GD564">
        <v>0.1612059229681097</v>
      </c>
      <c r="GE564">
        <v>0</v>
      </c>
      <c r="GF564">
        <v>2.893255</v>
      </c>
      <c r="GG564">
        <v>-0.004747091932456979</v>
      </c>
      <c r="GH564">
        <v>0.001293858570323683</v>
      </c>
      <c r="GI564">
        <v>1</v>
      </c>
      <c r="GJ564">
        <v>1</v>
      </c>
      <c r="GK564">
        <v>2</v>
      </c>
      <c r="GL564" t="s">
        <v>432</v>
      </c>
      <c r="GM564">
        <v>3.09878</v>
      </c>
      <c r="GN564">
        <v>2.758</v>
      </c>
      <c r="GO564">
        <v>0.172807</v>
      </c>
      <c r="GP564">
        <v>0.178132</v>
      </c>
      <c r="GQ564">
        <v>0.09548769999999999</v>
      </c>
      <c r="GR564">
        <v>0.0843189</v>
      </c>
      <c r="GS564">
        <v>20854.5</v>
      </c>
      <c r="GT564">
        <v>20503</v>
      </c>
      <c r="GU564">
        <v>25782.9</v>
      </c>
      <c r="GV564">
        <v>25323.8</v>
      </c>
      <c r="GW564">
        <v>37460.4</v>
      </c>
      <c r="GX564">
        <v>35349.6</v>
      </c>
      <c r="GY564">
        <v>45097.8</v>
      </c>
      <c r="GZ564">
        <v>41754.5</v>
      </c>
      <c r="HA564">
        <v>1.79347</v>
      </c>
      <c r="HB564">
        <v>1.7101</v>
      </c>
      <c r="HC564">
        <v>-0.104114</v>
      </c>
      <c r="HD564">
        <v>0</v>
      </c>
      <c r="HE564">
        <v>30.1439</v>
      </c>
      <c r="HF564">
        <v>999.9</v>
      </c>
      <c r="HG564">
        <v>38.9</v>
      </c>
      <c r="HH564">
        <v>47.5</v>
      </c>
      <c r="HI564">
        <v>42.8422</v>
      </c>
      <c r="HJ564">
        <v>62.964</v>
      </c>
      <c r="HK564">
        <v>23.3894</v>
      </c>
      <c r="HL564">
        <v>1</v>
      </c>
      <c r="HM564">
        <v>1.02782</v>
      </c>
      <c r="HN564">
        <v>9.28105</v>
      </c>
      <c r="HO564">
        <v>20.0549</v>
      </c>
      <c r="HP564">
        <v>5.2104</v>
      </c>
      <c r="HQ564">
        <v>11.9861</v>
      </c>
      <c r="HR564">
        <v>4.96225</v>
      </c>
      <c r="HS564">
        <v>3.274</v>
      </c>
      <c r="HT564">
        <v>9999</v>
      </c>
      <c r="HU564">
        <v>9999</v>
      </c>
      <c r="HV564">
        <v>9999</v>
      </c>
      <c r="HW564">
        <v>33.7</v>
      </c>
      <c r="HX564">
        <v>1.864</v>
      </c>
      <c r="HY564">
        <v>1.86029</v>
      </c>
      <c r="HZ564">
        <v>1.85867</v>
      </c>
      <c r="IA564">
        <v>1.85994</v>
      </c>
      <c r="IB564">
        <v>1.85988</v>
      </c>
      <c r="IC564">
        <v>1.85852</v>
      </c>
      <c r="ID564">
        <v>1.8576</v>
      </c>
      <c r="IE564">
        <v>1.85242</v>
      </c>
      <c r="IF564">
        <v>0</v>
      </c>
      <c r="IG564">
        <v>0</v>
      </c>
      <c r="IH564">
        <v>0</v>
      </c>
      <c r="II564">
        <v>0</v>
      </c>
      <c r="IJ564" t="s">
        <v>433</v>
      </c>
      <c r="IK564" t="s">
        <v>434</v>
      </c>
      <c r="IL564" t="s">
        <v>435</v>
      </c>
      <c r="IM564" t="s">
        <v>435</v>
      </c>
      <c r="IN564" t="s">
        <v>435</v>
      </c>
      <c r="IO564" t="s">
        <v>435</v>
      </c>
      <c r="IP564">
        <v>0</v>
      </c>
      <c r="IQ564">
        <v>100</v>
      </c>
      <c r="IR564">
        <v>100</v>
      </c>
      <c r="IS564">
        <v>0.14</v>
      </c>
      <c r="IT564">
        <v>-0.09089999999999999</v>
      </c>
      <c r="IU564">
        <v>0.1137255797111478</v>
      </c>
      <c r="IV564">
        <v>0.0002756662941723101</v>
      </c>
      <c r="IW564">
        <v>-1.706736700235475E-07</v>
      </c>
      <c r="IX564">
        <v>-7.648352192670159E-11</v>
      </c>
      <c r="IY564">
        <v>-0.2528666375941129</v>
      </c>
      <c r="IZ564">
        <v>0.001712106514585134</v>
      </c>
      <c r="JA564">
        <v>0.0004201690128959496</v>
      </c>
      <c r="JB564">
        <v>-1.212774764375344E-06</v>
      </c>
      <c r="JC564">
        <v>3</v>
      </c>
      <c r="JD564">
        <v>1949</v>
      </c>
      <c r="JE564">
        <v>1</v>
      </c>
      <c r="JF564">
        <v>28</v>
      </c>
      <c r="JG564">
        <v>19</v>
      </c>
      <c r="JH564">
        <v>18.9</v>
      </c>
      <c r="JI564">
        <v>2.41943</v>
      </c>
      <c r="JJ564">
        <v>2.69287</v>
      </c>
      <c r="JK564">
        <v>1.49658</v>
      </c>
      <c r="JL564">
        <v>2.33521</v>
      </c>
      <c r="JM564">
        <v>1.54785</v>
      </c>
      <c r="JN564">
        <v>2.40112</v>
      </c>
      <c r="JO564">
        <v>50.51</v>
      </c>
      <c r="JP564">
        <v>12.3546</v>
      </c>
      <c r="JQ564">
        <v>18</v>
      </c>
      <c r="JR564">
        <v>503.756</v>
      </c>
      <c r="JS564">
        <v>461.662</v>
      </c>
      <c r="JT564">
        <v>21.0454</v>
      </c>
      <c r="JU564">
        <v>38.9105</v>
      </c>
      <c r="JV564">
        <v>30.0021</v>
      </c>
      <c r="JW564">
        <v>38.6364</v>
      </c>
      <c r="JX564">
        <v>38.5173</v>
      </c>
      <c r="JY564">
        <v>48.5519</v>
      </c>
      <c r="JZ564">
        <v>58.4941</v>
      </c>
      <c r="KA564">
        <v>0</v>
      </c>
      <c r="KB564">
        <v>16.2389</v>
      </c>
      <c r="KC564">
        <v>1076.44</v>
      </c>
      <c r="KD564">
        <v>15.2179</v>
      </c>
      <c r="KE564">
        <v>98.5429</v>
      </c>
      <c r="KF564">
        <v>99.11839999999999</v>
      </c>
    </row>
    <row r="565" spans="1:292">
      <c r="A565">
        <v>545</v>
      </c>
      <c r="B565">
        <v>1685039970</v>
      </c>
      <c r="C565">
        <v>13370.90000009537</v>
      </c>
      <c r="D565" t="s">
        <v>1534</v>
      </c>
      <c r="E565" t="s">
        <v>1535</v>
      </c>
      <c r="F565">
        <v>5</v>
      </c>
      <c r="G565" t="s">
        <v>1406</v>
      </c>
      <c r="H565">
        <v>1685039962.160714</v>
      </c>
      <c r="I565">
        <f>(J565)/1000</f>
        <v>0</v>
      </c>
      <c r="J565">
        <f>IF(DO565, AM565, AG565)</f>
        <v>0</v>
      </c>
      <c r="K565">
        <f>IF(DO565, AH565, AF565)</f>
        <v>0</v>
      </c>
      <c r="L565">
        <f>DQ565 - IF(AT565&gt;1, K565*DK565*100.0/(AV565*EE565), 0)</f>
        <v>0</v>
      </c>
      <c r="M565">
        <f>((S565-I565/2)*L565-K565)/(S565+I565/2)</f>
        <v>0</v>
      </c>
      <c r="N565">
        <f>M565*(DX565+DY565)/1000.0</f>
        <v>0</v>
      </c>
      <c r="O565">
        <f>(DQ565 - IF(AT565&gt;1, K565*DK565*100.0/(AV565*EE565), 0))*(DX565+DY565)/1000.0</f>
        <v>0</v>
      </c>
      <c r="P565">
        <f>2.0/((1/R565-1/Q565)+SIGN(R565)*SQRT((1/R565-1/Q565)*(1/R565-1/Q565) + 4*DL565/((DL565+1)*(DL565+1))*(2*1/R565*1/Q565-1/Q565*1/Q565)))</f>
        <v>0</v>
      </c>
      <c r="Q565">
        <f>IF(LEFT(DM565,1)&lt;&gt;"0",IF(LEFT(DM565,1)="1",3.0,DN565),$D$5+$E$5*(EE565*DX565/($K$5*1000))+$F$5*(EE565*DX565/($K$5*1000))*MAX(MIN(DK565,$J$5),$I$5)*MAX(MIN(DK565,$J$5),$I$5)+$G$5*MAX(MIN(DK565,$J$5),$I$5)*(EE565*DX565/($K$5*1000))+$H$5*(EE565*DX565/($K$5*1000))*(EE565*DX565/($K$5*1000)))</f>
        <v>0</v>
      </c>
      <c r="R565">
        <f>I565*(1000-(1000*0.61365*exp(17.502*V565/(240.97+V565))/(DX565+DY565)+DS565)/2)/(1000*0.61365*exp(17.502*V565/(240.97+V565))/(DX565+DY565)-DS565)</f>
        <v>0</v>
      </c>
      <c r="S565">
        <f>1/((DL565+1)/(P565/1.6)+1/(Q565/1.37)) + DL565/((DL565+1)/(P565/1.6) + DL565/(Q565/1.37))</f>
        <v>0</v>
      </c>
      <c r="T565">
        <f>(DG565*DJ565)</f>
        <v>0</v>
      </c>
      <c r="U565">
        <f>(DZ565+(T565+2*0.95*5.67E-8*(((DZ565+$B$9)+273)^4-(DZ565+273)^4)-44100*I565)/(1.84*29.3*Q565+8*0.95*5.67E-8*(DZ565+273)^3))</f>
        <v>0</v>
      </c>
      <c r="V565">
        <f>($C$9*EA565+$D$9*EB565+$E$9*U565)</f>
        <v>0</v>
      </c>
      <c r="W565">
        <f>0.61365*exp(17.502*V565/(240.97+V565))</f>
        <v>0</v>
      </c>
      <c r="X565">
        <f>(Y565/Z565*100)</f>
        <v>0</v>
      </c>
      <c r="Y565">
        <f>DS565*(DX565+DY565)/1000</f>
        <v>0</v>
      </c>
      <c r="Z565">
        <f>0.61365*exp(17.502*DZ565/(240.97+DZ565))</f>
        <v>0</v>
      </c>
      <c r="AA565">
        <f>(W565-DS565*(DX565+DY565)/1000)</f>
        <v>0</v>
      </c>
      <c r="AB565">
        <f>(-I565*44100)</f>
        <v>0</v>
      </c>
      <c r="AC565">
        <f>2*29.3*Q565*0.92*(DZ565-V565)</f>
        <v>0</v>
      </c>
      <c r="AD565">
        <f>2*0.95*5.67E-8*(((DZ565+$B$9)+273)^4-(V565+273)^4)</f>
        <v>0</v>
      </c>
      <c r="AE565">
        <f>T565+AD565+AB565+AC565</f>
        <v>0</v>
      </c>
      <c r="AF565">
        <f>DW565*AT565*(DR565-DQ565*(1000-AT565*DT565)/(1000-AT565*DS565))/(100*DK565)</f>
        <v>0</v>
      </c>
      <c r="AG565">
        <f>1000*DW565*AT565*(DS565-DT565)/(100*DK565*(1000-AT565*DS565))</f>
        <v>0</v>
      </c>
      <c r="AH565">
        <f>(AI565 - AJ565 - DX565*1E3/(8.314*(DZ565+273.15)) * AL565/DW565 * AK565) * DW565/(100*DK565) * (1000 - DT565)/1000</f>
        <v>0</v>
      </c>
      <c r="AI565">
        <v>1073.474638179488</v>
      </c>
      <c r="AJ565">
        <v>1035.438060606061</v>
      </c>
      <c r="AK565">
        <v>3.393530388131356</v>
      </c>
      <c r="AL565">
        <v>66.96187495327348</v>
      </c>
      <c r="AM565">
        <f>(AO565 - AN565 + DX565*1E3/(8.314*(DZ565+273.15)) * AQ565/DW565 * AP565) * DW565/(100*DK565) * 1000/(1000 - AO565)</f>
        <v>0</v>
      </c>
      <c r="AN565">
        <v>15.15231364512488</v>
      </c>
      <c r="AO565">
        <v>18.04909860139861</v>
      </c>
      <c r="AP565">
        <v>2.539278564986909E-06</v>
      </c>
      <c r="AQ565">
        <v>97.61332919018848</v>
      </c>
      <c r="AR565">
        <v>0</v>
      </c>
      <c r="AS565">
        <v>0</v>
      </c>
      <c r="AT565">
        <f>IF(AR565*$H$15&gt;=AV565,1.0,(AV565/(AV565-AR565*$H$15)))</f>
        <v>0</v>
      </c>
      <c r="AU565">
        <f>(AT565-1)*100</f>
        <v>0</v>
      </c>
      <c r="AV565">
        <f>MAX(0,($B$15+$C$15*EE565)/(1+$D$15*EE565)*DX565/(DZ565+273)*$E$15)</f>
        <v>0</v>
      </c>
      <c r="AW565" t="s">
        <v>429</v>
      </c>
      <c r="AX565" t="s">
        <v>429</v>
      </c>
      <c r="AY565">
        <v>0</v>
      </c>
      <c r="AZ565">
        <v>0</v>
      </c>
      <c r="BA565">
        <f>1-AY565/AZ565</f>
        <v>0</v>
      </c>
      <c r="BB565">
        <v>0</v>
      </c>
      <c r="BC565" t="s">
        <v>429</v>
      </c>
      <c r="BD565" t="s">
        <v>429</v>
      </c>
      <c r="BE565">
        <v>0</v>
      </c>
      <c r="BF565">
        <v>0</v>
      </c>
      <c r="BG565">
        <f>1-BE565/BF565</f>
        <v>0</v>
      </c>
      <c r="BH565">
        <v>0.5</v>
      </c>
      <c r="BI565">
        <f>DH565</f>
        <v>0</v>
      </c>
      <c r="BJ565">
        <f>K565</f>
        <v>0</v>
      </c>
      <c r="BK565">
        <f>BG565*BH565*BI565</f>
        <v>0</v>
      </c>
      <c r="BL565">
        <f>(BJ565-BB565)/BI565</f>
        <v>0</v>
      </c>
      <c r="BM565">
        <f>(AZ565-BF565)/BF565</f>
        <v>0</v>
      </c>
      <c r="BN565">
        <f>AY565/(BA565+AY565/BF565)</f>
        <v>0</v>
      </c>
      <c r="BO565" t="s">
        <v>429</v>
      </c>
      <c r="BP565">
        <v>0</v>
      </c>
      <c r="BQ565">
        <f>IF(BP565&lt;&gt;0, BP565, BN565)</f>
        <v>0</v>
      </c>
      <c r="BR565">
        <f>1-BQ565/BF565</f>
        <v>0</v>
      </c>
      <c r="BS565">
        <f>(BF565-BE565)/(BF565-BQ565)</f>
        <v>0</v>
      </c>
      <c r="BT565">
        <f>(AZ565-BF565)/(AZ565-BQ565)</f>
        <v>0</v>
      </c>
      <c r="BU565">
        <f>(BF565-BE565)/(BF565-AY565)</f>
        <v>0</v>
      </c>
      <c r="BV565">
        <f>(AZ565-BF565)/(AZ565-AY565)</f>
        <v>0</v>
      </c>
      <c r="BW565">
        <f>(BS565*BQ565/BE565)</f>
        <v>0</v>
      </c>
      <c r="BX565">
        <f>(1-BW565)</f>
        <v>0</v>
      </c>
      <c r="DG565">
        <f>$B$13*EF565+$C$13*EG565+$F$13*ER565*(1-EU565)</f>
        <v>0</v>
      </c>
      <c r="DH565">
        <f>DG565*DI565</f>
        <v>0</v>
      </c>
      <c r="DI565">
        <f>($B$13*$D$11+$C$13*$D$11+$F$13*((FE565+EW565)/MAX(FE565+EW565+FF565, 0.1)*$I$11+FF565/MAX(FE565+EW565+FF565, 0.1)*$J$11))/($B$13+$C$13+$F$13)</f>
        <v>0</v>
      </c>
      <c r="DJ565">
        <f>($B$13*$K$11+$C$13*$K$11+$F$13*((FE565+EW565)/MAX(FE565+EW565+FF565, 0.1)*$P$11+FF565/MAX(FE565+EW565+FF565, 0.1)*$Q$11))/($B$13+$C$13+$F$13)</f>
        <v>0</v>
      </c>
      <c r="DK565">
        <v>6</v>
      </c>
      <c r="DL565">
        <v>0.5</v>
      </c>
      <c r="DM565" t="s">
        <v>430</v>
      </c>
      <c r="DN565">
        <v>2</v>
      </c>
      <c r="DO565" t="b">
        <v>1</v>
      </c>
      <c r="DP565">
        <v>1685039962.160714</v>
      </c>
      <c r="DQ565">
        <v>992.3509285714284</v>
      </c>
      <c r="DR565">
        <v>1040.387142857143</v>
      </c>
      <c r="DS565">
        <v>18.04365</v>
      </c>
      <c r="DT565">
        <v>15.15113571428571</v>
      </c>
      <c r="DU565">
        <v>992.2070357142857</v>
      </c>
      <c r="DV565">
        <v>18.134525</v>
      </c>
      <c r="DW565">
        <v>500.0201428571428</v>
      </c>
      <c r="DX565">
        <v>99.44901071428571</v>
      </c>
      <c r="DY565">
        <v>0.1000049857142857</v>
      </c>
      <c r="DZ565">
        <v>27.15246071428572</v>
      </c>
      <c r="EA565">
        <v>28.44633928571429</v>
      </c>
      <c r="EB565">
        <v>999.9000000000002</v>
      </c>
      <c r="EC565">
        <v>0</v>
      </c>
      <c r="ED565">
        <v>0</v>
      </c>
      <c r="EE565">
        <v>9995.938928571428</v>
      </c>
      <c r="EF565">
        <v>0</v>
      </c>
      <c r="EG565">
        <v>482.1758928571429</v>
      </c>
      <c r="EH565">
        <v>-48.03580714285714</v>
      </c>
      <c r="EI565">
        <v>1010.585785714286</v>
      </c>
      <c r="EJ565">
        <v>1056.393214285714</v>
      </c>
      <c r="EK565">
        <v>2.892507857142857</v>
      </c>
      <c r="EL565">
        <v>1040.387142857143</v>
      </c>
      <c r="EM565">
        <v>15.15113571428571</v>
      </c>
      <c r="EN565">
        <v>1.794423214285714</v>
      </c>
      <c r="EO565">
        <v>1.506765357142857</v>
      </c>
      <c r="EP565">
        <v>15.73828571428571</v>
      </c>
      <c r="EQ565">
        <v>13.03700357142857</v>
      </c>
      <c r="ER565">
        <v>1999.993928571429</v>
      </c>
      <c r="ES565">
        <v>0.9800054285714284</v>
      </c>
      <c r="ET565">
        <v>0.01999427142857143</v>
      </c>
      <c r="EU565">
        <v>0</v>
      </c>
      <c r="EV565">
        <v>780.7593928571429</v>
      </c>
      <c r="EW565">
        <v>5.00078</v>
      </c>
      <c r="EX565">
        <v>21471.525</v>
      </c>
      <c r="EY565">
        <v>16379.61071428572</v>
      </c>
      <c r="EZ565">
        <v>46.33464285714285</v>
      </c>
      <c r="FA565">
        <v>48.69614285714285</v>
      </c>
      <c r="FB565">
        <v>47.02671428571428</v>
      </c>
      <c r="FC565">
        <v>47.4662857142857</v>
      </c>
      <c r="FD565">
        <v>46.62482142857142</v>
      </c>
      <c r="FE565">
        <v>1955.103928571429</v>
      </c>
      <c r="FF565">
        <v>39.89000000000001</v>
      </c>
      <c r="FG565">
        <v>0</v>
      </c>
      <c r="FH565">
        <v>1685039969.5</v>
      </c>
      <c r="FI565">
        <v>0</v>
      </c>
      <c r="FJ565">
        <v>780.7380384615384</v>
      </c>
      <c r="FK565">
        <v>-5.042700845677029</v>
      </c>
      <c r="FL565">
        <v>4603.904267610264</v>
      </c>
      <c r="FM565">
        <v>21509.18461538462</v>
      </c>
      <c r="FN565">
        <v>15</v>
      </c>
      <c r="FO565">
        <v>1685038834.5</v>
      </c>
      <c r="FP565" t="s">
        <v>1407</v>
      </c>
      <c r="FQ565">
        <v>1685038825.5</v>
      </c>
      <c r="FR565">
        <v>1685038834.5</v>
      </c>
      <c r="FS565">
        <v>7</v>
      </c>
      <c r="FT565">
        <v>-0.029</v>
      </c>
      <c r="FU565">
        <v>-0.007</v>
      </c>
      <c r="FV565">
        <v>0.194</v>
      </c>
      <c r="FW565">
        <v>-0.178</v>
      </c>
      <c r="FX565">
        <v>420</v>
      </c>
      <c r="FY565">
        <v>11</v>
      </c>
      <c r="FZ565">
        <v>0.2</v>
      </c>
      <c r="GA565">
        <v>0.02</v>
      </c>
      <c r="GB565">
        <v>-47.9628725</v>
      </c>
      <c r="GC565">
        <v>-1.532855909943586</v>
      </c>
      <c r="GD565">
        <v>0.1577416320878857</v>
      </c>
      <c r="GE565">
        <v>0</v>
      </c>
      <c r="GF565">
        <v>2.89295075</v>
      </c>
      <c r="GG565">
        <v>-0.01166757973734361</v>
      </c>
      <c r="GH565">
        <v>0.001421281793839645</v>
      </c>
      <c r="GI565">
        <v>1</v>
      </c>
      <c r="GJ565">
        <v>1</v>
      </c>
      <c r="GK565">
        <v>2</v>
      </c>
      <c r="GL565" t="s">
        <v>432</v>
      </c>
      <c r="GM565">
        <v>3.09879</v>
      </c>
      <c r="GN565">
        <v>2.75794</v>
      </c>
      <c r="GO565">
        <v>0.174448</v>
      </c>
      <c r="GP565">
        <v>0.179743</v>
      </c>
      <c r="GQ565">
        <v>0.0955107</v>
      </c>
      <c r="GR565">
        <v>0.08432829999999999</v>
      </c>
      <c r="GS565">
        <v>20812.2</v>
      </c>
      <c r="GT565">
        <v>20462</v>
      </c>
      <c r="GU565">
        <v>25781.9</v>
      </c>
      <c r="GV565">
        <v>25323</v>
      </c>
      <c r="GW565">
        <v>37458.1</v>
      </c>
      <c r="GX565">
        <v>35347.9</v>
      </c>
      <c r="GY565">
        <v>45095.9</v>
      </c>
      <c r="GZ565">
        <v>41752.8</v>
      </c>
      <c r="HA565">
        <v>1.79303</v>
      </c>
      <c r="HB565">
        <v>1.70995</v>
      </c>
      <c r="HC565">
        <v>-0.103608</v>
      </c>
      <c r="HD565">
        <v>0</v>
      </c>
      <c r="HE565">
        <v>30.1512</v>
      </c>
      <c r="HF565">
        <v>999.9</v>
      </c>
      <c r="HG565">
        <v>38.9</v>
      </c>
      <c r="HH565">
        <v>47.5</v>
      </c>
      <c r="HI565">
        <v>42.842</v>
      </c>
      <c r="HJ565">
        <v>63.034</v>
      </c>
      <c r="HK565">
        <v>23.2011</v>
      </c>
      <c r="HL565">
        <v>1</v>
      </c>
      <c r="HM565">
        <v>1.02974</v>
      </c>
      <c r="HN565">
        <v>9.28105</v>
      </c>
      <c r="HO565">
        <v>20.0548</v>
      </c>
      <c r="HP565">
        <v>5.2089</v>
      </c>
      <c r="HQ565">
        <v>11.9861</v>
      </c>
      <c r="HR565">
        <v>4.96175</v>
      </c>
      <c r="HS565">
        <v>3.2737</v>
      </c>
      <c r="HT565">
        <v>9999</v>
      </c>
      <c r="HU565">
        <v>9999</v>
      </c>
      <c r="HV565">
        <v>9999</v>
      </c>
      <c r="HW565">
        <v>33.7</v>
      </c>
      <c r="HX565">
        <v>1.86398</v>
      </c>
      <c r="HY565">
        <v>1.86029</v>
      </c>
      <c r="HZ565">
        <v>1.85867</v>
      </c>
      <c r="IA565">
        <v>1.85997</v>
      </c>
      <c r="IB565">
        <v>1.85988</v>
      </c>
      <c r="IC565">
        <v>1.85852</v>
      </c>
      <c r="ID565">
        <v>1.8576</v>
      </c>
      <c r="IE565">
        <v>1.85242</v>
      </c>
      <c r="IF565">
        <v>0</v>
      </c>
      <c r="IG565">
        <v>0</v>
      </c>
      <c r="IH565">
        <v>0</v>
      </c>
      <c r="II565">
        <v>0</v>
      </c>
      <c r="IJ565" t="s">
        <v>433</v>
      </c>
      <c r="IK565" t="s">
        <v>434</v>
      </c>
      <c r="IL565" t="s">
        <v>435</v>
      </c>
      <c r="IM565" t="s">
        <v>435</v>
      </c>
      <c r="IN565" t="s">
        <v>435</v>
      </c>
      <c r="IO565" t="s">
        <v>435</v>
      </c>
      <c r="IP565">
        <v>0</v>
      </c>
      <c r="IQ565">
        <v>100</v>
      </c>
      <c r="IR565">
        <v>100</v>
      </c>
      <c r="IS565">
        <v>0.14</v>
      </c>
      <c r="IT565">
        <v>-0.09080000000000001</v>
      </c>
      <c r="IU565">
        <v>0.1137255797111478</v>
      </c>
      <c r="IV565">
        <v>0.0002756662941723101</v>
      </c>
      <c r="IW565">
        <v>-1.706736700235475E-07</v>
      </c>
      <c r="IX565">
        <v>-7.648352192670159E-11</v>
      </c>
      <c r="IY565">
        <v>-0.2528666375941129</v>
      </c>
      <c r="IZ565">
        <v>0.001712106514585134</v>
      </c>
      <c r="JA565">
        <v>0.0004201690128959496</v>
      </c>
      <c r="JB565">
        <v>-1.212774764375344E-06</v>
      </c>
      <c r="JC565">
        <v>3</v>
      </c>
      <c r="JD565">
        <v>1949</v>
      </c>
      <c r="JE565">
        <v>1</v>
      </c>
      <c r="JF565">
        <v>28</v>
      </c>
      <c r="JG565">
        <v>19.1</v>
      </c>
      <c r="JH565">
        <v>18.9</v>
      </c>
      <c r="JI565">
        <v>2.44385</v>
      </c>
      <c r="JJ565">
        <v>2.67334</v>
      </c>
      <c r="JK565">
        <v>1.49658</v>
      </c>
      <c r="JL565">
        <v>2.33521</v>
      </c>
      <c r="JM565">
        <v>1.54785</v>
      </c>
      <c r="JN565">
        <v>2.44629</v>
      </c>
      <c r="JO565">
        <v>50.51</v>
      </c>
      <c r="JP565">
        <v>12.3546</v>
      </c>
      <c r="JQ565">
        <v>18</v>
      </c>
      <c r="JR565">
        <v>503.583</v>
      </c>
      <c r="JS565">
        <v>461.674</v>
      </c>
      <c r="JT565">
        <v>21.0516</v>
      </c>
      <c r="JU565">
        <v>38.9309</v>
      </c>
      <c r="JV565">
        <v>30.0021</v>
      </c>
      <c r="JW565">
        <v>38.6535</v>
      </c>
      <c r="JX565">
        <v>38.5342</v>
      </c>
      <c r="JY565">
        <v>49.1773</v>
      </c>
      <c r="JZ565">
        <v>58.4941</v>
      </c>
      <c r="KA565">
        <v>0</v>
      </c>
      <c r="KB565">
        <v>16.2389</v>
      </c>
      <c r="KC565">
        <v>1089.82</v>
      </c>
      <c r="KD565">
        <v>15.2267</v>
      </c>
      <c r="KE565">
        <v>98.53879999999999</v>
      </c>
      <c r="KF565">
        <v>99.1146</v>
      </c>
    </row>
    <row r="566" spans="1:292">
      <c r="A566">
        <v>546</v>
      </c>
      <c r="B566">
        <v>1685039975.5</v>
      </c>
      <c r="C566">
        <v>13376.40000009537</v>
      </c>
      <c r="D566" t="s">
        <v>1536</v>
      </c>
      <c r="E566" t="s">
        <v>1537</v>
      </c>
      <c r="F566">
        <v>5</v>
      </c>
      <c r="G566" t="s">
        <v>1406</v>
      </c>
      <c r="H566">
        <v>1685039967.732143</v>
      </c>
      <c r="I566">
        <f>(J566)/1000</f>
        <v>0</v>
      </c>
      <c r="J566">
        <f>IF(DO566, AM566, AG566)</f>
        <v>0</v>
      </c>
      <c r="K566">
        <f>IF(DO566, AH566, AF566)</f>
        <v>0</v>
      </c>
      <c r="L566">
        <f>DQ566 - IF(AT566&gt;1, K566*DK566*100.0/(AV566*EE566), 0)</f>
        <v>0</v>
      </c>
      <c r="M566">
        <f>((S566-I566/2)*L566-K566)/(S566+I566/2)</f>
        <v>0</v>
      </c>
      <c r="N566">
        <f>M566*(DX566+DY566)/1000.0</f>
        <v>0</v>
      </c>
      <c r="O566">
        <f>(DQ566 - IF(AT566&gt;1, K566*DK566*100.0/(AV566*EE566), 0))*(DX566+DY566)/1000.0</f>
        <v>0</v>
      </c>
      <c r="P566">
        <f>2.0/((1/R566-1/Q566)+SIGN(R566)*SQRT((1/R566-1/Q566)*(1/R566-1/Q566) + 4*DL566/((DL566+1)*(DL566+1))*(2*1/R566*1/Q566-1/Q566*1/Q566)))</f>
        <v>0</v>
      </c>
      <c r="Q566">
        <f>IF(LEFT(DM566,1)&lt;&gt;"0",IF(LEFT(DM566,1)="1",3.0,DN566),$D$5+$E$5*(EE566*DX566/($K$5*1000))+$F$5*(EE566*DX566/($K$5*1000))*MAX(MIN(DK566,$J$5),$I$5)*MAX(MIN(DK566,$J$5),$I$5)+$G$5*MAX(MIN(DK566,$J$5),$I$5)*(EE566*DX566/($K$5*1000))+$H$5*(EE566*DX566/($K$5*1000))*(EE566*DX566/($K$5*1000)))</f>
        <v>0</v>
      </c>
      <c r="R566">
        <f>I566*(1000-(1000*0.61365*exp(17.502*V566/(240.97+V566))/(DX566+DY566)+DS566)/2)/(1000*0.61365*exp(17.502*V566/(240.97+V566))/(DX566+DY566)-DS566)</f>
        <v>0</v>
      </c>
      <c r="S566">
        <f>1/((DL566+1)/(P566/1.6)+1/(Q566/1.37)) + DL566/((DL566+1)/(P566/1.6) + DL566/(Q566/1.37))</f>
        <v>0</v>
      </c>
      <c r="T566">
        <f>(DG566*DJ566)</f>
        <v>0</v>
      </c>
      <c r="U566">
        <f>(DZ566+(T566+2*0.95*5.67E-8*(((DZ566+$B$9)+273)^4-(DZ566+273)^4)-44100*I566)/(1.84*29.3*Q566+8*0.95*5.67E-8*(DZ566+273)^3))</f>
        <v>0</v>
      </c>
      <c r="V566">
        <f>($C$9*EA566+$D$9*EB566+$E$9*U566)</f>
        <v>0</v>
      </c>
      <c r="W566">
        <f>0.61365*exp(17.502*V566/(240.97+V566))</f>
        <v>0</v>
      </c>
      <c r="X566">
        <f>(Y566/Z566*100)</f>
        <v>0</v>
      </c>
      <c r="Y566">
        <f>DS566*(DX566+DY566)/1000</f>
        <v>0</v>
      </c>
      <c r="Z566">
        <f>0.61365*exp(17.502*DZ566/(240.97+DZ566))</f>
        <v>0</v>
      </c>
      <c r="AA566">
        <f>(W566-DS566*(DX566+DY566)/1000)</f>
        <v>0</v>
      </c>
      <c r="AB566">
        <f>(-I566*44100)</f>
        <v>0</v>
      </c>
      <c r="AC566">
        <f>2*29.3*Q566*0.92*(DZ566-V566)</f>
        <v>0</v>
      </c>
      <c r="AD566">
        <f>2*0.95*5.67E-8*(((DZ566+$B$9)+273)^4-(V566+273)^4)</f>
        <v>0</v>
      </c>
      <c r="AE566">
        <f>T566+AD566+AB566+AC566</f>
        <v>0</v>
      </c>
      <c r="AF566">
        <f>DW566*AT566*(DR566-DQ566*(1000-AT566*DT566)/(1000-AT566*DS566))/(100*DK566)</f>
        <v>0</v>
      </c>
      <c r="AG566">
        <f>1000*DW566*AT566*(DS566-DT566)/(100*DK566*(1000-AT566*DS566))</f>
        <v>0</v>
      </c>
      <c r="AH566">
        <f>(AI566 - AJ566 - DX566*1E3/(8.314*(DZ566+273.15)) * AL566/DW566 * AK566) * DW566/(100*DK566) * (1000 - DT566)/1000</f>
        <v>0</v>
      </c>
      <c r="AI566">
        <v>1091.860015091187</v>
      </c>
      <c r="AJ566">
        <v>1054.080969696969</v>
      </c>
      <c r="AK566">
        <v>3.384566956811662</v>
      </c>
      <c r="AL566">
        <v>66.96187495327348</v>
      </c>
      <c r="AM566">
        <f>(AO566 - AN566 + DX566*1E3/(8.314*(DZ566+273.15)) * AQ566/DW566 * AP566) * DW566/(100*DK566) * 1000/(1000 - AO566)</f>
        <v>0</v>
      </c>
      <c r="AN566">
        <v>15.15868862608609</v>
      </c>
      <c r="AO566">
        <v>18.05496993006993</v>
      </c>
      <c r="AP566">
        <v>2.407182454665743E-05</v>
      </c>
      <c r="AQ566">
        <v>97.61332919018848</v>
      </c>
      <c r="AR566">
        <v>0</v>
      </c>
      <c r="AS566">
        <v>0</v>
      </c>
      <c r="AT566">
        <f>IF(AR566*$H$15&gt;=AV566,1.0,(AV566/(AV566-AR566*$H$15)))</f>
        <v>0</v>
      </c>
      <c r="AU566">
        <f>(AT566-1)*100</f>
        <v>0</v>
      </c>
      <c r="AV566">
        <f>MAX(0,($B$15+$C$15*EE566)/(1+$D$15*EE566)*DX566/(DZ566+273)*$E$15)</f>
        <v>0</v>
      </c>
      <c r="AW566" t="s">
        <v>429</v>
      </c>
      <c r="AX566" t="s">
        <v>429</v>
      </c>
      <c r="AY566">
        <v>0</v>
      </c>
      <c r="AZ566">
        <v>0</v>
      </c>
      <c r="BA566">
        <f>1-AY566/AZ566</f>
        <v>0</v>
      </c>
      <c r="BB566">
        <v>0</v>
      </c>
      <c r="BC566" t="s">
        <v>429</v>
      </c>
      <c r="BD566" t="s">
        <v>429</v>
      </c>
      <c r="BE566">
        <v>0</v>
      </c>
      <c r="BF566">
        <v>0</v>
      </c>
      <c r="BG566">
        <f>1-BE566/BF566</f>
        <v>0</v>
      </c>
      <c r="BH566">
        <v>0.5</v>
      </c>
      <c r="BI566">
        <f>DH566</f>
        <v>0</v>
      </c>
      <c r="BJ566">
        <f>K566</f>
        <v>0</v>
      </c>
      <c r="BK566">
        <f>BG566*BH566*BI566</f>
        <v>0</v>
      </c>
      <c r="BL566">
        <f>(BJ566-BB566)/BI566</f>
        <v>0</v>
      </c>
      <c r="BM566">
        <f>(AZ566-BF566)/BF566</f>
        <v>0</v>
      </c>
      <c r="BN566">
        <f>AY566/(BA566+AY566/BF566)</f>
        <v>0</v>
      </c>
      <c r="BO566" t="s">
        <v>429</v>
      </c>
      <c r="BP566">
        <v>0</v>
      </c>
      <c r="BQ566">
        <f>IF(BP566&lt;&gt;0, BP566, BN566)</f>
        <v>0</v>
      </c>
      <c r="BR566">
        <f>1-BQ566/BF566</f>
        <v>0</v>
      </c>
      <c r="BS566">
        <f>(BF566-BE566)/(BF566-BQ566)</f>
        <v>0</v>
      </c>
      <c r="BT566">
        <f>(AZ566-BF566)/(AZ566-BQ566)</f>
        <v>0</v>
      </c>
      <c r="BU566">
        <f>(BF566-BE566)/(BF566-AY566)</f>
        <v>0</v>
      </c>
      <c r="BV566">
        <f>(AZ566-BF566)/(AZ566-AY566)</f>
        <v>0</v>
      </c>
      <c r="BW566">
        <f>(BS566*BQ566/BE566)</f>
        <v>0</v>
      </c>
      <c r="BX566">
        <f>(1-BW566)</f>
        <v>0</v>
      </c>
      <c r="DG566">
        <f>$B$13*EF566+$C$13*EG566+$F$13*ER566*(1-EU566)</f>
        <v>0</v>
      </c>
      <c r="DH566">
        <f>DG566*DI566</f>
        <v>0</v>
      </c>
      <c r="DI566">
        <f>($B$13*$D$11+$C$13*$D$11+$F$13*((FE566+EW566)/MAX(FE566+EW566+FF566, 0.1)*$I$11+FF566/MAX(FE566+EW566+FF566, 0.1)*$J$11))/($B$13+$C$13+$F$13)</f>
        <v>0</v>
      </c>
      <c r="DJ566">
        <f>($B$13*$K$11+$C$13*$K$11+$F$13*((FE566+EW566)/MAX(FE566+EW566+FF566, 0.1)*$P$11+FF566/MAX(FE566+EW566+FF566, 0.1)*$Q$11))/($B$13+$C$13+$F$13)</f>
        <v>0</v>
      </c>
      <c r="DK566">
        <v>6</v>
      </c>
      <c r="DL566">
        <v>0.5</v>
      </c>
      <c r="DM566" t="s">
        <v>430</v>
      </c>
      <c r="DN566">
        <v>2</v>
      </c>
      <c r="DO566" t="b">
        <v>1</v>
      </c>
      <c r="DP566">
        <v>1685039967.732143</v>
      </c>
      <c r="DQ566">
        <v>1010.888714285714</v>
      </c>
      <c r="DR566">
        <v>1058.908571428572</v>
      </c>
      <c r="DS566">
        <v>18.04700714285714</v>
      </c>
      <c r="DT566">
        <v>15.15497142857143</v>
      </c>
      <c r="DU566">
        <v>1010.750571428571</v>
      </c>
      <c r="DV566">
        <v>18.13784285714286</v>
      </c>
      <c r="DW566">
        <v>499.9773214285714</v>
      </c>
      <c r="DX566">
        <v>99.44914285714286</v>
      </c>
      <c r="DY566">
        <v>0.09987831428571428</v>
      </c>
      <c r="DZ566">
        <v>27.15377142857143</v>
      </c>
      <c r="EA566">
        <v>28.45700714285714</v>
      </c>
      <c r="EB566">
        <v>999.9000000000002</v>
      </c>
      <c r="EC566">
        <v>0</v>
      </c>
      <c r="ED566">
        <v>0</v>
      </c>
      <c r="EE566">
        <v>9992.701785714287</v>
      </c>
      <c r="EF566">
        <v>0</v>
      </c>
      <c r="EG566">
        <v>515.7788928571429</v>
      </c>
      <c r="EH566">
        <v>-48.01969642857143</v>
      </c>
      <c r="EI566">
        <v>1029.467857142857</v>
      </c>
      <c r="EJ566">
        <v>1075.203928571429</v>
      </c>
      <c r="EK566">
        <v>2.892033928571429</v>
      </c>
      <c r="EL566">
        <v>1058.908571428572</v>
      </c>
      <c r="EM566">
        <v>15.15497142857143</v>
      </c>
      <c r="EN566">
        <v>1.79476</v>
      </c>
      <c r="EO566">
        <v>1.507150357142857</v>
      </c>
      <c r="EP566">
        <v>15.74121785714286</v>
      </c>
      <c r="EQ566">
        <v>13.0409</v>
      </c>
      <c r="ER566">
        <v>2000.011071428571</v>
      </c>
      <c r="ES566">
        <v>0.980005214285714</v>
      </c>
      <c r="ET566">
        <v>0.01999448571428572</v>
      </c>
      <c r="EU566">
        <v>0</v>
      </c>
      <c r="EV566">
        <v>780.34425</v>
      </c>
      <c r="EW566">
        <v>5.00078</v>
      </c>
      <c r="EX566">
        <v>21928.03214285714</v>
      </c>
      <c r="EY566">
        <v>16379.74642857143</v>
      </c>
      <c r="EZ566">
        <v>46.3435357142857</v>
      </c>
      <c r="FA566">
        <v>48.72075</v>
      </c>
      <c r="FB566">
        <v>47.04239285714285</v>
      </c>
      <c r="FC566">
        <v>47.48849999999999</v>
      </c>
      <c r="FD566">
        <v>46.6425357142857</v>
      </c>
      <c r="FE566">
        <v>1955.121071428571</v>
      </c>
      <c r="FF566">
        <v>39.89000000000001</v>
      </c>
      <c r="FG566">
        <v>0</v>
      </c>
      <c r="FH566">
        <v>1685039974.9</v>
      </c>
      <c r="FI566">
        <v>0</v>
      </c>
      <c r="FJ566">
        <v>780.2769200000001</v>
      </c>
      <c r="FK566">
        <v>-5.065307683112207</v>
      </c>
      <c r="FL566">
        <v>6263.299989016019</v>
      </c>
      <c r="FM566">
        <v>21978.988</v>
      </c>
      <c r="FN566">
        <v>15</v>
      </c>
      <c r="FO566">
        <v>1685038834.5</v>
      </c>
      <c r="FP566" t="s">
        <v>1407</v>
      </c>
      <c r="FQ566">
        <v>1685038825.5</v>
      </c>
      <c r="FR566">
        <v>1685038834.5</v>
      </c>
      <c r="FS566">
        <v>7</v>
      </c>
      <c r="FT566">
        <v>-0.029</v>
      </c>
      <c r="FU566">
        <v>-0.007</v>
      </c>
      <c r="FV566">
        <v>0.194</v>
      </c>
      <c r="FW566">
        <v>-0.178</v>
      </c>
      <c r="FX566">
        <v>420</v>
      </c>
      <c r="FY566">
        <v>11</v>
      </c>
      <c r="FZ566">
        <v>0.2</v>
      </c>
      <c r="GA566">
        <v>0.02</v>
      </c>
      <c r="GB566">
        <v>-48.0294175</v>
      </c>
      <c r="GC566">
        <v>-0.4560371482174387</v>
      </c>
      <c r="GD566">
        <v>0.1390935474554804</v>
      </c>
      <c r="GE566">
        <v>0</v>
      </c>
      <c r="GF566">
        <v>2.89253175</v>
      </c>
      <c r="GG566">
        <v>-0.004684840525334103</v>
      </c>
      <c r="GH566">
        <v>0.001263971691732064</v>
      </c>
      <c r="GI566">
        <v>1</v>
      </c>
      <c r="GJ566">
        <v>1</v>
      </c>
      <c r="GK566">
        <v>2</v>
      </c>
      <c r="GL566" t="s">
        <v>432</v>
      </c>
      <c r="GM566">
        <v>3.09893</v>
      </c>
      <c r="GN566">
        <v>2.75793</v>
      </c>
      <c r="GO566">
        <v>0.176436</v>
      </c>
      <c r="GP566">
        <v>0.181596</v>
      </c>
      <c r="GQ566">
        <v>0.0955303</v>
      </c>
      <c r="GR566">
        <v>0.0843643</v>
      </c>
      <c r="GS566">
        <v>20761</v>
      </c>
      <c r="GT566">
        <v>20414.7</v>
      </c>
      <c r="GU566">
        <v>25780.8</v>
      </c>
      <c r="GV566">
        <v>25321.9</v>
      </c>
      <c r="GW566">
        <v>37455.7</v>
      </c>
      <c r="GX566">
        <v>35345.7</v>
      </c>
      <c r="GY566">
        <v>45093.6</v>
      </c>
      <c r="GZ566">
        <v>41751.5</v>
      </c>
      <c r="HA566">
        <v>1.79288</v>
      </c>
      <c r="HB566">
        <v>1.7096</v>
      </c>
      <c r="HC566">
        <v>-0.102762</v>
      </c>
      <c r="HD566">
        <v>0</v>
      </c>
      <c r="HE566">
        <v>30.1592</v>
      </c>
      <c r="HF566">
        <v>999.9</v>
      </c>
      <c r="HG566">
        <v>38.9</v>
      </c>
      <c r="HH566">
        <v>47.5</v>
      </c>
      <c r="HI566">
        <v>42.8381</v>
      </c>
      <c r="HJ566">
        <v>63.074</v>
      </c>
      <c r="HK566">
        <v>23.105</v>
      </c>
      <c r="HL566">
        <v>1</v>
      </c>
      <c r="HM566">
        <v>1.03222</v>
      </c>
      <c r="HN566">
        <v>9.28105</v>
      </c>
      <c r="HO566">
        <v>20.0538</v>
      </c>
      <c r="HP566">
        <v>5.20516</v>
      </c>
      <c r="HQ566">
        <v>11.9863</v>
      </c>
      <c r="HR566">
        <v>4.9605</v>
      </c>
      <c r="HS566">
        <v>3.27308</v>
      </c>
      <c r="HT566">
        <v>9999</v>
      </c>
      <c r="HU566">
        <v>9999</v>
      </c>
      <c r="HV566">
        <v>9999</v>
      </c>
      <c r="HW566">
        <v>33.7</v>
      </c>
      <c r="HX566">
        <v>1.86397</v>
      </c>
      <c r="HY566">
        <v>1.86026</v>
      </c>
      <c r="HZ566">
        <v>1.85866</v>
      </c>
      <c r="IA566">
        <v>1.85993</v>
      </c>
      <c r="IB566">
        <v>1.85986</v>
      </c>
      <c r="IC566">
        <v>1.85852</v>
      </c>
      <c r="ID566">
        <v>1.8576</v>
      </c>
      <c r="IE566">
        <v>1.85242</v>
      </c>
      <c r="IF566">
        <v>0</v>
      </c>
      <c r="IG566">
        <v>0</v>
      </c>
      <c r="IH566">
        <v>0</v>
      </c>
      <c r="II566">
        <v>0</v>
      </c>
      <c r="IJ566" t="s">
        <v>433</v>
      </c>
      <c r="IK566" t="s">
        <v>434</v>
      </c>
      <c r="IL566" t="s">
        <v>435</v>
      </c>
      <c r="IM566" t="s">
        <v>435</v>
      </c>
      <c r="IN566" t="s">
        <v>435</v>
      </c>
      <c r="IO566" t="s">
        <v>435</v>
      </c>
      <c r="IP566">
        <v>0</v>
      </c>
      <c r="IQ566">
        <v>100</v>
      </c>
      <c r="IR566">
        <v>100</v>
      </c>
      <c r="IS566">
        <v>0.13</v>
      </c>
      <c r="IT566">
        <v>-0.0907</v>
      </c>
      <c r="IU566">
        <v>0.1137255797111478</v>
      </c>
      <c r="IV566">
        <v>0.0002756662941723101</v>
      </c>
      <c r="IW566">
        <v>-1.706736700235475E-07</v>
      </c>
      <c r="IX566">
        <v>-7.648352192670159E-11</v>
      </c>
      <c r="IY566">
        <v>-0.2528666375941129</v>
      </c>
      <c r="IZ566">
        <v>0.001712106514585134</v>
      </c>
      <c r="JA566">
        <v>0.0004201690128959496</v>
      </c>
      <c r="JB566">
        <v>-1.212774764375344E-06</v>
      </c>
      <c r="JC566">
        <v>3</v>
      </c>
      <c r="JD566">
        <v>1949</v>
      </c>
      <c r="JE566">
        <v>1</v>
      </c>
      <c r="JF566">
        <v>28</v>
      </c>
      <c r="JG566">
        <v>19.2</v>
      </c>
      <c r="JH566">
        <v>19</v>
      </c>
      <c r="JI566">
        <v>2.48413</v>
      </c>
      <c r="JJ566">
        <v>2.68066</v>
      </c>
      <c r="JK566">
        <v>1.49658</v>
      </c>
      <c r="JL566">
        <v>2.33643</v>
      </c>
      <c r="JM566">
        <v>1.54785</v>
      </c>
      <c r="JN566">
        <v>2.44629</v>
      </c>
      <c r="JO566">
        <v>50.51</v>
      </c>
      <c r="JP566">
        <v>12.3458</v>
      </c>
      <c r="JQ566">
        <v>18</v>
      </c>
      <c r="JR566">
        <v>503.63</v>
      </c>
      <c r="JS566">
        <v>461.583</v>
      </c>
      <c r="JT566">
        <v>21.0611</v>
      </c>
      <c r="JU566">
        <v>38.9534</v>
      </c>
      <c r="JV566">
        <v>30.0022</v>
      </c>
      <c r="JW566">
        <v>38.6748</v>
      </c>
      <c r="JX566">
        <v>38.5559</v>
      </c>
      <c r="JY566">
        <v>49.8535</v>
      </c>
      <c r="JZ566">
        <v>58.4941</v>
      </c>
      <c r="KA566">
        <v>0</v>
      </c>
      <c r="KB566">
        <v>16.2461</v>
      </c>
      <c r="KC566">
        <v>1103.19</v>
      </c>
      <c r="KD566">
        <v>15.2363</v>
      </c>
      <c r="KE566">
        <v>98.5341</v>
      </c>
      <c r="KF566">
        <v>99.11109999999999</v>
      </c>
    </row>
    <row r="567" spans="1:292">
      <c r="A567">
        <v>547</v>
      </c>
      <c r="B567">
        <v>1685039980.5</v>
      </c>
      <c r="C567">
        <v>13381.40000009537</v>
      </c>
      <c r="D567" t="s">
        <v>1538</v>
      </c>
      <c r="E567" t="s">
        <v>1539</v>
      </c>
      <c r="F567">
        <v>5</v>
      </c>
      <c r="G567" t="s">
        <v>1406</v>
      </c>
      <c r="H567">
        <v>1685039973.018518</v>
      </c>
      <c r="I567">
        <f>(J567)/1000</f>
        <v>0</v>
      </c>
      <c r="J567">
        <f>IF(DO567, AM567, AG567)</f>
        <v>0</v>
      </c>
      <c r="K567">
        <f>IF(DO567, AH567, AF567)</f>
        <v>0</v>
      </c>
      <c r="L567">
        <f>DQ567 - IF(AT567&gt;1, K567*DK567*100.0/(AV567*EE567), 0)</f>
        <v>0</v>
      </c>
      <c r="M567">
        <f>((S567-I567/2)*L567-K567)/(S567+I567/2)</f>
        <v>0</v>
      </c>
      <c r="N567">
        <f>M567*(DX567+DY567)/1000.0</f>
        <v>0</v>
      </c>
      <c r="O567">
        <f>(DQ567 - IF(AT567&gt;1, K567*DK567*100.0/(AV567*EE567), 0))*(DX567+DY567)/1000.0</f>
        <v>0</v>
      </c>
      <c r="P567">
        <f>2.0/((1/R567-1/Q567)+SIGN(R567)*SQRT((1/R567-1/Q567)*(1/R567-1/Q567) + 4*DL567/((DL567+1)*(DL567+1))*(2*1/R567*1/Q567-1/Q567*1/Q567)))</f>
        <v>0</v>
      </c>
      <c r="Q567">
        <f>IF(LEFT(DM567,1)&lt;&gt;"0",IF(LEFT(DM567,1)="1",3.0,DN567),$D$5+$E$5*(EE567*DX567/($K$5*1000))+$F$5*(EE567*DX567/($K$5*1000))*MAX(MIN(DK567,$J$5),$I$5)*MAX(MIN(DK567,$J$5),$I$5)+$G$5*MAX(MIN(DK567,$J$5),$I$5)*(EE567*DX567/($K$5*1000))+$H$5*(EE567*DX567/($K$5*1000))*(EE567*DX567/($K$5*1000)))</f>
        <v>0</v>
      </c>
      <c r="R567">
        <f>I567*(1000-(1000*0.61365*exp(17.502*V567/(240.97+V567))/(DX567+DY567)+DS567)/2)/(1000*0.61365*exp(17.502*V567/(240.97+V567))/(DX567+DY567)-DS567)</f>
        <v>0</v>
      </c>
      <c r="S567">
        <f>1/((DL567+1)/(P567/1.6)+1/(Q567/1.37)) + DL567/((DL567+1)/(P567/1.6) + DL567/(Q567/1.37))</f>
        <v>0</v>
      </c>
      <c r="T567">
        <f>(DG567*DJ567)</f>
        <v>0</v>
      </c>
      <c r="U567">
        <f>(DZ567+(T567+2*0.95*5.67E-8*(((DZ567+$B$9)+273)^4-(DZ567+273)^4)-44100*I567)/(1.84*29.3*Q567+8*0.95*5.67E-8*(DZ567+273)^3))</f>
        <v>0</v>
      </c>
      <c r="V567">
        <f>($C$9*EA567+$D$9*EB567+$E$9*U567)</f>
        <v>0</v>
      </c>
      <c r="W567">
        <f>0.61365*exp(17.502*V567/(240.97+V567))</f>
        <v>0</v>
      </c>
      <c r="X567">
        <f>(Y567/Z567*100)</f>
        <v>0</v>
      </c>
      <c r="Y567">
        <f>DS567*(DX567+DY567)/1000</f>
        <v>0</v>
      </c>
      <c r="Z567">
        <f>0.61365*exp(17.502*DZ567/(240.97+DZ567))</f>
        <v>0</v>
      </c>
      <c r="AA567">
        <f>(W567-DS567*(DX567+DY567)/1000)</f>
        <v>0</v>
      </c>
      <c r="AB567">
        <f>(-I567*44100)</f>
        <v>0</v>
      </c>
      <c r="AC567">
        <f>2*29.3*Q567*0.92*(DZ567-V567)</f>
        <v>0</v>
      </c>
      <c r="AD567">
        <f>2*0.95*5.67E-8*(((DZ567+$B$9)+273)^4-(V567+273)^4)</f>
        <v>0</v>
      </c>
      <c r="AE567">
        <f>T567+AD567+AB567+AC567</f>
        <v>0</v>
      </c>
      <c r="AF567">
        <f>DW567*AT567*(DR567-DQ567*(1000-AT567*DT567)/(1000-AT567*DS567))/(100*DK567)</f>
        <v>0</v>
      </c>
      <c r="AG567">
        <f>1000*DW567*AT567*(DS567-DT567)/(100*DK567*(1000-AT567*DS567))</f>
        <v>0</v>
      </c>
      <c r="AH567">
        <f>(AI567 - AJ567 - DX567*1E3/(8.314*(DZ567+273.15)) * AL567/DW567 * AK567) * DW567/(100*DK567) * (1000 - DT567)/1000</f>
        <v>0</v>
      </c>
      <c r="AI567">
        <v>1108.791384848624</v>
      </c>
      <c r="AJ567">
        <v>1070.751818181818</v>
      </c>
      <c r="AK567">
        <v>3.370994657023786</v>
      </c>
      <c r="AL567">
        <v>66.96187495327348</v>
      </c>
      <c r="AM567">
        <f>(AO567 - AN567 + DX567*1E3/(8.314*(DZ567+273.15)) * AQ567/DW567 * AP567) * DW567/(100*DK567) * 1000/(1000 - AO567)</f>
        <v>0</v>
      </c>
      <c r="AN567">
        <v>15.16542698007632</v>
      </c>
      <c r="AO567">
        <v>18.06783006993009</v>
      </c>
      <c r="AP567">
        <v>1.489967203889247E-05</v>
      </c>
      <c r="AQ567">
        <v>97.61332919018848</v>
      </c>
      <c r="AR567">
        <v>0</v>
      </c>
      <c r="AS567">
        <v>0</v>
      </c>
      <c r="AT567">
        <f>IF(AR567*$H$15&gt;=AV567,1.0,(AV567/(AV567-AR567*$H$15)))</f>
        <v>0</v>
      </c>
      <c r="AU567">
        <f>(AT567-1)*100</f>
        <v>0</v>
      </c>
      <c r="AV567">
        <f>MAX(0,($B$15+$C$15*EE567)/(1+$D$15*EE567)*DX567/(DZ567+273)*$E$15)</f>
        <v>0</v>
      </c>
      <c r="AW567" t="s">
        <v>429</v>
      </c>
      <c r="AX567" t="s">
        <v>429</v>
      </c>
      <c r="AY567">
        <v>0</v>
      </c>
      <c r="AZ567">
        <v>0</v>
      </c>
      <c r="BA567">
        <f>1-AY567/AZ567</f>
        <v>0</v>
      </c>
      <c r="BB567">
        <v>0</v>
      </c>
      <c r="BC567" t="s">
        <v>429</v>
      </c>
      <c r="BD567" t="s">
        <v>429</v>
      </c>
      <c r="BE567">
        <v>0</v>
      </c>
      <c r="BF567">
        <v>0</v>
      </c>
      <c r="BG567">
        <f>1-BE567/BF567</f>
        <v>0</v>
      </c>
      <c r="BH567">
        <v>0.5</v>
      </c>
      <c r="BI567">
        <f>DH567</f>
        <v>0</v>
      </c>
      <c r="BJ567">
        <f>K567</f>
        <v>0</v>
      </c>
      <c r="BK567">
        <f>BG567*BH567*BI567</f>
        <v>0</v>
      </c>
      <c r="BL567">
        <f>(BJ567-BB567)/BI567</f>
        <v>0</v>
      </c>
      <c r="BM567">
        <f>(AZ567-BF567)/BF567</f>
        <v>0</v>
      </c>
      <c r="BN567">
        <f>AY567/(BA567+AY567/BF567)</f>
        <v>0</v>
      </c>
      <c r="BO567" t="s">
        <v>429</v>
      </c>
      <c r="BP567">
        <v>0</v>
      </c>
      <c r="BQ567">
        <f>IF(BP567&lt;&gt;0, BP567, BN567)</f>
        <v>0</v>
      </c>
      <c r="BR567">
        <f>1-BQ567/BF567</f>
        <v>0</v>
      </c>
      <c r="BS567">
        <f>(BF567-BE567)/(BF567-BQ567)</f>
        <v>0</v>
      </c>
      <c r="BT567">
        <f>(AZ567-BF567)/(AZ567-BQ567)</f>
        <v>0</v>
      </c>
      <c r="BU567">
        <f>(BF567-BE567)/(BF567-AY567)</f>
        <v>0</v>
      </c>
      <c r="BV567">
        <f>(AZ567-BF567)/(AZ567-AY567)</f>
        <v>0</v>
      </c>
      <c r="BW567">
        <f>(BS567*BQ567/BE567)</f>
        <v>0</v>
      </c>
      <c r="BX567">
        <f>(1-BW567)</f>
        <v>0</v>
      </c>
      <c r="DG567">
        <f>$B$13*EF567+$C$13*EG567+$F$13*ER567*(1-EU567)</f>
        <v>0</v>
      </c>
      <c r="DH567">
        <f>DG567*DI567</f>
        <v>0</v>
      </c>
      <c r="DI567">
        <f>($B$13*$D$11+$C$13*$D$11+$F$13*((FE567+EW567)/MAX(FE567+EW567+FF567, 0.1)*$I$11+FF567/MAX(FE567+EW567+FF567, 0.1)*$J$11))/($B$13+$C$13+$F$13)</f>
        <v>0</v>
      </c>
      <c r="DJ567">
        <f>($B$13*$K$11+$C$13*$K$11+$F$13*((FE567+EW567)/MAX(FE567+EW567+FF567, 0.1)*$P$11+FF567/MAX(FE567+EW567+FF567, 0.1)*$Q$11))/($B$13+$C$13+$F$13)</f>
        <v>0</v>
      </c>
      <c r="DK567">
        <v>6</v>
      </c>
      <c r="DL567">
        <v>0.5</v>
      </c>
      <c r="DM567" t="s">
        <v>430</v>
      </c>
      <c r="DN567">
        <v>2</v>
      </c>
      <c r="DO567" t="b">
        <v>1</v>
      </c>
      <c r="DP567">
        <v>1685039973.018518</v>
      </c>
      <c r="DQ567">
        <v>1028.368148148148</v>
      </c>
      <c r="DR567">
        <v>1076.561851851852</v>
      </c>
      <c r="DS567">
        <v>18.05347407407407</v>
      </c>
      <c r="DT567">
        <v>15.16090740740741</v>
      </c>
      <c r="DU567">
        <v>1028.236666666667</v>
      </c>
      <c r="DV567">
        <v>18.14420740740741</v>
      </c>
      <c r="DW567">
        <v>500.003925925926</v>
      </c>
      <c r="DX567">
        <v>99.44934444444445</v>
      </c>
      <c r="DY567">
        <v>0.1000151111111111</v>
      </c>
      <c r="DZ567">
        <v>27.1629</v>
      </c>
      <c r="EA567">
        <v>28.4735037037037</v>
      </c>
      <c r="EB567">
        <v>999.9000000000001</v>
      </c>
      <c r="EC567">
        <v>0</v>
      </c>
      <c r="ED567">
        <v>0</v>
      </c>
      <c r="EE567">
        <v>9990.395555555555</v>
      </c>
      <c r="EF567">
        <v>0</v>
      </c>
      <c r="EG567">
        <v>540.1238518518519</v>
      </c>
      <c r="EH567">
        <v>-48.19266666666666</v>
      </c>
      <c r="EI567">
        <v>1047.276296296296</v>
      </c>
      <c r="EJ567">
        <v>1093.134814814815</v>
      </c>
      <c r="EK567">
        <v>2.892569259259258</v>
      </c>
      <c r="EL567">
        <v>1076.561851851852</v>
      </c>
      <c r="EM567">
        <v>15.16090740740741</v>
      </c>
      <c r="EN567">
        <v>1.795406666666666</v>
      </c>
      <c r="EO567">
        <v>1.507743333333333</v>
      </c>
      <c r="EP567">
        <v>15.74684814814815</v>
      </c>
      <c r="EQ567">
        <v>13.04691481481482</v>
      </c>
      <c r="ER567">
        <v>2000.005185185185</v>
      </c>
      <c r="ES567">
        <v>0.9800049999999998</v>
      </c>
      <c r="ET567">
        <v>0.0199947</v>
      </c>
      <c r="EU567">
        <v>0</v>
      </c>
      <c r="EV567">
        <v>779.8844074074075</v>
      </c>
      <c r="EW567">
        <v>5.00078</v>
      </c>
      <c r="EX567">
        <v>22254.29259259259</v>
      </c>
      <c r="EY567">
        <v>16379.70740740741</v>
      </c>
      <c r="EZ567">
        <v>46.34922222222222</v>
      </c>
      <c r="FA567">
        <v>48.74751851851852</v>
      </c>
      <c r="FB567">
        <v>47.07166666666666</v>
      </c>
      <c r="FC567">
        <v>47.51118518518518</v>
      </c>
      <c r="FD567">
        <v>46.65477777777777</v>
      </c>
      <c r="FE567">
        <v>1955.115185185186</v>
      </c>
      <c r="FF567">
        <v>39.89000000000001</v>
      </c>
      <c r="FG567">
        <v>0</v>
      </c>
      <c r="FH567">
        <v>1685039979.7</v>
      </c>
      <c r="FI567">
        <v>0</v>
      </c>
      <c r="FJ567">
        <v>779.83776</v>
      </c>
      <c r="FK567">
        <v>-5.893000008784345</v>
      </c>
      <c r="FL567">
        <v>1372.238461827631</v>
      </c>
      <c r="FM567">
        <v>22248.644</v>
      </c>
      <c r="FN567">
        <v>15</v>
      </c>
      <c r="FO567">
        <v>1685038834.5</v>
      </c>
      <c r="FP567" t="s">
        <v>1407</v>
      </c>
      <c r="FQ567">
        <v>1685038825.5</v>
      </c>
      <c r="FR567">
        <v>1685038834.5</v>
      </c>
      <c r="FS567">
        <v>7</v>
      </c>
      <c r="FT567">
        <v>-0.029</v>
      </c>
      <c r="FU567">
        <v>-0.007</v>
      </c>
      <c r="FV567">
        <v>0.194</v>
      </c>
      <c r="FW567">
        <v>-0.178</v>
      </c>
      <c r="FX567">
        <v>420</v>
      </c>
      <c r="FY567">
        <v>11</v>
      </c>
      <c r="FZ567">
        <v>0.2</v>
      </c>
      <c r="GA567">
        <v>0.02</v>
      </c>
      <c r="GB567">
        <v>-48.09075365853658</v>
      </c>
      <c r="GC567">
        <v>-0.7125240418119321</v>
      </c>
      <c r="GD567">
        <v>0.3842312674378013</v>
      </c>
      <c r="GE567">
        <v>0</v>
      </c>
      <c r="GF567">
        <v>2.89226243902439</v>
      </c>
      <c r="GG567">
        <v>0.003657700348432459</v>
      </c>
      <c r="GH567">
        <v>0.001413102071965839</v>
      </c>
      <c r="GI567">
        <v>1</v>
      </c>
      <c r="GJ567">
        <v>1</v>
      </c>
      <c r="GK567">
        <v>2</v>
      </c>
      <c r="GL567" t="s">
        <v>432</v>
      </c>
      <c r="GM567">
        <v>3.09901</v>
      </c>
      <c r="GN567">
        <v>2.75854</v>
      </c>
      <c r="GO567">
        <v>0.178215</v>
      </c>
      <c r="GP567">
        <v>0.183549</v>
      </c>
      <c r="GQ567">
        <v>0.0955766</v>
      </c>
      <c r="GR567">
        <v>0.0843849</v>
      </c>
      <c r="GS567">
        <v>20715</v>
      </c>
      <c r="GT567">
        <v>20364.9</v>
      </c>
      <c r="GU567">
        <v>25779.6</v>
      </c>
      <c r="GV567">
        <v>25320.9</v>
      </c>
      <c r="GW567">
        <v>37452.2</v>
      </c>
      <c r="GX567">
        <v>35343.8</v>
      </c>
      <c r="GY567">
        <v>45091.3</v>
      </c>
      <c r="GZ567">
        <v>41749.9</v>
      </c>
      <c r="HA567">
        <v>1.79328</v>
      </c>
      <c r="HB567">
        <v>1.70905</v>
      </c>
      <c r="HC567">
        <v>-0.101957</v>
      </c>
      <c r="HD567">
        <v>0</v>
      </c>
      <c r="HE567">
        <v>30.1716</v>
      </c>
      <c r="HF567">
        <v>999.9</v>
      </c>
      <c r="HG567">
        <v>38.9</v>
      </c>
      <c r="HH567">
        <v>47.5</v>
      </c>
      <c r="HI567">
        <v>42.8437</v>
      </c>
      <c r="HJ567">
        <v>63.174</v>
      </c>
      <c r="HK567">
        <v>23.2332</v>
      </c>
      <c r="HL567">
        <v>1</v>
      </c>
      <c r="HM567">
        <v>1.03472</v>
      </c>
      <c r="HN567">
        <v>9.28105</v>
      </c>
      <c r="HO567">
        <v>20.0549</v>
      </c>
      <c r="HP567">
        <v>5.2098</v>
      </c>
      <c r="HQ567">
        <v>11.9867</v>
      </c>
      <c r="HR567">
        <v>4.96245</v>
      </c>
      <c r="HS567">
        <v>3.27395</v>
      </c>
      <c r="HT567">
        <v>9999</v>
      </c>
      <c r="HU567">
        <v>9999</v>
      </c>
      <c r="HV567">
        <v>9999</v>
      </c>
      <c r="HW567">
        <v>33.7</v>
      </c>
      <c r="HX567">
        <v>1.86395</v>
      </c>
      <c r="HY567">
        <v>1.86026</v>
      </c>
      <c r="HZ567">
        <v>1.85867</v>
      </c>
      <c r="IA567">
        <v>1.85995</v>
      </c>
      <c r="IB567">
        <v>1.85988</v>
      </c>
      <c r="IC567">
        <v>1.85852</v>
      </c>
      <c r="ID567">
        <v>1.8576</v>
      </c>
      <c r="IE567">
        <v>1.85241</v>
      </c>
      <c r="IF567">
        <v>0</v>
      </c>
      <c r="IG567">
        <v>0</v>
      </c>
      <c r="IH567">
        <v>0</v>
      </c>
      <c r="II567">
        <v>0</v>
      </c>
      <c r="IJ567" t="s">
        <v>433</v>
      </c>
      <c r="IK567" t="s">
        <v>434</v>
      </c>
      <c r="IL567" t="s">
        <v>435</v>
      </c>
      <c r="IM567" t="s">
        <v>435</v>
      </c>
      <c r="IN567" t="s">
        <v>435</v>
      </c>
      <c r="IO567" t="s">
        <v>435</v>
      </c>
      <c r="IP567">
        <v>0</v>
      </c>
      <c r="IQ567">
        <v>100</v>
      </c>
      <c r="IR567">
        <v>100</v>
      </c>
      <c r="IS567">
        <v>0.12</v>
      </c>
      <c r="IT567">
        <v>-0.0905</v>
      </c>
      <c r="IU567">
        <v>0.1137255797111478</v>
      </c>
      <c r="IV567">
        <v>0.0002756662941723101</v>
      </c>
      <c r="IW567">
        <v>-1.706736700235475E-07</v>
      </c>
      <c r="IX567">
        <v>-7.648352192670159E-11</v>
      </c>
      <c r="IY567">
        <v>-0.2528666375941129</v>
      </c>
      <c r="IZ567">
        <v>0.001712106514585134</v>
      </c>
      <c r="JA567">
        <v>0.0004201690128959496</v>
      </c>
      <c r="JB567">
        <v>-1.212774764375344E-06</v>
      </c>
      <c r="JC567">
        <v>3</v>
      </c>
      <c r="JD567">
        <v>1949</v>
      </c>
      <c r="JE567">
        <v>1</v>
      </c>
      <c r="JF567">
        <v>28</v>
      </c>
      <c r="JG567">
        <v>19.2</v>
      </c>
      <c r="JH567">
        <v>19.1</v>
      </c>
      <c r="JI567">
        <v>2.51343</v>
      </c>
      <c r="JJ567">
        <v>2.68433</v>
      </c>
      <c r="JK567">
        <v>1.49658</v>
      </c>
      <c r="JL567">
        <v>2.33521</v>
      </c>
      <c r="JM567">
        <v>1.54785</v>
      </c>
      <c r="JN567">
        <v>2.47437</v>
      </c>
      <c r="JO567">
        <v>50.51</v>
      </c>
      <c r="JP567">
        <v>12.3371</v>
      </c>
      <c r="JQ567">
        <v>18</v>
      </c>
      <c r="JR567">
        <v>504.035</v>
      </c>
      <c r="JS567">
        <v>461.36</v>
      </c>
      <c r="JT567">
        <v>21.073</v>
      </c>
      <c r="JU567">
        <v>38.977</v>
      </c>
      <c r="JV567">
        <v>30.0024</v>
      </c>
      <c r="JW567">
        <v>38.697</v>
      </c>
      <c r="JX567">
        <v>38.5772</v>
      </c>
      <c r="JY567">
        <v>50.4928</v>
      </c>
      <c r="JZ567">
        <v>58.4941</v>
      </c>
      <c r="KA567">
        <v>0</v>
      </c>
      <c r="KB567">
        <v>16.2508</v>
      </c>
      <c r="KC567">
        <v>1123.23</v>
      </c>
      <c r="KD567">
        <v>15.2354</v>
      </c>
      <c r="KE567">
        <v>98.5292</v>
      </c>
      <c r="KF567">
        <v>99.10720000000001</v>
      </c>
    </row>
    <row r="568" spans="1:292">
      <c r="A568">
        <v>548</v>
      </c>
      <c r="B568">
        <v>1685039985.5</v>
      </c>
      <c r="C568">
        <v>13386.40000009537</v>
      </c>
      <c r="D568" t="s">
        <v>1540</v>
      </c>
      <c r="E568" t="s">
        <v>1541</v>
      </c>
      <c r="F568">
        <v>5</v>
      </c>
      <c r="G568" t="s">
        <v>1406</v>
      </c>
      <c r="H568">
        <v>1685039977.732143</v>
      </c>
      <c r="I568">
        <f>(J568)/1000</f>
        <v>0</v>
      </c>
      <c r="J568">
        <f>IF(DO568, AM568, AG568)</f>
        <v>0</v>
      </c>
      <c r="K568">
        <f>IF(DO568, AH568, AF568)</f>
        <v>0</v>
      </c>
      <c r="L568">
        <f>DQ568 - IF(AT568&gt;1, K568*DK568*100.0/(AV568*EE568), 0)</f>
        <v>0</v>
      </c>
      <c r="M568">
        <f>((S568-I568/2)*L568-K568)/(S568+I568/2)</f>
        <v>0</v>
      </c>
      <c r="N568">
        <f>M568*(DX568+DY568)/1000.0</f>
        <v>0</v>
      </c>
      <c r="O568">
        <f>(DQ568 - IF(AT568&gt;1, K568*DK568*100.0/(AV568*EE568), 0))*(DX568+DY568)/1000.0</f>
        <v>0</v>
      </c>
      <c r="P568">
        <f>2.0/((1/R568-1/Q568)+SIGN(R568)*SQRT((1/R568-1/Q568)*(1/R568-1/Q568) + 4*DL568/((DL568+1)*(DL568+1))*(2*1/R568*1/Q568-1/Q568*1/Q568)))</f>
        <v>0</v>
      </c>
      <c r="Q568">
        <f>IF(LEFT(DM568,1)&lt;&gt;"0",IF(LEFT(DM568,1)="1",3.0,DN568),$D$5+$E$5*(EE568*DX568/($K$5*1000))+$F$5*(EE568*DX568/($K$5*1000))*MAX(MIN(DK568,$J$5),$I$5)*MAX(MIN(DK568,$J$5),$I$5)+$G$5*MAX(MIN(DK568,$J$5),$I$5)*(EE568*DX568/($K$5*1000))+$H$5*(EE568*DX568/($K$5*1000))*(EE568*DX568/($K$5*1000)))</f>
        <v>0</v>
      </c>
      <c r="R568">
        <f>I568*(1000-(1000*0.61365*exp(17.502*V568/(240.97+V568))/(DX568+DY568)+DS568)/2)/(1000*0.61365*exp(17.502*V568/(240.97+V568))/(DX568+DY568)-DS568)</f>
        <v>0</v>
      </c>
      <c r="S568">
        <f>1/((DL568+1)/(P568/1.6)+1/(Q568/1.37)) + DL568/((DL568+1)/(P568/1.6) + DL568/(Q568/1.37))</f>
        <v>0</v>
      </c>
      <c r="T568">
        <f>(DG568*DJ568)</f>
        <v>0</v>
      </c>
      <c r="U568">
        <f>(DZ568+(T568+2*0.95*5.67E-8*(((DZ568+$B$9)+273)^4-(DZ568+273)^4)-44100*I568)/(1.84*29.3*Q568+8*0.95*5.67E-8*(DZ568+273)^3))</f>
        <v>0</v>
      </c>
      <c r="V568">
        <f>($C$9*EA568+$D$9*EB568+$E$9*U568)</f>
        <v>0</v>
      </c>
      <c r="W568">
        <f>0.61365*exp(17.502*V568/(240.97+V568))</f>
        <v>0</v>
      </c>
      <c r="X568">
        <f>(Y568/Z568*100)</f>
        <v>0</v>
      </c>
      <c r="Y568">
        <f>DS568*(DX568+DY568)/1000</f>
        <v>0</v>
      </c>
      <c r="Z568">
        <f>0.61365*exp(17.502*DZ568/(240.97+DZ568))</f>
        <v>0</v>
      </c>
      <c r="AA568">
        <f>(W568-DS568*(DX568+DY568)/1000)</f>
        <v>0</v>
      </c>
      <c r="AB568">
        <f>(-I568*44100)</f>
        <v>0</v>
      </c>
      <c r="AC568">
        <f>2*29.3*Q568*0.92*(DZ568-V568)</f>
        <v>0</v>
      </c>
      <c r="AD568">
        <f>2*0.95*5.67E-8*(((DZ568+$B$9)+273)^4-(V568+273)^4)</f>
        <v>0</v>
      </c>
      <c r="AE568">
        <f>T568+AD568+AB568+AC568</f>
        <v>0</v>
      </c>
      <c r="AF568">
        <f>DW568*AT568*(DR568-DQ568*(1000-AT568*DT568)/(1000-AT568*DS568))/(100*DK568)</f>
        <v>0</v>
      </c>
      <c r="AG568">
        <f>1000*DW568*AT568*(DS568-DT568)/(100*DK568*(1000-AT568*DS568))</f>
        <v>0</v>
      </c>
      <c r="AH568">
        <f>(AI568 - AJ568 - DX568*1E3/(8.314*(DZ568+273.15)) * AL568/DW568 * AK568) * DW568/(100*DK568) * (1000 - DT568)/1000</f>
        <v>0</v>
      </c>
      <c r="AI568">
        <v>1127.016798184071</v>
      </c>
      <c r="AJ568">
        <v>1088.363212121212</v>
      </c>
      <c r="AK568">
        <v>3.496021251442204</v>
      </c>
      <c r="AL568">
        <v>66.96187495327348</v>
      </c>
      <c r="AM568">
        <f>(AO568 - AN568 + DX568*1E3/(8.314*(DZ568+273.15)) * AQ568/DW568 * AP568) * DW568/(100*DK568) * 1000/(1000 - AO568)</f>
        <v>0</v>
      </c>
      <c r="AN568">
        <v>15.17512002870511</v>
      </c>
      <c r="AO568">
        <v>18.08053636363638</v>
      </c>
      <c r="AP568">
        <v>3.819179305186608E-05</v>
      </c>
      <c r="AQ568">
        <v>97.61332919018848</v>
      </c>
      <c r="AR568">
        <v>0</v>
      </c>
      <c r="AS568">
        <v>0</v>
      </c>
      <c r="AT568">
        <f>IF(AR568*$H$15&gt;=AV568,1.0,(AV568/(AV568-AR568*$H$15)))</f>
        <v>0</v>
      </c>
      <c r="AU568">
        <f>(AT568-1)*100</f>
        <v>0</v>
      </c>
      <c r="AV568">
        <f>MAX(0,($B$15+$C$15*EE568)/(1+$D$15*EE568)*DX568/(DZ568+273)*$E$15)</f>
        <v>0</v>
      </c>
      <c r="AW568" t="s">
        <v>429</v>
      </c>
      <c r="AX568" t="s">
        <v>429</v>
      </c>
      <c r="AY568">
        <v>0</v>
      </c>
      <c r="AZ568">
        <v>0</v>
      </c>
      <c r="BA568">
        <f>1-AY568/AZ568</f>
        <v>0</v>
      </c>
      <c r="BB568">
        <v>0</v>
      </c>
      <c r="BC568" t="s">
        <v>429</v>
      </c>
      <c r="BD568" t="s">
        <v>429</v>
      </c>
      <c r="BE568">
        <v>0</v>
      </c>
      <c r="BF568">
        <v>0</v>
      </c>
      <c r="BG568">
        <f>1-BE568/BF568</f>
        <v>0</v>
      </c>
      <c r="BH568">
        <v>0.5</v>
      </c>
      <c r="BI568">
        <f>DH568</f>
        <v>0</v>
      </c>
      <c r="BJ568">
        <f>K568</f>
        <v>0</v>
      </c>
      <c r="BK568">
        <f>BG568*BH568*BI568</f>
        <v>0</v>
      </c>
      <c r="BL568">
        <f>(BJ568-BB568)/BI568</f>
        <v>0</v>
      </c>
      <c r="BM568">
        <f>(AZ568-BF568)/BF568</f>
        <v>0</v>
      </c>
      <c r="BN568">
        <f>AY568/(BA568+AY568/BF568)</f>
        <v>0</v>
      </c>
      <c r="BO568" t="s">
        <v>429</v>
      </c>
      <c r="BP568">
        <v>0</v>
      </c>
      <c r="BQ568">
        <f>IF(BP568&lt;&gt;0, BP568, BN568)</f>
        <v>0</v>
      </c>
      <c r="BR568">
        <f>1-BQ568/BF568</f>
        <v>0</v>
      </c>
      <c r="BS568">
        <f>(BF568-BE568)/(BF568-BQ568)</f>
        <v>0</v>
      </c>
      <c r="BT568">
        <f>(AZ568-BF568)/(AZ568-BQ568)</f>
        <v>0</v>
      </c>
      <c r="BU568">
        <f>(BF568-BE568)/(BF568-AY568)</f>
        <v>0</v>
      </c>
      <c r="BV568">
        <f>(AZ568-BF568)/(AZ568-AY568)</f>
        <v>0</v>
      </c>
      <c r="BW568">
        <f>(BS568*BQ568/BE568)</f>
        <v>0</v>
      </c>
      <c r="BX568">
        <f>(1-BW568)</f>
        <v>0</v>
      </c>
      <c r="DG568">
        <f>$B$13*EF568+$C$13*EG568+$F$13*ER568*(1-EU568)</f>
        <v>0</v>
      </c>
      <c r="DH568">
        <f>DG568*DI568</f>
        <v>0</v>
      </c>
      <c r="DI568">
        <f>($B$13*$D$11+$C$13*$D$11+$F$13*((FE568+EW568)/MAX(FE568+EW568+FF568, 0.1)*$I$11+FF568/MAX(FE568+EW568+FF568, 0.1)*$J$11))/($B$13+$C$13+$F$13)</f>
        <v>0</v>
      </c>
      <c r="DJ568">
        <f>($B$13*$K$11+$C$13*$K$11+$F$13*((FE568+EW568)/MAX(FE568+EW568+FF568, 0.1)*$P$11+FF568/MAX(FE568+EW568+FF568, 0.1)*$Q$11))/($B$13+$C$13+$F$13)</f>
        <v>0</v>
      </c>
      <c r="DK568">
        <v>6</v>
      </c>
      <c r="DL568">
        <v>0.5</v>
      </c>
      <c r="DM568" t="s">
        <v>430</v>
      </c>
      <c r="DN568">
        <v>2</v>
      </c>
      <c r="DO568" t="b">
        <v>1</v>
      </c>
      <c r="DP568">
        <v>1685039977.732143</v>
      </c>
      <c r="DQ568">
        <v>1044.119642857143</v>
      </c>
      <c r="DR568">
        <v>1092.595</v>
      </c>
      <c r="DS568">
        <v>18.06303214285715</v>
      </c>
      <c r="DT568">
        <v>15.16848571428572</v>
      </c>
      <c r="DU568">
        <v>1043.991785714286</v>
      </c>
      <c r="DV568">
        <v>18.15361071428572</v>
      </c>
      <c r="DW568">
        <v>500.0421071428571</v>
      </c>
      <c r="DX568">
        <v>99.44939285714285</v>
      </c>
      <c r="DY568">
        <v>0.1000752642857143</v>
      </c>
      <c r="DZ568">
        <v>27.17875357142857</v>
      </c>
      <c r="EA568">
        <v>28.49619642857143</v>
      </c>
      <c r="EB568">
        <v>999.9000000000002</v>
      </c>
      <c r="EC568">
        <v>0</v>
      </c>
      <c r="ED568">
        <v>0</v>
      </c>
      <c r="EE568">
        <v>9992.418214285713</v>
      </c>
      <c r="EF568">
        <v>0</v>
      </c>
      <c r="EG568">
        <v>540.8918214285715</v>
      </c>
      <c r="EH568">
        <v>-48.475675</v>
      </c>
      <c r="EI568">
        <v>1063.327142857143</v>
      </c>
      <c r="EJ568">
        <v>1109.423571428571</v>
      </c>
      <c r="EK568">
        <v>2.894538214285714</v>
      </c>
      <c r="EL568">
        <v>1092.595</v>
      </c>
      <c r="EM568">
        <v>15.16848571428572</v>
      </c>
      <c r="EN568">
        <v>1.796357142857143</v>
      </c>
      <c r="EO568">
        <v>1.508497857142857</v>
      </c>
      <c r="EP568">
        <v>15.75512857142857</v>
      </c>
      <c r="EQ568">
        <v>13.05456071428571</v>
      </c>
      <c r="ER568">
        <v>1999.981785714286</v>
      </c>
      <c r="ES568">
        <v>0.9800052142857142</v>
      </c>
      <c r="ET568">
        <v>0.01999448571428572</v>
      </c>
      <c r="EU568">
        <v>0</v>
      </c>
      <c r="EV568">
        <v>779.3516428571429</v>
      </c>
      <c r="EW568">
        <v>5.00078</v>
      </c>
      <c r="EX568">
        <v>22046.675</v>
      </c>
      <c r="EY568">
        <v>16379.51428571429</v>
      </c>
      <c r="EZ568">
        <v>46.37689285714284</v>
      </c>
      <c r="FA568">
        <v>48.77210714285713</v>
      </c>
      <c r="FB568">
        <v>47.09575</v>
      </c>
      <c r="FC568">
        <v>47.51974999999999</v>
      </c>
      <c r="FD568">
        <v>46.67157142857142</v>
      </c>
      <c r="FE568">
        <v>1955.091785714286</v>
      </c>
      <c r="FF568">
        <v>39.89000000000001</v>
      </c>
      <c r="FG568">
        <v>0</v>
      </c>
      <c r="FH568">
        <v>1685039985.1</v>
      </c>
      <c r="FI568">
        <v>0</v>
      </c>
      <c r="FJ568">
        <v>779.2760000000001</v>
      </c>
      <c r="FK568">
        <v>-7.339418811501456</v>
      </c>
      <c r="FL568">
        <v>-6839.483754793442</v>
      </c>
      <c r="FM568">
        <v>21992.88846153846</v>
      </c>
      <c r="FN568">
        <v>15</v>
      </c>
      <c r="FO568">
        <v>1685038834.5</v>
      </c>
      <c r="FP568" t="s">
        <v>1407</v>
      </c>
      <c r="FQ568">
        <v>1685038825.5</v>
      </c>
      <c r="FR568">
        <v>1685038834.5</v>
      </c>
      <c r="FS568">
        <v>7</v>
      </c>
      <c r="FT568">
        <v>-0.029</v>
      </c>
      <c r="FU568">
        <v>-0.007</v>
      </c>
      <c r="FV568">
        <v>0.194</v>
      </c>
      <c r="FW568">
        <v>-0.178</v>
      </c>
      <c r="FX568">
        <v>420</v>
      </c>
      <c r="FY568">
        <v>11</v>
      </c>
      <c r="FZ568">
        <v>0.2</v>
      </c>
      <c r="GA568">
        <v>0.02</v>
      </c>
      <c r="GB568">
        <v>-48.4015975</v>
      </c>
      <c r="GC568">
        <v>-3.866488930581479</v>
      </c>
      <c r="GD568">
        <v>0.6171166309894349</v>
      </c>
      <c r="GE568">
        <v>0</v>
      </c>
      <c r="GF568">
        <v>2.893891</v>
      </c>
      <c r="GG568">
        <v>0.02446806754220836</v>
      </c>
      <c r="GH568">
        <v>0.003001124622537329</v>
      </c>
      <c r="GI568">
        <v>1</v>
      </c>
      <c r="GJ568">
        <v>1</v>
      </c>
      <c r="GK568">
        <v>2</v>
      </c>
      <c r="GL568" t="s">
        <v>432</v>
      </c>
      <c r="GM568">
        <v>3.09885</v>
      </c>
      <c r="GN568">
        <v>2.75818</v>
      </c>
      <c r="GO568">
        <v>0.180049</v>
      </c>
      <c r="GP568">
        <v>0.185245</v>
      </c>
      <c r="GQ568">
        <v>0.09561840000000001</v>
      </c>
      <c r="GR568">
        <v>0.08440830000000001</v>
      </c>
      <c r="GS568">
        <v>20667.3</v>
      </c>
      <c r="GT568">
        <v>20321.5</v>
      </c>
      <c r="GU568">
        <v>25778</v>
      </c>
      <c r="GV568">
        <v>25319.8</v>
      </c>
      <c r="GW568">
        <v>37448.7</v>
      </c>
      <c r="GX568">
        <v>35341.8</v>
      </c>
      <c r="GY568">
        <v>45088.9</v>
      </c>
      <c r="GZ568">
        <v>41748.4</v>
      </c>
      <c r="HA568">
        <v>1.7926</v>
      </c>
      <c r="HB568">
        <v>1.7091</v>
      </c>
      <c r="HC568">
        <v>-0.101745</v>
      </c>
      <c r="HD568">
        <v>0</v>
      </c>
      <c r="HE568">
        <v>30.1897</v>
      </c>
      <c r="HF568">
        <v>999.9</v>
      </c>
      <c r="HG568">
        <v>38.9</v>
      </c>
      <c r="HH568">
        <v>47.5</v>
      </c>
      <c r="HI568">
        <v>42.8417</v>
      </c>
      <c r="HJ568">
        <v>63.124</v>
      </c>
      <c r="HK568">
        <v>23.3814</v>
      </c>
      <c r="HL568">
        <v>1</v>
      </c>
      <c r="HM568">
        <v>1.03709</v>
      </c>
      <c r="HN568">
        <v>9.28105</v>
      </c>
      <c r="HO568">
        <v>20.0551</v>
      </c>
      <c r="HP568">
        <v>5.2098</v>
      </c>
      <c r="HQ568">
        <v>11.986</v>
      </c>
      <c r="HR568">
        <v>4.9622</v>
      </c>
      <c r="HS568">
        <v>3.27395</v>
      </c>
      <c r="HT568">
        <v>9999</v>
      </c>
      <c r="HU568">
        <v>9999</v>
      </c>
      <c r="HV568">
        <v>9999</v>
      </c>
      <c r="HW568">
        <v>33.7</v>
      </c>
      <c r="HX568">
        <v>1.86399</v>
      </c>
      <c r="HY568">
        <v>1.86026</v>
      </c>
      <c r="HZ568">
        <v>1.85867</v>
      </c>
      <c r="IA568">
        <v>1.86</v>
      </c>
      <c r="IB568">
        <v>1.85988</v>
      </c>
      <c r="IC568">
        <v>1.85852</v>
      </c>
      <c r="ID568">
        <v>1.8576</v>
      </c>
      <c r="IE568">
        <v>1.85242</v>
      </c>
      <c r="IF568">
        <v>0</v>
      </c>
      <c r="IG568">
        <v>0</v>
      </c>
      <c r="IH568">
        <v>0</v>
      </c>
      <c r="II568">
        <v>0</v>
      </c>
      <c r="IJ568" t="s">
        <v>433</v>
      </c>
      <c r="IK568" t="s">
        <v>434</v>
      </c>
      <c r="IL568" t="s">
        <v>435</v>
      </c>
      <c r="IM568" t="s">
        <v>435</v>
      </c>
      <c r="IN568" t="s">
        <v>435</v>
      </c>
      <c r="IO568" t="s">
        <v>435</v>
      </c>
      <c r="IP568">
        <v>0</v>
      </c>
      <c r="IQ568">
        <v>100</v>
      </c>
      <c r="IR568">
        <v>100</v>
      </c>
      <c r="IS568">
        <v>0.12</v>
      </c>
      <c r="IT568">
        <v>-0.09030000000000001</v>
      </c>
      <c r="IU568">
        <v>0.1137255797111478</v>
      </c>
      <c r="IV568">
        <v>0.0002756662941723101</v>
      </c>
      <c r="IW568">
        <v>-1.706736700235475E-07</v>
      </c>
      <c r="IX568">
        <v>-7.648352192670159E-11</v>
      </c>
      <c r="IY568">
        <v>-0.2528666375941129</v>
      </c>
      <c r="IZ568">
        <v>0.001712106514585134</v>
      </c>
      <c r="JA568">
        <v>0.0004201690128959496</v>
      </c>
      <c r="JB568">
        <v>-1.212774764375344E-06</v>
      </c>
      <c r="JC568">
        <v>3</v>
      </c>
      <c r="JD568">
        <v>1949</v>
      </c>
      <c r="JE568">
        <v>1</v>
      </c>
      <c r="JF568">
        <v>28</v>
      </c>
      <c r="JG568">
        <v>19.3</v>
      </c>
      <c r="JH568">
        <v>19.2</v>
      </c>
      <c r="JI568">
        <v>2.54517</v>
      </c>
      <c r="JJ568">
        <v>2.68555</v>
      </c>
      <c r="JK568">
        <v>1.49658</v>
      </c>
      <c r="JL568">
        <v>2.33643</v>
      </c>
      <c r="JM568">
        <v>1.54785</v>
      </c>
      <c r="JN568">
        <v>2.44995</v>
      </c>
      <c r="JO568">
        <v>50.5425</v>
      </c>
      <c r="JP568">
        <v>12.3283</v>
      </c>
      <c r="JQ568">
        <v>18</v>
      </c>
      <c r="JR568">
        <v>503.754</v>
      </c>
      <c r="JS568">
        <v>461.549</v>
      </c>
      <c r="JT568">
        <v>21.0893</v>
      </c>
      <c r="JU568">
        <v>39.0008</v>
      </c>
      <c r="JV568">
        <v>30.0023</v>
      </c>
      <c r="JW568">
        <v>38.7193</v>
      </c>
      <c r="JX568">
        <v>38.6011</v>
      </c>
      <c r="JY568">
        <v>51.0634</v>
      </c>
      <c r="JZ568">
        <v>58.4941</v>
      </c>
      <c r="KA568">
        <v>0</v>
      </c>
      <c r="KB568">
        <v>16.264</v>
      </c>
      <c r="KC568">
        <v>1136.58</v>
      </c>
      <c r="KD568">
        <v>15.2313</v>
      </c>
      <c r="KE568">
        <v>98.52370000000001</v>
      </c>
      <c r="KF568">
        <v>99.1033</v>
      </c>
    </row>
    <row r="569" spans="1:292">
      <c r="A569">
        <v>549</v>
      </c>
      <c r="B569">
        <v>1685039990.5</v>
      </c>
      <c r="C569">
        <v>13391.40000009537</v>
      </c>
      <c r="D569" t="s">
        <v>1542</v>
      </c>
      <c r="E569" t="s">
        <v>1543</v>
      </c>
      <c r="F569">
        <v>5</v>
      </c>
      <c r="G569" t="s">
        <v>1406</v>
      </c>
      <c r="H569">
        <v>1685039983</v>
      </c>
      <c r="I569">
        <f>(J569)/1000</f>
        <v>0</v>
      </c>
      <c r="J569">
        <f>IF(DO569, AM569, AG569)</f>
        <v>0</v>
      </c>
      <c r="K569">
        <f>IF(DO569, AH569, AF569)</f>
        <v>0</v>
      </c>
      <c r="L569">
        <f>DQ569 - IF(AT569&gt;1, K569*DK569*100.0/(AV569*EE569), 0)</f>
        <v>0</v>
      </c>
      <c r="M569">
        <f>((S569-I569/2)*L569-K569)/(S569+I569/2)</f>
        <v>0</v>
      </c>
      <c r="N569">
        <f>M569*(DX569+DY569)/1000.0</f>
        <v>0</v>
      </c>
      <c r="O569">
        <f>(DQ569 - IF(AT569&gt;1, K569*DK569*100.0/(AV569*EE569), 0))*(DX569+DY569)/1000.0</f>
        <v>0</v>
      </c>
      <c r="P569">
        <f>2.0/((1/R569-1/Q569)+SIGN(R569)*SQRT((1/R569-1/Q569)*(1/R569-1/Q569) + 4*DL569/((DL569+1)*(DL569+1))*(2*1/R569*1/Q569-1/Q569*1/Q569)))</f>
        <v>0</v>
      </c>
      <c r="Q569">
        <f>IF(LEFT(DM569,1)&lt;&gt;"0",IF(LEFT(DM569,1)="1",3.0,DN569),$D$5+$E$5*(EE569*DX569/($K$5*1000))+$F$5*(EE569*DX569/($K$5*1000))*MAX(MIN(DK569,$J$5),$I$5)*MAX(MIN(DK569,$J$5),$I$5)+$G$5*MAX(MIN(DK569,$J$5),$I$5)*(EE569*DX569/($K$5*1000))+$H$5*(EE569*DX569/($K$5*1000))*(EE569*DX569/($K$5*1000)))</f>
        <v>0</v>
      </c>
      <c r="R569">
        <f>I569*(1000-(1000*0.61365*exp(17.502*V569/(240.97+V569))/(DX569+DY569)+DS569)/2)/(1000*0.61365*exp(17.502*V569/(240.97+V569))/(DX569+DY569)-DS569)</f>
        <v>0</v>
      </c>
      <c r="S569">
        <f>1/((DL569+1)/(P569/1.6)+1/(Q569/1.37)) + DL569/((DL569+1)/(P569/1.6) + DL569/(Q569/1.37))</f>
        <v>0</v>
      </c>
      <c r="T569">
        <f>(DG569*DJ569)</f>
        <v>0</v>
      </c>
      <c r="U569">
        <f>(DZ569+(T569+2*0.95*5.67E-8*(((DZ569+$B$9)+273)^4-(DZ569+273)^4)-44100*I569)/(1.84*29.3*Q569+8*0.95*5.67E-8*(DZ569+273)^3))</f>
        <v>0</v>
      </c>
      <c r="V569">
        <f>($C$9*EA569+$D$9*EB569+$E$9*U569)</f>
        <v>0</v>
      </c>
      <c r="W569">
        <f>0.61365*exp(17.502*V569/(240.97+V569))</f>
        <v>0</v>
      </c>
      <c r="X569">
        <f>(Y569/Z569*100)</f>
        <v>0</v>
      </c>
      <c r="Y569">
        <f>DS569*(DX569+DY569)/1000</f>
        <v>0</v>
      </c>
      <c r="Z569">
        <f>0.61365*exp(17.502*DZ569/(240.97+DZ569))</f>
        <v>0</v>
      </c>
      <c r="AA569">
        <f>(W569-DS569*(DX569+DY569)/1000)</f>
        <v>0</v>
      </c>
      <c r="AB569">
        <f>(-I569*44100)</f>
        <v>0</v>
      </c>
      <c r="AC569">
        <f>2*29.3*Q569*0.92*(DZ569-V569)</f>
        <v>0</v>
      </c>
      <c r="AD569">
        <f>2*0.95*5.67E-8*(((DZ569+$B$9)+273)^4-(V569+273)^4)</f>
        <v>0</v>
      </c>
      <c r="AE569">
        <f>T569+AD569+AB569+AC569</f>
        <v>0</v>
      </c>
      <c r="AF569">
        <f>DW569*AT569*(DR569-DQ569*(1000-AT569*DT569)/(1000-AT569*DS569))/(100*DK569)</f>
        <v>0</v>
      </c>
      <c r="AG569">
        <f>1000*DW569*AT569*(DS569-DT569)/(100*DK569*(1000-AT569*DS569))</f>
        <v>0</v>
      </c>
      <c r="AH569">
        <f>(AI569 - AJ569 - DX569*1E3/(8.314*(DZ569+273.15)) * AL569/DW569 * AK569) * DW569/(100*DK569) * (1000 - DT569)/1000</f>
        <v>0</v>
      </c>
      <c r="AI569">
        <v>1143.176646828628</v>
      </c>
      <c r="AJ569">
        <v>1105.204909090909</v>
      </c>
      <c r="AK569">
        <v>3.34945429463058</v>
      </c>
      <c r="AL569">
        <v>66.96187495327348</v>
      </c>
      <c r="AM569">
        <f>(AO569 - AN569 + DX569*1E3/(8.314*(DZ569+273.15)) * AQ569/DW569 * AP569) * DW569/(100*DK569) * 1000/(1000 - AO569)</f>
        <v>0</v>
      </c>
      <c r="AN569">
        <v>15.17759900182353</v>
      </c>
      <c r="AO569">
        <v>18.09135034965036</v>
      </c>
      <c r="AP569">
        <v>2.961483290146104E-05</v>
      </c>
      <c r="AQ569">
        <v>97.61332919018848</v>
      </c>
      <c r="AR569">
        <v>0</v>
      </c>
      <c r="AS569">
        <v>0</v>
      </c>
      <c r="AT569">
        <f>IF(AR569*$H$15&gt;=AV569,1.0,(AV569/(AV569-AR569*$H$15)))</f>
        <v>0</v>
      </c>
      <c r="AU569">
        <f>(AT569-1)*100</f>
        <v>0</v>
      </c>
      <c r="AV569">
        <f>MAX(0,($B$15+$C$15*EE569)/(1+$D$15*EE569)*DX569/(DZ569+273)*$E$15)</f>
        <v>0</v>
      </c>
      <c r="AW569" t="s">
        <v>429</v>
      </c>
      <c r="AX569" t="s">
        <v>429</v>
      </c>
      <c r="AY569">
        <v>0</v>
      </c>
      <c r="AZ569">
        <v>0</v>
      </c>
      <c r="BA569">
        <f>1-AY569/AZ569</f>
        <v>0</v>
      </c>
      <c r="BB569">
        <v>0</v>
      </c>
      <c r="BC569" t="s">
        <v>429</v>
      </c>
      <c r="BD569" t="s">
        <v>429</v>
      </c>
      <c r="BE569">
        <v>0</v>
      </c>
      <c r="BF569">
        <v>0</v>
      </c>
      <c r="BG569">
        <f>1-BE569/BF569</f>
        <v>0</v>
      </c>
      <c r="BH569">
        <v>0.5</v>
      </c>
      <c r="BI569">
        <f>DH569</f>
        <v>0</v>
      </c>
      <c r="BJ569">
        <f>K569</f>
        <v>0</v>
      </c>
      <c r="BK569">
        <f>BG569*BH569*BI569</f>
        <v>0</v>
      </c>
      <c r="BL569">
        <f>(BJ569-BB569)/BI569</f>
        <v>0</v>
      </c>
      <c r="BM569">
        <f>(AZ569-BF569)/BF569</f>
        <v>0</v>
      </c>
      <c r="BN569">
        <f>AY569/(BA569+AY569/BF569)</f>
        <v>0</v>
      </c>
      <c r="BO569" t="s">
        <v>429</v>
      </c>
      <c r="BP569">
        <v>0</v>
      </c>
      <c r="BQ569">
        <f>IF(BP569&lt;&gt;0, BP569, BN569)</f>
        <v>0</v>
      </c>
      <c r="BR569">
        <f>1-BQ569/BF569</f>
        <v>0</v>
      </c>
      <c r="BS569">
        <f>(BF569-BE569)/(BF569-BQ569)</f>
        <v>0</v>
      </c>
      <c r="BT569">
        <f>(AZ569-BF569)/(AZ569-BQ569)</f>
        <v>0</v>
      </c>
      <c r="BU569">
        <f>(BF569-BE569)/(BF569-AY569)</f>
        <v>0</v>
      </c>
      <c r="BV569">
        <f>(AZ569-BF569)/(AZ569-AY569)</f>
        <v>0</v>
      </c>
      <c r="BW569">
        <f>(BS569*BQ569/BE569)</f>
        <v>0</v>
      </c>
      <c r="BX569">
        <f>(1-BW569)</f>
        <v>0</v>
      </c>
      <c r="DG569">
        <f>$B$13*EF569+$C$13*EG569+$F$13*ER569*(1-EU569)</f>
        <v>0</v>
      </c>
      <c r="DH569">
        <f>DG569*DI569</f>
        <v>0</v>
      </c>
      <c r="DI569">
        <f>($B$13*$D$11+$C$13*$D$11+$F$13*((FE569+EW569)/MAX(FE569+EW569+FF569, 0.1)*$I$11+FF569/MAX(FE569+EW569+FF569, 0.1)*$J$11))/($B$13+$C$13+$F$13)</f>
        <v>0</v>
      </c>
      <c r="DJ569">
        <f>($B$13*$K$11+$C$13*$K$11+$F$13*((FE569+EW569)/MAX(FE569+EW569+FF569, 0.1)*$P$11+FF569/MAX(FE569+EW569+FF569, 0.1)*$Q$11))/($B$13+$C$13+$F$13)</f>
        <v>0</v>
      </c>
      <c r="DK569">
        <v>6</v>
      </c>
      <c r="DL569">
        <v>0.5</v>
      </c>
      <c r="DM569" t="s">
        <v>430</v>
      </c>
      <c r="DN569">
        <v>2</v>
      </c>
      <c r="DO569" t="b">
        <v>1</v>
      </c>
      <c r="DP569">
        <v>1685039983</v>
      </c>
      <c r="DQ569">
        <v>1061.746666666667</v>
      </c>
      <c r="DR569">
        <v>1110.373703703704</v>
      </c>
      <c r="DS569">
        <v>18.07486666666667</v>
      </c>
      <c r="DT569">
        <v>15.17538888888889</v>
      </c>
      <c r="DU569">
        <v>1061.624074074074</v>
      </c>
      <c r="DV569">
        <v>18.16525185185185</v>
      </c>
      <c r="DW569">
        <v>500.0648148148149</v>
      </c>
      <c r="DX569">
        <v>99.44991481481482</v>
      </c>
      <c r="DY569">
        <v>0.1000998185185185</v>
      </c>
      <c r="DZ569">
        <v>27.20048148148148</v>
      </c>
      <c r="EA569">
        <v>28.52318148148148</v>
      </c>
      <c r="EB569">
        <v>999.9000000000001</v>
      </c>
      <c r="EC569">
        <v>0</v>
      </c>
      <c r="ED569">
        <v>0</v>
      </c>
      <c r="EE569">
        <v>9997.251111111113</v>
      </c>
      <c r="EF569">
        <v>0</v>
      </c>
      <c r="EG569">
        <v>517.0568148148149</v>
      </c>
      <c r="EH569">
        <v>-48.62760000000002</v>
      </c>
      <c r="EI569">
        <v>1081.291481481481</v>
      </c>
      <c r="EJ569">
        <v>1127.484444444445</v>
      </c>
      <c r="EK569">
        <v>2.899463333333333</v>
      </c>
      <c r="EL569">
        <v>1110.373703703704</v>
      </c>
      <c r="EM569">
        <v>15.17538888888889</v>
      </c>
      <c r="EN569">
        <v>1.797543333333333</v>
      </c>
      <c r="EO569">
        <v>1.509192222222222</v>
      </c>
      <c r="EP569">
        <v>15.76544814814815</v>
      </c>
      <c r="EQ569">
        <v>13.0616</v>
      </c>
      <c r="ER569">
        <v>1999.984074074074</v>
      </c>
      <c r="ES569">
        <v>0.9800061111111114</v>
      </c>
      <c r="ET569">
        <v>0.01999360370370371</v>
      </c>
      <c r="EU569">
        <v>0</v>
      </c>
      <c r="EV569">
        <v>778.8842592592592</v>
      </c>
      <c r="EW569">
        <v>5.00078</v>
      </c>
      <c r="EX569">
        <v>21463.35185185185</v>
      </c>
      <c r="EY569">
        <v>16379.53703703704</v>
      </c>
      <c r="EZ569">
        <v>46.39551851851852</v>
      </c>
      <c r="FA569">
        <v>48.79592592592592</v>
      </c>
      <c r="FB569">
        <v>47.13851851851851</v>
      </c>
      <c r="FC569">
        <v>47.52518518518518</v>
      </c>
      <c r="FD569">
        <v>46.67566666666665</v>
      </c>
      <c r="FE569">
        <v>1955.094074074074</v>
      </c>
      <c r="FF569">
        <v>39.88888888888889</v>
      </c>
      <c r="FG569">
        <v>0</v>
      </c>
      <c r="FH569">
        <v>1685039989.9</v>
      </c>
      <c r="FI569">
        <v>0</v>
      </c>
      <c r="FJ569">
        <v>778.8360769230769</v>
      </c>
      <c r="FK569">
        <v>-5.195008556447235</v>
      </c>
      <c r="FL569">
        <v>-8848.666664870027</v>
      </c>
      <c r="FM569">
        <v>21465.14230769231</v>
      </c>
      <c r="FN569">
        <v>15</v>
      </c>
      <c r="FO569">
        <v>1685038834.5</v>
      </c>
      <c r="FP569" t="s">
        <v>1407</v>
      </c>
      <c r="FQ569">
        <v>1685038825.5</v>
      </c>
      <c r="FR569">
        <v>1685038834.5</v>
      </c>
      <c r="FS569">
        <v>7</v>
      </c>
      <c r="FT569">
        <v>-0.029</v>
      </c>
      <c r="FU569">
        <v>-0.007</v>
      </c>
      <c r="FV569">
        <v>0.194</v>
      </c>
      <c r="FW569">
        <v>-0.178</v>
      </c>
      <c r="FX569">
        <v>420</v>
      </c>
      <c r="FY569">
        <v>11</v>
      </c>
      <c r="FZ569">
        <v>0.2</v>
      </c>
      <c r="GA569">
        <v>0.02</v>
      </c>
      <c r="GB569">
        <v>-48.4294675</v>
      </c>
      <c r="GC569">
        <v>-2.704204502814218</v>
      </c>
      <c r="GD569">
        <v>0.6123205522385723</v>
      </c>
      <c r="GE569">
        <v>0</v>
      </c>
      <c r="GF569">
        <v>2.8969415</v>
      </c>
      <c r="GG569">
        <v>0.05041621013132188</v>
      </c>
      <c r="GH569">
        <v>0.005580272641188776</v>
      </c>
      <c r="GI569">
        <v>1</v>
      </c>
      <c r="GJ569">
        <v>1</v>
      </c>
      <c r="GK569">
        <v>2</v>
      </c>
      <c r="GL569" t="s">
        <v>432</v>
      </c>
      <c r="GM569">
        <v>3.09866</v>
      </c>
      <c r="GN569">
        <v>2.75804</v>
      </c>
      <c r="GO569">
        <v>0.181792</v>
      </c>
      <c r="GP569">
        <v>0.1869</v>
      </c>
      <c r="GQ569">
        <v>0.0956538</v>
      </c>
      <c r="GR569">
        <v>0.08443779999999999</v>
      </c>
      <c r="GS569">
        <v>20622.3</v>
      </c>
      <c r="GT569">
        <v>20279.2</v>
      </c>
      <c r="GU569">
        <v>25776.8</v>
      </c>
      <c r="GV569">
        <v>25318.7</v>
      </c>
      <c r="GW569">
        <v>37445.8</v>
      </c>
      <c r="GX569">
        <v>35339.6</v>
      </c>
      <c r="GY569">
        <v>45086.8</v>
      </c>
      <c r="GZ569">
        <v>41746.8</v>
      </c>
      <c r="HA569">
        <v>1.79225</v>
      </c>
      <c r="HB569">
        <v>1.70885</v>
      </c>
      <c r="HC569">
        <v>-0.100918</v>
      </c>
      <c r="HD569">
        <v>0</v>
      </c>
      <c r="HE569">
        <v>30.2106</v>
      </c>
      <c r="HF569">
        <v>999.9</v>
      </c>
      <c r="HG569">
        <v>38.9</v>
      </c>
      <c r="HH569">
        <v>47.5</v>
      </c>
      <c r="HI569">
        <v>42.841</v>
      </c>
      <c r="HJ569">
        <v>63.254</v>
      </c>
      <c r="HK569">
        <v>23.4215</v>
      </c>
      <c r="HL569">
        <v>1</v>
      </c>
      <c r="HM569">
        <v>1.03984</v>
      </c>
      <c r="HN569">
        <v>9.28105</v>
      </c>
      <c r="HO569">
        <v>20.0549</v>
      </c>
      <c r="HP569">
        <v>5.20875</v>
      </c>
      <c r="HQ569">
        <v>11.986</v>
      </c>
      <c r="HR569">
        <v>4.96125</v>
      </c>
      <c r="HS569">
        <v>3.27387</v>
      </c>
      <c r="HT569">
        <v>9999</v>
      </c>
      <c r="HU569">
        <v>9999</v>
      </c>
      <c r="HV569">
        <v>9999</v>
      </c>
      <c r="HW569">
        <v>33.7</v>
      </c>
      <c r="HX569">
        <v>1.86399</v>
      </c>
      <c r="HY569">
        <v>1.86024</v>
      </c>
      <c r="HZ569">
        <v>1.85866</v>
      </c>
      <c r="IA569">
        <v>1.85999</v>
      </c>
      <c r="IB569">
        <v>1.85986</v>
      </c>
      <c r="IC569">
        <v>1.85852</v>
      </c>
      <c r="ID569">
        <v>1.8576</v>
      </c>
      <c r="IE569">
        <v>1.85242</v>
      </c>
      <c r="IF569">
        <v>0</v>
      </c>
      <c r="IG569">
        <v>0</v>
      </c>
      <c r="IH569">
        <v>0</v>
      </c>
      <c r="II569">
        <v>0</v>
      </c>
      <c r="IJ569" t="s">
        <v>433</v>
      </c>
      <c r="IK569" t="s">
        <v>434</v>
      </c>
      <c r="IL569" t="s">
        <v>435</v>
      </c>
      <c r="IM569" t="s">
        <v>435</v>
      </c>
      <c r="IN569" t="s">
        <v>435</v>
      </c>
      <c r="IO569" t="s">
        <v>435</v>
      </c>
      <c r="IP569">
        <v>0</v>
      </c>
      <c r="IQ569">
        <v>100</v>
      </c>
      <c r="IR569">
        <v>100</v>
      </c>
      <c r="IS569">
        <v>0.12</v>
      </c>
      <c r="IT569">
        <v>-0.0901</v>
      </c>
      <c r="IU569">
        <v>0.1137255797111478</v>
      </c>
      <c r="IV569">
        <v>0.0002756662941723101</v>
      </c>
      <c r="IW569">
        <v>-1.706736700235475E-07</v>
      </c>
      <c r="IX569">
        <v>-7.648352192670159E-11</v>
      </c>
      <c r="IY569">
        <v>-0.2528666375941129</v>
      </c>
      <c r="IZ569">
        <v>0.001712106514585134</v>
      </c>
      <c r="JA569">
        <v>0.0004201690128959496</v>
      </c>
      <c r="JB569">
        <v>-1.212774764375344E-06</v>
      </c>
      <c r="JC569">
        <v>3</v>
      </c>
      <c r="JD569">
        <v>1949</v>
      </c>
      <c r="JE569">
        <v>1</v>
      </c>
      <c r="JF569">
        <v>28</v>
      </c>
      <c r="JG569">
        <v>19.4</v>
      </c>
      <c r="JH569">
        <v>19.3</v>
      </c>
      <c r="JI569">
        <v>2.5769</v>
      </c>
      <c r="JJ569">
        <v>2.68799</v>
      </c>
      <c r="JK569">
        <v>1.49658</v>
      </c>
      <c r="JL569">
        <v>2.33521</v>
      </c>
      <c r="JM569">
        <v>1.54785</v>
      </c>
      <c r="JN569">
        <v>2.45361</v>
      </c>
      <c r="JO569">
        <v>50.5425</v>
      </c>
      <c r="JP569">
        <v>12.3196</v>
      </c>
      <c r="JQ569">
        <v>18</v>
      </c>
      <c r="JR569">
        <v>503.686</v>
      </c>
      <c r="JS569">
        <v>461.54</v>
      </c>
      <c r="JT569">
        <v>21.1075</v>
      </c>
      <c r="JU569">
        <v>39.0262</v>
      </c>
      <c r="JV569">
        <v>30.0026</v>
      </c>
      <c r="JW569">
        <v>38.7426</v>
      </c>
      <c r="JX569">
        <v>38.625</v>
      </c>
      <c r="JY569">
        <v>51.7177</v>
      </c>
      <c r="JZ569">
        <v>58.4941</v>
      </c>
      <c r="KA569">
        <v>0</v>
      </c>
      <c r="KB569">
        <v>16.2745</v>
      </c>
      <c r="KC569">
        <v>1156.65</v>
      </c>
      <c r="KD569">
        <v>15.2284</v>
      </c>
      <c r="KE569">
        <v>98.5192</v>
      </c>
      <c r="KF569">
        <v>99.0994</v>
      </c>
    </row>
    <row r="570" spans="1:292">
      <c r="A570">
        <v>550</v>
      </c>
      <c r="B570">
        <v>1685039995.5</v>
      </c>
      <c r="C570">
        <v>13396.40000009537</v>
      </c>
      <c r="D570" t="s">
        <v>1544</v>
      </c>
      <c r="E570" t="s">
        <v>1545</v>
      </c>
      <c r="F570">
        <v>5</v>
      </c>
      <c r="G570" t="s">
        <v>1406</v>
      </c>
      <c r="H570">
        <v>1685039987.714286</v>
      </c>
      <c r="I570">
        <f>(J570)/1000</f>
        <v>0</v>
      </c>
      <c r="J570">
        <f>IF(DO570, AM570, AG570)</f>
        <v>0</v>
      </c>
      <c r="K570">
        <f>IF(DO570, AH570, AF570)</f>
        <v>0</v>
      </c>
      <c r="L570">
        <f>DQ570 - IF(AT570&gt;1, K570*DK570*100.0/(AV570*EE570), 0)</f>
        <v>0</v>
      </c>
      <c r="M570">
        <f>((S570-I570/2)*L570-K570)/(S570+I570/2)</f>
        <v>0</v>
      </c>
      <c r="N570">
        <f>M570*(DX570+DY570)/1000.0</f>
        <v>0</v>
      </c>
      <c r="O570">
        <f>(DQ570 - IF(AT570&gt;1, K570*DK570*100.0/(AV570*EE570), 0))*(DX570+DY570)/1000.0</f>
        <v>0</v>
      </c>
      <c r="P570">
        <f>2.0/((1/R570-1/Q570)+SIGN(R570)*SQRT((1/R570-1/Q570)*(1/R570-1/Q570) + 4*DL570/((DL570+1)*(DL570+1))*(2*1/R570*1/Q570-1/Q570*1/Q570)))</f>
        <v>0</v>
      </c>
      <c r="Q570">
        <f>IF(LEFT(DM570,1)&lt;&gt;"0",IF(LEFT(DM570,1)="1",3.0,DN570),$D$5+$E$5*(EE570*DX570/($K$5*1000))+$F$5*(EE570*DX570/($K$5*1000))*MAX(MIN(DK570,$J$5),$I$5)*MAX(MIN(DK570,$J$5),$I$5)+$G$5*MAX(MIN(DK570,$J$5),$I$5)*(EE570*DX570/($K$5*1000))+$H$5*(EE570*DX570/($K$5*1000))*(EE570*DX570/($K$5*1000)))</f>
        <v>0</v>
      </c>
      <c r="R570">
        <f>I570*(1000-(1000*0.61365*exp(17.502*V570/(240.97+V570))/(DX570+DY570)+DS570)/2)/(1000*0.61365*exp(17.502*V570/(240.97+V570))/(DX570+DY570)-DS570)</f>
        <v>0</v>
      </c>
      <c r="S570">
        <f>1/((DL570+1)/(P570/1.6)+1/(Q570/1.37)) + DL570/((DL570+1)/(P570/1.6) + DL570/(Q570/1.37))</f>
        <v>0</v>
      </c>
      <c r="T570">
        <f>(DG570*DJ570)</f>
        <v>0</v>
      </c>
      <c r="U570">
        <f>(DZ570+(T570+2*0.95*5.67E-8*(((DZ570+$B$9)+273)^4-(DZ570+273)^4)-44100*I570)/(1.84*29.3*Q570+8*0.95*5.67E-8*(DZ570+273)^3))</f>
        <v>0</v>
      </c>
      <c r="V570">
        <f>($C$9*EA570+$D$9*EB570+$E$9*U570)</f>
        <v>0</v>
      </c>
      <c r="W570">
        <f>0.61365*exp(17.502*V570/(240.97+V570))</f>
        <v>0</v>
      </c>
      <c r="X570">
        <f>(Y570/Z570*100)</f>
        <v>0</v>
      </c>
      <c r="Y570">
        <f>DS570*(DX570+DY570)/1000</f>
        <v>0</v>
      </c>
      <c r="Z570">
        <f>0.61365*exp(17.502*DZ570/(240.97+DZ570))</f>
        <v>0</v>
      </c>
      <c r="AA570">
        <f>(W570-DS570*(DX570+DY570)/1000)</f>
        <v>0</v>
      </c>
      <c r="AB570">
        <f>(-I570*44100)</f>
        <v>0</v>
      </c>
      <c r="AC570">
        <f>2*29.3*Q570*0.92*(DZ570-V570)</f>
        <v>0</v>
      </c>
      <c r="AD570">
        <f>2*0.95*5.67E-8*(((DZ570+$B$9)+273)^4-(V570+273)^4)</f>
        <v>0</v>
      </c>
      <c r="AE570">
        <f>T570+AD570+AB570+AC570</f>
        <v>0</v>
      </c>
      <c r="AF570">
        <f>DW570*AT570*(DR570-DQ570*(1000-AT570*DT570)/(1000-AT570*DS570))/(100*DK570)</f>
        <v>0</v>
      </c>
      <c r="AG570">
        <f>1000*DW570*AT570*(DS570-DT570)/(100*DK570*(1000-AT570*DS570))</f>
        <v>0</v>
      </c>
      <c r="AH570">
        <f>(AI570 - AJ570 - DX570*1E3/(8.314*(DZ570+273.15)) * AL570/DW570 * AK570) * DW570/(100*DK570) * (1000 - DT570)/1000</f>
        <v>0</v>
      </c>
      <c r="AI570">
        <v>1159.865456092308</v>
      </c>
      <c r="AJ570">
        <v>1121.843696969696</v>
      </c>
      <c r="AK570">
        <v>3.329932107077108</v>
      </c>
      <c r="AL570">
        <v>66.96187495327348</v>
      </c>
      <c r="AM570">
        <f>(AO570 - AN570 + DX570*1E3/(8.314*(DZ570+273.15)) * AQ570/DW570 * AP570) * DW570/(100*DK570) * 1000/(1000 - AO570)</f>
        <v>0</v>
      </c>
      <c r="AN570">
        <v>15.18546229649731</v>
      </c>
      <c r="AO570">
        <v>18.09686013986014</v>
      </c>
      <c r="AP570">
        <v>2.640931853362624E-05</v>
      </c>
      <c r="AQ570">
        <v>97.61332919018848</v>
      </c>
      <c r="AR570">
        <v>0</v>
      </c>
      <c r="AS570">
        <v>0</v>
      </c>
      <c r="AT570">
        <f>IF(AR570*$H$15&gt;=AV570,1.0,(AV570/(AV570-AR570*$H$15)))</f>
        <v>0</v>
      </c>
      <c r="AU570">
        <f>(AT570-1)*100</f>
        <v>0</v>
      </c>
      <c r="AV570">
        <f>MAX(0,($B$15+$C$15*EE570)/(1+$D$15*EE570)*DX570/(DZ570+273)*$E$15)</f>
        <v>0</v>
      </c>
      <c r="AW570" t="s">
        <v>429</v>
      </c>
      <c r="AX570" t="s">
        <v>429</v>
      </c>
      <c r="AY570">
        <v>0</v>
      </c>
      <c r="AZ570">
        <v>0</v>
      </c>
      <c r="BA570">
        <f>1-AY570/AZ570</f>
        <v>0</v>
      </c>
      <c r="BB570">
        <v>0</v>
      </c>
      <c r="BC570" t="s">
        <v>429</v>
      </c>
      <c r="BD570" t="s">
        <v>429</v>
      </c>
      <c r="BE570">
        <v>0</v>
      </c>
      <c r="BF570">
        <v>0</v>
      </c>
      <c r="BG570">
        <f>1-BE570/BF570</f>
        <v>0</v>
      </c>
      <c r="BH570">
        <v>0.5</v>
      </c>
      <c r="BI570">
        <f>DH570</f>
        <v>0</v>
      </c>
      <c r="BJ570">
        <f>K570</f>
        <v>0</v>
      </c>
      <c r="BK570">
        <f>BG570*BH570*BI570</f>
        <v>0</v>
      </c>
      <c r="BL570">
        <f>(BJ570-BB570)/BI570</f>
        <v>0</v>
      </c>
      <c r="BM570">
        <f>(AZ570-BF570)/BF570</f>
        <v>0</v>
      </c>
      <c r="BN570">
        <f>AY570/(BA570+AY570/BF570)</f>
        <v>0</v>
      </c>
      <c r="BO570" t="s">
        <v>429</v>
      </c>
      <c r="BP570">
        <v>0</v>
      </c>
      <c r="BQ570">
        <f>IF(BP570&lt;&gt;0, BP570, BN570)</f>
        <v>0</v>
      </c>
      <c r="BR570">
        <f>1-BQ570/BF570</f>
        <v>0</v>
      </c>
      <c r="BS570">
        <f>(BF570-BE570)/(BF570-BQ570)</f>
        <v>0</v>
      </c>
      <c r="BT570">
        <f>(AZ570-BF570)/(AZ570-BQ570)</f>
        <v>0</v>
      </c>
      <c r="BU570">
        <f>(BF570-BE570)/(BF570-AY570)</f>
        <v>0</v>
      </c>
      <c r="BV570">
        <f>(AZ570-BF570)/(AZ570-AY570)</f>
        <v>0</v>
      </c>
      <c r="BW570">
        <f>(BS570*BQ570/BE570)</f>
        <v>0</v>
      </c>
      <c r="BX570">
        <f>(1-BW570)</f>
        <v>0</v>
      </c>
      <c r="DG570">
        <f>$B$13*EF570+$C$13*EG570+$F$13*ER570*(1-EU570)</f>
        <v>0</v>
      </c>
      <c r="DH570">
        <f>DG570*DI570</f>
        <v>0</v>
      </c>
      <c r="DI570">
        <f>($B$13*$D$11+$C$13*$D$11+$F$13*((FE570+EW570)/MAX(FE570+EW570+FF570, 0.1)*$I$11+FF570/MAX(FE570+EW570+FF570, 0.1)*$J$11))/($B$13+$C$13+$F$13)</f>
        <v>0</v>
      </c>
      <c r="DJ570">
        <f>($B$13*$K$11+$C$13*$K$11+$F$13*((FE570+EW570)/MAX(FE570+EW570+FF570, 0.1)*$P$11+FF570/MAX(FE570+EW570+FF570, 0.1)*$Q$11))/($B$13+$C$13+$F$13)</f>
        <v>0</v>
      </c>
      <c r="DK570">
        <v>6</v>
      </c>
      <c r="DL570">
        <v>0.5</v>
      </c>
      <c r="DM570" t="s">
        <v>430</v>
      </c>
      <c r="DN570">
        <v>2</v>
      </c>
      <c r="DO570" t="b">
        <v>1</v>
      </c>
      <c r="DP570">
        <v>1685039987.714286</v>
      </c>
      <c r="DQ570">
        <v>1077.532857142857</v>
      </c>
      <c r="DR570">
        <v>1126.156071428571</v>
      </c>
      <c r="DS570">
        <v>18.08575357142857</v>
      </c>
      <c r="DT570">
        <v>15.18126071428571</v>
      </c>
      <c r="DU570">
        <v>1077.414642857143</v>
      </c>
      <c r="DV570">
        <v>18.17597142857143</v>
      </c>
      <c r="DW570">
        <v>500.0279285714285</v>
      </c>
      <c r="DX570">
        <v>99.44993214285715</v>
      </c>
      <c r="DY570">
        <v>0.09994763214285714</v>
      </c>
      <c r="DZ570">
        <v>27.21733214285714</v>
      </c>
      <c r="EA570">
        <v>28.54605714285714</v>
      </c>
      <c r="EB570">
        <v>999.9000000000002</v>
      </c>
      <c r="EC570">
        <v>0</v>
      </c>
      <c r="ED570">
        <v>0</v>
      </c>
      <c r="EE570">
        <v>10002.66</v>
      </c>
      <c r="EF570">
        <v>0</v>
      </c>
      <c r="EG570">
        <v>487.4886785714285</v>
      </c>
      <c r="EH570">
        <v>-48.62421785714285</v>
      </c>
      <c r="EI570">
        <v>1097.379642857143</v>
      </c>
      <c r="EJ570">
        <v>1143.516428571429</v>
      </c>
      <c r="EK570">
        <v>2.904482142857143</v>
      </c>
      <c r="EL570">
        <v>1126.156071428571</v>
      </c>
      <c r="EM570">
        <v>15.18126071428571</v>
      </c>
      <c r="EN570">
        <v>1.798626785714285</v>
      </c>
      <c r="EO570">
        <v>1.509776428571428</v>
      </c>
      <c r="EP570">
        <v>15.77486785714286</v>
      </c>
      <c r="EQ570">
        <v>13.067525</v>
      </c>
      <c r="ER570">
        <v>1999.964285714286</v>
      </c>
      <c r="ES570">
        <v>0.9800065</v>
      </c>
      <c r="ET570">
        <v>0.01999321428571429</v>
      </c>
      <c r="EU570">
        <v>0</v>
      </c>
      <c r="EV570">
        <v>778.4381785714287</v>
      </c>
      <c r="EW570">
        <v>5.00078</v>
      </c>
      <c r="EX570">
        <v>21028.92857142857</v>
      </c>
      <c r="EY570">
        <v>16379.37142857143</v>
      </c>
      <c r="EZ570">
        <v>46.41260714285713</v>
      </c>
      <c r="FA570">
        <v>48.80535714285712</v>
      </c>
      <c r="FB570">
        <v>47.1625357142857</v>
      </c>
      <c r="FC570">
        <v>47.53775</v>
      </c>
      <c r="FD570">
        <v>46.685</v>
      </c>
      <c r="FE570">
        <v>1955.074285714286</v>
      </c>
      <c r="FF570">
        <v>39.88821428571429</v>
      </c>
      <c r="FG570">
        <v>0</v>
      </c>
      <c r="FH570">
        <v>1685039994.7</v>
      </c>
      <c r="FI570">
        <v>0</v>
      </c>
      <c r="FJ570">
        <v>778.3935000000001</v>
      </c>
      <c r="FK570">
        <v>-3.977675216091352</v>
      </c>
      <c r="FL570">
        <v>-2863.104273181848</v>
      </c>
      <c r="FM570">
        <v>21027.4923076923</v>
      </c>
      <c r="FN570">
        <v>15</v>
      </c>
      <c r="FO570">
        <v>1685038834.5</v>
      </c>
      <c r="FP570" t="s">
        <v>1407</v>
      </c>
      <c r="FQ570">
        <v>1685038825.5</v>
      </c>
      <c r="FR570">
        <v>1685038834.5</v>
      </c>
      <c r="FS570">
        <v>7</v>
      </c>
      <c r="FT570">
        <v>-0.029</v>
      </c>
      <c r="FU570">
        <v>-0.007</v>
      </c>
      <c r="FV570">
        <v>0.194</v>
      </c>
      <c r="FW570">
        <v>-0.178</v>
      </c>
      <c r="FX570">
        <v>420</v>
      </c>
      <c r="FY570">
        <v>11</v>
      </c>
      <c r="FZ570">
        <v>0.2</v>
      </c>
      <c r="GA570">
        <v>0.02</v>
      </c>
      <c r="GB570">
        <v>-48.56106</v>
      </c>
      <c r="GC570">
        <v>0.6288652908067583</v>
      </c>
      <c r="GD570">
        <v>0.5273561248340631</v>
      </c>
      <c r="GE570">
        <v>0</v>
      </c>
      <c r="GF570">
        <v>2.9017825</v>
      </c>
      <c r="GG570">
        <v>0.06496660412757459</v>
      </c>
      <c r="GH570">
        <v>0.006520714972301724</v>
      </c>
      <c r="GI570">
        <v>1</v>
      </c>
      <c r="GJ570">
        <v>1</v>
      </c>
      <c r="GK570">
        <v>2</v>
      </c>
      <c r="GL570" t="s">
        <v>432</v>
      </c>
      <c r="GM570">
        <v>3.09869</v>
      </c>
      <c r="GN570">
        <v>2.75791</v>
      </c>
      <c r="GO570">
        <v>0.183514</v>
      </c>
      <c r="GP570">
        <v>0.188659</v>
      </c>
      <c r="GQ570">
        <v>0.095668</v>
      </c>
      <c r="GR570">
        <v>0.08445229999999999</v>
      </c>
      <c r="GS570">
        <v>20577.7</v>
      </c>
      <c r="GT570">
        <v>20234.1</v>
      </c>
      <c r="GU570">
        <v>25775.6</v>
      </c>
      <c r="GV570">
        <v>25317.4</v>
      </c>
      <c r="GW570">
        <v>37443.5</v>
      </c>
      <c r="GX570">
        <v>35337.3</v>
      </c>
      <c r="GY570">
        <v>45084.4</v>
      </c>
      <c r="GZ570">
        <v>41744.6</v>
      </c>
      <c r="HA570">
        <v>1.79207</v>
      </c>
      <c r="HB570">
        <v>1.70852</v>
      </c>
      <c r="HC570">
        <v>-0.102442</v>
      </c>
      <c r="HD570">
        <v>0</v>
      </c>
      <c r="HE570">
        <v>30.2323</v>
      </c>
      <c r="HF570">
        <v>999.9</v>
      </c>
      <c r="HG570">
        <v>38.9</v>
      </c>
      <c r="HH570">
        <v>47.5</v>
      </c>
      <c r="HI570">
        <v>42.8402</v>
      </c>
      <c r="HJ570">
        <v>63.114</v>
      </c>
      <c r="HK570">
        <v>23.4455</v>
      </c>
      <c r="HL570">
        <v>1</v>
      </c>
      <c r="HM570">
        <v>1.04263</v>
      </c>
      <c r="HN570">
        <v>9.28105</v>
      </c>
      <c r="HO570">
        <v>20.0543</v>
      </c>
      <c r="HP570">
        <v>5.20801</v>
      </c>
      <c r="HQ570">
        <v>11.9861</v>
      </c>
      <c r="HR570">
        <v>4.96135</v>
      </c>
      <c r="HS570">
        <v>3.27368</v>
      </c>
      <c r="HT570">
        <v>9999</v>
      </c>
      <c r="HU570">
        <v>9999</v>
      </c>
      <c r="HV570">
        <v>9999</v>
      </c>
      <c r="HW570">
        <v>33.7</v>
      </c>
      <c r="HX570">
        <v>1.86401</v>
      </c>
      <c r="HY570">
        <v>1.86025</v>
      </c>
      <c r="HZ570">
        <v>1.85867</v>
      </c>
      <c r="IA570">
        <v>1.85997</v>
      </c>
      <c r="IB570">
        <v>1.85988</v>
      </c>
      <c r="IC570">
        <v>1.85852</v>
      </c>
      <c r="ID570">
        <v>1.8576</v>
      </c>
      <c r="IE570">
        <v>1.85242</v>
      </c>
      <c r="IF570">
        <v>0</v>
      </c>
      <c r="IG570">
        <v>0</v>
      </c>
      <c r="IH570">
        <v>0</v>
      </c>
      <c r="II570">
        <v>0</v>
      </c>
      <c r="IJ570" t="s">
        <v>433</v>
      </c>
      <c r="IK570" t="s">
        <v>434</v>
      </c>
      <c r="IL570" t="s">
        <v>435</v>
      </c>
      <c r="IM570" t="s">
        <v>435</v>
      </c>
      <c r="IN570" t="s">
        <v>435</v>
      </c>
      <c r="IO570" t="s">
        <v>435</v>
      </c>
      <c r="IP570">
        <v>0</v>
      </c>
      <c r="IQ570">
        <v>100</v>
      </c>
      <c r="IR570">
        <v>100</v>
      </c>
      <c r="IS570">
        <v>0.11</v>
      </c>
      <c r="IT570">
        <v>-0.0901</v>
      </c>
      <c r="IU570">
        <v>0.1137255797111478</v>
      </c>
      <c r="IV570">
        <v>0.0002756662941723101</v>
      </c>
      <c r="IW570">
        <v>-1.706736700235475E-07</v>
      </c>
      <c r="IX570">
        <v>-7.648352192670159E-11</v>
      </c>
      <c r="IY570">
        <v>-0.2528666375941129</v>
      </c>
      <c r="IZ570">
        <v>0.001712106514585134</v>
      </c>
      <c r="JA570">
        <v>0.0004201690128959496</v>
      </c>
      <c r="JB570">
        <v>-1.212774764375344E-06</v>
      </c>
      <c r="JC570">
        <v>3</v>
      </c>
      <c r="JD570">
        <v>1949</v>
      </c>
      <c r="JE570">
        <v>1</v>
      </c>
      <c r="JF570">
        <v>28</v>
      </c>
      <c r="JG570">
        <v>19.5</v>
      </c>
      <c r="JH570">
        <v>19.4</v>
      </c>
      <c r="JI570">
        <v>2.60498</v>
      </c>
      <c r="JJ570">
        <v>2.68799</v>
      </c>
      <c r="JK570">
        <v>1.49658</v>
      </c>
      <c r="JL570">
        <v>2.33521</v>
      </c>
      <c r="JM570">
        <v>1.54785</v>
      </c>
      <c r="JN570">
        <v>2.3877</v>
      </c>
      <c r="JO570">
        <v>50.5425</v>
      </c>
      <c r="JP570">
        <v>12.3196</v>
      </c>
      <c r="JQ570">
        <v>18</v>
      </c>
      <c r="JR570">
        <v>503.737</v>
      </c>
      <c r="JS570">
        <v>461.494</v>
      </c>
      <c r="JT570">
        <v>21.1263</v>
      </c>
      <c r="JU570">
        <v>39.0528</v>
      </c>
      <c r="JV570">
        <v>30.0027</v>
      </c>
      <c r="JW570">
        <v>38.767</v>
      </c>
      <c r="JX570">
        <v>38.6508</v>
      </c>
      <c r="JY570">
        <v>52.301</v>
      </c>
      <c r="JZ570">
        <v>58.4941</v>
      </c>
      <c r="KA570">
        <v>0</v>
      </c>
      <c r="KB570">
        <v>16.2831</v>
      </c>
      <c r="KC570">
        <v>1170.08</v>
      </c>
      <c r="KD570">
        <v>15.3099</v>
      </c>
      <c r="KE570">
        <v>98.5141</v>
      </c>
      <c r="KF570">
        <v>99.0942</v>
      </c>
    </row>
    <row r="571" spans="1:292">
      <c r="A571">
        <v>551</v>
      </c>
      <c r="B571">
        <v>1685040000.5</v>
      </c>
      <c r="C571">
        <v>13401.40000009537</v>
      </c>
      <c r="D571" t="s">
        <v>1546</v>
      </c>
      <c r="E571" t="s">
        <v>1547</v>
      </c>
      <c r="F571">
        <v>5</v>
      </c>
      <c r="G571" t="s">
        <v>1406</v>
      </c>
      <c r="H571">
        <v>1685039993</v>
      </c>
      <c r="I571">
        <f>(J571)/1000</f>
        <v>0</v>
      </c>
      <c r="J571">
        <f>IF(DO571, AM571, AG571)</f>
        <v>0</v>
      </c>
      <c r="K571">
        <f>IF(DO571, AH571, AF571)</f>
        <v>0</v>
      </c>
      <c r="L571">
        <f>DQ571 - IF(AT571&gt;1, K571*DK571*100.0/(AV571*EE571), 0)</f>
        <v>0</v>
      </c>
      <c r="M571">
        <f>((S571-I571/2)*L571-K571)/(S571+I571/2)</f>
        <v>0</v>
      </c>
      <c r="N571">
        <f>M571*(DX571+DY571)/1000.0</f>
        <v>0</v>
      </c>
      <c r="O571">
        <f>(DQ571 - IF(AT571&gt;1, K571*DK571*100.0/(AV571*EE571), 0))*(DX571+DY571)/1000.0</f>
        <v>0</v>
      </c>
      <c r="P571">
        <f>2.0/((1/R571-1/Q571)+SIGN(R571)*SQRT((1/R571-1/Q571)*(1/R571-1/Q571) + 4*DL571/((DL571+1)*(DL571+1))*(2*1/R571*1/Q571-1/Q571*1/Q571)))</f>
        <v>0</v>
      </c>
      <c r="Q571">
        <f>IF(LEFT(DM571,1)&lt;&gt;"0",IF(LEFT(DM571,1)="1",3.0,DN571),$D$5+$E$5*(EE571*DX571/($K$5*1000))+$F$5*(EE571*DX571/($K$5*1000))*MAX(MIN(DK571,$J$5),$I$5)*MAX(MIN(DK571,$J$5),$I$5)+$G$5*MAX(MIN(DK571,$J$5),$I$5)*(EE571*DX571/($K$5*1000))+$H$5*(EE571*DX571/($K$5*1000))*(EE571*DX571/($K$5*1000)))</f>
        <v>0</v>
      </c>
      <c r="R571">
        <f>I571*(1000-(1000*0.61365*exp(17.502*V571/(240.97+V571))/(DX571+DY571)+DS571)/2)/(1000*0.61365*exp(17.502*V571/(240.97+V571))/(DX571+DY571)-DS571)</f>
        <v>0</v>
      </c>
      <c r="S571">
        <f>1/((DL571+1)/(P571/1.6)+1/(Q571/1.37)) + DL571/((DL571+1)/(P571/1.6) + DL571/(Q571/1.37))</f>
        <v>0</v>
      </c>
      <c r="T571">
        <f>(DG571*DJ571)</f>
        <v>0</v>
      </c>
      <c r="U571">
        <f>(DZ571+(T571+2*0.95*5.67E-8*(((DZ571+$B$9)+273)^4-(DZ571+273)^4)-44100*I571)/(1.84*29.3*Q571+8*0.95*5.67E-8*(DZ571+273)^3))</f>
        <v>0</v>
      </c>
      <c r="V571">
        <f>($C$9*EA571+$D$9*EB571+$E$9*U571)</f>
        <v>0</v>
      </c>
      <c r="W571">
        <f>0.61365*exp(17.502*V571/(240.97+V571))</f>
        <v>0</v>
      </c>
      <c r="X571">
        <f>(Y571/Z571*100)</f>
        <v>0</v>
      </c>
      <c r="Y571">
        <f>DS571*(DX571+DY571)/1000</f>
        <v>0</v>
      </c>
      <c r="Z571">
        <f>0.61365*exp(17.502*DZ571/(240.97+DZ571))</f>
        <v>0</v>
      </c>
      <c r="AA571">
        <f>(W571-DS571*(DX571+DY571)/1000)</f>
        <v>0</v>
      </c>
      <c r="AB571">
        <f>(-I571*44100)</f>
        <v>0</v>
      </c>
      <c r="AC571">
        <f>2*29.3*Q571*0.92*(DZ571-V571)</f>
        <v>0</v>
      </c>
      <c r="AD571">
        <f>2*0.95*5.67E-8*(((DZ571+$B$9)+273)^4-(V571+273)^4)</f>
        <v>0</v>
      </c>
      <c r="AE571">
        <f>T571+AD571+AB571+AC571</f>
        <v>0</v>
      </c>
      <c r="AF571">
        <f>DW571*AT571*(DR571-DQ571*(1000-AT571*DT571)/(1000-AT571*DS571))/(100*DK571)</f>
        <v>0</v>
      </c>
      <c r="AG571">
        <f>1000*DW571*AT571*(DS571-DT571)/(100*DK571*(1000-AT571*DS571))</f>
        <v>0</v>
      </c>
      <c r="AH571">
        <f>(AI571 - AJ571 - DX571*1E3/(8.314*(DZ571+273.15)) * AL571/DW571 * AK571) * DW571/(100*DK571) * (1000 - DT571)/1000</f>
        <v>0</v>
      </c>
      <c r="AI571">
        <v>1177.291984784668</v>
      </c>
      <c r="AJ571">
        <v>1138.854424242424</v>
      </c>
      <c r="AK571">
        <v>3.390461411290384</v>
      </c>
      <c r="AL571">
        <v>66.96187495327348</v>
      </c>
      <c r="AM571">
        <f>(AO571 - AN571 + DX571*1E3/(8.314*(DZ571+273.15)) * AQ571/DW571 * AP571) * DW571/(100*DK571) * 1000/(1000 - AO571)</f>
        <v>0</v>
      </c>
      <c r="AN571">
        <v>15.19027477601082</v>
      </c>
      <c r="AO571">
        <v>18.10045314685316</v>
      </c>
      <c r="AP571">
        <v>2.67049639640785E-06</v>
      </c>
      <c r="AQ571">
        <v>97.61332919018848</v>
      </c>
      <c r="AR571">
        <v>0</v>
      </c>
      <c r="AS571">
        <v>0</v>
      </c>
      <c r="AT571">
        <f>IF(AR571*$H$15&gt;=AV571,1.0,(AV571/(AV571-AR571*$H$15)))</f>
        <v>0</v>
      </c>
      <c r="AU571">
        <f>(AT571-1)*100</f>
        <v>0</v>
      </c>
      <c r="AV571">
        <f>MAX(0,($B$15+$C$15*EE571)/(1+$D$15*EE571)*DX571/(DZ571+273)*$E$15)</f>
        <v>0</v>
      </c>
      <c r="AW571" t="s">
        <v>429</v>
      </c>
      <c r="AX571" t="s">
        <v>429</v>
      </c>
      <c r="AY571">
        <v>0</v>
      </c>
      <c r="AZ571">
        <v>0</v>
      </c>
      <c r="BA571">
        <f>1-AY571/AZ571</f>
        <v>0</v>
      </c>
      <c r="BB571">
        <v>0</v>
      </c>
      <c r="BC571" t="s">
        <v>429</v>
      </c>
      <c r="BD571" t="s">
        <v>429</v>
      </c>
      <c r="BE571">
        <v>0</v>
      </c>
      <c r="BF571">
        <v>0</v>
      </c>
      <c r="BG571">
        <f>1-BE571/BF571</f>
        <v>0</v>
      </c>
      <c r="BH571">
        <v>0.5</v>
      </c>
      <c r="BI571">
        <f>DH571</f>
        <v>0</v>
      </c>
      <c r="BJ571">
        <f>K571</f>
        <v>0</v>
      </c>
      <c r="BK571">
        <f>BG571*BH571*BI571</f>
        <v>0</v>
      </c>
      <c r="BL571">
        <f>(BJ571-BB571)/BI571</f>
        <v>0</v>
      </c>
      <c r="BM571">
        <f>(AZ571-BF571)/BF571</f>
        <v>0</v>
      </c>
      <c r="BN571">
        <f>AY571/(BA571+AY571/BF571)</f>
        <v>0</v>
      </c>
      <c r="BO571" t="s">
        <v>429</v>
      </c>
      <c r="BP571">
        <v>0</v>
      </c>
      <c r="BQ571">
        <f>IF(BP571&lt;&gt;0, BP571, BN571)</f>
        <v>0</v>
      </c>
      <c r="BR571">
        <f>1-BQ571/BF571</f>
        <v>0</v>
      </c>
      <c r="BS571">
        <f>(BF571-BE571)/(BF571-BQ571)</f>
        <v>0</v>
      </c>
      <c r="BT571">
        <f>(AZ571-BF571)/(AZ571-BQ571)</f>
        <v>0</v>
      </c>
      <c r="BU571">
        <f>(BF571-BE571)/(BF571-AY571)</f>
        <v>0</v>
      </c>
      <c r="BV571">
        <f>(AZ571-BF571)/(AZ571-AY571)</f>
        <v>0</v>
      </c>
      <c r="BW571">
        <f>(BS571*BQ571/BE571)</f>
        <v>0</v>
      </c>
      <c r="BX571">
        <f>(1-BW571)</f>
        <v>0</v>
      </c>
      <c r="DG571">
        <f>$B$13*EF571+$C$13*EG571+$F$13*ER571*(1-EU571)</f>
        <v>0</v>
      </c>
      <c r="DH571">
        <f>DG571*DI571</f>
        <v>0</v>
      </c>
      <c r="DI571">
        <f>($B$13*$D$11+$C$13*$D$11+$F$13*((FE571+EW571)/MAX(FE571+EW571+FF571, 0.1)*$I$11+FF571/MAX(FE571+EW571+FF571, 0.1)*$J$11))/($B$13+$C$13+$F$13)</f>
        <v>0</v>
      </c>
      <c r="DJ571">
        <f>($B$13*$K$11+$C$13*$K$11+$F$13*((FE571+EW571)/MAX(FE571+EW571+FF571, 0.1)*$P$11+FF571/MAX(FE571+EW571+FF571, 0.1)*$Q$11))/($B$13+$C$13+$F$13)</f>
        <v>0</v>
      </c>
      <c r="DK571">
        <v>6</v>
      </c>
      <c r="DL571">
        <v>0.5</v>
      </c>
      <c r="DM571" t="s">
        <v>430</v>
      </c>
      <c r="DN571">
        <v>2</v>
      </c>
      <c r="DO571" t="b">
        <v>1</v>
      </c>
      <c r="DP571">
        <v>1685039993</v>
      </c>
      <c r="DQ571">
        <v>1095.08037037037</v>
      </c>
      <c r="DR571">
        <v>1143.598148148148</v>
      </c>
      <c r="DS571">
        <v>18.09395925925926</v>
      </c>
      <c r="DT571">
        <v>15.19085925925926</v>
      </c>
      <c r="DU571">
        <v>1094.96962962963</v>
      </c>
      <c r="DV571">
        <v>18.18404444444445</v>
      </c>
      <c r="DW571">
        <v>500.0154444444444</v>
      </c>
      <c r="DX571">
        <v>99.45057037037034</v>
      </c>
      <c r="DY571">
        <v>0.09993865555555556</v>
      </c>
      <c r="DZ571">
        <v>27.22934444444444</v>
      </c>
      <c r="EA571">
        <v>28.55920370370371</v>
      </c>
      <c r="EB571">
        <v>999.9000000000001</v>
      </c>
      <c r="EC571">
        <v>0</v>
      </c>
      <c r="ED571">
        <v>0</v>
      </c>
      <c r="EE571">
        <v>10001.94074074074</v>
      </c>
      <c r="EF571">
        <v>0</v>
      </c>
      <c r="EG571">
        <v>480.1774444444445</v>
      </c>
      <c r="EH571">
        <v>-48.5179111111111</v>
      </c>
      <c r="EI571">
        <v>1115.26</v>
      </c>
      <c r="EJ571">
        <v>1161.238518518519</v>
      </c>
      <c r="EK571">
        <v>2.903091851851852</v>
      </c>
      <c r="EL571">
        <v>1143.598148148148</v>
      </c>
      <c r="EM571">
        <v>15.19085925925926</v>
      </c>
      <c r="EN571">
        <v>1.799454074074074</v>
      </c>
      <c r="EO571">
        <v>1.51074074074074</v>
      </c>
      <c r="EP571">
        <v>15.78204074074074</v>
      </c>
      <c r="EQ571">
        <v>13.07729259259259</v>
      </c>
      <c r="ER571">
        <v>1999.978518518519</v>
      </c>
      <c r="ES571">
        <v>0.9800064444444443</v>
      </c>
      <c r="ET571">
        <v>0.01999327037037037</v>
      </c>
      <c r="EU571">
        <v>0</v>
      </c>
      <c r="EV571">
        <v>777.9798518518519</v>
      </c>
      <c r="EW571">
        <v>5.00078</v>
      </c>
      <c r="EX571">
        <v>21214.48518518519</v>
      </c>
      <c r="EY571">
        <v>16379.48888888889</v>
      </c>
      <c r="EZ571">
        <v>46.42103703703703</v>
      </c>
      <c r="FA571">
        <v>48.82366666666666</v>
      </c>
      <c r="FB571">
        <v>47.19181481481481</v>
      </c>
      <c r="FC571">
        <v>47.57151851851851</v>
      </c>
      <c r="FD571">
        <v>46.68955555555555</v>
      </c>
      <c r="FE571">
        <v>1955.088518518518</v>
      </c>
      <c r="FF571">
        <v>39.88814814814815</v>
      </c>
      <c r="FG571">
        <v>0</v>
      </c>
      <c r="FH571">
        <v>1685040000.1</v>
      </c>
      <c r="FI571">
        <v>0</v>
      </c>
      <c r="FJ571">
        <v>777.94496</v>
      </c>
      <c r="FK571">
        <v>-6.703846163499798</v>
      </c>
      <c r="FL571">
        <v>7750.569245681858</v>
      </c>
      <c r="FM571">
        <v>21263.668</v>
      </c>
      <c r="FN571">
        <v>15</v>
      </c>
      <c r="FO571">
        <v>1685038834.5</v>
      </c>
      <c r="FP571" t="s">
        <v>1407</v>
      </c>
      <c r="FQ571">
        <v>1685038825.5</v>
      </c>
      <c r="FR571">
        <v>1685038834.5</v>
      </c>
      <c r="FS571">
        <v>7</v>
      </c>
      <c r="FT571">
        <v>-0.029</v>
      </c>
      <c r="FU571">
        <v>-0.007</v>
      </c>
      <c r="FV571">
        <v>0.194</v>
      </c>
      <c r="FW571">
        <v>-0.178</v>
      </c>
      <c r="FX571">
        <v>420</v>
      </c>
      <c r="FY571">
        <v>11</v>
      </c>
      <c r="FZ571">
        <v>0.2</v>
      </c>
      <c r="GA571">
        <v>0.02</v>
      </c>
      <c r="GB571">
        <v>-48.70023999999999</v>
      </c>
      <c r="GC571">
        <v>1.562996622889358</v>
      </c>
      <c r="GD571">
        <v>0.4226262715449665</v>
      </c>
      <c r="GE571">
        <v>0</v>
      </c>
      <c r="GF571">
        <v>2.90375775</v>
      </c>
      <c r="GG571">
        <v>0.0251654409005538</v>
      </c>
      <c r="GH571">
        <v>0.005308143501969394</v>
      </c>
      <c r="GI571">
        <v>1</v>
      </c>
      <c r="GJ571">
        <v>1</v>
      </c>
      <c r="GK571">
        <v>2</v>
      </c>
      <c r="GL571" t="s">
        <v>432</v>
      </c>
      <c r="GM571">
        <v>3.09885</v>
      </c>
      <c r="GN571">
        <v>2.75824</v>
      </c>
      <c r="GO571">
        <v>0.185248</v>
      </c>
      <c r="GP571">
        <v>0.190332</v>
      </c>
      <c r="GQ571">
        <v>0.09567920000000001</v>
      </c>
      <c r="GR571">
        <v>0.0847618</v>
      </c>
      <c r="GS571">
        <v>20532.7</v>
      </c>
      <c r="GT571">
        <v>20191.1</v>
      </c>
      <c r="GU571">
        <v>25774.2</v>
      </c>
      <c r="GV571">
        <v>25316.1</v>
      </c>
      <c r="GW571">
        <v>37440.9</v>
      </c>
      <c r="GX571">
        <v>35324.1</v>
      </c>
      <c r="GY571">
        <v>45081.6</v>
      </c>
      <c r="GZ571">
        <v>41742.7</v>
      </c>
      <c r="HA571">
        <v>1.79198</v>
      </c>
      <c r="HB571">
        <v>1.70815</v>
      </c>
      <c r="HC571">
        <v>-0.103228</v>
      </c>
      <c r="HD571">
        <v>0</v>
      </c>
      <c r="HE571">
        <v>30.2514</v>
      </c>
      <c r="HF571">
        <v>999.9</v>
      </c>
      <c r="HG571">
        <v>38.9</v>
      </c>
      <c r="HH571">
        <v>47.5</v>
      </c>
      <c r="HI571">
        <v>42.8419</v>
      </c>
      <c r="HJ571">
        <v>63.064</v>
      </c>
      <c r="HK571">
        <v>23.4014</v>
      </c>
      <c r="HL571">
        <v>1</v>
      </c>
      <c r="HM571">
        <v>1.04547</v>
      </c>
      <c r="HN571">
        <v>9.28105</v>
      </c>
      <c r="HO571">
        <v>20.0543</v>
      </c>
      <c r="HP571">
        <v>5.20935</v>
      </c>
      <c r="HQ571">
        <v>11.9867</v>
      </c>
      <c r="HR571">
        <v>4.9622</v>
      </c>
      <c r="HS571">
        <v>3.27368</v>
      </c>
      <c r="HT571">
        <v>9999</v>
      </c>
      <c r="HU571">
        <v>9999</v>
      </c>
      <c r="HV571">
        <v>9999</v>
      </c>
      <c r="HW571">
        <v>33.7</v>
      </c>
      <c r="HX571">
        <v>1.864</v>
      </c>
      <c r="HY571">
        <v>1.86028</v>
      </c>
      <c r="HZ571">
        <v>1.85867</v>
      </c>
      <c r="IA571">
        <v>1.85999</v>
      </c>
      <c r="IB571">
        <v>1.85987</v>
      </c>
      <c r="IC571">
        <v>1.85852</v>
      </c>
      <c r="ID571">
        <v>1.8576</v>
      </c>
      <c r="IE571">
        <v>1.85242</v>
      </c>
      <c r="IF571">
        <v>0</v>
      </c>
      <c r="IG571">
        <v>0</v>
      </c>
      <c r="IH571">
        <v>0</v>
      </c>
      <c r="II571">
        <v>0</v>
      </c>
      <c r="IJ571" t="s">
        <v>433</v>
      </c>
      <c r="IK571" t="s">
        <v>434</v>
      </c>
      <c r="IL571" t="s">
        <v>435</v>
      </c>
      <c r="IM571" t="s">
        <v>435</v>
      </c>
      <c r="IN571" t="s">
        <v>435</v>
      </c>
      <c r="IO571" t="s">
        <v>435</v>
      </c>
      <c r="IP571">
        <v>0</v>
      </c>
      <c r="IQ571">
        <v>100</v>
      </c>
      <c r="IR571">
        <v>100</v>
      </c>
      <c r="IS571">
        <v>0.1</v>
      </c>
      <c r="IT571">
        <v>-0.09</v>
      </c>
      <c r="IU571">
        <v>0.1137255797111478</v>
      </c>
      <c r="IV571">
        <v>0.0002756662941723101</v>
      </c>
      <c r="IW571">
        <v>-1.706736700235475E-07</v>
      </c>
      <c r="IX571">
        <v>-7.648352192670159E-11</v>
      </c>
      <c r="IY571">
        <v>-0.2528666375941129</v>
      </c>
      <c r="IZ571">
        <v>0.001712106514585134</v>
      </c>
      <c r="JA571">
        <v>0.0004201690128959496</v>
      </c>
      <c r="JB571">
        <v>-1.212774764375344E-06</v>
      </c>
      <c r="JC571">
        <v>3</v>
      </c>
      <c r="JD571">
        <v>1949</v>
      </c>
      <c r="JE571">
        <v>1</v>
      </c>
      <c r="JF571">
        <v>28</v>
      </c>
      <c r="JG571">
        <v>19.6</v>
      </c>
      <c r="JH571">
        <v>19.4</v>
      </c>
      <c r="JI571">
        <v>2.63916</v>
      </c>
      <c r="JJ571">
        <v>2.68433</v>
      </c>
      <c r="JK571">
        <v>1.49658</v>
      </c>
      <c r="JL571">
        <v>2.33521</v>
      </c>
      <c r="JM571">
        <v>1.54785</v>
      </c>
      <c r="JN571">
        <v>2.45361</v>
      </c>
      <c r="JO571">
        <v>50.5425</v>
      </c>
      <c r="JP571">
        <v>12.3108</v>
      </c>
      <c r="JQ571">
        <v>18</v>
      </c>
      <c r="JR571">
        <v>503.842</v>
      </c>
      <c r="JS571">
        <v>461.421</v>
      </c>
      <c r="JT571">
        <v>21.1414</v>
      </c>
      <c r="JU571">
        <v>39.0794</v>
      </c>
      <c r="JV571">
        <v>30.0027</v>
      </c>
      <c r="JW571">
        <v>38.792</v>
      </c>
      <c r="JX571">
        <v>38.6776</v>
      </c>
      <c r="JY571">
        <v>52.9514</v>
      </c>
      <c r="JZ571">
        <v>58.2215</v>
      </c>
      <c r="KA571">
        <v>0</v>
      </c>
      <c r="KB571">
        <v>16.2857</v>
      </c>
      <c r="KC571">
        <v>1190.13</v>
      </c>
      <c r="KD571">
        <v>15.3366</v>
      </c>
      <c r="KE571">
        <v>98.5082</v>
      </c>
      <c r="KF571">
        <v>99.0895</v>
      </c>
    </row>
    <row r="572" spans="1:292">
      <c r="A572">
        <v>552</v>
      </c>
      <c r="B572">
        <v>1685040005.5</v>
      </c>
      <c r="C572">
        <v>13406.40000009537</v>
      </c>
      <c r="D572" t="s">
        <v>1548</v>
      </c>
      <c r="E572" t="s">
        <v>1549</v>
      </c>
      <c r="F572">
        <v>5</v>
      </c>
      <c r="G572" t="s">
        <v>1406</v>
      </c>
      <c r="H572">
        <v>1685039997.714286</v>
      </c>
      <c r="I572">
        <f>(J572)/1000</f>
        <v>0</v>
      </c>
      <c r="J572">
        <f>IF(DO572, AM572, AG572)</f>
        <v>0</v>
      </c>
      <c r="K572">
        <f>IF(DO572, AH572, AF572)</f>
        <v>0</v>
      </c>
      <c r="L572">
        <f>DQ572 - IF(AT572&gt;1, K572*DK572*100.0/(AV572*EE572), 0)</f>
        <v>0</v>
      </c>
      <c r="M572">
        <f>((S572-I572/2)*L572-K572)/(S572+I572/2)</f>
        <v>0</v>
      </c>
      <c r="N572">
        <f>M572*(DX572+DY572)/1000.0</f>
        <v>0</v>
      </c>
      <c r="O572">
        <f>(DQ572 - IF(AT572&gt;1, K572*DK572*100.0/(AV572*EE572), 0))*(DX572+DY572)/1000.0</f>
        <v>0</v>
      </c>
      <c r="P572">
        <f>2.0/((1/R572-1/Q572)+SIGN(R572)*SQRT((1/R572-1/Q572)*(1/R572-1/Q572) + 4*DL572/((DL572+1)*(DL572+1))*(2*1/R572*1/Q572-1/Q572*1/Q572)))</f>
        <v>0</v>
      </c>
      <c r="Q572">
        <f>IF(LEFT(DM572,1)&lt;&gt;"0",IF(LEFT(DM572,1)="1",3.0,DN572),$D$5+$E$5*(EE572*DX572/($K$5*1000))+$F$5*(EE572*DX572/($K$5*1000))*MAX(MIN(DK572,$J$5),$I$5)*MAX(MIN(DK572,$J$5),$I$5)+$G$5*MAX(MIN(DK572,$J$5),$I$5)*(EE572*DX572/($K$5*1000))+$H$5*(EE572*DX572/($K$5*1000))*(EE572*DX572/($K$5*1000)))</f>
        <v>0</v>
      </c>
      <c r="R572">
        <f>I572*(1000-(1000*0.61365*exp(17.502*V572/(240.97+V572))/(DX572+DY572)+DS572)/2)/(1000*0.61365*exp(17.502*V572/(240.97+V572))/(DX572+DY572)-DS572)</f>
        <v>0</v>
      </c>
      <c r="S572">
        <f>1/((DL572+1)/(P572/1.6)+1/(Q572/1.37)) + DL572/((DL572+1)/(P572/1.6) + DL572/(Q572/1.37))</f>
        <v>0</v>
      </c>
      <c r="T572">
        <f>(DG572*DJ572)</f>
        <v>0</v>
      </c>
      <c r="U572">
        <f>(DZ572+(T572+2*0.95*5.67E-8*(((DZ572+$B$9)+273)^4-(DZ572+273)^4)-44100*I572)/(1.84*29.3*Q572+8*0.95*5.67E-8*(DZ572+273)^3))</f>
        <v>0</v>
      </c>
      <c r="V572">
        <f>($C$9*EA572+$D$9*EB572+$E$9*U572)</f>
        <v>0</v>
      </c>
      <c r="W572">
        <f>0.61365*exp(17.502*V572/(240.97+V572))</f>
        <v>0</v>
      </c>
      <c r="X572">
        <f>(Y572/Z572*100)</f>
        <v>0</v>
      </c>
      <c r="Y572">
        <f>DS572*(DX572+DY572)/1000</f>
        <v>0</v>
      </c>
      <c r="Z572">
        <f>0.61365*exp(17.502*DZ572/(240.97+DZ572))</f>
        <v>0</v>
      </c>
      <c r="AA572">
        <f>(W572-DS572*(DX572+DY572)/1000)</f>
        <v>0</v>
      </c>
      <c r="AB572">
        <f>(-I572*44100)</f>
        <v>0</v>
      </c>
      <c r="AC572">
        <f>2*29.3*Q572*0.92*(DZ572-V572)</f>
        <v>0</v>
      </c>
      <c r="AD572">
        <f>2*0.95*5.67E-8*(((DZ572+$B$9)+273)^4-(V572+273)^4)</f>
        <v>0</v>
      </c>
      <c r="AE572">
        <f>T572+AD572+AB572+AC572</f>
        <v>0</v>
      </c>
      <c r="AF572">
        <f>DW572*AT572*(DR572-DQ572*(1000-AT572*DT572)/(1000-AT572*DS572))/(100*DK572)</f>
        <v>0</v>
      </c>
      <c r="AG572">
        <f>1000*DW572*AT572*(DS572-DT572)/(100*DK572*(1000-AT572*DS572))</f>
        <v>0</v>
      </c>
      <c r="AH572">
        <f>(AI572 - AJ572 - DX572*1E3/(8.314*(DZ572+273.15)) * AL572/DW572 * AK572) * DW572/(100*DK572) * (1000 - DT572)/1000</f>
        <v>0</v>
      </c>
      <c r="AI572">
        <v>1194.068606832102</v>
      </c>
      <c r="AJ572">
        <v>1155.697393939394</v>
      </c>
      <c r="AK572">
        <v>3.375780314227764</v>
      </c>
      <c r="AL572">
        <v>66.96187495327348</v>
      </c>
      <c r="AM572">
        <f>(AO572 - AN572 + DX572*1E3/(8.314*(DZ572+273.15)) * AQ572/DW572 * AP572) * DW572/(100*DK572) * 1000/(1000 - AO572)</f>
        <v>0</v>
      </c>
      <c r="AN572">
        <v>15.31310128837039</v>
      </c>
      <c r="AO572">
        <v>18.15036153846154</v>
      </c>
      <c r="AP572">
        <v>4.64816430660742E-05</v>
      </c>
      <c r="AQ572">
        <v>97.61332919018848</v>
      </c>
      <c r="AR572">
        <v>0</v>
      </c>
      <c r="AS572">
        <v>0</v>
      </c>
      <c r="AT572">
        <f>IF(AR572*$H$15&gt;=AV572,1.0,(AV572/(AV572-AR572*$H$15)))</f>
        <v>0</v>
      </c>
      <c r="AU572">
        <f>(AT572-1)*100</f>
        <v>0</v>
      </c>
      <c r="AV572">
        <f>MAX(0,($B$15+$C$15*EE572)/(1+$D$15*EE572)*DX572/(DZ572+273)*$E$15)</f>
        <v>0</v>
      </c>
      <c r="AW572" t="s">
        <v>429</v>
      </c>
      <c r="AX572" t="s">
        <v>429</v>
      </c>
      <c r="AY572">
        <v>0</v>
      </c>
      <c r="AZ572">
        <v>0</v>
      </c>
      <c r="BA572">
        <f>1-AY572/AZ572</f>
        <v>0</v>
      </c>
      <c r="BB572">
        <v>0</v>
      </c>
      <c r="BC572" t="s">
        <v>429</v>
      </c>
      <c r="BD572" t="s">
        <v>429</v>
      </c>
      <c r="BE572">
        <v>0</v>
      </c>
      <c r="BF572">
        <v>0</v>
      </c>
      <c r="BG572">
        <f>1-BE572/BF572</f>
        <v>0</v>
      </c>
      <c r="BH572">
        <v>0.5</v>
      </c>
      <c r="BI572">
        <f>DH572</f>
        <v>0</v>
      </c>
      <c r="BJ572">
        <f>K572</f>
        <v>0</v>
      </c>
      <c r="BK572">
        <f>BG572*BH572*BI572</f>
        <v>0</v>
      </c>
      <c r="BL572">
        <f>(BJ572-BB572)/BI572</f>
        <v>0</v>
      </c>
      <c r="BM572">
        <f>(AZ572-BF572)/BF572</f>
        <v>0</v>
      </c>
      <c r="BN572">
        <f>AY572/(BA572+AY572/BF572)</f>
        <v>0</v>
      </c>
      <c r="BO572" t="s">
        <v>429</v>
      </c>
      <c r="BP572">
        <v>0</v>
      </c>
      <c r="BQ572">
        <f>IF(BP572&lt;&gt;0, BP572, BN572)</f>
        <v>0</v>
      </c>
      <c r="BR572">
        <f>1-BQ572/BF572</f>
        <v>0</v>
      </c>
      <c r="BS572">
        <f>(BF572-BE572)/(BF572-BQ572)</f>
        <v>0</v>
      </c>
      <c r="BT572">
        <f>(AZ572-BF572)/(AZ572-BQ572)</f>
        <v>0</v>
      </c>
      <c r="BU572">
        <f>(BF572-BE572)/(BF572-AY572)</f>
        <v>0</v>
      </c>
      <c r="BV572">
        <f>(AZ572-BF572)/(AZ572-AY572)</f>
        <v>0</v>
      </c>
      <c r="BW572">
        <f>(BS572*BQ572/BE572)</f>
        <v>0</v>
      </c>
      <c r="BX572">
        <f>(1-BW572)</f>
        <v>0</v>
      </c>
      <c r="DG572">
        <f>$B$13*EF572+$C$13*EG572+$F$13*ER572*(1-EU572)</f>
        <v>0</v>
      </c>
      <c r="DH572">
        <f>DG572*DI572</f>
        <v>0</v>
      </c>
      <c r="DI572">
        <f>($B$13*$D$11+$C$13*$D$11+$F$13*((FE572+EW572)/MAX(FE572+EW572+FF572, 0.1)*$I$11+FF572/MAX(FE572+EW572+FF572, 0.1)*$J$11))/($B$13+$C$13+$F$13)</f>
        <v>0</v>
      </c>
      <c r="DJ572">
        <f>($B$13*$K$11+$C$13*$K$11+$F$13*((FE572+EW572)/MAX(FE572+EW572+FF572, 0.1)*$P$11+FF572/MAX(FE572+EW572+FF572, 0.1)*$Q$11))/($B$13+$C$13+$F$13)</f>
        <v>0</v>
      </c>
      <c r="DK572">
        <v>6</v>
      </c>
      <c r="DL572">
        <v>0.5</v>
      </c>
      <c r="DM572" t="s">
        <v>430</v>
      </c>
      <c r="DN572">
        <v>2</v>
      </c>
      <c r="DO572" t="b">
        <v>1</v>
      </c>
      <c r="DP572">
        <v>1685039997.714286</v>
      </c>
      <c r="DQ572">
        <v>1110.631785714286</v>
      </c>
      <c r="DR572">
        <v>1159.309642857143</v>
      </c>
      <c r="DS572">
        <v>18.10578571428572</v>
      </c>
      <c r="DT572">
        <v>15.24351785714286</v>
      </c>
      <c r="DU572">
        <v>1110.527142857143</v>
      </c>
      <c r="DV572">
        <v>18.19568571428571</v>
      </c>
      <c r="DW572">
        <v>500.04925</v>
      </c>
      <c r="DX572">
        <v>99.45087500000001</v>
      </c>
      <c r="DY572">
        <v>0.1000675142857143</v>
      </c>
      <c r="DZ572">
        <v>27.23451071428571</v>
      </c>
      <c r="EA572">
        <v>28.56804285714285</v>
      </c>
      <c r="EB572">
        <v>999.9000000000002</v>
      </c>
      <c r="EC572">
        <v>0</v>
      </c>
      <c r="ED572">
        <v>0</v>
      </c>
      <c r="EE572">
        <v>10002.9</v>
      </c>
      <c r="EF572">
        <v>0</v>
      </c>
      <c r="EG572">
        <v>501.9595714285714</v>
      </c>
      <c r="EH572">
        <v>-48.67677857142858</v>
      </c>
      <c r="EI572">
        <v>1131.111785714286</v>
      </c>
      <c r="EJ572">
        <v>1177.255357142857</v>
      </c>
      <c r="EK572">
        <v>2.862258571428571</v>
      </c>
      <c r="EL572">
        <v>1159.309642857143</v>
      </c>
      <c r="EM572">
        <v>15.24351785714286</v>
      </c>
      <c r="EN572">
        <v>1.800635714285714</v>
      </c>
      <c r="EO572">
        <v>1.515982142857143</v>
      </c>
      <c r="EP572">
        <v>15.79229285714286</v>
      </c>
      <c r="EQ572">
        <v>13.13016071428571</v>
      </c>
      <c r="ER572">
        <v>1999.969285714286</v>
      </c>
      <c r="ES572">
        <v>0.9800059642857143</v>
      </c>
      <c r="ET572">
        <v>0.01999373928571429</v>
      </c>
      <c r="EU572">
        <v>0</v>
      </c>
      <c r="EV572">
        <v>777.5601785714287</v>
      </c>
      <c r="EW572">
        <v>5.00078</v>
      </c>
      <c r="EX572">
        <v>21537.50714285714</v>
      </c>
      <c r="EY572">
        <v>16379.41785714286</v>
      </c>
      <c r="EZ572">
        <v>46.43728571428572</v>
      </c>
      <c r="FA572">
        <v>48.8435</v>
      </c>
      <c r="FB572">
        <v>47.20060714285713</v>
      </c>
      <c r="FC572">
        <v>47.60235714285712</v>
      </c>
      <c r="FD572">
        <v>46.69835714285713</v>
      </c>
      <c r="FE572">
        <v>1955.079285714286</v>
      </c>
      <c r="FF572">
        <v>39.88892857142859</v>
      </c>
      <c r="FG572">
        <v>0</v>
      </c>
      <c r="FH572">
        <v>1685040004.9</v>
      </c>
      <c r="FI572">
        <v>0</v>
      </c>
      <c r="FJ572">
        <v>777.5304400000001</v>
      </c>
      <c r="FK572">
        <v>-4.754307681025424</v>
      </c>
      <c r="FL572">
        <v>4274.753835310276</v>
      </c>
      <c r="FM572">
        <v>21571.168</v>
      </c>
      <c r="FN572">
        <v>15</v>
      </c>
      <c r="FO572">
        <v>1685038834.5</v>
      </c>
      <c r="FP572" t="s">
        <v>1407</v>
      </c>
      <c r="FQ572">
        <v>1685038825.5</v>
      </c>
      <c r="FR572">
        <v>1685038834.5</v>
      </c>
      <c r="FS572">
        <v>7</v>
      </c>
      <c r="FT572">
        <v>-0.029</v>
      </c>
      <c r="FU572">
        <v>-0.007</v>
      </c>
      <c r="FV572">
        <v>0.194</v>
      </c>
      <c r="FW572">
        <v>-0.178</v>
      </c>
      <c r="FX572">
        <v>420</v>
      </c>
      <c r="FY572">
        <v>11</v>
      </c>
      <c r="FZ572">
        <v>0.2</v>
      </c>
      <c r="GA572">
        <v>0.02</v>
      </c>
      <c r="GB572">
        <v>-48.5856225</v>
      </c>
      <c r="GC572">
        <v>-2.319979362101217</v>
      </c>
      <c r="GD572">
        <v>0.2983986523825966</v>
      </c>
      <c r="GE572">
        <v>0</v>
      </c>
      <c r="GF572">
        <v>2.87370775</v>
      </c>
      <c r="GG572">
        <v>-0.4470176735459729</v>
      </c>
      <c r="GH572">
        <v>0.0535520316835645</v>
      </c>
      <c r="GI572">
        <v>1</v>
      </c>
      <c r="GJ572">
        <v>1</v>
      </c>
      <c r="GK572">
        <v>2</v>
      </c>
      <c r="GL572" t="s">
        <v>432</v>
      </c>
      <c r="GM572">
        <v>3.09898</v>
      </c>
      <c r="GN572">
        <v>2.75821</v>
      </c>
      <c r="GO572">
        <v>0.186946</v>
      </c>
      <c r="GP572">
        <v>0.192046</v>
      </c>
      <c r="GQ572">
        <v>0.09587710000000001</v>
      </c>
      <c r="GR572">
        <v>0.08518779999999999</v>
      </c>
      <c r="GS572">
        <v>20488.4</v>
      </c>
      <c r="GT572">
        <v>20147.1</v>
      </c>
      <c r="GU572">
        <v>25772.6</v>
      </c>
      <c r="GV572">
        <v>25314.8</v>
      </c>
      <c r="GW572">
        <v>37430.8</v>
      </c>
      <c r="GX572">
        <v>35306.2</v>
      </c>
      <c r="GY572">
        <v>45078.8</v>
      </c>
      <c r="GZ572">
        <v>41740.7</v>
      </c>
      <c r="HA572">
        <v>1.79155</v>
      </c>
      <c r="HB572">
        <v>1.7078</v>
      </c>
      <c r="HC572">
        <v>-0.103243</v>
      </c>
      <c r="HD572">
        <v>0</v>
      </c>
      <c r="HE572">
        <v>30.2659</v>
      </c>
      <c r="HF572">
        <v>999.9</v>
      </c>
      <c r="HG572">
        <v>38.9</v>
      </c>
      <c r="HH572">
        <v>47.4</v>
      </c>
      <c r="HI572">
        <v>42.6246</v>
      </c>
      <c r="HJ572">
        <v>63.104</v>
      </c>
      <c r="HK572">
        <v>23.105</v>
      </c>
      <c r="HL572">
        <v>1</v>
      </c>
      <c r="HM572">
        <v>1.0484</v>
      </c>
      <c r="HN572">
        <v>9.28105</v>
      </c>
      <c r="HO572">
        <v>20.0543</v>
      </c>
      <c r="HP572">
        <v>5.2098</v>
      </c>
      <c r="HQ572">
        <v>11.9867</v>
      </c>
      <c r="HR572">
        <v>4.9624</v>
      </c>
      <c r="HS572">
        <v>3.2738</v>
      </c>
      <c r="HT572">
        <v>9999</v>
      </c>
      <c r="HU572">
        <v>9999</v>
      </c>
      <c r="HV572">
        <v>9999</v>
      </c>
      <c r="HW572">
        <v>33.7</v>
      </c>
      <c r="HX572">
        <v>1.864</v>
      </c>
      <c r="HY572">
        <v>1.86027</v>
      </c>
      <c r="HZ572">
        <v>1.85866</v>
      </c>
      <c r="IA572">
        <v>1.86001</v>
      </c>
      <c r="IB572">
        <v>1.85987</v>
      </c>
      <c r="IC572">
        <v>1.85852</v>
      </c>
      <c r="ID572">
        <v>1.8576</v>
      </c>
      <c r="IE572">
        <v>1.85242</v>
      </c>
      <c r="IF572">
        <v>0</v>
      </c>
      <c r="IG572">
        <v>0</v>
      </c>
      <c r="IH572">
        <v>0</v>
      </c>
      <c r="II572">
        <v>0</v>
      </c>
      <c r="IJ572" t="s">
        <v>433</v>
      </c>
      <c r="IK572" t="s">
        <v>434</v>
      </c>
      <c r="IL572" t="s">
        <v>435</v>
      </c>
      <c r="IM572" t="s">
        <v>435</v>
      </c>
      <c r="IN572" t="s">
        <v>435</v>
      </c>
      <c r="IO572" t="s">
        <v>435</v>
      </c>
      <c r="IP572">
        <v>0</v>
      </c>
      <c r="IQ572">
        <v>100</v>
      </c>
      <c r="IR572">
        <v>100</v>
      </c>
      <c r="IS572">
        <v>0.1</v>
      </c>
      <c r="IT572">
        <v>-0.0891</v>
      </c>
      <c r="IU572">
        <v>0.1137255797111478</v>
      </c>
      <c r="IV572">
        <v>0.0002756662941723101</v>
      </c>
      <c r="IW572">
        <v>-1.706736700235475E-07</v>
      </c>
      <c r="IX572">
        <v>-7.648352192670159E-11</v>
      </c>
      <c r="IY572">
        <v>-0.2528666375941129</v>
      </c>
      <c r="IZ572">
        <v>0.001712106514585134</v>
      </c>
      <c r="JA572">
        <v>0.0004201690128959496</v>
      </c>
      <c r="JB572">
        <v>-1.212774764375344E-06</v>
      </c>
      <c r="JC572">
        <v>3</v>
      </c>
      <c r="JD572">
        <v>1949</v>
      </c>
      <c r="JE572">
        <v>1</v>
      </c>
      <c r="JF572">
        <v>28</v>
      </c>
      <c r="JG572">
        <v>19.7</v>
      </c>
      <c r="JH572">
        <v>19.5</v>
      </c>
      <c r="JI572">
        <v>2.66846</v>
      </c>
      <c r="JJ572">
        <v>2.68921</v>
      </c>
      <c r="JK572">
        <v>1.49658</v>
      </c>
      <c r="JL572">
        <v>2.33643</v>
      </c>
      <c r="JM572">
        <v>1.54785</v>
      </c>
      <c r="JN572">
        <v>2.36328</v>
      </c>
      <c r="JO572">
        <v>50.5751</v>
      </c>
      <c r="JP572">
        <v>12.3021</v>
      </c>
      <c r="JQ572">
        <v>18</v>
      </c>
      <c r="JR572">
        <v>503.726</v>
      </c>
      <c r="JS572">
        <v>461.331</v>
      </c>
      <c r="JT572">
        <v>21.1532</v>
      </c>
      <c r="JU572">
        <v>39.1069</v>
      </c>
      <c r="JV572">
        <v>30.0028</v>
      </c>
      <c r="JW572">
        <v>38.8155</v>
      </c>
      <c r="JX572">
        <v>38.6991</v>
      </c>
      <c r="JY572">
        <v>53.5335</v>
      </c>
      <c r="JZ572">
        <v>58.2215</v>
      </c>
      <c r="KA572">
        <v>0</v>
      </c>
      <c r="KB572">
        <v>16.2978</v>
      </c>
      <c r="KC572">
        <v>1203.5</v>
      </c>
      <c r="KD572">
        <v>15.3016</v>
      </c>
      <c r="KE572">
        <v>98.5021</v>
      </c>
      <c r="KF572">
        <v>99.08450000000001</v>
      </c>
    </row>
    <row r="573" spans="1:292">
      <c r="A573">
        <v>553</v>
      </c>
      <c r="B573">
        <v>1685040010.5</v>
      </c>
      <c r="C573">
        <v>13411.40000009537</v>
      </c>
      <c r="D573" t="s">
        <v>1550</v>
      </c>
      <c r="E573" t="s">
        <v>1551</v>
      </c>
      <c r="F573">
        <v>5</v>
      </c>
      <c r="G573" t="s">
        <v>1406</v>
      </c>
      <c r="H573">
        <v>1685040003</v>
      </c>
      <c r="I573">
        <f>(J573)/1000</f>
        <v>0</v>
      </c>
      <c r="J573">
        <f>IF(DO573, AM573, AG573)</f>
        <v>0</v>
      </c>
      <c r="K573">
        <f>IF(DO573, AH573, AF573)</f>
        <v>0</v>
      </c>
      <c r="L573">
        <f>DQ573 - IF(AT573&gt;1, K573*DK573*100.0/(AV573*EE573), 0)</f>
        <v>0</v>
      </c>
      <c r="M573">
        <f>((S573-I573/2)*L573-K573)/(S573+I573/2)</f>
        <v>0</v>
      </c>
      <c r="N573">
        <f>M573*(DX573+DY573)/1000.0</f>
        <v>0</v>
      </c>
      <c r="O573">
        <f>(DQ573 - IF(AT573&gt;1, K573*DK573*100.0/(AV573*EE573), 0))*(DX573+DY573)/1000.0</f>
        <v>0</v>
      </c>
      <c r="P573">
        <f>2.0/((1/R573-1/Q573)+SIGN(R573)*SQRT((1/R573-1/Q573)*(1/R573-1/Q573) + 4*DL573/((DL573+1)*(DL573+1))*(2*1/R573*1/Q573-1/Q573*1/Q573)))</f>
        <v>0</v>
      </c>
      <c r="Q573">
        <f>IF(LEFT(DM573,1)&lt;&gt;"0",IF(LEFT(DM573,1)="1",3.0,DN573),$D$5+$E$5*(EE573*DX573/($K$5*1000))+$F$5*(EE573*DX573/($K$5*1000))*MAX(MIN(DK573,$J$5),$I$5)*MAX(MIN(DK573,$J$5),$I$5)+$G$5*MAX(MIN(DK573,$J$5),$I$5)*(EE573*DX573/($K$5*1000))+$H$5*(EE573*DX573/($K$5*1000))*(EE573*DX573/($K$5*1000)))</f>
        <v>0</v>
      </c>
      <c r="R573">
        <f>I573*(1000-(1000*0.61365*exp(17.502*V573/(240.97+V573))/(DX573+DY573)+DS573)/2)/(1000*0.61365*exp(17.502*V573/(240.97+V573))/(DX573+DY573)-DS573)</f>
        <v>0</v>
      </c>
      <c r="S573">
        <f>1/((DL573+1)/(P573/1.6)+1/(Q573/1.37)) + DL573/((DL573+1)/(P573/1.6) + DL573/(Q573/1.37))</f>
        <v>0</v>
      </c>
      <c r="T573">
        <f>(DG573*DJ573)</f>
        <v>0</v>
      </c>
      <c r="U573">
        <f>(DZ573+(T573+2*0.95*5.67E-8*(((DZ573+$B$9)+273)^4-(DZ573+273)^4)-44100*I573)/(1.84*29.3*Q573+8*0.95*5.67E-8*(DZ573+273)^3))</f>
        <v>0</v>
      </c>
      <c r="V573">
        <f>($C$9*EA573+$D$9*EB573+$E$9*U573)</f>
        <v>0</v>
      </c>
      <c r="W573">
        <f>0.61365*exp(17.502*V573/(240.97+V573))</f>
        <v>0</v>
      </c>
      <c r="X573">
        <f>(Y573/Z573*100)</f>
        <v>0</v>
      </c>
      <c r="Y573">
        <f>DS573*(DX573+DY573)/1000</f>
        <v>0</v>
      </c>
      <c r="Z573">
        <f>0.61365*exp(17.502*DZ573/(240.97+DZ573))</f>
        <v>0</v>
      </c>
      <c r="AA573">
        <f>(W573-DS573*(DX573+DY573)/1000)</f>
        <v>0</v>
      </c>
      <c r="AB573">
        <f>(-I573*44100)</f>
        <v>0</v>
      </c>
      <c r="AC573">
        <f>2*29.3*Q573*0.92*(DZ573-V573)</f>
        <v>0</v>
      </c>
      <c r="AD573">
        <f>2*0.95*5.67E-8*(((DZ573+$B$9)+273)^4-(V573+273)^4)</f>
        <v>0</v>
      </c>
      <c r="AE573">
        <f>T573+AD573+AB573+AC573</f>
        <v>0</v>
      </c>
      <c r="AF573">
        <f>DW573*AT573*(DR573-DQ573*(1000-AT573*DT573)/(1000-AT573*DS573))/(100*DK573)</f>
        <v>0</v>
      </c>
      <c r="AG573">
        <f>1000*DW573*AT573*(DS573-DT573)/(100*DK573*(1000-AT573*DS573))</f>
        <v>0</v>
      </c>
      <c r="AH573">
        <f>(AI573 - AJ573 - DX573*1E3/(8.314*(DZ573+273.15)) * AL573/DW573 * AK573) * DW573/(100*DK573) * (1000 - DT573)/1000</f>
        <v>0</v>
      </c>
      <c r="AI573">
        <v>1211.443451250782</v>
      </c>
      <c r="AJ573">
        <v>1172.730545454546</v>
      </c>
      <c r="AK573">
        <v>3.404439371544415</v>
      </c>
      <c r="AL573">
        <v>66.96187495327348</v>
      </c>
      <c r="AM573">
        <f>(AO573 - AN573 + DX573*1E3/(8.314*(DZ573+273.15)) * AQ573/DW573 * AP573) * DW573/(100*DK573) * 1000/(1000 - AO573)</f>
        <v>0</v>
      </c>
      <c r="AN573">
        <v>15.37753574967322</v>
      </c>
      <c r="AO573">
        <v>18.20672867132869</v>
      </c>
      <c r="AP573">
        <v>0.01406409813968677</v>
      </c>
      <c r="AQ573">
        <v>97.61332919018848</v>
      </c>
      <c r="AR573">
        <v>0</v>
      </c>
      <c r="AS573">
        <v>0</v>
      </c>
      <c r="AT573">
        <f>IF(AR573*$H$15&gt;=AV573,1.0,(AV573/(AV573-AR573*$H$15)))</f>
        <v>0</v>
      </c>
      <c r="AU573">
        <f>(AT573-1)*100</f>
        <v>0</v>
      </c>
      <c r="AV573">
        <f>MAX(0,($B$15+$C$15*EE573)/(1+$D$15*EE573)*DX573/(DZ573+273)*$E$15)</f>
        <v>0</v>
      </c>
      <c r="AW573" t="s">
        <v>429</v>
      </c>
      <c r="AX573" t="s">
        <v>429</v>
      </c>
      <c r="AY573">
        <v>0</v>
      </c>
      <c r="AZ573">
        <v>0</v>
      </c>
      <c r="BA573">
        <f>1-AY573/AZ573</f>
        <v>0</v>
      </c>
      <c r="BB573">
        <v>0</v>
      </c>
      <c r="BC573" t="s">
        <v>429</v>
      </c>
      <c r="BD573" t="s">
        <v>429</v>
      </c>
      <c r="BE573">
        <v>0</v>
      </c>
      <c r="BF573">
        <v>0</v>
      </c>
      <c r="BG573">
        <f>1-BE573/BF573</f>
        <v>0</v>
      </c>
      <c r="BH573">
        <v>0.5</v>
      </c>
      <c r="BI573">
        <f>DH573</f>
        <v>0</v>
      </c>
      <c r="BJ573">
        <f>K573</f>
        <v>0</v>
      </c>
      <c r="BK573">
        <f>BG573*BH573*BI573</f>
        <v>0</v>
      </c>
      <c r="BL573">
        <f>(BJ573-BB573)/BI573</f>
        <v>0</v>
      </c>
      <c r="BM573">
        <f>(AZ573-BF573)/BF573</f>
        <v>0</v>
      </c>
      <c r="BN573">
        <f>AY573/(BA573+AY573/BF573)</f>
        <v>0</v>
      </c>
      <c r="BO573" t="s">
        <v>429</v>
      </c>
      <c r="BP573">
        <v>0</v>
      </c>
      <c r="BQ573">
        <f>IF(BP573&lt;&gt;0, BP573, BN573)</f>
        <v>0</v>
      </c>
      <c r="BR573">
        <f>1-BQ573/BF573</f>
        <v>0</v>
      </c>
      <c r="BS573">
        <f>(BF573-BE573)/(BF573-BQ573)</f>
        <v>0</v>
      </c>
      <c r="BT573">
        <f>(AZ573-BF573)/(AZ573-BQ573)</f>
        <v>0</v>
      </c>
      <c r="BU573">
        <f>(BF573-BE573)/(BF573-AY573)</f>
        <v>0</v>
      </c>
      <c r="BV573">
        <f>(AZ573-BF573)/(AZ573-AY573)</f>
        <v>0</v>
      </c>
      <c r="BW573">
        <f>(BS573*BQ573/BE573)</f>
        <v>0</v>
      </c>
      <c r="BX573">
        <f>(1-BW573)</f>
        <v>0</v>
      </c>
      <c r="DG573">
        <f>$B$13*EF573+$C$13*EG573+$F$13*ER573*(1-EU573)</f>
        <v>0</v>
      </c>
      <c r="DH573">
        <f>DG573*DI573</f>
        <v>0</v>
      </c>
      <c r="DI573">
        <f>($B$13*$D$11+$C$13*$D$11+$F$13*((FE573+EW573)/MAX(FE573+EW573+FF573, 0.1)*$I$11+FF573/MAX(FE573+EW573+FF573, 0.1)*$J$11))/($B$13+$C$13+$F$13)</f>
        <v>0</v>
      </c>
      <c r="DJ573">
        <f>($B$13*$K$11+$C$13*$K$11+$F$13*((FE573+EW573)/MAX(FE573+EW573+FF573, 0.1)*$P$11+FF573/MAX(FE573+EW573+FF573, 0.1)*$Q$11))/($B$13+$C$13+$F$13)</f>
        <v>0</v>
      </c>
      <c r="DK573">
        <v>6</v>
      </c>
      <c r="DL573">
        <v>0.5</v>
      </c>
      <c r="DM573" t="s">
        <v>430</v>
      </c>
      <c r="DN573">
        <v>2</v>
      </c>
      <c r="DO573" t="b">
        <v>1</v>
      </c>
      <c r="DP573">
        <v>1685040003</v>
      </c>
      <c r="DQ573">
        <v>1128.146666666667</v>
      </c>
      <c r="DR573">
        <v>1177.075925925926</v>
      </c>
      <c r="DS573">
        <v>18.13650740740741</v>
      </c>
      <c r="DT573">
        <v>15.31049259259259</v>
      </c>
      <c r="DU573">
        <v>1128.04962962963</v>
      </c>
      <c r="DV573">
        <v>18.22592592592593</v>
      </c>
      <c r="DW573">
        <v>500.0574814814815</v>
      </c>
      <c r="DX573">
        <v>99.45058148148149</v>
      </c>
      <c r="DY573">
        <v>0.1001079148148148</v>
      </c>
      <c r="DZ573">
        <v>27.24095555555556</v>
      </c>
      <c r="EA573">
        <v>28.57771481481482</v>
      </c>
      <c r="EB573">
        <v>999.9000000000001</v>
      </c>
      <c r="EC573">
        <v>0</v>
      </c>
      <c r="ED573">
        <v>0</v>
      </c>
      <c r="EE573">
        <v>10000.7637037037</v>
      </c>
      <c r="EF573">
        <v>0</v>
      </c>
      <c r="EG573">
        <v>511.8205185185186</v>
      </c>
      <c r="EH573">
        <v>-48.92765925925925</v>
      </c>
      <c r="EI573">
        <v>1148.986296296296</v>
      </c>
      <c r="EJ573">
        <v>1195.377407407407</v>
      </c>
      <c r="EK573">
        <v>2.826005185185185</v>
      </c>
      <c r="EL573">
        <v>1177.075925925926</v>
      </c>
      <c r="EM573">
        <v>15.31049259259259</v>
      </c>
      <c r="EN573">
        <v>1.803684814814814</v>
      </c>
      <c r="EO573">
        <v>1.522637037037037</v>
      </c>
      <c r="EP573">
        <v>15.81872592592592</v>
      </c>
      <c r="EQ573">
        <v>13.19721111111111</v>
      </c>
      <c r="ER573">
        <v>1999.972592592592</v>
      </c>
      <c r="ES573">
        <v>0.9800060000000002</v>
      </c>
      <c r="ET573">
        <v>0.0199937037037037</v>
      </c>
      <c r="EU573">
        <v>0</v>
      </c>
      <c r="EV573">
        <v>777.273074074074</v>
      </c>
      <c r="EW573">
        <v>5.00078</v>
      </c>
      <c r="EX573">
        <v>21532.81481481481</v>
      </c>
      <c r="EY573">
        <v>16379.45185185185</v>
      </c>
      <c r="EZ573">
        <v>46.44896296296296</v>
      </c>
      <c r="FA573">
        <v>48.87025925925926</v>
      </c>
      <c r="FB573">
        <v>47.23129629629629</v>
      </c>
      <c r="FC573">
        <v>47.62218518518517</v>
      </c>
      <c r="FD573">
        <v>46.70577777777778</v>
      </c>
      <c r="FE573">
        <v>1955.082592592592</v>
      </c>
      <c r="FF573">
        <v>39.88851851851852</v>
      </c>
      <c r="FG573">
        <v>0</v>
      </c>
      <c r="FH573">
        <v>1685040009.7</v>
      </c>
      <c r="FI573">
        <v>0</v>
      </c>
      <c r="FJ573">
        <v>777.28248</v>
      </c>
      <c r="FK573">
        <v>-1.534769234808886</v>
      </c>
      <c r="FL573">
        <v>-7158.300000059271</v>
      </c>
      <c r="FM573">
        <v>21515.964</v>
      </c>
      <c r="FN573">
        <v>15</v>
      </c>
      <c r="FO573">
        <v>1685038834.5</v>
      </c>
      <c r="FP573" t="s">
        <v>1407</v>
      </c>
      <c r="FQ573">
        <v>1685038825.5</v>
      </c>
      <c r="FR573">
        <v>1685038834.5</v>
      </c>
      <c r="FS573">
        <v>7</v>
      </c>
      <c r="FT573">
        <v>-0.029</v>
      </c>
      <c r="FU573">
        <v>-0.007</v>
      </c>
      <c r="FV573">
        <v>0.194</v>
      </c>
      <c r="FW573">
        <v>-0.178</v>
      </c>
      <c r="FX573">
        <v>420</v>
      </c>
      <c r="FY573">
        <v>11</v>
      </c>
      <c r="FZ573">
        <v>0.2</v>
      </c>
      <c r="GA573">
        <v>0.02</v>
      </c>
      <c r="GB573">
        <v>-48.79705</v>
      </c>
      <c r="GC573">
        <v>-2.547721575984915</v>
      </c>
      <c r="GD573">
        <v>0.3113719367573126</v>
      </c>
      <c r="GE573">
        <v>0</v>
      </c>
      <c r="GF573">
        <v>2.84795075</v>
      </c>
      <c r="GG573">
        <v>-0.4935056285178308</v>
      </c>
      <c r="GH573">
        <v>0.05673333924543395</v>
      </c>
      <c r="GI573">
        <v>1</v>
      </c>
      <c r="GJ573">
        <v>1</v>
      </c>
      <c r="GK573">
        <v>2</v>
      </c>
      <c r="GL573" t="s">
        <v>432</v>
      </c>
      <c r="GM573">
        <v>3.09896</v>
      </c>
      <c r="GN573">
        <v>2.7581</v>
      </c>
      <c r="GO573">
        <v>0.188654</v>
      </c>
      <c r="GP573">
        <v>0.193681</v>
      </c>
      <c r="GQ573">
        <v>0.096078</v>
      </c>
      <c r="GR573">
        <v>0.0852363</v>
      </c>
      <c r="GS573">
        <v>20444</v>
      </c>
      <c r="GT573">
        <v>20105</v>
      </c>
      <c r="GU573">
        <v>25771.2</v>
      </c>
      <c r="GV573">
        <v>25313.5</v>
      </c>
      <c r="GW573">
        <v>37420.9</v>
      </c>
      <c r="GX573">
        <v>35303.1</v>
      </c>
      <c r="GY573">
        <v>45076.6</v>
      </c>
      <c r="GZ573">
        <v>41738.9</v>
      </c>
      <c r="HA573">
        <v>1.7914</v>
      </c>
      <c r="HB573">
        <v>1.7075</v>
      </c>
      <c r="HC573">
        <v>-0.103258</v>
      </c>
      <c r="HD573">
        <v>0</v>
      </c>
      <c r="HE573">
        <v>30.2822</v>
      </c>
      <c r="HF573">
        <v>999.9</v>
      </c>
      <c r="HG573">
        <v>38.9</v>
      </c>
      <c r="HH573">
        <v>47.5</v>
      </c>
      <c r="HI573">
        <v>42.8421</v>
      </c>
      <c r="HJ573">
        <v>63.024</v>
      </c>
      <c r="HK573">
        <v>23.0048</v>
      </c>
      <c r="HL573">
        <v>1</v>
      </c>
      <c r="HM573">
        <v>1.05124</v>
      </c>
      <c r="HN573">
        <v>9.28105</v>
      </c>
      <c r="HO573">
        <v>20.0542</v>
      </c>
      <c r="HP573">
        <v>5.20845</v>
      </c>
      <c r="HQ573">
        <v>11.9866</v>
      </c>
      <c r="HR573">
        <v>4.9622</v>
      </c>
      <c r="HS573">
        <v>3.27365</v>
      </c>
      <c r="HT573">
        <v>9999</v>
      </c>
      <c r="HU573">
        <v>9999</v>
      </c>
      <c r="HV573">
        <v>9999</v>
      </c>
      <c r="HW573">
        <v>33.7</v>
      </c>
      <c r="HX573">
        <v>1.86399</v>
      </c>
      <c r="HY573">
        <v>1.86026</v>
      </c>
      <c r="HZ573">
        <v>1.85867</v>
      </c>
      <c r="IA573">
        <v>1.85999</v>
      </c>
      <c r="IB573">
        <v>1.85988</v>
      </c>
      <c r="IC573">
        <v>1.85852</v>
      </c>
      <c r="ID573">
        <v>1.8576</v>
      </c>
      <c r="IE573">
        <v>1.85242</v>
      </c>
      <c r="IF573">
        <v>0</v>
      </c>
      <c r="IG573">
        <v>0</v>
      </c>
      <c r="IH573">
        <v>0</v>
      </c>
      <c r="II573">
        <v>0</v>
      </c>
      <c r="IJ573" t="s">
        <v>433</v>
      </c>
      <c r="IK573" t="s">
        <v>434</v>
      </c>
      <c r="IL573" t="s">
        <v>435</v>
      </c>
      <c r="IM573" t="s">
        <v>435</v>
      </c>
      <c r="IN573" t="s">
        <v>435</v>
      </c>
      <c r="IO573" t="s">
        <v>435</v>
      </c>
      <c r="IP573">
        <v>0</v>
      </c>
      <c r="IQ573">
        <v>100</v>
      </c>
      <c r="IR573">
        <v>100</v>
      </c>
      <c r="IS573">
        <v>0.08</v>
      </c>
      <c r="IT573">
        <v>-0.0883</v>
      </c>
      <c r="IU573">
        <v>0.1137255797111478</v>
      </c>
      <c r="IV573">
        <v>0.0002756662941723101</v>
      </c>
      <c r="IW573">
        <v>-1.706736700235475E-07</v>
      </c>
      <c r="IX573">
        <v>-7.648352192670159E-11</v>
      </c>
      <c r="IY573">
        <v>-0.2528666375941129</v>
      </c>
      <c r="IZ573">
        <v>0.001712106514585134</v>
      </c>
      <c r="JA573">
        <v>0.0004201690128959496</v>
      </c>
      <c r="JB573">
        <v>-1.212774764375344E-06</v>
      </c>
      <c r="JC573">
        <v>3</v>
      </c>
      <c r="JD573">
        <v>1949</v>
      </c>
      <c r="JE573">
        <v>1</v>
      </c>
      <c r="JF573">
        <v>28</v>
      </c>
      <c r="JG573">
        <v>19.8</v>
      </c>
      <c r="JH573">
        <v>19.6</v>
      </c>
      <c r="JI573">
        <v>2.69775</v>
      </c>
      <c r="JJ573">
        <v>2.67212</v>
      </c>
      <c r="JK573">
        <v>1.49658</v>
      </c>
      <c r="JL573">
        <v>2.33643</v>
      </c>
      <c r="JM573">
        <v>1.54785</v>
      </c>
      <c r="JN573">
        <v>2.48901</v>
      </c>
      <c r="JO573">
        <v>50.5751</v>
      </c>
      <c r="JP573">
        <v>12.3021</v>
      </c>
      <c r="JQ573">
        <v>18</v>
      </c>
      <c r="JR573">
        <v>503.794</v>
      </c>
      <c r="JS573">
        <v>461.281</v>
      </c>
      <c r="JT573">
        <v>21.1674</v>
      </c>
      <c r="JU573">
        <v>39.1345</v>
      </c>
      <c r="JV573">
        <v>30.0028</v>
      </c>
      <c r="JW573">
        <v>38.8397</v>
      </c>
      <c r="JX573">
        <v>38.722</v>
      </c>
      <c r="JY573">
        <v>54.1872</v>
      </c>
      <c r="JZ573">
        <v>58.2215</v>
      </c>
      <c r="KA573">
        <v>0</v>
      </c>
      <c r="KB573">
        <v>16.3527</v>
      </c>
      <c r="KC573">
        <v>1223.54</v>
      </c>
      <c r="KD573">
        <v>15.2925</v>
      </c>
      <c r="KE573">
        <v>98.497</v>
      </c>
      <c r="KF573">
        <v>99.0801</v>
      </c>
    </row>
    <row r="574" spans="1:292">
      <c r="A574">
        <v>554</v>
      </c>
      <c r="B574">
        <v>1685040015.5</v>
      </c>
      <c r="C574">
        <v>13416.40000009537</v>
      </c>
      <c r="D574" t="s">
        <v>1552</v>
      </c>
      <c r="E574" t="s">
        <v>1553</v>
      </c>
      <c r="F574">
        <v>5</v>
      </c>
      <c r="G574" t="s">
        <v>1406</v>
      </c>
      <c r="H574">
        <v>1685040007.714286</v>
      </c>
      <c r="I574">
        <f>(J574)/1000</f>
        <v>0</v>
      </c>
      <c r="J574">
        <f>IF(DO574, AM574, AG574)</f>
        <v>0</v>
      </c>
      <c r="K574">
        <f>IF(DO574, AH574, AF574)</f>
        <v>0</v>
      </c>
      <c r="L574">
        <f>DQ574 - IF(AT574&gt;1, K574*DK574*100.0/(AV574*EE574), 0)</f>
        <v>0</v>
      </c>
      <c r="M574">
        <f>((S574-I574/2)*L574-K574)/(S574+I574/2)</f>
        <v>0</v>
      </c>
      <c r="N574">
        <f>M574*(DX574+DY574)/1000.0</f>
        <v>0</v>
      </c>
      <c r="O574">
        <f>(DQ574 - IF(AT574&gt;1, K574*DK574*100.0/(AV574*EE574), 0))*(DX574+DY574)/1000.0</f>
        <v>0</v>
      </c>
      <c r="P574">
        <f>2.0/((1/R574-1/Q574)+SIGN(R574)*SQRT((1/R574-1/Q574)*(1/R574-1/Q574) + 4*DL574/((DL574+1)*(DL574+1))*(2*1/R574*1/Q574-1/Q574*1/Q574)))</f>
        <v>0</v>
      </c>
      <c r="Q574">
        <f>IF(LEFT(DM574,1)&lt;&gt;"0",IF(LEFT(DM574,1)="1",3.0,DN574),$D$5+$E$5*(EE574*DX574/($K$5*1000))+$F$5*(EE574*DX574/($K$5*1000))*MAX(MIN(DK574,$J$5),$I$5)*MAX(MIN(DK574,$J$5),$I$5)+$G$5*MAX(MIN(DK574,$J$5),$I$5)*(EE574*DX574/($K$5*1000))+$H$5*(EE574*DX574/($K$5*1000))*(EE574*DX574/($K$5*1000)))</f>
        <v>0</v>
      </c>
      <c r="R574">
        <f>I574*(1000-(1000*0.61365*exp(17.502*V574/(240.97+V574))/(DX574+DY574)+DS574)/2)/(1000*0.61365*exp(17.502*V574/(240.97+V574))/(DX574+DY574)-DS574)</f>
        <v>0</v>
      </c>
      <c r="S574">
        <f>1/((DL574+1)/(P574/1.6)+1/(Q574/1.37)) + DL574/((DL574+1)/(P574/1.6) + DL574/(Q574/1.37))</f>
        <v>0</v>
      </c>
      <c r="T574">
        <f>(DG574*DJ574)</f>
        <v>0</v>
      </c>
      <c r="U574">
        <f>(DZ574+(T574+2*0.95*5.67E-8*(((DZ574+$B$9)+273)^4-(DZ574+273)^4)-44100*I574)/(1.84*29.3*Q574+8*0.95*5.67E-8*(DZ574+273)^3))</f>
        <v>0</v>
      </c>
      <c r="V574">
        <f>($C$9*EA574+$D$9*EB574+$E$9*U574)</f>
        <v>0</v>
      </c>
      <c r="W574">
        <f>0.61365*exp(17.502*V574/(240.97+V574))</f>
        <v>0</v>
      </c>
      <c r="X574">
        <f>(Y574/Z574*100)</f>
        <v>0</v>
      </c>
      <c r="Y574">
        <f>DS574*(DX574+DY574)/1000</f>
        <v>0</v>
      </c>
      <c r="Z574">
        <f>0.61365*exp(17.502*DZ574/(240.97+DZ574))</f>
        <v>0</v>
      </c>
      <c r="AA574">
        <f>(W574-DS574*(DX574+DY574)/1000)</f>
        <v>0</v>
      </c>
      <c r="AB574">
        <f>(-I574*44100)</f>
        <v>0</v>
      </c>
      <c r="AC574">
        <f>2*29.3*Q574*0.92*(DZ574-V574)</f>
        <v>0</v>
      </c>
      <c r="AD574">
        <f>2*0.95*5.67E-8*(((DZ574+$B$9)+273)^4-(V574+273)^4)</f>
        <v>0</v>
      </c>
      <c r="AE574">
        <f>T574+AD574+AB574+AC574</f>
        <v>0</v>
      </c>
      <c r="AF574">
        <f>DW574*AT574*(DR574-DQ574*(1000-AT574*DT574)/(1000-AT574*DS574))/(100*DK574)</f>
        <v>0</v>
      </c>
      <c r="AG574">
        <f>1000*DW574*AT574*(DS574-DT574)/(100*DK574*(1000-AT574*DS574))</f>
        <v>0</v>
      </c>
      <c r="AH574">
        <f>(AI574 - AJ574 - DX574*1E3/(8.314*(DZ574+273.15)) * AL574/DW574 * AK574) * DW574/(100*DK574) * (1000 - DT574)/1000</f>
        <v>0</v>
      </c>
      <c r="AI574">
        <v>1228.259956162897</v>
      </c>
      <c r="AJ574">
        <v>1189.608666666666</v>
      </c>
      <c r="AK574">
        <v>3.382917183991128</v>
      </c>
      <c r="AL574">
        <v>66.96187495327348</v>
      </c>
      <c r="AM574">
        <f>(AO574 - AN574 + DX574*1E3/(8.314*(DZ574+273.15)) * AQ574/DW574 * AP574) * DW574/(100*DK574) * 1000/(1000 - AO574)</f>
        <v>0</v>
      </c>
      <c r="AN574">
        <v>15.38895316441634</v>
      </c>
      <c r="AO574">
        <v>18.23976363636364</v>
      </c>
      <c r="AP574">
        <v>0.008516582132882998</v>
      </c>
      <c r="AQ574">
        <v>97.61332919018848</v>
      </c>
      <c r="AR574">
        <v>0</v>
      </c>
      <c r="AS574">
        <v>0</v>
      </c>
      <c r="AT574">
        <f>IF(AR574*$H$15&gt;=AV574,1.0,(AV574/(AV574-AR574*$H$15)))</f>
        <v>0</v>
      </c>
      <c r="AU574">
        <f>(AT574-1)*100</f>
        <v>0</v>
      </c>
      <c r="AV574">
        <f>MAX(0,($B$15+$C$15*EE574)/(1+$D$15*EE574)*DX574/(DZ574+273)*$E$15)</f>
        <v>0</v>
      </c>
      <c r="AW574" t="s">
        <v>429</v>
      </c>
      <c r="AX574" t="s">
        <v>429</v>
      </c>
      <c r="AY574">
        <v>0</v>
      </c>
      <c r="AZ574">
        <v>0</v>
      </c>
      <c r="BA574">
        <f>1-AY574/AZ574</f>
        <v>0</v>
      </c>
      <c r="BB574">
        <v>0</v>
      </c>
      <c r="BC574" t="s">
        <v>429</v>
      </c>
      <c r="BD574" t="s">
        <v>429</v>
      </c>
      <c r="BE574">
        <v>0</v>
      </c>
      <c r="BF574">
        <v>0</v>
      </c>
      <c r="BG574">
        <f>1-BE574/BF574</f>
        <v>0</v>
      </c>
      <c r="BH574">
        <v>0.5</v>
      </c>
      <c r="BI574">
        <f>DH574</f>
        <v>0</v>
      </c>
      <c r="BJ574">
        <f>K574</f>
        <v>0</v>
      </c>
      <c r="BK574">
        <f>BG574*BH574*BI574</f>
        <v>0</v>
      </c>
      <c r="BL574">
        <f>(BJ574-BB574)/BI574</f>
        <v>0</v>
      </c>
      <c r="BM574">
        <f>(AZ574-BF574)/BF574</f>
        <v>0</v>
      </c>
      <c r="BN574">
        <f>AY574/(BA574+AY574/BF574)</f>
        <v>0</v>
      </c>
      <c r="BO574" t="s">
        <v>429</v>
      </c>
      <c r="BP574">
        <v>0</v>
      </c>
      <c r="BQ574">
        <f>IF(BP574&lt;&gt;0, BP574, BN574)</f>
        <v>0</v>
      </c>
      <c r="BR574">
        <f>1-BQ574/BF574</f>
        <v>0</v>
      </c>
      <c r="BS574">
        <f>(BF574-BE574)/(BF574-BQ574)</f>
        <v>0</v>
      </c>
      <c r="BT574">
        <f>(AZ574-BF574)/(AZ574-BQ574)</f>
        <v>0</v>
      </c>
      <c r="BU574">
        <f>(BF574-BE574)/(BF574-AY574)</f>
        <v>0</v>
      </c>
      <c r="BV574">
        <f>(AZ574-BF574)/(AZ574-AY574)</f>
        <v>0</v>
      </c>
      <c r="BW574">
        <f>(BS574*BQ574/BE574)</f>
        <v>0</v>
      </c>
      <c r="BX574">
        <f>(1-BW574)</f>
        <v>0</v>
      </c>
      <c r="DG574">
        <f>$B$13*EF574+$C$13*EG574+$F$13*ER574*(1-EU574)</f>
        <v>0</v>
      </c>
      <c r="DH574">
        <f>DG574*DI574</f>
        <v>0</v>
      </c>
      <c r="DI574">
        <f>($B$13*$D$11+$C$13*$D$11+$F$13*((FE574+EW574)/MAX(FE574+EW574+FF574, 0.1)*$I$11+FF574/MAX(FE574+EW574+FF574, 0.1)*$J$11))/($B$13+$C$13+$F$13)</f>
        <v>0</v>
      </c>
      <c r="DJ574">
        <f>($B$13*$K$11+$C$13*$K$11+$F$13*((FE574+EW574)/MAX(FE574+EW574+FF574, 0.1)*$P$11+FF574/MAX(FE574+EW574+FF574, 0.1)*$Q$11))/($B$13+$C$13+$F$13)</f>
        <v>0</v>
      </c>
      <c r="DK574">
        <v>6</v>
      </c>
      <c r="DL574">
        <v>0.5</v>
      </c>
      <c r="DM574" t="s">
        <v>430</v>
      </c>
      <c r="DN574">
        <v>2</v>
      </c>
      <c r="DO574" t="b">
        <v>1</v>
      </c>
      <c r="DP574">
        <v>1685040007.714286</v>
      </c>
      <c r="DQ574">
        <v>1143.757142857143</v>
      </c>
      <c r="DR574">
        <v>1192.820714285714</v>
      </c>
      <c r="DS574">
        <v>18.17688214285714</v>
      </c>
      <c r="DT574">
        <v>15.36748928571429</v>
      </c>
      <c r="DU574">
        <v>1143.666071428572</v>
      </c>
      <c r="DV574">
        <v>18.265675</v>
      </c>
      <c r="DW574">
        <v>500.0381428571429</v>
      </c>
      <c r="DX574">
        <v>99.45030714285717</v>
      </c>
      <c r="DY574">
        <v>0.1000430571428571</v>
      </c>
      <c r="DZ574">
        <v>27.250225</v>
      </c>
      <c r="EA574">
        <v>28.58883214285714</v>
      </c>
      <c r="EB574">
        <v>999.9000000000002</v>
      </c>
      <c r="EC574">
        <v>0</v>
      </c>
      <c r="ED574">
        <v>0</v>
      </c>
      <c r="EE574">
        <v>10001.20892857143</v>
      </c>
      <c r="EF574">
        <v>0</v>
      </c>
      <c r="EG574">
        <v>496.0475000000001</v>
      </c>
      <c r="EH574">
        <v>-49.06227857142857</v>
      </c>
      <c r="EI574">
        <v>1164.933571428571</v>
      </c>
      <c r="EJ574">
        <v>1211.436785714286</v>
      </c>
      <c r="EK574">
        <v>2.809381428571428</v>
      </c>
      <c r="EL574">
        <v>1192.820714285714</v>
      </c>
      <c r="EM574">
        <v>15.36748928571429</v>
      </c>
      <c r="EN574">
        <v>1.807695</v>
      </c>
      <c r="EO574">
        <v>1.528301428571428</v>
      </c>
      <c r="EP574">
        <v>15.85345357142857</v>
      </c>
      <c r="EQ574">
        <v>13.25424642857143</v>
      </c>
      <c r="ER574">
        <v>1999.983571428571</v>
      </c>
      <c r="ES574">
        <v>0.9800061428571428</v>
      </c>
      <c r="ET574">
        <v>0.01999358571428572</v>
      </c>
      <c r="EU574">
        <v>0</v>
      </c>
      <c r="EV574">
        <v>777.321107142857</v>
      </c>
      <c r="EW574">
        <v>5.00078</v>
      </c>
      <c r="EX574">
        <v>21119.05714285715</v>
      </c>
      <c r="EY574">
        <v>16379.53928571429</v>
      </c>
      <c r="EZ574">
        <v>46.45967857142856</v>
      </c>
      <c r="FA574">
        <v>48.89492857142856</v>
      </c>
      <c r="FB574">
        <v>47.25432142857143</v>
      </c>
      <c r="FC574">
        <v>47.63574999999999</v>
      </c>
      <c r="FD574">
        <v>46.71625</v>
      </c>
      <c r="FE574">
        <v>1955.0925</v>
      </c>
      <c r="FF574">
        <v>39.88678571428572</v>
      </c>
      <c r="FG574">
        <v>0</v>
      </c>
      <c r="FH574">
        <v>1685040015.1</v>
      </c>
      <c r="FI574">
        <v>0</v>
      </c>
      <c r="FJ574">
        <v>777.3494615384615</v>
      </c>
      <c r="FK574">
        <v>2.244444438690046</v>
      </c>
      <c r="FL574">
        <v>-6175.237612267253</v>
      </c>
      <c r="FM574">
        <v>21074.5576923077</v>
      </c>
      <c r="FN574">
        <v>15</v>
      </c>
      <c r="FO574">
        <v>1685038834.5</v>
      </c>
      <c r="FP574" t="s">
        <v>1407</v>
      </c>
      <c r="FQ574">
        <v>1685038825.5</v>
      </c>
      <c r="FR574">
        <v>1685038834.5</v>
      </c>
      <c r="FS574">
        <v>7</v>
      </c>
      <c r="FT574">
        <v>-0.029</v>
      </c>
      <c r="FU574">
        <v>-0.007</v>
      </c>
      <c r="FV574">
        <v>0.194</v>
      </c>
      <c r="FW574">
        <v>-0.178</v>
      </c>
      <c r="FX574">
        <v>420</v>
      </c>
      <c r="FY574">
        <v>11</v>
      </c>
      <c r="FZ574">
        <v>0.2</v>
      </c>
      <c r="GA574">
        <v>0.02</v>
      </c>
      <c r="GB574">
        <v>-48.97999512195122</v>
      </c>
      <c r="GC574">
        <v>-1.661142857142919</v>
      </c>
      <c r="GD574">
        <v>0.2498857933782994</v>
      </c>
      <c r="GE574">
        <v>0</v>
      </c>
      <c r="GF574">
        <v>2.83328756097561</v>
      </c>
      <c r="GG574">
        <v>-0.2401279442508633</v>
      </c>
      <c r="GH574">
        <v>0.04726439456981504</v>
      </c>
      <c r="GI574">
        <v>1</v>
      </c>
      <c r="GJ574">
        <v>1</v>
      </c>
      <c r="GK574">
        <v>2</v>
      </c>
      <c r="GL574" t="s">
        <v>432</v>
      </c>
      <c r="GM574">
        <v>3.09904</v>
      </c>
      <c r="GN574">
        <v>2.75805</v>
      </c>
      <c r="GO574">
        <v>0.190337</v>
      </c>
      <c r="GP574">
        <v>0.195402</v>
      </c>
      <c r="GQ574">
        <v>0.0961895</v>
      </c>
      <c r="GR574">
        <v>0.0852493</v>
      </c>
      <c r="GS574">
        <v>20400.3</v>
      </c>
      <c r="GT574">
        <v>20060.9</v>
      </c>
      <c r="GU574">
        <v>25769.7</v>
      </c>
      <c r="GV574">
        <v>25312.2</v>
      </c>
      <c r="GW574">
        <v>37414.3</v>
      </c>
      <c r="GX574">
        <v>35300.9</v>
      </c>
      <c r="GY574">
        <v>45073.8</v>
      </c>
      <c r="GZ574">
        <v>41736.6</v>
      </c>
      <c r="HA574">
        <v>1.79155</v>
      </c>
      <c r="HB574">
        <v>1.70688</v>
      </c>
      <c r="HC574">
        <v>-0.103865</v>
      </c>
      <c r="HD574">
        <v>0</v>
      </c>
      <c r="HE574">
        <v>30.3006</v>
      </c>
      <c r="HF574">
        <v>999.9</v>
      </c>
      <c r="HG574">
        <v>39</v>
      </c>
      <c r="HH574">
        <v>47.5</v>
      </c>
      <c r="HI574">
        <v>42.9521</v>
      </c>
      <c r="HJ574">
        <v>63.094</v>
      </c>
      <c r="HK574">
        <v>23.0409</v>
      </c>
      <c r="HL574">
        <v>1</v>
      </c>
      <c r="HM574">
        <v>1.05412</v>
      </c>
      <c r="HN574">
        <v>9.28105</v>
      </c>
      <c r="HO574">
        <v>20.0543</v>
      </c>
      <c r="HP574">
        <v>5.20935</v>
      </c>
      <c r="HQ574">
        <v>11.9869</v>
      </c>
      <c r="HR574">
        <v>4.96225</v>
      </c>
      <c r="HS574">
        <v>3.2737</v>
      </c>
      <c r="HT574">
        <v>9999</v>
      </c>
      <c r="HU574">
        <v>9999</v>
      </c>
      <c r="HV574">
        <v>9999</v>
      </c>
      <c r="HW574">
        <v>33.7</v>
      </c>
      <c r="HX574">
        <v>1.86398</v>
      </c>
      <c r="HY574">
        <v>1.86026</v>
      </c>
      <c r="HZ574">
        <v>1.85867</v>
      </c>
      <c r="IA574">
        <v>1.85998</v>
      </c>
      <c r="IB574">
        <v>1.85986</v>
      </c>
      <c r="IC574">
        <v>1.85852</v>
      </c>
      <c r="ID574">
        <v>1.8576</v>
      </c>
      <c r="IE574">
        <v>1.85242</v>
      </c>
      <c r="IF574">
        <v>0</v>
      </c>
      <c r="IG574">
        <v>0</v>
      </c>
      <c r="IH574">
        <v>0</v>
      </c>
      <c r="II574">
        <v>0</v>
      </c>
      <c r="IJ574" t="s">
        <v>433</v>
      </c>
      <c r="IK574" t="s">
        <v>434</v>
      </c>
      <c r="IL574" t="s">
        <v>435</v>
      </c>
      <c r="IM574" t="s">
        <v>435</v>
      </c>
      <c r="IN574" t="s">
        <v>435</v>
      </c>
      <c r="IO574" t="s">
        <v>435</v>
      </c>
      <c r="IP574">
        <v>0</v>
      </c>
      <c r="IQ574">
        <v>100</v>
      </c>
      <c r="IR574">
        <v>100</v>
      </c>
      <c r="IS574">
        <v>0.08</v>
      </c>
      <c r="IT574">
        <v>-0.0877</v>
      </c>
      <c r="IU574">
        <v>0.1137255797111478</v>
      </c>
      <c r="IV574">
        <v>0.0002756662941723101</v>
      </c>
      <c r="IW574">
        <v>-1.706736700235475E-07</v>
      </c>
      <c r="IX574">
        <v>-7.648352192670159E-11</v>
      </c>
      <c r="IY574">
        <v>-0.2528666375941129</v>
      </c>
      <c r="IZ574">
        <v>0.001712106514585134</v>
      </c>
      <c r="JA574">
        <v>0.0004201690128959496</v>
      </c>
      <c r="JB574">
        <v>-1.212774764375344E-06</v>
      </c>
      <c r="JC574">
        <v>3</v>
      </c>
      <c r="JD574">
        <v>1949</v>
      </c>
      <c r="JE574">
        <v>1</v>
      </c>
      <c r="JF574">
        <v>28</v>
      </c>
      <c r="JG574">
        <v>19.8</v>
      </c>
      <c r="JH574">
        <v>19.7</v>
      </c>
      <c r="JI574">
        <v>2.72827</v>
      </c>
      <c r="JJ574">
        <v>2.67212</v>
      </c>
      <c r="JK574">
        <v>1.49658</v>
      </c>
      <c r="JL574">
        <v>2.33521</v>
      </c>
      <c r="JM574">
        <v>1.54785</v>
      </c>
      <c r="JN574">
        <v>2.47925</v>
      </c>
      <c r="JO574">
        <v>50.5751</v>
      </c>
      <c r="JP574">
        <v>12.3021</v>
      </c>
      <c r="JQ574">
        <v>18</v>
      </c>
      <c r="JR574">
        <v>504.059</v>
      </c>
      <c r="JS574">
        <v>461.031</v>
      </c>
      <c r="JT574">
        <v>21.1846</v>
      </c>
      <c r="JU574">
        <v>39.163</v>
      </c>
      <c r="JV574">
        <v>30.0028</v>
      </c>
      <c r="JW574">
        <v>38.865</v>
      </c>
      <c r="JX574">
        <v>38.747</v>
      </c>
      <c r="JY574">
        <v>54.7553</v>
      </c>
      <c r="JZ574">
        <v>58.5108</v>
      </c>
      <c r="KA574">
        <v>0</v>
      </c>
      <c r="KB574">
        <v>16.3926</v>
      </c>
      <c r="KC574">
        <v>1236.9</v>
      </c>
      <c r="KD574">
        <v>15.289</v>
      </c>
      <c r="KE574">
        <v>98.49120000000001</v>
      </c>
      <c r="KF574">
        <v>99.0748</v>
      </c>
    </row>
    <row r="575" spans="1:292">
      <c r="A575">
        <v>555</v>
      </c>
      <c r="B575">
        <v>1685040020.5</v>
      </c>
      <c r="C575">
        <v>13421.40000009537</v>
      </c>
      <c r="D575" t="s">
        <v>1554</v>
      </c>
      <c r="E575" t="s">
        <v>1555</v>
      </c>
      <c r="F575">
        <v>5</v>
      </c>
      <c r="G575" t="s">
        <v>1406</v>
      </c>
      <c r="H575">
        <v>1685040013</v>
      </c>
      <c r="I575">
        <f>(J575)/1000</f>
        <v>0</v>
      </c>
      <c r="J575">
        <f>IF(DO575, AM575, AG575)</f>
        <v>0</v>
      </c>
      <c r="K575">
        <f>IF(DO575, AH575, AF575)</f>
        <v>0</v>
      </c>
      <c r="L575">
        <f>DQ575 - IF(AT575&gt;1, K575*DK575*100.0/(AV575*EE575), 0)</f>
        <v>0</v>
      </c>
      <c r="M575">
        <f>((S575-I575/2)*L575-K575)/(S575+I575/2)</f>
        <v>0</v>
      </c>
      <c r="N575">
        <f>M575*(DX575+DY575)/1000.0</f>
        <v>0</v>
      </c>
      <c r="O575">
        <f>(DQ575 - IF(AT575&gt;1, K575*DK575*100.0/(AV575*EE575), 0))*(DX575+DY575)/1000.0</f>
        <v>0</v>
      </c>
      <c r="P575">
        <f>2.0/((1/R575-1/Q575)+SIGN(R575)*SQRT((1/R575-1/Q575)*(1/R575-1/Q575) + 4*DL575/((DL575+1)*(DL575+1))*(2*1/R575*1/Q575-1/Q575*1/Q575)))</f>
        <v>0</v>
      </c>
      <c r="Q575">
        <f>IF(LEFT(DM575,1)&lt;&gt;"0",IF(LEFT(DM575,1)="1",3.0,DN575),$D$5+$E$5*(EE575*DX575/($K$5*1000))+$F$5*(EE575*DX575/($K$5*1000))*MAX(MIN(DK575,$J$5),$I$5)*MAX(MIN(DK575,$J$5),$I$5)+$G$5*MAX(MIN(DK575,$J$5),$I$5)*(EE575*DX575/($K$5*1000))+$H$5*(EE575*DX575/($K$5*1000))*(EE575*DX575/($K$5*1000)))</f>
        <v>0</v>
      </c>
      <c r="R575">
        <f>I575*(1000-(1000*0.61365*exp(17.502*V575/(240.97+V575))/(DX575+DY575)+DS575)/2)/(1000*0.61365*exp(17.502*V575/(240.97+V575))/(DX575+DY575)-DS575)</f>
        <v>0</v>
      </c>
      <c r="S575">
        <f>1/((DL575+1)/(P575/1.6)+1/(Q575/1.37)) + DL575/((DL575+1)/(P575/1.6) + DL575/(Q575/1.37))</f>
        <v>0</v>
      </c>
      <c r="T575">
        <f>(DG575*DJ575)</f>
        <v>0</v>
      </c>
      <c r="U575">
        <f>(DZ575+(T575+2*0.95*5.67E-8*(((DZ575+$B$9)+273)^4-(DZ575+273)^4)-44100*I575)/(1.84*29.3*Q575+8*0.95*5.67E-8*(DZ575+273)^3))</f>
        <v>0</v>
      </c>
      <c r="V575">
        <f>($C$9*EA575+$D$9*EB575+$E$9*U575)</f>
        <v>0</v>
      </c>
      <c r="W575">
        <f>0.61365*exp(17.502*V575/(240.97+V575))</f>
        <v>0</v>
      </c>
      <c r="X575">
        <f>(Y575/Z575*100)</f>
        <v>0</v>
      </c>
      <c r="Y575">
        <f>DS575*(DX575+DY575)/1000</f>
        <v>0</v>
      </c>
      <c r="Z575">
        <f>0.61365*exp(17.502*DZ575/(240.97+DZ575))</f>
        <v>0</v>
      </c>
      <c r="AA575">
        <f>(W575-DS575*(DX575+DY575)/1000)</f>
        <v>0</v>
      </c>
      <c r="AB575">
        <f>(-I575*44100)</f>
        <v>0</v>
      </c>
      <c r="AC575">
        <f>2*29.3*Q575*0.92*(DZ575-V575)</f>
        <v>0</v>
      </c>
      <c r="AD575">
        <f>2*0.95*5.67E-8*(((DZ575+$B$9)+273)^4-(V575+273)^4)</f>
        <v>0</v>
      </c>
      <c r="AE575">
        <f>T575+AD575+AB575+AC575</f>
        <v>0</v>
      </c>
      <c r="AF575">
        <f>DW575*AT575*(DR575-DQ575*(1000-AT575*DT575)/(1000-AT575*DS575))/(100*DK575)</f>
        <v>0</v>
      </c>
      <c r="AG575">
        <f>1000*DW575*AT575*(DS575-DT575)/(100*DK575*(1000-AT575*DS575))</f>
        <v>0</v>
      </c>
      <c r="AH575">
        <f>(AI575 - AJ575 - DX575*1E3/(8.314*(DZ575+273.15)) * AL575/DW575 * AK575) * DW575/(100*DK575) * (1000 - DT575)/1000</f>
        <v>0</v>
      </c>
      <c r="AI575">
        <v>1245.771429345539</v>
      </c>
      <c r="AJ575">
        <v>1206.798</v>
      </c>
      <c r="AK575">
        <v>3.424082520394866</v>
      </c>
      <c r="AL575">
        <v>66.96187495327348</v>
      </c>
      <c r="AM575">
        <f>(AO575 - AN575 + DX575*1E3/(8.314*(DZ575+273.15)) * AQ575/DW575 * AP575) * DW575/(100*DK575) * 1000/(1000 - AO575)</f>
        <v>0</v>
      </c>
      <c r="AN575">
        <v>15.39487198227978</v>
      </c>
      <c r="AO575">
        <v>18.25931118881121</v>
      </c>
      <c r="AP575">
        <v>0.005790608520724652</v>
      </c>
      <c r="AQ575">
        <v>97.61332919018848</v>
      </c>
      <c r="AR575">
        <v>0</v>
      </c>
      <c r="AS575">
        <v>0</v>
      </c>
      <c r="AT575">
        <f>IF(AR575*$H$15&gt;=AV575,1.0,(AV575/(AV575-AR575*$H$15)))</f>
        <v>0</v>
      </c>
      <c r="AU575">
        <f>(AT575-1)*100</f>
        <v>0</v>
      </c>
      <c r="AV575">
        <f>MAX(0,($B$15+$C$15*EE575)/(1+$D$15*EE575)*DX575/(DZ575+273)*$E$15)</f>
        <v>0</v>
      </c>
      <c r="AW575" t="s">
        <v>429</v>
      </c>
      <c r="AX575" t="s">
        <v>429</v>
      </c>
      <c r="AY575">
        <v>0</v>
      </c>
      <c r="AZ575">
        <v>0</v>
      </c>
      <c r="BA575">
        <f>1-AY575/AZ575</f>
        <v>0</v>
      </c>
      <c r="BB575">
        <v>0</v>
      </c>
      <c r="BC575" t="s">
        <v>429</v>
      </c>
      <c r="BD575" t="s">
        <v>429</v>
      </c>
      <c r="BE575">
        <v>0</v>
      </c>
      <c r="BF575">
        <v>0</v>
      </c>
      <c r="BG575">
        <f>1-BE575/BF575</f>
        <v>0</v>
      </c>
      <c r="BH575">
        <v>0.5</v>
      </c>
      <c r="BI575">
        <f>DH575</f>
        <v>0</v>
      </c>
      <c r="BJ575">
        <f>K575</f>
        <v>0</v>
      </c>
      <c r="BK575">
        <f>BG575*BH575*BI575</f>
        <v>0</v>
      </c>
      <c r="BL575">
        <f>(BJ575-BB575)/BI575</f>
        <v>0</v>
      </c>
      <c r="BM575">
        <f>(AZ575-BF575)/BF575</f>
        <v>0</v>
      </c>
      <c r="BN575">
        <f>AY575/(BA575+AY575/BF575)</f>
        <v>0</v>
      </c>
      <c r="BO575" t="s">
        <v>429</v>
      </c>
      <c r="BP575">
        <v>0</v>
      </c>
      <c r="BQ575">
        <f>IF(BP575&lt;&gt;0, BP575, BN575)</f>
        <v>0</v>
      </c>
      <c r="BR575">
        <f>1-BQ575/BF575</f>
        <v>0</v>
      </c>
      <c r="BS575">
        <f>(BF575-BE575)/(BF575-BQ575)</f>
        <v>0</v>
      </c>
      <c r="BT575">
        <f>(AZ575-BF575)/(AZ575-BQ575)</f>
        <v>0</v>
      </c>
      <c r="BU575">
        <f>(BF575-BE575)/(BF575-AY575)</f>
        <v>0</v>
      </c>
      <c r="BV575">
        <f>(AZ575-BF575)/(AZ575-AY575)</f>
        <v>0</v>
      </c>
      <c r="BW575">
        <f>(BS575*BQ575/BE575)</f>
        <v>0</v>
      </c>
      <c r="BX575">
        <f>(1-BW575)</f>
        <v>0</v>
      </c>
      <c r="DG575">
        <f>$B$13*EF575+$C$13*EG575+$F$13*ER575*(1-EU575)</f>
        <v>0</v>
      </c>
      <c r="DH575">
        <f>DG575*DI575</f>
        <v>0</v>
      </c>
      <c r="DI575">
        <f>($B$13*$D$11+$C$13*$D$11+$F$13*((FE575+EW575)/MAX(FE575+EW575+FF575, 0.1)*$I$11+FF575/MAX(FE575+EW575+FF575, 0.1)*$J$11))/($B$13+$C$13+$F$13)</f>
        <v>0</v>
      </c>
      <c r="DJ575">
        <f>($B$13*$K$11+$C$13*$K$11+$F$13*((FE575+EW575)/MAX(FE575+EW575+FF575, 0.1)*$P$11+FF575/MAX(FE575+EW575+FF575, 0.1)*$Q$11))/($B$13+$C$13+$F$13)</f>
        <v>0</v>
      </c>
      <c r="DK575">
        <v>6</v>
      </c>
      <c r="DL575">
        <v>0.5</v>
      </c>
      <c r="DM575" t="s">
        <v>430</v>
      </c>
      <c r="DN575">
        <v>2</v>
      </c>
      <c r="DO575" t="b">
        <v>1</v>
      </c>
      <c r="DP575">
        <v>1685040013</v>
      </c>
      <c r="DQ575">
        <v>1161.35</v>
      </c>
      <c r="DR575">
        <v>1210.693333333334</v>
      </c>
      <c r="DS575">
        <v>18.2225962962963</v>
      </c>
      <c r="DT575">
        <v>15.37919259259259</v>
      </c>
      <c r="DU575">
        <v>1161.266666666667</v>
      </c>
      <c r="DV575">
        <v>18.31068148148148</v>
      </c>
      <c r="DW575">
        <v>500.0206296296296</v>
      </c>
      <c r="DX575">
        <v>99.45003333333334</v>
      </c>
      <c r="DY575">
        <v>0.1000537592592593</v>
      </c>
      <c r="DZ575">
        <v>27.26521851851851</v>
      </c>
      <c r="EA575">
        <v>28.60457407407407</v>
      </c>
      <c r="EB575">
        <v>999.9000000000001</v>
      </c>
      <c r="EC575">
        <v>0</v>
      </c>
      <c r="ED575">
        <v>0</v>
      </c>
      <c r="EE575">
        <v>9997.085185185184</v>
      </c>
      <c r="EF575">
        <v>0</v>
      </c>
      <c r="EG575">
        <v>469.7538148148149</v>
      </c>
      <c r="EH575">
        <v>-49.34215925925924</v>
      </c>
      <c r="EI575">
        <v>1182.907407407408</v>
      </c>
      <c r="EJ575">
        <v>1229.602222222222</v>
      </c>
      <c r="EK575">
        <v>2.843404814814815</v>
      </c>
      <c r="EL575">
        <v>1210.693333333334</v>
      </c>
      <c r="EM575">
        <v>15.37919259259259</v>
      </c>
      <c r="EN575">
        <v>1.812236666666666</v>
      </c>
      <c r="EO575">
        <v>1.52945962962963</v>
      </c>
      <c r="EP575">
        <v>15.89273703703704</v>
      </c>
      <c r="EQ575">
        <v>13.26588518518519</v>
      </c>
      <c r="ER575">
        <v>1999.984444444444</v>
      </c>
      <c r="ES575">
        <v>0.980006851851852</v>
      </c>
      <c r="ET575">
        <v>0.01999287407407408</v>
      </c>
      <c r="EU575">
        <v>0</v>
      </c>
      <c r="EV575">
        <v>777.6095555555555</v>
      </c>
      <c r="EW575">
        <v>5.00078</v>
      </c>
      <c r="EX575">
        <v>20720.31851851852</v>
      </c>
      <c r="EY575">
        <v>16379.55555555555</v>
      </c>
      <c r="EZ575">
        <v>46.48359259259259</v>
      </c>
      <c r="FA575">
        <v>48.91633333333333</v>
      </c>
      <c r="FB575">
        <v>47.28459259259259</v>
      </c>
      <c r="FC575">
        <v>47.65018518518518</v>
      </c>
      <c r="FD575">
        <v>46.71959259259258</v>
      </c>
      <c r="FE575">
        <v>1955.095185185185</v>
      </c>
      <c r="FF575">
        <v>39.88333333333334</v>
      </c>
      <c r="FG575">
        <v>0</v>
      </c>
      <c r="FH575">
        <v>1685040019.9</v>
      </c>
      <c r="FI575">
        <v>0</v>
      </c>
      <c r="FJ575">
        <v>777.6083461538462</v>
      </c>
      <c r="FK575">
        <v>5.086119644525252</v>
      </c>
      <c r="FL575">
        <v>-986.7111100118149</v>
      </c>
      <c r="FM575">
        <v>20722.35</v>
      </c>
      <c r="FN575">
        <v>15</v>
      </c>
      <c r="FO575">
        <v>1685038834.5</v>
      </c>
      <c r="FP575" t="s">
        <v>1407</v>
      </c>
      <c r="FQ575">
        <v>1685038825.5</v>
      </c>
      <c r="FR575">
        <v>1685038834.5</v>
      </c>
      <c r="FS575">
        <v>7</v>
      </c>
      <c r="FT575">
        <v>-0.029</v>
      </c>
      <c r="FU575">
        <v>-0.007</v>
      </c>
      <c r="FV575">
        <v>0.194</v>
      </c>
      <c r="FW575">
        <v>-0.178</v>
      </c>
      <c r="FX575">
        <v>420</v>
      </c>
      <c r="FY575">
        <v>11</v>
      </c>
      <c r="FZ575">
        <v>0.2</v>
      </c>
      <c r="GA575">
        <v>0.02</v>
      </c>
      <c r="GB575">
        <v>-49.19562</v>
      </c>
      <c r="GC575">
        <v>-3.099548217635904</v>
      </c>
      <c r="GD575">
        <v>0.3513524143932978</v>
      </c>
      <c r="GE575">
        <v>0</v>
      </c>
      <c r="GF575">
        <v>2.82694775</v>
      </c>
      <c r="GG575">
        <v>0.3911816510318931</v>
      </c>
      <c r="GH575">
        <v>0.04302034841139127</v>
      </c>
      <c r="GI575">
        <v>1</v>
      </c>
      <c r="GJ575">
        <v>1</v>
      </c>
      <c r="GK575">
        <v>2</v>
      </c>
      <c r="GL575" t="s">
        <v>432</v>
      </c>
      <c r="GM575">
        <v>3.09891</v>
      </c>
      <c r="GN575">
        <v>2.75798</v>
      </c>
      <c r="GO575">
        <v>0.192031</v>
      </c>
      <c r="GP575">
        <v>0.197029</v>
      </c>
      <c r="GQ575">
        <v>0.0962421</v>
      </c>
      <c r="GR575">
        <v>0.0848402</v>
      </c>
      <c r="GS575">
        <v>20356</v>
      </c>
      <c r="GT575">
        <v>20018.9</v>
      </c>
      <c r="GU575">
        <v>25768</v>
      </c>
      <c r="GV575">
        <v>25310.7</v>
      </c>
      <c r="GW575">
        <v>37410</v>
      </c>
      <c r="GX575">
        <v>35314.8</v>
      </c>
      <c r="GY575">
        <v>45070.8</v>
      </c>
      <c r="GZ575">
        <v>41734.3</v>
      </c>
      <c r="HA575">
        <v>1.79097</v>
      </c>
      <c r="HB575">
        <v>1.70665</v>
      </c>
      <c r="HC575">
        <v>-0.103597</v>
      </c>
      <c r="HD575">
        <v>0</v>
      </c>
      <c r="HE575">
        <v>30.3171</v>
      </c>
      <c r="HF575">
        <v>999.9</v>
      </c>
      <c r="HG575">
        <v>39</v>
      </c>
      <c r="HH575">
        <v>47.5</v>
      </c>
      <c r="HI575">
        <v>42.9513</v>
      </c>
      <c r="HJ575">
        <v>63.224</v>
      </c>
      <c r="HK575">
        <v>23.2212</v>
      </c>
      <c r="HL575">
        <v>1</v>
      </c>
      <c r="HM575">
        <v>1.05707</v>
      </c>
      <c r="HN575">
        <v>9.28105</v>
      </c>
      <c r="HO575">
        <v>20.0542</v>
      </c>
      <c r="HP575">
        <v>5.2095</v>
      </c>
      <c r="HQ575">
        <v>11.986</v>
      </c>
      <c r="HR575">
        <v>4.9622</v>
      </c>
      <c r="HS575">
        <v>3.2735</v>
      </c>
      <c r="HT575">
        <v>9999</v>
      </c>
      <c r="HU575">
        <v>9999</v>
      </c>
      <c r="HV575">
        <v>9999</v>
      </c>
      <c r="HW575">
        <v>33.7</v>
      </c>
      <c r="HX575">
        <v>1.864</v>
      </c>
      <c r="HY575">
        <v>1.86026</v>
      </c>
      <c r="HZ575">
        <v>1.85866</v>
      </c>
      <c r="IA575">
        <v>1.85997</v>
      </c>
      <c r="IB575">
        <v>1.85987</v>
      </c>
      <c r="IC575">
        <v>1.85852</v>
      </c>
      <c r="ID575">
        <v>1.8576</v>
      </c>
      <c r="IE575">
        <v>1.85242</v>
      </c>
      <c r="IF575">
        <v>0</v>
      </c>
      <c r="IG575">
        <v>0</v>
      </c>
      <c r="IH575">
        <v>0</v>
      </c>
      <c r="II575">
        <v>0</v>
      </c>
      <c r="IJ575" t="s">
        <v>433</v>
      </c>
      <c r="IK575" t="s">
        <v>434</v>
      </c>
      <c r="IL575" t="s">
        <v>435</v>
      </c>
      <c r="IM575" t="s">
        <v>435</v>
      </c>
      <c r="IN575" t="s">
        <v>435</v>
      </c>
      <c r="IO575" t="s">
        <v>435</v>
      </c>
      <c r="IP575">
        <v>0</v>
      </c>
      <c r="IQ575">
        <v>100</v>
      </c>
      <c r="IR575">
        <v>100</v>
      </c>
      <c r="IS575">
        <v>0.07000000000000001</v>
      </c>
      <c r="IT575">
        <v>-0.0876</v>
      </c>
      <c r="IU575">
        <v>0.1137255797111478</v>
      </c>
      <c r="IV575">
        <v>0.0002756662941723101</v>
      </c>
      <c r="IW575">
        <v>-1.706736700235475E-07</v>
      </c>
      <c r="IX575">
        <v>-7.648352192670159E-11</v>
      </c>
      <c r="IY575">
        <v>-0.2528666375941129</v>
      </c>
      <c r="IZ575">
        <v>0.001712106514585134</v>
      </c>
      <c r="JA575">
        <v>0.0004201690128959496</v>
      </c>
      <c r="JB575">
        <v>-1.212774764375344E-06</v>
      </c>
      <c r="JC575">
        <v>3</v>
      </c>
      <c r="JD575">
        <v>1949</v>
      </c>
      <c r="JE575">
        <v>1</v>
      </c>
      <c r="JF575">
        <v>28</v>
      </c>
      <c r="JG575">
        <v>19.9</v>
      </c>
      <c r="JH575">
        <v>19.8</v>
      </c>
      <c r="JI575">
        <v>2.76123</v>
      </c>
      <c r="JJ575">
        <v>2.67334</v>
      </c>
      <c r="JK575">
        <v>1.49658</v>
      </c>
      <c r="JL575">
        <v>2.33521</v>
      </c>
      <c r="JM575">
        <v>1.54785</v>
      </c>
      <c r="JN575">
        <v>2.49146</v>
      </c>
      <c r="JO575">
        <v>50.6076</v>
      </c>
      <c r="JP575">
        <v>12.2933</v>
      </c>
      <c r="JQ575">
        <v>18</v>
      </c>
      <c r="JR575">
        <v>503.873</v>
      </c>
      <c r="JS575">
        <v>461.058</v>
      </c>
      <c r="JT575">
        <v>21.2026</v>
      </c>
      <c r="JU575">
        <v>39.1917</v>
      </c>
      <c r="JV575">
        <v>30.0028</v>
      </c>
      <c r="JW575">
        <v>38.8921</v>
      </c>
      <c r="JX575">
        <v>38.774</v>
      </c>
      <c r="JY575">
        <v>55.3942</v>
      </c>
      <c r="JZ575">
        <v>58.5108</v>
      </c>
      <c r="KA575">
        <v>0</v>
      </c>
      <c r="KB575">
        <v>16.416</v>
      </c>
      <c r="KC575">
        <v>1257.01</v>
      </c>
      <c r="KD575">
        <v>15.2834</v>
      </c>
      <c r="KE575">
        <v>98.4847</v>
      </c>
      <c r="KF575">
        <v>99.06910000000001</v>
      </c>
    </row>
    <row r="576" spans="1:292">
      <c r="A576">
        <v>556</v>
      </c>
      <c r="B576">
        <v>1685040025.5</v>
      </c>
      <c r="C576">
        <v>13426.40000009537</v>
      </c>
      <c r="D576" t="s">
        <v>1556</v>
      </c>
      <c r="E576" t="s">
        <v>1557</v>
      </c>
      <c r="F576">
        <v>5</v>
      </c>
      <c r="G576" t="s">
        <v>1406</v>
      </c>
      <c r="H576">
        <v>1685040017.714286</v>
      </c>
      <c r="I576">
        <f>(J576)/1000</f>
        <v>0</v>
      </c>
      <c r="J576">
        <f>IF(DO576, AM576, AG576)</f>
        <v>0</v>
      </c>
      <c r="K576">
        <f>IF(DO576, AH576, AF576)</f>
        <v>0</v>
      </c>
      <c r="L576">
        <f>DQ576 - IF(AT576&gt;1, K576*DK576*100.0/(AV576*EE576), 0)</f>
        <v>0</v>
      </c>
      <c r="M576">
        <f>((S576-I576/2)*L576-K576)/(S576+I576/2)</f>
        <v>0</v>
      </c>
      <c r="N576">
        <f>M576*(DX576+DY576)/1000.0</f>
        <v>0</v>
      </c>
      <c r="O576">
        <f>(DQ576 - IF(AT576&gt;1, K576*DK576*100.0/(AV576*EE576), 0))*(DX576+DY576)/1000.0</f>
        <v>0</v>
      </c>
      <c r="P576">
        <f>2.0/((1/R576-1/Q576)+SIGN(R576)*SQRT((1/R576-1/Q576)*(1/R576-1/Q576) + 4*DL576/((DL576+1)*(DL576+1))*(2*1/R576*1/Q576-1/Q576*1/Q576)))</f>
        <v>0</v>
      </c>
      <c r="Q576">
        <f>IF(LEFT(DM576,1)&lt;&gt;"0",IF(LEFT(DM576,1)="1",3.0,DN576),$D$5+$E$5*(EE576*DX576/($K$5*1000))+$F$5*(EE576*DX576/($K$5*1000))*MAX(MIN(DK576,$J$5),$I$5)*MAX(MIN(DK576,$J$5),$I$5)+$G$5*MAX(MIN(DK576,$J$5),$I$5)*(EE576*DX576/($K$5*1000))+$H$5*(EE576*DX576/($K$5*1000))*(EE576*DX576/($K$5*1000)))</f>
        <v>0</v>
      </c>
      <c r="R576">
        <f>I576*(1000-(1000*0.61365*exp(17.502*V576/(240.97+V576))/(DX576+DY576)+DS576)/2)/(1000*0.61365*exp(17.502*V576/(240.97+V576))/(DX576+DY576)-DS576)</f>
        <v>0</v>
      </c>
      <c r="S576">
        <f>1/((DL576+1)/(P576/1.6)+1/(Q576/1.37)) + DL576/((DL576+1)/(P576/1.6) + DL576/(Q576/1.37))</f>
        <v>0</v>
      </c>
      <c r="T576">
        <f>(DG576*DJ576)</f>
        <v>0</v>
      </c>
      <c r="U576">
        <f>(DZ576+(T576+2*0.95*5.67E-8*(((DZ576+$B$9)+273)^4-(DZ576+273)^4)-44100*I576)/(1.84*29.3*Q576+8*0.95*5.67E-8*(DZ576+273)^3))</f>
        <v>0</v>
      </c>
      <c r="V576">
        <f>($C$9*EA576+$D$9*EB576+$E$9*U576)</f>
        <v>0</v>
      </c>
      <c r="W576">
        <f>0.61365*exp(17.502*V576/(240.97+V576))</f>
        <v>0</v>
      </c>
      <c r="X576">
        <f>(Y576/Z576*100)</f>
        <v>0</v>
      </c>
      <c r="Y576">
        <f>DS576*(DX576+DY576)/1000</f>
        <v>0</v>
      </c>
      <c r="Z576">
        <f>0.61365*exp(17.502*DZ576/(240.97+DZ576))</f>
        <v>0</v>
      </c>
      <c r="AA576">
        <f>(W576-DS576*(DX576+DY576)/1000)</f>
        <v>0</v>
      </c>
      <c r="AB576">
        <f>(-I576*44100)</f>
        <v>0</v>
      </c>
      <c r="AC576">
        <f>2*29.3*Q576*0.92*(DZ576-V576)</f>
        <v>0</v>
      </c>
      <c r="AD576">
        <f>2*0.95*5.67E-8*(((DZ576+$B$9)+273)^4-(V576+273)^4)</f>
        <v>0</v>
      </c>
      <c r="AE576">
        <f>T576+AD576+AB576+AC576</f>
        <v>0</v>
      </c>
      <c r="AF576">
        <f>DW576*AT576*(DR576-DQ576*(1000-AT576*DT576)/(1000-AT576*DS576))/(100*DK576)</f>
        <v>0</v>
      </c>
      <c r="AG576">
        <f>1000*DW576*AT576*(DS576-DT576)/(100*DK576*(1000-AT576*DS576))</f>
        <v>0</v>
      </c>
      <c r="AH576">
        <f>(AI576 - AJ576 - DX576*1E3/(8.314*(DZ576+273.15)) * AL576/DW576 * AK576) * DW576/(100*DK576) * (1000 - DT576)/1000</f>
        <v>0</v>
      </c>
      <c r="AI576">
        <v>1262.125351009493</v>
      </c>
      <c r="AJ576">
        <v>1223.610181818181</v>
      </c>
      <c r="AK576">
        <v>3.360924399188971</v>
      </c>
      <c r="AL576">
        <v>66.96187495327348</v>
      </c>
      <c r="AM576">
        <f>(AO576 - AN576 + DX576*1E3/(8.314*(DZ576+273.15)) * AQ576/DW576 * AP576) * DW576/(100*DK576) * 1000/(1000 - AO576)</f>
        <v>0</v>
      </c>
      <c r="AN576">
        <v>15.2611635738089</v>
      </c>
      <c r="AO576">
        <v>18.22576363636363</v>
      </c>
      <c r="AP576">
        <v>-0.001848799217814824</v>
      </c>
      <c r="AQ576">
        <v>97.61332919018848</v>
      </c>
      <c r="AR576">
        <v>0</v>
      </c>
      <c r="AS576">
        <v>0</v>
      </c>
      <c r="AT576">
        <f>IF(AR576*$H$15&gt;=AV576,1.0,(AV576/(AV576-AR576*$H$15)))</f>
        <v>0</v>
      </c>
      <c r="AU576">
        <f>(AT576-1)*100</f>
        <v>0</v>
      </c>
      <c r="AV576">
        <f>MAX(0,($B$15+$C$15*EE576)/(1+$D$15*EE576)*DX576/(DZ576+273)*$E$15)</f>
        <v>0</v>
      </c>
      <c r="AW576" t="s">
        <v>429</v>
      </c>
      <c r="AX576" t="s">
        <v>429</v>
      </c>
      <c r="AY576">
        <v>0</v>
      </c>
      <c r="AZ576">
        <v>0</v>
      </c>
      <c r="BA576">
        <f>1-AY576/AZ576</f>
        <v>0</v>
      </c>
      <c r="BB576">
        <v>0</v>
      </c>
      <c r="BC576" t="s">
        <v>429</v>
      </c>
      <c r="BD576" t="s">
        <v>429</v>
      </c>
      <c r="BE576">
        <v>0</v>
      </c>
      <c r="BF576">
        <v>0</v>
      </c>
      <c r="BG576">
        <f>1-BE576/BF576</f>
        <v>0</v>
      </c>
      <c r="BH576">
        <v>0.5</v>
      </c>
      <c r="BI576">
        <f>DH576</f>
        <v>0</v>
      </c>
      <c r="BJ576">
        <f>K576</f>
        <v>0</v>
      </c>
      <c r="BK576">
        <f>BG576*BH576*BI576</f>
        <v>0</v>
      </c>
      <c r="BL576">
        <f>(BJ576-BB576)/BI576</f>
        <v>0</v>
      </c>
      <c r="BM576">
        <f>(AZ576-BF576)/BF576</f>
        <v>0</v>
      </c>
      <c r="BN576">
        <f>AY576/(BA576+AY576/BF576)</f>
        <v>0</v>
      </c>
      <c r="BO576" t="s">
        <v>429</v>
      </c>
      <c r="BP576">
        <v>0</v>
      </c>
      <c r="BQ576">
        <f>IF(BP576&lt;&gt;0, BP576, BN576)</f>
        <v>0</v>
      </c>
      <c r="BR576">
        <f>1-BQ576/BF576</f>
        <v>0</v>
      </c>
      <c r="BS576">
        <f>(BF576-BE576)/(BF576-BQ576)</f>
        <v>0</v>
      </c>
      <c r="BT576">
        <f>(AZ576-BF576)/(AZ576-BQ576)</f>
        <v>0</v>
      </c>
      <c r="BU576">
        <f>(BF576-BE576)/(BF576-AY576)</f>
        <v>0</v>
      </c>
      <c r="BV576">
        <f>(AZ576-BF576)/(AZ576-AY576)</f>
        <v>0</v>
      </c>
      <c r="BW576">
        <f>(BS576*BQ576/BE576)</f>
        <v>0</v>
      </c>
      <c r="BX576">
        <f>(1-BW576)</f>
        <v>0</v>
      </c>
      <c r="DG576">
        <f>$B$13*EF576+$C$13*EG576+$F$13*ER576*(1-EU576)</f>
        <v>0</v>
      </c>
      <c r="DH576">
        <f>DG576*DI576</f>
        <v>0</v>
      </c>
      <c r="DI576">
        <f>($B$13*$D$11+$C$13*$D$11+$F$13*((FE576+EW576)/MAX(FE576+EW576+FF576, 0.1)*$I$11+FF576/MAX(FE576+EW576+FF576, 0.1)*$J$11))/($B$13+$C$13+$F$13)</f>
        <v>0</v>
      </c>
      <c r="DJ576">
        <f>($B$13*$K$11+$C$13*$K$11+$F$13*((FE576+EW576)/MAX(FE576+EW576+FF576, 0.1)*$P$11+FF576/MAX(FE576+EW576+FF576, 0.1)*$Q$11))/($B$13+$C$13+$F$13)</f>
        <v>0</v>
      </c>
      <c r="DK576">
        <v>6</v>
      </c>
      <c r="DL576">
        <v>0.5</v>
      </c>
      <c r="DM576" t="s">
        <v>430</v>
      </c>
      <c r="DN576">
        <v>2</v>
      </c>
      <c r="DO576" t="b">
        <v>1</v>
      </c>
      <c r="DP576">
        <v>1685040017.714286</v>
      </c>
      <c r="DQ576">
        <v>1177.055357142857</v>
      </c>
      <c r="DR576">
        <v>1226.462857142857</v>
      </c>
      <c r="DS576">
        <v>18.23989642857143</v>
      </c>
      <c r="DT576">
        <v>15.33754285714286</v>
      </c>
      <c r="DU576">
        <v>1176.978571428571</v>
      </c>
      <c r="DV576">
        <v>18.32771071428572</v>
      </c>
      <c r="DW576">
        <v>500.0157857142857</v>
      </c>
      <c r="DX576">
        <v>99.45046428571429</v>
      </c>
      <c r="DY576">
        <v>0.1000332392857143</v>
      </c>
      <c r="DZ576">
        <v>27.27995714285714</v>
      </c>
      <c r="EA576">
        <v>28.62003928571428</v>
      </c>
      <c r="EB576">
        <v>999.9000000000002</v>
      </c>
      <c r="EC576">
        <v>0</v>
      </c>
      <c r="ED576">
        <v>0</v>
      </c>
      <c r="EE576">
        <v>9997.10357142857</v>
      </c>
      <c r="EF576">
        <v>0</v>
      </c>
      <c r="EG576">
        <v>454.1559642857143</v>
      </c>
      <c r="EH576">
        <v>-49.40691071428573</v>
      </c>
      <c r="EI576">
        <v>1198.924285714286</v>
      </c>
      <c r="EJ576">
        <v>1245.564642857143</v>
      </c>
      <c r="EK576">
        <v>2.902352142857143</v>
      </c>
      <c r="EL576">
        <v>1226.462857142857</v>
      </c>
      <c r="EM576">
        <v>15.33754285714286</v>
      </c>
      <c r="EN576">
        <v>1.813965</v>
      </c>
      <c r="EO576">
        <v>1.525325714285714</v>
      </c>
      <c r="EP576">
        <v>15.90766071428571</v>
      </c>
      <c r="EQ576">
        <v>13.22430357142857</v>
      </c>
      <c r="ER576">
        <v>1999.986785714285</v>
      </c>
      <c r="ES576">
        <v>0.9800050357142857</v>
      </c>
      <c r="ET576">
        <v>0.01999476071428572</v>
      </c>
      <c r="EU576">
        <v>0</v>
      </c>
      <c r="EV576">
        <v>777.9724642857144</v>
      </c>
      <c r="EW576">
        <v>5.00078</v>
      </c>
      <c r="EX576">
        <v>20535.775</v>
      </c>
      <c r="EY576">
        <v>16379.55357142857</v>
      </c>
      <c r="EZ576">
        <v>46.50417857142856</v>
      </c>
      <c r="FA576">
        <v>48.93485714285713</v>
      </c>
      <c r="FB576">
        <v>47.29221428571428</v>
      </c>
      <c r="FC576">
        <v>47.67175</v>
      </c>
      <c r="FD576">
        <v>46.73174999999998</v>
      </c>
      <c r="FE576">
        <v>1955.095</v>
      </c>
      <c r="FF576">
        <v>39.88714285714286</v>
      </c>
      <c r="FG576">
        <v>0</v>
      </c>
      <c r="FH576">
        <v>1685040024.7</v>
      </c>
      <c r="FI576">
        <v>0</v>
      </c>
      <c r="FJ576">
        <v>777.9777307692309</v>
      </c>
      <c r="FK576">
        <v>4.089538455568022</v>
      </c>
      <c r="FL576">
        <v>-2213.323079597469</v>
      </c>
      <c r="FM576">
        <v>20534.21923076923</v>
      </c>
      <c r="FN576">
        <v>15</v>
      </c>
      <c r="FO576">
        <v>1685038834.5</v>
      </c>
      <c r="FP576" t="s">
        <v>1407</v>
      </c>
      <c r="FQ576">
        <v>1685038825.5</v>
      </c>
      <c r="FR576">
        <v>1685038834.5</v>
      </c>
      <c r="FS576">
        <v>7</v>
      </c>
      <c r="FT576">
        <v>-0.029</v>
      </c>
      <c r="FU576">
        <v>-0.007</v>
      </c>
      <c r="FV576">
        <v>0.194</v>
      </c>
      <c r="FW576">
        <v>-0.178</v>
      </c>
      <c r="FX576">
        <v>420</v>
      </c>
      <c r="FY576">
        <v>11</v>
      </c>
      <c r="FZ576">
        <v>0.2</v>
      </c>
      <c r="GA576">
        <v>0.02</v>
      </c>
      <c r="GB576">
        <v>-49.34379249999999</v>
      </c>
      <c r="GC576">
        <v>-1.362609005628384</v>
      </c>
      <c r="GD576">
        <v>0.2504302791072792</v>
      </c>
      <c r="GE576">
        <v>0</v>
      </c>
      <c r="GF576">
        <v>2.87797125</v>
      </c>
      <c r="GG576">
        <v>0.7139109568480196</v>
      </c>
      <c r="GH576">
        <v>0.07250070289960987</v>
      </c>
      <c r="GI576">
        <v>0</v>
      </c>
      <c r="GJ576">
        <v>0</v>
      </c>
      <c r="GK576">
        <v>2</v>
      </c>
      <c r="GL576" t="s">
        <v>485</v>
      </c>
      <c r="GM576">
        <v>3.09886</v>
      </c>
      <c r="GN576">
        <v>2.75809</v>
      </c>
      <c r="GO576">
        <v>0.193675</v>
      </c>
      <c r="GP576">
        <v>0.198669</v>
      </c>
      <c r="GQ576">
        <v>0.0961082</v>
      </c>
      <c r="GR576">
        <v>0.0846321</v>
      </c>
      <c r="GS576">
        <v>20313</v>
      </c>
      <c r="GT576">
        <v>19976.7</v>
      </c>
      <c r="GU576">
        <v>25766.2</v>
      </c>
      <c r="GV576">
        <v>25309.4</v>
      </c>
      <c r="GW576">
        <v>37413.3</v>
      </c>
      <c r="GX576">
        <v>35321.2</v>
      </c>
      <c r="GY576">
        <v>45067.8</v>
      </c>
      <c r="GZ576">
        <v>41732.2</v>
      </c>
      <c r="HA576">
        <v>1.7909</v>
      </c>
      <c r="HB576">
        <v>1.70615</v>
      </c>
      <c r="HC576">
        <v>-0.103343</v>
      </c>
      <c r="HD576">
        <v>0</v>
      </c>
      <c r="HE576">
        <v>30.3336</v>
      </c>
      <c r="HF576">
        <v>999.9</v>
      </c>
      <c r="HG576">
        <v>39</v>
      </c>
      <c r="HH576">
        <v>47.5</v>
      </c>
      <c r="HI576">
        <v>42.9505</v>
      </c>
      <c r="HJ576">
        <v>63.024</v>
      </c>
      <c r="HK576">
        <v>23.3133</v>
      </c>
      <c r="HL576">
        <v>1</v>
      </c>
      <c r="HM576">
        <v>1.05997</v>
      </c>
      <c r="HN576">
        <v>9.28105</v>
      </c>
      <c r="HO576">
        <v>20.0544</v>
      </c>
      <c r="HP576">
        <v>5.21025</v>
      </c>
      <c r="HQ576">
        <v>11.9867</v>
      </c>
      <c r="HR576">
        <v>4.9622</v>
      </c>
      <c r="HS576">
        <v>3.2739</v>
      </c>
      <c r="HT576">
        <v>9999</v>
      </c>
      <c r="HU576">
        <v>9999</v>
      </c>
      <c r="HV576">
        <v>9999</v>
      </c>
      <c r="HW576">
        <v>33.7</v>
      </c>
      <c r="HX576">
        <v>1.86398</v>
      </c>
      <c r="HY576">
        <v>1.86027</v>
      </c>
      <c r="HZ576">
        <v>1.85867</v>
      </c>
      <c r="IA576">
        <v>1.85998</v>
      </c>
      <c r="IB576">
        <v>1.85988</v>
      </c>
      <c r="IC576">
        <v>1.85852</v>
      </c>
      <c r="ID576">
        <v>1.8576</v>
      </c>
      <c r="IE576">
        <v>1.85242</v>
      </c>
      <c r="IF576">
        <v>0</v>
      </c>
      <c r="IG576">
        <v>0</v>
      </c>
      <c r="IH576">
        <v>0</v>
      </c>
      <c r="II576">
        <v>0</v>
      </c>
      <c r="IJ576" t="s">
        <v>433</v>
      </c>
      <c r="IK576" t="s">
        <v>434</v>
      </c>
      <c r="IL576" t="s">
        <v>435</v>
      </c>
      <c r="IM576" t="s">
        <v>435</v>
      </c>
      <c r="IN576" t="s">
        <v>435</v>
      </c>
      <c r="IO576" t="s">
        <v>435</v>
      </c>
      <c r="IP576">
        <v>0</v>
      </c>
      <c r="IQ576">
        <v>100</v>
      </c>
      <c r="IR576">
        <v>100</v>
      </c>
      <c r="IS576">
        <v>0.06</v>
      </c>
      <c r="IT576">
        <v>-0.0881</v>
      </c>
      <c r="IU576">
        <v>0.1137255797111478</v>
      </c>
      <c r="IV576">
        <v>0.0002756662941723101</v>
      </c>
      <c r="IW576">
        <v>-1.706736700235475E-07</v>
      </c>
      <c r="IX576">
        <v>-7.648352192670159E-11</v>
      </c>
      <c r="IY576">
        <v>-0.2528666375941129</v>
      </c>
      <c r="IZ576">
        <v>0.001712106514585134</v>
      </c>
      <c r="JA576">
        <v>0.0004201690128959496</v>
      </c>
      <c r="JB576">
        <v>-1.212774764375344E-06</v>
      </c>
      <c r="JC576">
        <v>3</v>
      </c>
      <c r="JD576">
        <v>1949</v>
      </c>
      <c r="JE576">
        <v>1</v>
      </c>
      <c r="JF576">
        <v>28</v>
      </c>
      <c r="JG576">
        <v>20</v>
      </c>
      <c r="JH576">
        <v>19.9</v>
      </c>
      <c r="JI576">
        <v>2.78809</v>
      </c>
      <c r="JJ576">
        <v>2.68555</v>
      </c>
      <c r="JK576">
        <v>1.49658</v>
      </c>
      <c r="JL576">
        <v>2.33643</v>
      </c>
      <c r="JM576">
        <v>1.54785</v>
      </c>
      <c r="JN576">
        <v>2.40967</v>
      </c>
      <c r="JO576">
        <v>50.6076</v>
      </c>
      <c r="JP576">
        <v>12.2758</v>
      </c>
      <c r="JQ576">
        <v>18</v>
      </c>
      <c r="JR576">
        <v>503.982</v>
      </c>
      <c r="JS576">
        <v>460.873</v>
      </c>
      <c r="JT576">
        <v>21.2231</v>
      </c>
      <c r="JU576">
        <v>39.2222</v>
      </c>
      <c r="JV576">
        <v>30.0028</v>
      </c>
      <c r="JW576">
        <v>38.9155</v>
      </c>
      <c r="JX576">
        <v>38.7963</v>
      </c>
      <c r="JY576">
        <v>55.961</v>
      </c>
      <c r="JZ576">
        <v>58.5108</v>
      </c>
      <c r="KA576">
        <v>0</v>
      </c>
      <c r="KB576">
        <v>16.4239</v>
      </c>
      <c r="KC576">
        <v>1270.37</v>
      </c>
      <c r="KD576">
        <v>15.2891</v>
      </c>
      <c r="KE576">
        <v>98.4781</v>
      </c>
      <c r="KF576">
        <v>99.0641</v>
      </c>
    </row>
    <row r="577" spans="1:292">
      <c r="A577">
        <v>557</v>
      </c>
      <c r="B577">
        <v>1685040030.5</v>
      </c>
      <c r="C577">
        <v>13431.40000009537</v>
      </c>
      <c r="D577" t="s">
        <v>1558</v>
      </c>
      <c r="E577" t="s">
        <v>1559</v>
      </c>
      <c r="F577">
        <v>5</v>
      </c>
      <c r="G577" t="s">
        <v>1406</v>
      </c>
      <c r="H577">
        <v>1685040023</v>
      </c>
      <c r="I577">
        <f>(J577)/1000</f>
        <v>0</v>
      </c>
      <c r="J577">
        <f>IF(DO577, AM577, AG577)</f>
        <v>0</v>
      </c>
      <c r="K577">
        <f>IF(DO577, AH577, AF577)</f>
        <v>0</v>
      </c>
      <c r="L577">
        <f>DQ577 - IF(AT577&gt;1, K577*DK577*100.0/(AV577*EE577), 0)</f>
        <v>0</v>
      </c>
      <c r="M577">
        <f>((S577-I577/2)*L577-K577)/(S577+I577/2)</f>
        <v>0</v>
      </c>
      <c r="N577">
        <f>M577*(DX577+DY577)/1000.0</f>
        <v>0</v>
      </c>
      <c r="O577">
        <f>(DQ577 - IF(AT577&gt;1, K577*DK577*100.0/(AV577*EE577), 0))*(DX577+DY577)/1000.0</f>
        <v>0</v>
      </c>
      <c r="P577">
        <f>2.0/((1/R577-1/Q577)+SIGN(R577)*SQRT((1/R577-1/Q577)*(1/R577-1/Q577) + 4*DL577/((DL577+1)*(DL577+1))*(2*1/R577*1/Q577-1/Q577*1/Q577)))</f>
        <v>0</v>
      </c>
      <c r="Q577">
        <f>IF(LEFT(DM577,1)&lt;&gt;"0",IF(LEFT(DM577,1)="1",3.0,DN577),$D$5+$E$5*(EE577*DX577/($K$5*1000))+$F$5*(EE577*DX577/($K$5*1000))*MAX(MIN(DK577,$J$5),$I$5)*MAX(MIN(DK577,$J$5),$I$5)+$G$5*MAX(MIN(DK577,$J$5),$I$5)*(EE577*DX577/($K$5*1000))+$H$5*(EE577*DX577/($K$5*1000))*(EE577*DX577/($K$5*1000)))</f>
        <v>0</v>
      </c>
      <c r="R577">
        <f>I577*(1000-(1000*0.61365*exp(17.502*V577/(240.97+V577))/(DX577+DY577)+DS577)/2)/(1000*0.61365*exp(17.502*V577/(240.97+V577))/(DX577+DY577)-DS577)</f>
        <v>0</v>
      </c>
      <c r="S577">
        <f>1/((DL577+1)/(P577/1.6)+1/(Q577/1.37)) + DL577/((DL577+1)/(P577/1.6) + DL577/(Q577/1.37))</f>
        <v>0</v>
      </c>
      <c r="T577">
        <f>(DG577*DJ577)</f>
        <v>0</v>
      </c>
      <c r="U577">
        <f>(DZ577+(T577+2*0.95*5.67E-8*(((DZ577+$B$9)+273)^4-(DZ577+273)^4)-44100*I577)/(1.84*29.3*Q577+8*0.95*5.67E-8*(DZ577+273)^3))</f>
        <v>0</v>
      </c>
      <c r="V577">
        <f>($C$9*EA577+$D$9*EB577+$E$9*U577)</f>
        <v>0</v>
      </c>
      <c r="W577">
        <f>0.61365*exp(17.502*V577/(240.97+V577))</f>
        <v>0</v>
      </c>
      <c r="X577">
        <f>(Y577/Z577*100)</f>
        <v>0</v>
      </c>
      <c r="Y577">
        <f>DS577*(DX577+DY577)/1000</f>
        <v>0</v>
      </c>
      <c r="Z577">
        <f>0.61365*exp(17.502*DZ577/(240.97+DZ577))</f>
        <v>0</v>
      </c>
      <c r="AA577">
        <f>(W577-DS577*(DX577+DY577)/1000)</f>
        <v>0</v>
      </c>
      <c r="AB577">
        <f>(-I577*44100)</f>
        <v>0</v>
      </c>
      <c r="AC577">
        <f>2*29.3*Q577*0.92*(DZ577-V577)</f>
        <v>0</v>
      </c>
      <c r="AD577">
        <f>2*0.95*5.67E-8*(((DZ577+$B$9)+273)^4-(V577+273)^4)</f>
        <v>0</v>
      </c>
      <c r="AE577">
        <f>T577+AD577+AB577+AC577</f>
        <v>0</v>
      </c>
      <c r="AF577">
        <f>DW577*AT577*(DR577-DQ577*(1000-AT577*DT577)/(1000-AT577*DS577))/(100*DK577)</f>
        <v>0</v>
      </c>
      <c r="AG577">
        <f>1000*DW577*AT577*(DS577-DT577)/(100*DK577*(1000-AT577*DS577))</f>
        <v>0</v>
      </c>
      <c r="AH577">
        <f>(AI577 - AJ577 - DX577*1E3/(8.314*(DZ577+273.15)) * AL577/DW577 * AK577) * DW577/(100*DK577) * (1000 - DT577)/1000</f>
        <v>0</v>
      </c>
      <c r="AI577">
        <v>1279.617979502336</v>
      </c>
      <c r="AJ577">
        <v>1240.545333333333</v>
      </c>
      <c r="AK577">
        <v>3.394583357967765</v>
      </c>
      <c r="AL577">
        <v>66.96187495327348</v>
      </c>
      <c r="AM577">
        <f>(AO577 - AN577 + DX577*1E3/(8.314*(DZ577+273.15)) * AQ577/DW577 * AP577) * DW577/(100*DK577) * 1000/(1000 - AO577)</f>
        <v>0</v>
      </c>
      <c r="AN577">
        <v>15.24138376490133</v>
      </c>
      <c r="AO577">
        <v>18.20103986013987</v>
      </c>
      <c r="AP577">
        <v>-0.00696905196431645</v>
      </c>
      <c r="AQ577">
        <v>97.61332919018848</v>
      </c>
      <c r="AR577">
        <v>0</v>
      </c>
      <c r="AS577">
        <v>0</v>
      </c>
      <c r="AT577">
        <f>IF(AR577*$H$15&gt;=AV577,1.0,(AV577/(AV577-AR577*$H$15)))</f>
        <v>0</v>
      </c>
      <c r="AU577">
        <f>(AT577-1)*100</f>
        <v>0</v>
      </c>
      <c r="AV577">
        <f>MAX(0,($B$15+$C$15*EE577)/(1+$D$15*EE577)*DX577/(DZ577+273)*$E$15)</f>
        <v>0</v>
      </c>
      <c r="AW577" t="s">
        <v>429</v>
      </c>
      <c r="AX577" t="s">
        <v>429</v>
      </c>
      <c r="AY577">
        <v>0</v>
      </c>
      <c r="AZ577">
        <v>0</v>
      </c>
      <c r="BA577">
        <f>1-AY577/AZ577</f>
        <v>0</v>
      </c>
      <c r="BB577">
        <v>0</v>
      </c>
      <c r="BC577" t="s">
        <v>429</v>
      </c>
      <c r="BD577" t="s">
        <v>429</v>
      </c>
      <c r="BE577">
        <v>0</v>
      </c>
      <c r="BF577">
        <v>0</v>
      </c>
      <c r="BG577">
        <f>1-BE577/BF577</f>
        <v>0</v>
      </c>
      <c r="BH577">
        <v>0.5</v>
      </c>
      <c r="BI577">
        <f>DH577</f>
        <v>0</v>
      </c>
      <c r="BJ577">
        <f>K577</f>
        <v>0</v>
      </c>
      <c r="BK577">
        <f>BG577*BH577*BI577</f>
        <v>0</v>
      </c>
      <c r="BL577">
        <f>(BJ577-BB577)/BI577</f>
        <v>0</v>
      </c>
      <c r="BM577">
        <f>(AZ577-BF577)/BF577</f>
        <v>0</v>
      </c>
      <c r="BN577">
        <f>AY577/(BA577+AY577/BF577)</f>
        <v>0</v>
      </c>
      <c r="BO577" t="s">
        <v>429</v>
      </c>
      <c r="BP577">
        <v>0</v>
      </c>
      <c r="BQ577">
        <f>IF(BP577&lt;&gt;0, BP577, BN577)</f>
        <v>0</v>
      </c>
      <c r="BR577">
        <f>1-BQ577/BF577</f>
        <v>0</v>
      </c>
      <c r="BS577">
        <f>(BF577-BE577)/(BF577-BQ577)</f>
        <v>0</v>
      </c>
      <c r="BT577">
        <f>(AZ577-BF577)/(AZ577-BQ577)</f>
        <v>0</v>
      </c>
      <c r="BU577">
        <f>(BF577-BE577)/(BF577-AY577)</f>
        <v>0</v>
      </c>
      <c r="BV577">
        <f>(AZ577-BF577)/(AZ577-AY577)</f>
        <v>0</v>
      </c>
      <c r="BW577">
        <f>(BS577*BQ577/BE577)</f>
        <v>0</v>
      </c>
      <c r="BX577">
        <f>(1-BW577)</f>
        <v>0</v>
      </c>
      <c r="DG577">
        <f>$B$13*EF577+$C$13*EG577+$F$13*ER577*(1-EU577)</f>
        <v>0</v>
      </c>
      <c r="DH577">
        <f>DG577*DI577</f>
        <v>0</v>
      </c>
      <c r="DI577">
        <f>($B$13*$D$11+$C$13*$D$11+$F$13*((FE577+EW577)/MAX(FE577+EW577+FF577, 0.1)*$I$11+FF577/MAX(FE577+EW577+FF577, 0.1)*$J$11))/($B$13+$C$13+$F$13)</f>
        <v>0</v>
      </c>
      <c r="DJ577">
        <f>($B$13*$K$11+$C$13*$K$11+$F$13*((FE577+EW577)/MAX(FE577+EW577+FF577, 0.1)*$P$11+FF577/MAX(FE577+EW577+FF577, 0.1)*$Q$11))/($B$13+$C$13+$F$13)</f>
        <v>0</v>
      </c>
      <c r="DK577">
        <v>6</v>
      </c>
      <c r="DL577">
        <v>0.5</v>
      </c>
      <c r="DM577" t="s">
        <v>430</v>
      </c>
      <c r="DN577">
        <v>2</v>
      </c>
      <c r="DO577" t="b">
        <v>1</v>
      </c>
      <c r="DP577">
        <v>1685040023</v>
      </c>
      <c r="DQ577">
        <v>1194.68037037037</v>
      </c>
      <c r="DR577">
        <v>1244.288518518518</v>
      </c>
      <c r="DS577">
        <v>18.23495555555555</v>
      </c>
      <c r="DT577">
        <v>15.28646296296296</v>
      </c>
      <c r="DU577">
        <v>1194.611481481482</v>
      </c>
      <c r="DV577">
        <v>18.32285185185185</v>
      </c>
      <c r="DW577">
        <v>500.0168518518519</v>
      </c>
      <c r="DX577">
        <v>99.44988148148147</v>
      </c>
      <c r="DY577">
        <v>0.1000207074074074</v>
      </c>
      <c r="DZ577">
        <v>27.29516666666667</v>
      </c>
      <c r="EA577">
        <v>28.63807037037038</v>
      </c>
      <c r="EB577">
        <v>999.9000000000001</v>
      </c>
      <c r="EC577">
        <v>0</v>
      </c>
      <c r="ED577">
        <v>0</v>
      </c>
      <c r="EE577">
        <v>9995.716666666665</v>
      </c>
      <c r="EF577">
        <v>0</v>
      </c>
      <c r="EG577">
        <v>448.118925925926</v>
      </c>
      <c r="EH577">
        <v>-49.60735555555555</v>
      </c>
      <c r="EI577">
        <v>1216.87</v>
      </c>
      <c r="EJ577">
        <v>1263.602962962963</v>
      </c>
      <c r="EK577">
        <v>2.948493333333333</v>
      </c>
      <c r="EL577">
        <v>1244.288518518518</v>
      </c>
      <c r="EM577">
        <v>15.28646296296296</v>
      </c>
      <c r="EN577">
        <v>1.813463703703704</v>
      </c>
      <c r="EO577">
        <v>1.520236666666667</v>
      </c>
      <c r="EP577">
        <v>15.90332592592592</v>
      </c>
      <c r="EQ577">
        <v>13.17312962962963</v>
      </c>
      <c r="ER577">
        <v>1999.979259259259</v>
      </c>
      <c r="ES577">
        <v>0.9800002962962963</v>
      </c>
      <c r="ET577">
        <v>0.01999964444444445</v>
      </c>
      <c r="EU577">
        <v>0</v>
      </c>
      <c r="EV577">
        <v>778.3482592592595</v>
      </c>
      <c r="EW577">
        <v>5.00078</v>
      </c>
      <c r="EX577">
        <v>20544.51481481481</v>
      </c>
      <c r="EY577">
        <v>16379.47777777778</v>
      </c>
      <c r="EZ577">
        <v>46.52751851851852</v>
      </c>
      <c r="FA577">
        <v>48.95566666666667</v>
      </c>
      <c r="FB577">
        <v>47.30985185185183</v>
      </c>
      <c r="FC577">
        <v>47.692</v>
      </c>
      <c r="FD577">
        <v>46.75892592592592</v>
      </c>
      <c r="FE577">
        <v>1955.078518518518</v>
      </c>
      <c r="FF577">
        <v>39.89925925925927</v>
      </c>
      <c r="FG577">
        <v>0</v>
      </c>
      <c r="FH577">
        <v>1685040030.1</v>
      </c>
      <c r="FI577">
        <v>0</v>
      </c>
      <c r="FJ577">
        <v>778.3544000000001</v>
      </c>
      <c r="FK577">
        <v>2.613307689774779</v>
      </c>
      <c r="FL577">
        <v>837.6461539844843</v>
      </c>
      <c r="FM577">
        <v>20560.032</v>
      </c>
      <c r="FN577">
        <v>15</v>
      </c>
      <c r="FO577">
        <v>1685038834.5</v>
      </c>
      <c r="FP577" t="s">
        <v>1407</v>
      </c>
      <c r="FQ577">
        <v>1685038825.5</v>
      </c>
      <c r="FR577">
        <v>1685038834.5</v>
      </c>
      <c r="FS577">
        <v>7</v>
      </c>
      <c r="FT577">
        <v>-0.029</v>
      </c>
      <c r="FU577">
        <v>-0.007</v>
      </c>
      <c r="FV577">
        <v>0.194</v>
      </c>
      <c r="FW577">
        <v>-0.178</v>
      </c>
      <c r="FX577">
        <v>420</v>
      </c>
      <c r="FY577">
        <v>11</v>
      </c>
      <c r="FZ577">
        <v>0.2</v>
      </c>
      <c r="GA577">
        <v>0.02</v>
      </c>
      <c r="GB577">
        <v>-49.5172625</v>
      </c>
      <c r="GC577">
        <v>-1.903606378986649</v>
      </c>
      <c r="GD577">
        <v>0.2827306215176376</v>
      </c>
      <c r="GE577">
        <v>0</v>
      </c>
      <c r="GF577">
        <v>2.9194515</v>
      </c>
      <c r="GG577">
        <v>0.5883973733583385</v>
      </c>
      <c r="GH577">
        <v>0.064771423002355</v>
      </c>
      <c r="GI577">
        <v>0</v>
      </c>
      <c r="GJ577">
        <v>0</v>
      </c>
      <c r="GK577">
        <v>2</v>
      </c>
      <c r="GL577" t="s">
        <v>485</v>
      </c>
      <c r="GM577">
        <v>3.09886</v>
      </c>
      <c r="GN577">
        <v>2.758</v>
      </c>
      <c r="GO577">
        <v>0.195326</v>
      </c>
      <c r="GP577">
        <v>0.200266</v>
      </c>
      <c r="GQ577">
        <v>0.0960105</v>
      </c>
      <c r="GR577">
        <v>0.0846309</v>
      </c>
      <c r="GS577">
        <v>20270.2</v>
      </c>
      <c r="GT577">
        <v>19935.6</v>
      </c>
      <c r="GU577">
        <v>25765</v>
      </c>
      <c r="GV577">
        <v>25308.1</v>
      </c>
      <c r="GW577">
        <v>37415.5</v>
      </c>
      <c r="GX577">
        <v>35320</v>
      </c>
      <c r="GY577">
        <v>45065.5</v>
      </c>
      <c r="GZ577">
        <v>41730.5</v>
      </c>
      <c r="HA577">
        <v>1.79045</v>
      </c>
      <c r="HB577">
        <v>1.70583</v>
      </c>
      <c r="HC577">
        <v>-0.104692</v>
      </c>
      <c r="HD577">
        <v>0</v>
      </c>
      <c r="HE577">
        <v>30.35</v>
      </c>
      <c r="HF577">
        <v>999.9</v>
      </c>
      <c r="HG577">
        <v>39</v>
      </c>
      <c r="HH577">
        <v>47.4</v>
      </c>
      <c r="HI577">
        <v>42.7388</v>
      </c>
      <c r="HJ577">
        <v>62.944</v>
      </c>
      <c r="HK577">
        <v>23.2652</v>
      </c>
      <c r="HL577">
        <v>1</v>
      </c>
      <c r="HM577">
        <v>1.06285</v>
      </c>
      <c r="HN577">
        <v>9.28105</v>
      </c>
      <c r="HO577">
        <v>20.0543</v>
      </c>
      <c r="HP577">
        <v>5.2095</v>
      </c>
      <c r="HQ577">
        <v>11.9863</v>
      </c>
      <c r="HR577">
        <v>4.96215</v>
      </c>
      <c r="HS577">
        <v>3.27368</v>
      </c>
      <c r="HT577">
        <v>9999</v>
      </c>
      <c r="HU577">
        <v>9999</v>
      </c>
      <c r="HV577">
        <v>9999</v>
      </c>
      <c r="HW577">
        <v>33.7</v>
      </c>
      <c r="HX577">
        <v>1.86397</v>
      </c>
      <c r="HY577">
        <v>1.86029</v>
      </c>
      <c r="HZ577">
        <v>1.85867</v>
      </c>
      <c r="IA577">
        <v>1.85994</v>
      </c>
      <c r="IB577">
        <v>1.85986</v>
      </c>
      <c r="IC577">
        <v>1.85852</v>
      </c>
      <c r="ID577">
        <v>1.8576</v>
      </c>
      <c r="IE577">
        <v>1.85242</v>
      </c>
      <c r="IF577">
        <v>0</v>
      </c>
      <c r="IG577">
        <v>0</v>
      </c>
      <c r="IH577">
        <v>0</v>
      </c>
      <c r="II577">
        <v>0</v>
      </c>
      <c r="IJ577" t="s">
        <v>433</v>
      </c>
      <c r="IK577" t="s">
        <v>434</v>
      </c>
      <c r="IL577" t="s">
        <v>435</v>
      </c>
      <c r="IM577" t="s">
        <v>435</v>
      </c>
      <c r="IN577" t="s">
        <v>435</v>
      </c>
      <c r="IO577" t="s">
        <v>435</v>
      </c>
      <c r="IP577">
        <v>0</v>
      </c>
      <c r="IQ577">
        <v>100</v>
      </c>
      <c r="IR577">
        <v>100</v>
      </c>
      <c r="IS577">
        <v>0.06</v>
      </c>
      <c r="IT577">
        <v>-0.08840000000000001</v>
      </c>
      <c r="IU577">
        <v>0.1137255797111478</v>
      </c>
      <c r="IV577">
        <v>0.0002756662941723101</v>
      </c>
      <c r="IW577">
        <v>-1.706736700235475E-07</v>
      </c>
      <c r="IX577">
        <v>-7.648352192670159E-11</v>
      </c>
      <c r="IY577">
        <v>-0.2528666375941129</v>
      </c>
      <c r="IZ577">
        <v>0.001712106514585134</v>
      </c>
      <c r="JA577">
        <v>0.0004201690128959496</v>
      </c>
      <c r="JB577">
        <v>-1.212774764375344E-06</v>
      </c>
      <c r="JC577">
        <v>3</v>
      </c>
      <c r="JD577">
        <v>1949</v>
      </c>
      <c r="JE577">
        <v>1</v>
      </c>
      <c r="JF577">
        <v>28</v>
      </c>
      <c r="JG577">
        <v>20.1</v>
      </c>
      <c r="JH577">
        <v>19.9</v>
      </c>
      <c r="JI577">
        <v>2.82104</v>
      </c>
      <c r="JJ577">
        <v>2.68555</v>
      </c>
      <c r="JK577">
        <v>1.49658</v>
      </c>
      <c r="JL577">
        <v>2.33521</v>
      </c>
      <c r="JM577">
        <v>1.54785</v>
      </c>
      <c r="JN577">
        <v>2.40967</v>
      </c>
      <c r="JO577">
        <v>50.6076</v>
      </c>
      <c r="JP577">
        <v>12.267</v>
      </c>
      <c r="JQ577">
        <v>18</v>
      </c>
      <c r="JR577">
        <v>503.87</v>
      </c>
      <c r="JS577">
        <v>460.815</v>
      </c>
      <c r="JT577">
        <v>21.2424</v>
      </c>
      <c r="JU577">
        <v>39.2508</v>
      </c>
      <c r="JV577">
        <v>30.0028</v>
      </c>
      <c r="JW577">
        <v>38.9418</v>
      </c>
      <c r="JX577">
        <v>38.8205</v>
      </c>
      <c r="JY577">
        <v>56.6011</v>
      </c>
      <c r="JZ577">
        <v>58.5108</v>
      </c>
      <c r="KA577">
        <v>0</v>
      </c>
      <c r="KB577">
        <v>16.4239</v>
      </c>
      <c r="KC577">
        <v>1290.44</v>
      </c>
      <c r="KD577">
        <v>15.2891</v>
      </c>
      <c r="KE577">
        <v>98.473</v>
      </c>
      <c r="KF577">
        <v>99.0596</v>
      </c>
    </row>
    <row r="578" spans="1:292">
      <c r="A578">
        <v>558</v>
      </c>
      <c r="B578">
        <v>1685040035.5</v>
      </c>
      <c r="C578">
        <v>13436.40000009537</v>
      </c>
      <c r="D578" t="s">
        <v>1560</v>
      </c>
      <c r="E578" t="s">
        <v>1561</v>
      </c>
      <c r="F578">
        <v>5</v>
      </c>
      <c r="G578" t="s">
        <v>1406</v>
      </c>
      <c r="H578">
        <v>1685040027.714286</v>
      </c>
      <c r="I578">
        <f>(J578)/1000</f>
        <v>0</v>
      </c>
      <c r="J578">
        <f>IF(DO578, AM578, AG578)</f>
        <v>0</v>
      </c>
      <c r="K578">
        <f>IF(DO578, AH578, AF578)</f>
        <v>0</v>
      </c>
      <c r="L578">
        <f>DQ578 - IF(AT578&gt;1, K578*DK578*100.0/(AV578*EE578), 0)</f>
        <v>0</v>
      </c>
      <c r="M578">
        <f>((S578-I578/2)*L578-K578)/(S578+I578/2)</f>
        <v>0</v>
      </c>
      <c r="N578">
        <f>M578*(DX578+DY578)/1000.0</f>
        <v>0</v>
      </c>
      <c r="O578">
        <f>(DQ578 - IF(AT578&gt;1, K578*DK578*100.0/(AV578*EE578), 0))*(DX578+DY578)/1000.0</f>
        <v>0</v>
      </c>
      <c r="P578">
        <f>2.0/((1/R578-1/Q578)+SIGN(R578)*SQRT((1/R578-1/Q578)*(1/R578-1/Q578) + 4*DL578/((DL578+1)*(DL578+1))*(2*1/R578*1/Q578-1/Q578*1/Q578)))</f>
        <v>0</v>
      </c>
      <c r="Q578">
        <f>IF(LEFT(DM578,1)&lt;&gt;"0",IF(LEFT(DM578,1)="1",3.0,DN578),$D$5+$E$5*(EE578*DX578/($K$5*1000))+$F$5*(EE578*DX578/($K$5*1000))*MAX(MIN(DK578,$J$5),$I$5)*MAX(MIN(DK578,$J$5),$I$5)+$G$5*MAX(MIN(DK578,$J$5),$I$5)*(EE578*DX578/($K$5*1000))+$H$5*(EE578*DX578/($K$5*1000))*(EE578*DX578/($K$5*1000)))</f>
        <v>0</v>
      </c>
      <c r="R578">
        <f>I578*(1000-(1000*0.61365*exp(17.502*V578/(240.97+V578))/(DX578+DY578)+DS578)/2)/(1000*0.61365*exp(17.502*V578/(240.97+V578))/(DX578+DY578)-DS578)</f>
        <v>0</v>
      </c>
      <c r="S578">
        <f>1/((DL578+1)/(P578/1.6)+1/(Q578/1.37)) + DL578/((DL578+1)/(P578/1.6) + DL578/(Q578/1.37))</f>
        <v>0</v>
      </c>
      <c r="T578">
        <f>(DG578*DJ578)</f>
        <v>0</v>
      </c>
      <c r="U578">
        <f>(DZ578+(T578+2*0.95*5.67E-8*(((DZ578+$B$9)+273)^4-(DZ578+273)^4)-44100*I578)/(1.84*29.3*Q578+8*0.95*5.67E-8*(DZ578+273)^3))</f>
        <v>0</v>
      </c>
      <c r="V578">
        <f>($C$9*EA578+$D$9*EB578+$E$9*U578)</f>
        <v>0</v>
      </c>
      <c r="W578">
        <f>0.61365*exp(17.502*V578/(240.97+V578))</f>
        <v>0</v>
      </c>
      <c r="X578">
        <f>(Y578/Z578*100)</f>
        <v>0</v>
      </c>
      <c r="Y578">
        <f>DS578*(DX578+DY578)/1000</f>
        <v>0</v>
      </c>
      <c r="Z578">
        <f>0.61365*exp(17.502*DZ578/(240.97+DZ578))</f>
        <v>0</v>
      </c>
      <c r="AA578">
        <f>(W578-DS578*(DX578+DY578)/1000)</f>
        <v>0</v>
      </c>
      <c r="AB578">
        <f>(-I578*44100)</f>
        <v>0</v>
      </c>
      <c r="AC578">
        <f>2*29.3*Q578*0.92*(DZ578-V578)</f>
        <v>0</v>
      </c>
      <c r="AD578">
        <f>2*0.95*5.67E-8*(((DZ578+$B$9)+273)^4-(V578+273)^4)</f>
        <v>0</v>
      </c>
      <c r="AE578">
        <f>T578+AD578+AB578+AC578</f>
        <v>0</v>
      </c>
      <c r="AF578">
        <f>DW578*AT578*(DR578-DQ578*(1000-AT578*DT578)/(1000-AT578*DS578))/(100*DK578)</f>
        <v>0</v>
      </c>
      <c r="AG578">
        <f>1000*DW578*AT578*(DS578-DT578)/(100*DK578*(1000-AT578*DS578))</f>
        <v>0</v>
      </c>
      <c r="AH578">
        <f>(AI578 - AJ578 - DX578*1E3/(8.314*(DZ578+273.15)) * AL578/DW578 * AK578) * DW578/(100*DK578) * (1000 - DT578)/1000</f>
        <v>0</v>
      </c>
      <c r="AI578">
        <v>1295.975368777286</v>
      </c>
      <c r="AJ578">
        <v>1257.228242424243</v>
      </c>
      <c r="AK578">
        <v>3.322371084469633</v>
      </c>
      <c r="AL578">
        <v>66.96187495327348</v>
      </c>
      <c r="AM578">
        <f>(AO578 - AN578 + DX578*1E3/(8.314*(DZ578+273.15)) * AQ578/DW578 * AP578) * DW578/(100*DK578) * 1000/(1000 - AO578)</f>
        <v>0</v>
      </c>
      <c r="AN578">
        <v>15.2427432764334</v>
      </c>
      <c r="AO578">
        <v>18.18733216783219</v>
      </c>
      <c r="AP578">
        <v>-0.00151942250965347</v>
      </c>
      <c r="AQ578">
        <v>97.61332919018848</v>
      </c>
      <c r="AR578">
        <v>0</v>
      </c>
      <c r="AS578">
        <v>0</v>
      </c>
      <c r="AT578">
        <f>IF(AR578*$H$15&gt;=AV578,1.0,(AV578/(AV578-AR578*$H$15)))</f>
        <v>0</v>
      </c>
      <c r="AU578">
        <f>(AT578-1)*100</f>
        <v>0</v>
      </c>
      <c r="AV578">
        <f>MAX(0,($B$15+$C$15*EE578)/(1+$D$15*EE578)*DX578/(DZ578+273)*$E$15)</f>
        <v>0</v>
      </c>
      <c r="AW578" t="s">
        <v>429</v>
      </c>
      <c r="AX578" t="s">
        <v>429</v>
      </c>
      <c r="AY578">
        <v>0</v>
      </c>
      <c r="AZ578">
        <v>0</v>
      </c>
      <c r="BA578">
        <f>1-AY578/AZ578</f>
        <v>0</v>
      </c>
      <c r="BB578">
        <v>0</v>
      </c>
      <c r="BC578" t="s">
        <v>429</v>
      </c>
      <c r="BD578" t="s">
        <v>429</v>
      </c>
      <c r="BE578">
        <v>0</v>
      </c>
      <c r="BF578">
        <v>0</v>
      </c>
      <c r="BG578">
        <f>1-BE578/BF578</f>
        <v>0</v>
      </c>
      <c r="BH578">
        <v>0.5</v>
      </c>
      <c r="BI578">
        <f>DH578</f>
        <v>0</v>
      </c>
      <c r="BJ578">
        <f>K578</f>
        <v>0</v>
      </c>
      <c r="BK578">
        <f>BG578*BH578*BI578</f>
        <v>0</v>
      </c>
      <c r="BL578">
        <f>(BJ578-BB578)/BI578</f>
        <v>0</v>
      </c>
      <c r="BM578">
        <f>(AZ578-BF578)/BF578</f>
        <v>0</v>
      </c>
      <c r="BN578">
        <f>AY578/(BA578+AY578/BF578)</f>
        <v>0</v>
      </c>
      <c r="BO578" t="s">
        <v>429</v>
      </c>
      <c r="BP578">
        <v>0</v>
      </c>
      <c r="BQ578">
        <f>IF(BP578&lt;&gt;0, BP578, BN578)</f>
        <v>0</v>
      </c>
      <c r="BR578">
        <f>1-BQ578/BF578</f>
        <v>0</v>
      </c>
      <c r="BS578">
        <f>(BF578-BE578)/(BF578-BQ578)</f>
        <v>0</v>
      </c>
      <c r="BT578">
        <f>(AZ578-BF578)/(AZ578-BQ578)</f>
        <v>0</v>
      </c>
      <c r="BU578">
        <f>(BF578-BE578)/(BF578-AY578)</f>
        <v>0</v>
      </c>
      <c r="BV578">
        <f>(AZ578-BF578)/(AZ578-AY578)</f>
        <v>0</v>
      </c>
      <c r="BW578">
        <f>(BS578*BQ578/BE578)</f>
        <v>0</v>
      </c>
      <c r="BX578">
        <f>(1-BW578)</f>
        <v>0</v>
      </c>
      <c r="DG578">
        <f>$B$13*EF578+$C$13*EG578+$F$13*ER578*(1-EU578)</f>
        <v>0</v>
      </c>
      <c r="DH578">
        <f>DG578*DI578</f>
        <v>0</v>
      </c>
      <c r="DI578">
        <f>($B$13*$D$11+$C$13*$D$11+$F$13*((FE578+EW578)/MAX(FE578+EW578+FF578, 0.1)*$I$11+FF578/MAX(FE578+EW578+FF578, 0.1)*$J$11))/($B$13+$C$13+$F$13)</f>
        <v>0</v>
      </c>
      <c r="DJ578">
        <f>($B$13*$K$11+$C$13*$K$11+$F$13*((FE578+EW578)/MAX(FE578+EW578+FF578, 0.1)*$P$11+FF578/MAX(FE578+EW578+FF578, 0.1)*$Q$11))/($B$13+$C$13+$F$13)</f>
        <v>0</v>
      </c>
      <c r="DK578">
        <v>6</v>
      </c>
      <c r="DL578">
        <v>0.5</v>
      </c>
      <c r="DM578" t="s">
        <v>430</v>
      </c>
      <c r="DN578">
        <v>2</v>
      </c>
      <c r="DO578" t="b">
        <v>1</v>
      </c>
      <c r="DP578">
        <v>1685040027.714286</v>
      </c>
      <c r="DQ578">
        <v>1210.323214285714</v>
      </c>
      <c r="DR578">
        <v>1259.913928571429</v>
      </c>
      <c r="DS578">
        <v>18.21605</v>
      </c>
      <c r="DT578">
        <v>15.24757857142857</v>
      </c>
      <c r="DU578">
        <v>1210.2625</v>
      </c>
      <c r="DV578">
        <v>18.30424642857143</v>
      </c>
      <c r="DW578">
        <v>499.99025</v>
      </c>
      <c r="DX578">
        <v>99.44917500000001</v>
      </c>
      <c r="DY578">
        <v>0.09990322142857141</v>
      </c>
      <c r="DZ578">
        <v>27.30738571428572</v>
      </c>
      <c r="EA578">
        <v>28.64419285714285</v>
      </c>
      <c r="EB578">
        <v>999.9000000000002</v>
      </c>
      <c r="EC578">
        <v>0</v>
      </c>
      <c r="ED578">
        <v>0</v>
      </c>
      <c r="EE578">
        <v>9999.039285714285</v>
      </c>
      <c r="EF578">
        <v>0</v>
      </c>
      <c r="EG578">
        <v>456.7695357142857</v>
      </c>
      <c r="EH578">
        <v>-49.58970357142856</v>
      </c>
      <c r="EI578">
        <v>1232.779642857143</v>
      </c>
      <c r="EJ578">
        <v>1279.421428571428</v>
      </c>
      <c r="EK578">
        <v>2.9684725</v>
      </c>
      <c r="EL578">
        <v>1259.913928571429</v>
      </c>
      <c r="EM578">
        <v>15.24757857142857</v>
      </c>
      <c r="EN578">
        <v>1.811571428571428</v>
      </c>
      <c r="EO578">
        <v>1.51636</v>
      </c>
      <c r="EP578">
        <v>15.88699285714286</v>
      </c>
      <c r="EQ578">
        <v>13.134125</v>
      </c>
      <c r="ER578">
        <v>1999.988214285714</v>
      </c>
      <c r="ES578">
        <v>0.9799965714285716</v>
      </c>
      <c r="ET578">
        <v>0.0200035</v>
      </c>
      <c r="EU578">
        <v>0</v>
      </c>
      <c r="EV578">
        <v>778.5109285714285</v>
      </c>
      <c r="EW578">
        <v>5.00078</v>
      </c>
      <c r="EX578">
        <v>20753.81785714286</v>
      </c>
      <c r="EY578">
        <v>16379.52142857143</v>
      </c>
      <c r="EZ578">
        <v>46.54</v>
      </c>
      <c r="FA578">
        <v>48.97525</v>
      </c>
      <c r="FB578">
        <v>47.32782142857142</v>
      </c>
      <c r="FC578">
        <v>47.71628571428571</v>
      </c>
      <c r="FD578">
        <v>46.79664285714286</v>
      </c>
      <c r="FE578">
        <v>1955.079642857143</v>
      </c>
      <c r="FF578">
        <v>39.90857142857144</v>
      </c>
      <c r="FG578">
        <v>0</v>
      </c>
      <c r="FH578">
        <v>1685040034.9</v>
      </c>
      <c r="FI578">
        <v>0</v>
      </c>
      <c r="FJ578">
        <v>778.5331199999999</v>
      </c>
      <c r="FK578">
        <v>1.244230772048994</v>
      </c>
      <c r="FL578">
        <v>6558.176909039035</v>
      </c>
      <c r="FM578">
        <v>20786.276</v>
      </c>
      <c r="FN578">
        <v>15</v>
      </c>
      <c r="FO578">
        <v>1685038834.5</v>
      </c>
      <c r="FP578" t="s">
        <v>1407</v>
      </c>
      <c r="FQ578">
        <v>1685038825.5</v>
      </c>
      <c r="FR578">
        <v>1685038834.5</v>
      </c>
      <c r="FS578">
        <v>7</v>
      </c>
      <c r="FT578">
        <v>-0.029</v>
      </c>
      <c r="FU578">
        <v>-0.007</v>
      </c>
      <c r="FV578">
        <v>0.194</v>
      </c>
      <c r="FW578">
        <v>-0.178</v>
      </c>
      <c r="FX578">
        <v>420</v>
      </c>
      <c r="FY578">
        <v>11</v>
      </c>
      <c r="FZ578">
        <v>0.2</v>
      </c>
      <c r="GA578">
        <v>0.02</v>
      </c>
      <c r="GB578">
        <v>-49.59262</v>
      </c>
      <c r="GC578">
        <v>-0.1651789868666715</v>
      </c>
      <c r="GD578">
        <v>0.1856946878615535</v>
      </c>
      <c r="GE578">
        <v>0</v>
      </c>
      <c r="GF578">
        <v>2.9427085</v>
      </c>
      <c r="GG578">
        <v>0.3067085178236425</v>
      </c>
      <c r="GH578">
        <v>0.04896440500761753</v>
      </c>
      <c r="GI578">
        <v>1</v>
      </c>
      <c r="GJ578">
        <v>1</v>
      </c>
      <c r="GK578">
        <v>2</v>
      </c>
      <c r="GL578" t="s">
        <v>432</v>
      </c>
      <c r="GM578">
        <v>3.09873</v>
      </c>
      <c r="GN578">
        <v>2.75798</v>
      </c>
      <c r="GO578">
        <v>0.196935</v>
      </c>
      <c r="GP578">
        <v>0.201861</v>
      </c>
      <c r="GQ578">
        <v>0.0959544</v>
      </c>
      <c r="GR578">
        <v>0.084631</v>
      </c>
      <c r="GS578">
        <v>20228.1</v>
      </c>
      <c r="GT578">
        <v>19894.7</v>
      </c>
      <c r="GU578">
        <v>25763.4</v>
      </c>
      <c r="GV578">
        <v>25307</v>
      </c>
      <c r="GW578">
        <v>37415.9</v>
      </c>
      <c r="GX578">
        <v>35318.5</v>
      </c>
      <c r="GY578">
        <v>45062.9</v>
      </c>
      <c r="GZ578">
        <v>41728.5</v>
      </c>
      <c r="HA578">
        <v>1.79007</v>
      </c>
      <c r="HB578">
        <v>1.70565</v>
      </c>
      <c r="HC578">
        <v>-0.105459</v>
      </c>
      <c r="HD578">
        <v>0</v>
      </c>
      <c r="HE578">
        <v>30.3658</v>
      </c>
      <c r="HF578">
        <v>999.9</v>
      </c>
      <c r="HG578">
        <v>39</v>
      </c>
      <c r="HH578">
        <v>47.5</v>
      </c>
      <c r="HI578">
        <v>42.9496</v>
      </c>
      <c r="HJ578">
        <v>63.104</v>
      </c>
      <c r="HK578">
        <v>23.1611</v>
      </c>
      <c r="HL578">
        <v>1</v>
      </c>
      <c r="HM578">
        <v>1.06569</v>
      </c>
      <c r="HN578">
        <v>9.28105</v>
      </c>
      <c r="HO578">
        <v>20.0539</v>
      </c>
      <c r="HP578">
        <v>5.20711</v>
      </c>
      <c r="HQ578">
        <v>11.986</v>
      </c>
      <c r="HR578">
        <v>4.9616</v>
      </c>
      <c r="HS578">
        <v>3.2732</v>
      </c>
      <c r="HT578">
        <v>9999</v>
      </c>
      <c r="HU578">
        <v>9999</v>
      </c>
      <c r="HV578">
        <v>9999</v>
      </c>
      <c r="HW578">
        <v>33.7</v>
      </c>
      <c r="HX578">
        <v>1.864</v>
      </c>
      <c r="HY578">
        <v>1.8603</v>
      </c>
      <c r="HZ578">
        <v>1.85867</v>
      </c>
      <c r="IA578">
        <v>1.85997</v>
      </c>
      <c r="IB578">
        <v>1.85989</v>
      </c>
      <c r="IC578">
        <v>1.85852</v>
      </c>
      <c r="ID578">
        <v>1.8576</v>
      </c>
      <c r="IE578">
        <v>1.85242</v>
      </c>
      <c r="IF578">
        <v>0</v>
      </c>
      <c r="IG578">
        <v>0</v>
      </c>
      <c r="IH578">
        <v>0</v>
      </c>
      <c r="II578">
        <v>0</v>
      </c>
      <c r="IJ578" t="s">
        <v>433</v>
      </c>
      <c r="IK578" t="s">
        <v>434</v>
      </c>
      <c r="IL578" t="s">
        <v>435</v>
      </c>
      <c r="IM578" t="s">
        <v>435</v>
      </c>
      <c r="IN578" t="s">
        <v>435</v>
      </c>
      <c r="IO578" t="s">
        <v>435</v>
      </c>
      <c r="IP578">
        <v>0</v>
      </c>
      <c r="IQ578">
        <v>100</v>
      </c>
      <c r="IR578">
        <v>100</v>
      </c>
      <c r="IS578">
        <v>0.05</v>
      </c>
      <c r="IT578">
        <v>-0.0887</v>
      </c>
      <c r="IU578">
        <v>0.1137255797111478</v>
      </c>
      <c r="IV578">
        <v>0.0002756662941723101</v>
      </c>
      <c r="IW578">
        <v>-1.706736700235475E-07</v>
      </c>
      <c r="IX578">
        <v>-7.648352192670159E-11</v>
      </c>
      <c r="IY578">
        <v>-0.2528666375941129</v>
      </c>
      <c r="IZ578">
        <v>0.001712106514585134</v>
      </c>
      <c r="JA578">
        <v>0.0004201690128959496</v>
      </c>
      <c r="JB578">
        <v>-1.212774764375344E-06</v>
      </c>
      <c r="JC578">
        <v>3</v>
      </c>
      <c r="JD578">
        <v>1949</v>
      </c>
      <c r="JE578">
        <v>1</v>
      </c>
      <c r="JF578">
        <v>28</v>
      </c>
      <c r="JG578">
        <v>20.2</v>
      </c>
      <c r="JH578">
        <v>20</v>
      </c>
      <c r="JI578">
        <v>2.8479</v>
      </c>
      <c r="JJ578">
        <v>2.68188</v>
      </c>
      <c r="JK578">
        <v>1.49658</v>
      </c>
      <c r="JL578">
        <v>2.33521</v>
      </c>
      <c r="JM578">
        <v>1.54785</v>
      </c>
      <c r="JN578">
        <v>2.3645</v>
      </c>
      <c r="JO578">
        <v>50.6402</v>
      </c>
      <c r="JP578">
        <v>12.2583</v>
      </c>
      <c r="JQ578">
        <v>18</v>
      </c>
      <c r="JR578">
        <v>503.8</v>
      </c>
      <c r="JS578">
        <v>460.864</v>
      </c>
      <c r="JT578">
        <v>21.2619</v>
      </c>
      <c r="JU578">
        <v>39.2795</v>
      </c>
      <c r="JV578">
        <v>30.0028</v>
      </c>
      <c r="JW578">
        <v>38.9672</v>
      </c>
      <c r="JX578">
        <v>38.8456</v>
      </c>
      <c r="JY578">
        <v>57.1325</v>
      </c>
      <c r="JZ578">
        <v>58.5108</v>
      </c>
      <c r="KA578">
        <v>0</v>
      </c>
      <c r="KB578">
        <v>16.4239</v>
      </c>
      <c r="KC578">
        <v>1303.82</v>
      </c>
      <c r="KD578">
        <v>15.38</v>
      </c>
      <c r="KE578">
        <v>98.4671</v>
      </c>
      <c r="KF578">
        <v>99.0549</v>
      </c>
    </row>
    <row r="579" spans="1:292">
      <c r="A579">
        <v>559</v>
      </c>
      <c r="B579">
        <v>1685040040.5</v>
      </c>
      <c r="C579">
        <v>13441.40000009537</v>
      </c>
      <c r="D579" t="s">
        <v>1562</v>
      </c>
      <c r="E579" t="s">
        <v>1563</v>
      </c>
      <c r="F579">
        <v>5</v>
      </c>
      <c r="G579" t="s">
        <v>1406</v>
      </c>
      <c r="H579">
        <v>1685040033</v>
      </c>
      <c r="I579">
        <f>(J579)/1000</f>
        <v>0</v>
      </c>
      <c r="J579">
        <f>IF(DO579, AM579, AG579)</f>
        <v>0</v>
      </c>
      <c r="K579">
        <f>IF(DO579, AH579, AF579)</f>
        <v>0</v>
      </c>
      <c r="L579">
        <f>DQ579 - IF(AT579&gt;1, K579*DK579*100.0/(AV579*EE579), 0)</f>
        <v>0</v>
      </c>
      <c r="M579">
        <f>((S579-I579/2)*L579-K579)/(S579+I579/2)</f>
        <v>0</v>
      </c>
      <c r="N579">
        <f>M579*(DX579+DY579)/1000.0</f>
        <v>0</v>
      </c>
      <c r="O579">
        <f>(DQ579 - IF(AT579&gt;1, K579*DK579*100.0/(AV579*EE579), 0))*(DX579+DY579)/1000.0</f>
        <v>0</v>
      </c>
      <c r="P579">
        <f>2.0/((1/R579-1/Q579)+SIGN(R579)*SQRT((1/R579-1/Q579)*(1/R579-1/Q579) + 4*DL579/((DL579+1)*(DL579+1))*(2*1/R579*1/Q579-1/Q579*1/Q579)))</f>
        <v>0</v>
      </c>
      <c r="Q579">
        <f>IF(LEFT(DM579,1)&lt;&gt;"0",IF(LEFT(DM579,1)="1",3.0,DN579),$D$5+$E$5*(EE579*DX579/($K$5*1000))+$F$5*(EE579*DX579/($K$5*1000))*MAX(MIN(DK579,$J$5),$I$5)*MAX(MIN(DK579,$J$5),$I$5)+$G$5*MAX(MIN(DK579,$J$5),$I$5)*(EE579*DX579/($K$5*1000))+$H$5*(EE579*DX579/($K$5*1000))*(EE579*DX579/($K$5*1000)))</f>
        <v>0</v>
      </c>
      <c r="R579">
        <f>I579*(1000-(1000*0.61365*exp(17.502*V579/(240.97+V579))/(DX579+DY579)+DS579)/2)/(1000*0.61365*exp(17.502*V579/(240.97+V579))/(DX579+DY579)-DS579)</f>
        <v>0</v>
      </c>
      <c r="S579">
        <f>1/((DL579+1)/(P579/1.6)+1/(Q579/1.37)) + DL579/((DL579+1)/(P579/1.6) + DL579/(Q579/1.37))</f>
        <v>0</v>
      </c>
      <c r="T579">
        <f>(DG579*DJ579)</f>
        <v>0</v>
      </c>
      <c r="U579">
        <f>(DZ579+(T579+2*0.95*5.67E-8*(((DZ579+$B$9)+273)^4-(DZ579+273)^4)-44100*I579)/(1.84*29.3*Q579+8*0.95*5.67E-8*(DZ579+273)^3))</f>
        <v>0</v>
      </c>
      <c r="V579">
        <f>($C$9*EA579+$D$9*EB579+$E$9*U579)</f>
        <v>0</v>
      </c>
      <c r="W579">
        <f>0.61365*exp(17.502*V579/(240.97+V579))</f>
        <v>0</v>
      </c>
      <c r="X579">
        <f>(Y579/Z579*100)</f>
        <v>0</v>
      </c>
      <c r="Y579">
        <f>DS579*(DX579+DY579)/1000</f>
        <v>0</v>
      </c>
      <c r="Z579">
        <f>0.61365*exp(17.502*DZ579/(240.97+DZ579))</f>
        <v>0</v>
      </c>
      <c r="AA579">
        <f>(W579-DS579*(DX579+DY579)/1000)</f>
        <v>0</v>
      </c>
      <c r="AB579">
        <f>(-I579*44100)</f>
        <v>0</v>
      </c>
      <c r="AC579">
        <f>2*29.3*Q579*0.92*(DZ579-V579)</f>
        <v>0</v>
      </c>
      <c r="AD579">
        <f>2*0.95*5.67E-8*(((DZ579+$B$9)+273)^4-(V579+273)^4)</f>
        <v>0</v>
      </c>
      <c r="AE579">
        <f>T579+AD579+AB579+AC579</f>
        <v>0</v>
      </c>
      <c r="AF579">
        <f>DW579*AT579*(DR579-DQ579*(1000-AT579*DT579)/(1000-AT579*DS579))/(100*DK579)</f>
        <v>0</v>
      </c>
      <c r="AG579">
        <f>1000*DW579*AT579*(DS579-DT579)/(100*DK579*(1000-AT579*DS579))</f>
        <v>0</v>
      </c>
      <c r="AH579">
        <f>(AI579 - AJ579 - DX579*1E3/(8.314*(DZ579+273.15)) * AL579/DW579 * AK579) * DW579/(100*DK579) * (1000 - DT579)/1000</f>
        <v>0</v>
      </c>
      <c r="AI579">
        <v>1312.766059133792</v>
      </c>
      <c r="AJ579">
        <v>1273.951939393939</v>
      </c>
      <c r="AK579">
        <v>3.32930191055307</v>
      </c>
      <c r="AL579">
        <v>66.96187495327348</v>
      </c>
      <c r="AM579">
        <f>(AO579 - AN579 + DX579*1E3/(8.314*(DZ579+273.15)) * AQ579/DW579 * AP579) * DW579/(100*DK579) * 1000/(1000 - AO579)</f>
        <v>0</v>
      </c>
      <c r="AN579">
        <v>15.24473846159805</v>
      </c>
      <c r="AO579">
        <v>18.18488601398603</v>
      </c>
      <c r="AP579">
        <v>-0.0003195499053062205</v>
      </c>
      <c r="AQ579">
        <v>97.61332919018848</v>
      </c>
      <c r="AR579">
        <v>0</v>
      </c>
      <c r="AS579">
        <v>0</v>
      </c>
      <c r="AT579">
        <f>IF(AR579*$H$15&gt;=AV579,1.0,(AV579/(AV579-AR579*$H$15)))</f>
        <v>0</v>
      </c>
      <c r="AU579">
        <f>(AT579-1)*100</f>
        <v>0</v>
      </c>
      <c r="AV579">
        <f>MAX(0,($B$15+$C$15*EE579)/(1+$D$15*EE579)*DX579/(DZ579+273)*$E$15)</f>
        <v>0</v>
      </c>
      <c r="AW579" t="s">
        <v>429</v>
      </c>
      <c r="AX579" t="s">
        <v>429</v>
      </c>
      <c r="AY579">
        <v>0</v>
      </c>
      <c r="AZ579">
        <v>0</v>
      </c>
      <c r="BA579">
        <f>1-AY579/AZ579</f>
        <v>0</v>
      </c>
      <c r="BB579">
        <v>0</v>
      </c>
      <c r="BC579" t="s">
        <v>429</v>
      </c>
      <c r="BD579" t="s">
        <v>429</v>
      </c>
      <c r="BE579">
        <v>0</v>
      </c>
      <c r="BF579">
        <v>0</v>
      </c>
      <c r="BG579">
        <f>1-BE579/BF579</f>
        <v>0</v>
      </c>
      <c r="BH579">
        <v>0.5</v>
      </c>
      <c r="BI579">
        <f>DH579</f>
        <v>0</v>
      </c>
      <c r="BJ579">
        <f>K579</f>
        <v>0</v>
      </c>
      <c r="BK579">
        <f>BG579*BH579*BI579</f>
        <v>0</v>
      </c>
      <c r="BL579">
        <f>(BJ579-BB579)/BI579</f>
        <v>0</v>
      </c>
      <c r="BM579">
        <f>(AZ579-BF579)/BF579</f>
        <v>0</v>
      </c>
      <c r="BN579">
        <f>AY579/(BA579+AY579/BF579)</f>
        <v>0</v>
      </c>
      <c r="BO579" t="s">
        <v>429</v>
      </c>
      <c r="BP579">
        <v>0</v>
      </c>
      <c r="BQ579">
        <f>IF(BP579&lt;&gt;0, BP579, BN579)</f>
        <v>0</v>
      </c>
      <c r="BR579">
        <f>1-BQ579/BF579</f>
        <v>0</v>
      </c>
      <c r="BS579">
        <f>(BF579-BE579)/(BF579-BQ579)</f>
        <v>0</v>
      </c>
      <c r="BT579">
        <f>(AZ579-BF579)/(AZ579-BQ579)</f>
        <v>0</v>
      </c>
      <c r="BU579">
        <f>(BF579-BE579)/(BF579-AY579)</f>
        <v>0</v>
      </c>
      <c r="BV579">
        <f>(AZ579-BF579)/(AZ579-AY579)</f>
        <v>0</v>
      </c>
      <c r="BW579">
        <f>(BS579*BQ579/BE579)</f>
        <v>0</v>
      </c>
      <c r="BX579">
        <f>(1-BW579)</f>
        <v>0</v>
      </c>
      <c r="DG579">
        <f>$B$13*EF579+$C$13*EG579+$F$13*ER579*(1-EU579)</f>
        <v>0</v>
      </c>
      <c r="DH579">
        <f>DG579*DI579</f>
        <v>0</v>
      </c>
      <c r="DI579">
        <f>($B$13*$D$11+$C$13*$D$11+$F$13*((FE579+EW579)/MAX(FE579+EW579+FF579, 0.1)*$I$11+FF579/MAX(FE579+EW579+FF579, 0.1)*$J$11))/($B$13+$C$13+$F$13)</f>
        <v>0</v>
      </c>
      <c r="DJ579">
        <f>($B$13*$K$11+$C$13*$K$11+$F$13*((FE579+EW579)/MAX(FE579+EW579+FF579, 0.1)*$P$11+FF579/MAX(FE579+EW579+FF579, 0.1)*$Q$11))/($B$13+$C$13+$F$13)</f>
        <v>0</v>
      </c>
      <c r="DK579">
        <v>6</v>
      </c>
      <c r="DL579">
        <v>0.5</v>
      </c>
      <c r="DM579" t="s">
        <v>430</v>
      </c>
      <c r="DN579">
        <v>2</v>
      </c>
      <c r="DO579" t="b">
        <v>1</v>
      </c>
      <c r="DP579">
        <v>1685040033</v>
      </c>
      <c r="DQ579">
        <v>1227.800370370371</v>
      </c>
      <c r="DR579">
        <v>1277.445925925926</v>
      </c>
      <c r="DS579">
        <v>18.19543703703703</v>
      </c>
      <c r="DT579">
        <v>15.24491851851852</v>
      </c>
      <c r="DU579">
        <v>1227.747777777778</v>
      </c>
      <c r="DV579">
        <v>18.28395185185185</v>
      </c>
      <c r="DW579">
        <v>500.0272592592593</v>
      </c>
      <c r="DX579">
        <v>99.44808888888889</v>
      </c>
      <c r="DY579">
        <v>0.09999168148148148</v>
      </c>
      <c r="DZ579">
        <v>27.32261851851852</v>
      </c>
      <c r="EA579">
        <v>28.65027037037037</v>
      </c>
      <c r="EB579">
        <v>999.9000000000001</v>
      </c>
      <c r="EC579">
        <v>0</v>
      </c>
      <c r="ED579">
        <v>0</v>
      </c>
      <c r="EE579">
        <v>9998.025925925926</v>
      </c>
      <c r="EF579">
        <v>0</v>
      </c>
      <c r="EG579">
        <v>477.2744444444445</v>
      </c>
      <c r="EH579">
        <v>-49.6436037037037</v>
      </c>
      <c r="EI579">
        <v>1250.554444444444</v>
      </c>
      <c r="EJ579">
        <v>1297.22</v>
      </c>
      <c r="EK579">
        <v>2.950513703703703</v>
      </c>
      <c r="EL579">
        <v>1277.445925925926</v>
      </c>
      <c r="EM579">
        <v>15.24491851851852</v>
      </c>
      <c r="EN579">
        <v>1.809502222222222</v>
      </c>
      <c r="EO579">
        <v>1.51607962962963</v>
      </c>
      <c r="EP579">
        <v>15.86912222222222</v>
      </c>
      <c r="EQ579">
        <v>13.1313</v>
      </c>
      <c r="ER579">
        <v>2000.009629629629</v>
      </c>
      <c r="ES579">
        <v>0.9799943703703703</v>
      </c>
      <c r="ET579">
        <v>0.02000575555555556</v>
      </c>
      <c r="EU579">
        <v>0</v>
      </c>
      <c r="EV579">
        <v>778.5295925925925</v>
      </c>
      <c r="EW579">
        <v>5.00078</v>
      </c>
      <c r="EX579">
        <v>21142.20740740741</v>
      </c>
      <c r="EY579">
        <v>16379.69259259259</v>
      </c>
      <c r="EZ579">
        <v>46.55544444444445</v>
      </c>
      <c r="FA579">
        <v>48.99759259259259</v>
      </c>
      <c r="FB579">
        <v>47.36548148148148</v>
      </c>
      <c r="FC579">
        <v>47.7427037037037</v>
      </c>
      <c r="FD579">
        <v>46.83085185185185</v>
      </c>
      <c r="FE579">
        <v>1955.095555555555</v>
      </c>
      <c r="FF579">
        <v>39.91407407407408</v>
      </c>
      <c r="FG579">
        <v>0</v>
      </c>
      <c r="FH579">
        <v>1685040039.7</v>
      </c>
      <c r="FI579">
        <v>0</v>
      </c>
      <c r="FJ579">
        <v>778.5274400000001</v>
      </c>
      <c r="FK579">
        <v>-1.736384609447784</v>
      </c>
      <c r="FL579">
        <v>3904.638461323879</v>
      </c>
      <c r="FM579">
        <v>21150.548</v>
      </c>
      <c r="FN579">
        <v>15</v>
      </c>
      <c r="FO579">
        <v>1685038834.5</v>
      </c>
      <c r="FP579" t="s">
        <v>1407</v>
      </c>
      <c r="FQ579">
        <v>1685038825.5</v>
      </c>
      <c r="FR579">
        <v>1685038834.5</v>
      </c>
      <c r="FS579">
        <v>7</v>
      </c>
      <c r="FT579">
        <v>-0.029</v>
      </c>
      <c r="FU579">
        <v>-0.007</v>
      </c>
      <c r="FV579">
        <v>0.194</v>
      </c>
      <c r="FW579">
        <v>-0.178</v>
      </c>
      <c r="FX579">
        <v>420</v>
      </c>
      <c r="FY579">
        <v>11</v>
      </c>
      <c r="FZ579">
        <v>0.2</v>
      </c>
      <c r="GA579">
        <v>0.02</v>
      </c>
      <c r="GB579">
        <v>-49.58151463414634</v>
      </c>
      <c r="GC579">
        <v>-0.4028425087107093</v>
      </c>
      <c r="GD579">
        <v>0.1952604758889472</v>
      </c>
      <c r="GE579">
        <v>0</v>
      </c>
      <c r="GF579">
        <v>2.96073243902439</v>
      </c>
      <c r="GG579">
        <v>-0.1590066898954703</v>
      </c>
      <c r="GH579">
        <v>0.02075926061708927</v>
      </c>
      <c r="GI579">
        <v>1</v>
      </c>
      <c r="GJ579">
        <v>1</v>
      </c>
      <c r="GK579">
        <v>2</v>
      </c>
      <c r="GL579" t="s">
        <v>432</v>
      </c>
      <c r="GM579">
        <v>3.09911</v>
      </c>
      <c r="GN579">
        <v>2.75814</v>
      </c>
      <c r="GO579">
        <v>0.198535</v>
      </c>
      <c r="GP579">
        <v>0.203393</v>
      </c>
      <c r="GQ579">
        <v>0.09594370000000001</v>
      </c>
      <c r="GR579">
        <v>0.0847772</v>
      </c>
      <c r="GS579">
        <v>20186.5</v>
      </c>
      <c r="GT579">
        <v>19855.3</v>
      </c>
      <c r="GU579">
        <v>25761.9</v>
      </c>
      <c r="GV579">
        <v>25305.6</v>
      </c>
      <c r="GW579">
        <v>37414.4</v>
      </c>
      <c r="GX579">
        <v>35311.4</v>
      </c>
      <c r="GY579">
        <v>45060.2</v>
      </c>
      <c r="GZ579">
        <v>41726.5</v>
      </c>
      <c r="HA579">
        <v>1.79018</v>
      </c>
      <c r="HB579">
        <v>1.70515</v>
      </c>
      <c r="HC579">
        <v>-0.104733</v>
      </c>
      <c r="HD579">
        <v>0</v>
      </c>
      <c r="HE579">
        <v>30.3797</v>
      </c>
      <c r="HF579">
        <v>999.9</v>
      </c>
      <c r="HG579">
        <v>39</v>
      </c>
      <c r="HH579">
        <v>47.5</v>
      </c>
      <c r="HI579">
        <v>42.9491</v>
      </c>
      <c r="HJ579">
        <v>63.024</v>
      </c>
      <c r="HK579">
        <v>22.9487</v>
      </c>
      <c r="HL579">
        <v>1</v>
      </c>
      <c r="HM579">
        <v>1.06859</v>
      </c>
      <c r="HN579">
        <v>9.28105</v>
      </c>
      <c r="HO579">
        <v>20.0546</v>
      </c>
      <c r="HP579">
        <v>5.20935</v>
      </c>
      <c r="HQ579">
        <v>11.987</v>
      </c>
      <c r="HR579">
        <v>4.9622</v>
      </c>
      <c r="HS579">
        <v>3.2737</v>
      </c>
      <c r="HT579">
        <v>9999</v>
      </c>
      <c r="HU579">
        <v>9999</v>
      </c>
      <c r="HV579">
        <v>9999</v>
      </c>
      <c r="HW579">
        <v>33.7</v>
      </c>
      <c r="HX579">
        <v>1.86399</v>
      </c>
      <c r="HY579">
        <v>1.86028</v>
      </c>
      <c r="HZ579">
        <v>1.85866</v>
      </c>
      <c r="IA579">
        <v>1.85997</v>
      </c>
      <c r="IB579">
        <v>1.85987</v>
      </c>
      <c r="IC579">
        <v>1.85852</v>
      </c>
      <c r="ID579">
        <v>1.8576</v>
      </c>
      <c r="IE579">
        <v>1.85242</v>
      </c>
      <c r="IF579">
        <v>0</v>
      </c>
      <c r="IG579">
        <v>0</v>
      </c>
      <c r="IH579">
        <v>0</v>
      </c>
      <c r="II579">
        <v>0</v>
      </c>
      <c r="IJ579" t="s">
        <v>433</v>
      </c>
      <c r="IK579" t="s">
        <v>434</v>
      </c>
      <c r="IL579" t="s">
        <v>435</v>
      </c>
      <c r="IM579" t="s">
        <v>435</v>
      </c>
      <c r="IN579" t="s">
        <v>435</v>
      </c>
      <c r="IO579" t="s">
        <v>435</v>
      </c>
      <c r="IP579">
        <v>0</v>
      </c>
      <c r="IQ579">
        <v>100</v>
      </c>
      <c r="IR579">
        <v>100</v>
      </c>
      <c r="IS579">
        <v>0.04</v>
      </c>
      <c r="IT579">
        <v>-0.0887</v>
      </c>
      <c r="IU579">
        <v>0.1137255797111478</v>
      </c>
      <c r="IV579">
        <v>0.0002756662941723101</v>
      </c>
      <c r="IW579">
        <v>-1.706736700235475E-07</v>
      </c>
      <c r="IX579">
        <v>-7.648352192670159E-11</v>
      </c>
      <c r="IY579">
        <v>-0.2528666375941129</v>
      </c>
      <c r="IZ579">
        <v>0.001712106514585134</v>
      </c>
      <c r="JA579">
        <v>0.0004201690128959496</v>
      </c>
      <c r="JB579">
        <v>-1.212774764375344E-06</v>
      </c>
      <c r="JC579">
        <v>3</v>
      </c>
      <c r="JD579">
        <v>1949</v>
      </c>
      <c r="JE579">
        <v>1</v>
      </c>
      <c r="JF579">
        <v>28</v>
      </c>
      <c r="JG579">
        <v>20.2</v>
      </c>
      <c r="JH579">
        <v>20.1</v>
      </c>
      <c r="JI579">
        <v>2.87354</v>
      </c>
      <c r="JJ579">
        <v>2.66846</v>
      </c>
      <c r="JK579">
        <v>1.49658</v>
      </c>
      <c r="JL579">
        <v>2.33643</v>
      </c>
      <c r="JM579">
        <v>1.54785</v>
      </c>
      <c r="JN579">
        <v>2.49146</v>
      </c>
      <c r="JO579">
        <v>50.6402</v>
      </c>
      <c r="JP579">
        <v>12.267</v>
      </c>
      <c r="JQ579">
        <v>18</v>
      </c>
      <c r="JR579">
        <v>504.034</v>
      </c>
      <c r="JS579">
        <v>460.689</v>
      </c>
      <c r="JT579">
        <v>21.2843</v>
      </c>
      <c r="JU579">
        <v>39.3082</v>
      </c>
      <c r="JV579">
        <v>30.0028</v>
      </c>
      <c r="JW579">
        <v>38.9927</v>
      </c>
      <c r="JX579">
        <v>38.8697</v>
      </c>
      <c r="JY579">
        <v>57.7575</v>
      </c>
      <c r="JZ579">
        <v>58.2246</v>
      </c>
      <c r="KA579">
        <v>0</v>
      </c>
      <c r="KB579">
        <v>16.4133</v>
      </c>
      <c r="KC579">
        <v>1323.96</v>
      </c>
      <c r="KD579">
        <v>15.4145</v>
      </c>
      <c r="KE579">
        <v>98.4614</v>
      </c>
      <c r="KF579">
        <v>99.0501</v>
      </c>
    </row>
    <row r="580" spans="1:292">
      <c r="A580">
        <v>560</v>
      </c>
      <c r="B580">
        <v>1685040045.5</v>
      </c>
      <c r="C580">
        <v>13446.40000009537</v>
      </c>
      <c r="D580" t="s">
        <v>1564</v>
      </c>
      <c r="E580" t="s">
        <v>1565</v>
      </c>
      <c r="F580">
        <v>5</v>
      </c>
      <c r="G580" t="s">
        <v>1406</v>
      </c>
      <c r="H580">
        <v>1685040037.714286</v>
      </c>
      <c r="I580">
        <f>(J580)/1000</f>
        <v>0</v>
      </c>
      <c r="J580">
        <f>IF(DO580, AM580, AG580)</f>
        <v>0</v>
      </c>
      <c r="K580">
        <f>IF(DO580, AH580, AF580)</f>
        <v>0</v>
      </c>
      <c r="L580">
        <f>DQ580 - IF(AT580&gt;1, K580*DK580*100.0/(AV580*EE580), 0)</f>
        <v>0</v>
      </c>
      <c r="M580">
        <f>((S580-I580/2)*L580-K580)/(S580+I580/2)</f>
        <v>0</v>
      </c>
      <c r="N580">
        <f>M580*(DX580+DY580)/1000.0</f>
        <v>0</v>
      </c>
      <c r="O580">
        <f>(DQ580 - IF(AT580&gt;1, K580*DK580*100.0/(AV580*EE580), 0))*(DX580+DY580)/1000.0</f>
        <v>0</v>
      </c>
      <c r="P580">
        <f>2.0/((1/R580-1/Q580)+SIGN(R580)*SQRT((1/R580-1/Q580)*(1/R580-1/Q580) + 4*DL580/((DL580+1)*(DL580+1))*(2*1/R580*1/Q580-1/Q580*1/Q580)))</f>
        <v>0</v>
      </c>
      <c r="Q580">
        <f>IF(LEFT(DM580,1)&lt;&gt;"0",IF(LEFT(DM580,1)="1",3.0,DN580),$D$5+$E$5*(EE580*DX580/($K$5*1000))+$F$5*(EE580*DX580/($K$5*1000))*MAX(MIN(DK580,$J$5),$I$5)*MAX(MIN(DK580,$J$5),$I$5)+$G$5*MAX(MIN(DK580,$J$5),$I$5)*(EE580*DX580/($K$5*1000))+$H$5*(EE580*DX580/($K$5*1000))*(EE580*DX580/($K$5*1000)))</f>
        <v>0</v>
      </c>
      <c r="R580">
        <f>I580*(1000-(1000*0.61365*exp(17.502*V580/(240.97+V580))/(DX580+DY580)+DS580)/2)/(1000*0.61365*exp(17.502*V580/(240.97+V580))/(DX580+DY580)-DS580)</f>
        <v>0</v>
      </c>
      <c r="S580">
        <f>1/((DL580+1)/(P580/1.6)+1/(Q580/1.37)) + DL580/((DL580+1)/(P580/1.6) + DL580/(Q580/1.37))</f>
        <v>0</v>
      </c>
      <c r="T580">
        <f>(DG580*DJ580)</f>
        <v>0</v>
      </c>
      <c r="U580">
        <f>(DZ580+(T580+2*0.95*5.67E-8*(((DZ580+$B$9)+273)^4-(DZ580+273)^4)-44100*I580)/(1.84*29.3*Q580+8*0.95*5.67E-8*(DZ580+273)^3))</f>
        <v>0</v>
      </c>
      <c r="V580">
        <f>($C$9*EA580+$D$9*EB580+$E$9*U580)</f>
        <v>0</v>
      </c>
      <c r="W580">
        <f>0.61365*exp(17.502*V580/(240.97+V580))</f>
        <v>0</v>
      </c>
      <c r="X580">
        <f>(Y580/Z580*100)</f>
        <v>0</v>
      </c>
      <c r="Y580">
        <f>DS580*(DX580+DY580)/1000</f>
        <v>0</v>
      </c>
      <c r="Z580">
        <f>0.61365*exp(17.502*DZ580/(240.97+DZ580))</f>
        <v>0</v>
      </c>
      <c r="AA580">
        <f>(W580-DS580*(DX580+DY580)/1000)</f>
        <v>0</v>
      </c>
      <c r="AB580">
        <f>(-I580*44100)</f>
        <v>0</v>
      </c>
      <c r="AC580">
        <f>2*29.3*Q580*0.92*(DZ580-V580)</f>
        <v>0</v>
      </c>
      <c r="AD580">
        <f>2*0.95*5.67E-8*(((DZ580+$B$9)+273)^4-(V580+273)^4)</f>
        <v>0</v>
      </c>
      <c r="AE580">
        <f>T580+AD580+AB580+AC580</f>
        <v>0</v>
      </c>
      <c r="AF580">
        <f>DW580*AT580*(DR580-DQ580*(1000-AT580*DT580)/(1000-AT580*DS580))/(100*DK580)</f>
        <v>0</v>
      </c>
      <c r="AG580">
        <f>1000*DW580*AT580*(DS580-DT580)/(100*DK580*(1000-AT580*DS580))</f>
        <v>0</v>
      </c>
      <c r="AH580">
        <f>(AI580 - AJ580 - DX580*1E3/(8.314*(DZ580+273.15)) * AL580/DW580 * AK580) * DW580/(100*DK580) * (1000 - DT580)/1000</f>
        <v>0</v>
      </c>
      <c r="AI580">
        <v>1329.107924899748</v>
      </c>
      <c r="AJ580">
        <v>1290.422121212122</v>
      </c>
      <c r="AK580">
        <v>3.307227984888206</v>
      </c>
      <c r="AL580">
        <v>66.96187495327348</v>
      </c>
      <c r="AM580">
        <f>(AO580 - AN580 + DX580*1E3/(8.314*(DZ580+273.15)) * AQ580/DW580 * AP580) * DW580/(100*DK580) * 1000/(1000 - AO580)</f>
        <v>0</v>
      </c>
      <c r="AN580">
        <v>15.31956112743511</v>
      </c>
      <c r="AO580">
        <v>18.21612097902099</v>
      </c>
      <c r="AP580">
        <v>4.496040570127256E-05</v>
      </c>
      <c r="AQ580">
        <v>97.61332919018848</v>
      </c>
      <c r="AR580">
        <v>0</v>
      </c>
      <c r="AS580">
        <v>0</v>
      </c>
      <c r="AT580">
        <f>IF(AR580*$H$15&gt;=AV580,1.0,(AV580/(AV580-AR580*$H$15)))</f>
        <v>0</v>
      </c>
      <c r="AU580">
        <f>(AT580-1)*100</f>
        <v>0</v>
      </c>
      <c r="AV580">
        <f>MAX(0,($B$15+$C$15*EE580)/(1+$D$15*EE580)*DX580/(DZ580+273)*$E$15)</f>
        <v>0</v>
      </c>
      <c r="AW580" t="s">
        <v>429</v>
      </c>
      <c r="AX580" t="s">
        <v>429</v>
      </c>
      <c r="AY580">
        <v>0</v>
      </c>
      <c r="AZ580">
        <v>0</v>
      </c>
      <c r="BA580">
        <f>1-AY580/AZ580</f>
        <v>0</v>
      </c>
      <c r="BB580">
        <v>0</v>
      </c>
      <c r="BC580" t="s">
        <v>429</v>
      </c>
      <c r="BD580" t="s">
        <v>429</v>
      </c>
      <c r="BE580">
        <v>0</v>
      </c>
      <c r="BF580">
        <v>0</v>
      </c>
      <c r="BG580">
        <f>1-BE580/BF580</f>
        <v>0</v>
      </c>
      <c r="BH580">
        <v>0.5</v>
      </c>
      <c r="BI580">
        <f>DH580</f>
        <v>0</v>
      </c>
      <c r="BJ580">
        <f>K580</f>
        <v>0</v>
      </c>
      <c r="BK580">
        <f>BG580*BH580*BI580</f>
        <v>0</v>
      </c>
      <c r="BL580">
        <f>(BJ580-BB580)/BI580</f>
        <v>0</v>
      </c>
      <c r="BM580">
        <f>(AZ580-BF580)/BF580</f>
        <v>0</v>
      </c>
      <c r="BN580">
        <f>AY580/(BA580+AY580/BF580)</f>
        <v>0</v>
      </c>
      <c r="BO580" t="s">
        <v>429</v>
      </c>
      <c r="BP580">
        <v>0</v>
      </c>
      <c r="BQ580">
        <f>IF(BP580&lt;&gt;0, BP580, BN580)</f>
        <v>0</v>
      </c>
      <c r="BR580">
        <f>1-BQ580/BF580</f>
        <v>0</v>
      </c>
      <c r="BS580">
        <f>(BF580-BE580)/(BF580-BQ580)</f>
        <v>0</v>
      </c>
      <c r="BT580">
        <f>(AZ580-BF580)/(AZ580-BQ580)</f>
        <v>0</v>
      </c>
      <c r="BU580">
        <f>(BF580-BE580)/(BF580-AY580)</f>
        <v>0</v>
      </c>
      <c r="BV580">
        <f>(AZ580-BF580)/(AZ580-AY580)</f>
        <v>0</v>
      </c>
      <c r="BW580">
        <f>(BS580*BQ580/BE580)</f>
        <v>0</v>
      </c>
      <c r="BX580">
        <f>(1-BW580)</f>
        <v>0</v>
      </c>
      <c r="DG580">
        <f>$B$13*EF580+$C$13*EG580+$F$13*ER580*(1-EU580)</f>
        <v>0</v>
      </c>
      <c r="DH580">
        <f>DG580*DI580</f>
        <v>0</v>
      </c>
      <c r="DI580">
        <f>($B$13*$D$11+$C$13*$D$11+$F$13*((FE580+EW580)/MAX(FE580+EW580+FF580, 0.1)*$I$11+FF580/MAX(FE580+EW580+FF580, 0.1)*$J$11))/($B$13+$C$13+$F$13)</f>
        <v>0</v>
      </c>
      <c r="DJ580">
        <f>($B$13*$K$11+$C$13*$K$11+$F$13*((FE580+EW580)/MAX(FE580+EW580+FF580, 0.1)*$P$11+FF580/MAX(FE580+EW580+FF580, 0.1)*$Q$11))/($B$13+$C$13+$F$13)</f>
        <v>0</v>
      </c>
      <c r="DK580">
        <v>6</v>
      </c>
      <c r="DL580">
        <v>0.5</v>
      </c>
      <c r="DM580" t="s">
        <v>430</v>
      </c>
      <c r="DN580">
        <v>2</v>
      </c>
      <c r="DO580" t="b">
        <v>1</v>
      </c>
      <c r="DP580">
        <v>1685040037.714286</v>
      </c>
      <c r="DQ580">
        <v>1243.243928571428</v>
      </c>
      <c r="DR580">
        <v>1292.76</v>
      </c>
      <c r="DS580">
        <v>18.19178928571429</v>
      </c>
      <c r="DT580">
        <v>15.28396428571429</v>
      </c>
      <c r="DU580">
        <v>1243.198571428571</v>
      </c>
      <c r="DV580">
        <v>18.28036428571428</v>
      </c>
      <c r="DW580">
        <v>500.0373571428571</v>
      </c>
      <c r="DX580">
        <v>99.44848571428574</v>
      </c>
      <c r="DY580">
        <v>0.1000312892857143</v>
      </c>
      <c r="DZ580">
        <v>27.33877142857143</v>
      </c>
      <c r="EA580">
        <v>28.6593</v>
      </c>
      <c r="EB580">
        <v>999.9000000000002</v>
      </c>
      <c r="EC580">
        <v>0</v>
      </c>
      <c r="ED580">
        <v>0</v>
      </c>
      <c r="EE580">
        <v>9994.817857142858</v>
      </c>
      <c r="EF580">
        <v>0</v>
      </c>
      <c r="EG580">
        <v>496.2697857142857</v>
      </c>
      <c r="EH580">
        <v>-49.51440357142857</v>
      </c>
      <c r="EI580">
        <v>1266.279285714286</v>
      </c>
      <c r="EJ580">
        <v>1312.823214285714</v>
      </c>
      <c r="EK580">
        <v>2.9078275</v>
      </c>
      <c r="EL580">
        <v>1292.76</v>
      </c>
      <c r="EM580">
        <v>15.28396428571429</v>
      </c>
      <c r="EN580">
        <v>1.809146785714286</v>
      </c>
      <c r="EO580">
        <v>1.519968571428571</v>
      </c>
      <c r="EP580">
        <v>15.86604642857143</v>
      </c>
      <c r="EQ580">
        <v>13.17041428571429</v>
      </c>
      <c r="ER580">
        <v>2000.001428571429</v>
      </c>
      <c r="ES580">
        <v>0.9799942857142856</v>
      </c>
      <c r="ET580">
        <v>0.02000584285714286</v>
      </c>
      <c r="EU580">
        <v>0</v>
      </c>
      <c r="EV580">
        <v>778.3187142857143</v>
      </c>
      <c r="EW580">
        <v>5.00078</v>
      </c>
      <c r="EX580">
        <v>21215.56785714285</v>
      </c>
      <c r="EY580">
        <v>16379.61071428571</v>
      </c>
      <c r="EZ580">
        <v>46.57571428571428</v>
      </c>
      <c r="FA580">
        <v>49.01767857142856</v>
      </c>
      <c r="FB580">
        <v>47.38817857142857</v>
      </c>
      <c r="FC580">
        <v>47.77421428571428</v>
      </c>
      <c r="FD580">
        <v>46.84357142857142</v>
      </c>
      <c r="FE580">
        <v>1955.087142857143</v>
      </c>
      <c r="FF580">
        <v>39.91392857142858</v>
      </c>
      <c r="FG580">
        <v>0</v>
      </c>
      <c r="FH580">
        <v>1685040045.1</v>
      </c>
      <c r="FI580">
        <v>0</v>
      </c>
      <c r="FJ580">
        <v>778.2506153846155</v>
      </c>
      <c r="FK580">
        <v>-4.445880344755166</v>
      </c>
      <c r="FL580">
        <v>-3095.589739171524</v>
      </c>
      <c r="FM580">
        <v>21189.83846153846</v>
      </c>
      <c r="FN580">
        <v>15</v>
      </c>
      <c r="FO580">
        <v>1685038834.5</v>
      </c>
      <c r="FP580" t="s">
        <v>1407</v>
      </c>
      <c r="FQ580">
        <v>1685038825.5</v>
      </c>
      <c r="FR580">
        <v>1685038834.5</v>
      </c>
      <c r="FS580">
        <v>7</v>
      </c>
      <c r="FT580">
        <v>-0.029</v>
      </c>
      <c r="FU580">
        <v>-0.007</v>
      </c>
      <c r="FV580">
        <v>0.194</v>
      </c>
      <c r="FW580">
        <v>-0.178</v>
      </c>
      <c r="FX580">
        <v>420</v>
      </c>
      <c r="FY580">
        <v>11</v>
      </c>
      <c r="FZ580">
        <v>0.2</v>
      </c>
      <c r="GA580">
        <v>0.02</v>
      </c>
      <c r="GB580">
        <v>-49.5942875</v>
      </c>
      <c r="GC580">
        <v>1.352468667917479</v>
      </c>
      <c r="GD580">
        <v>0.186218597604401</v>
      </c>
      <c r="GE580">
        <v>0</v>
      </c>
      <c r="GF580">
        <v>2.923856</v>
      </c>
      <c r="GG580">
        <v>-0.4801906941838719</v>
      </c>
      <c r="GH580">
        <v>0.05245525172945029</v>
      </c>
      <c r="GI580">
        <v>1</v>
      </c>
      <c r="GJ580">
        <v>1</v>
      </c>
      <c r="GK580">
        <v>2</v>
      </c>
      <c r="GL580" t="s">
        <v>432</v>
      </c>
      <c r="GM580">
        <v>3.09897</v>
      </c>
      <c r="GN580">
        <v>2.75801</v>
      </c>
      <c r="GO580">
        <v>0.200102</v>
      </c>
      <c r="GP580">
        <v>0.204967</v>
      </c>
      <c r="GQ580">
        <v>0.09607590000000001</v>
      </c>
      <c r="GR580">
        <v>0.08529879999999999</v>
      </c>
      <c r="GS580">
        <v>20145.7</v>
      </c>
      <c r="GT580">
        <v>19814.8</v>
      </c>
      <c r="GU580">
        <v>25760.5</v>
      </c>
      <c r="GV580">
        <v>25304.3</v>
      </c>
      <c r="GW580">
        <v>37407.2</v>
      </c>
      <c r="GX580">
        <v>35289.9</v>
      </c>
      <c r="GY580">
        <v>45057.8</v>
      </c>
      <c r="GZ580">
        <v>41724.5</v>
      </c>
      <c r="HA580">
        <v>1.7899</v>
      </c>
      <c r="HB580">
        <v>1.70505</v>
      </c>
      <c r="HC580">
        <v>-0.104845</v>
      </c>
      <c r="HD580">
        <v>0</v>
      </c>
      <c r="HE580">
        <v>30.3949</v>
      </c>
      <c r="HF580">
        <v>999.9</v>
      </c>
      <c r="HG580">
        <v>39</v>
      </c>
      <c r="HH580">
        <v>47.5</v>
      </c>
      <c r="HI580">
        <v>42.9517</v>
      </c>
      <c r="HJ580">
        <v>63.124</v>
      </c>
      <c r="HK580">
        <v>23.0929</v>
      </c>
      <c r="HL580">
        <v>1</v>
      </c>
      <c r="HM580">
        <v>1.07145</v>
      </c>
      <c r="HN580">
        <v>9.28105</v>
      </c>
      <c r="HO580">
        <v>20.0548</v>
      </c>
      <c r="HP580">
        <v>5.20995</v>
      </c>
      <c r="HQ580">
        <v>11.9869</v>
      </c>
      <c r="HR580">
        <v>4.96235</v>
      </c>
      <c r="HS580">
        <v>3.27395</v>
      </c>
      <c r="HT580">
        <v>9999</v>
      </c>
      <c r="HU580">
        <v>9999</v>
      </c>
      <c r="HV580">
        <v>9999</v>
      </c>
      <c r="HW580">
        <v>33.7</v>
      </c>
      <c r="HX580">
        <v>1.86399</v>
      </c>
      <c r="HY580">
        <v>1.86027</v>
      </c>
      <c r="HZ580">
        <v>1.85867</v>
      </c>
      <c r="IA580">
        <v>1.85993</v>
      </c>
      <c r="IB580">
        <v>1.85987</v>
      </c>
      <c r="IC580">
        <v>1.85852</v>
      </c>
      <c r="ID580">
        <v>1.8576</v>
      </c>
      <c r="IE580">
        <v>1.85242</v>
      </c>
      <c r="IF580">
        <v>0</v>
      </c>
      <c r="IG580">
        <v>0</v>
      </c>
      <c r="IH580">
        <v>0</v>
      </c>
      <c r="II580">
        <v>0</v>
      </c>
      <c r="IJ580" t="s">
        <v>433</v>
      </c>
      <c r="IK580" t="s">
        <v>434</v>
      </c>
      <c r="IL580" t="s">
        <v>435</v>
      </c>
      <c r="IM580" t="s">
        <v>435</v>
      </c>
      <c r="IN580" t="s">
        <v>435</v>
      </c>
      <c r="IO580" t="s">
        <v>435</v>
      </c>
      <c r="IP580">
        <v>0</v>
      </c>
      <c r="IQ580">
        <v>100</v>
      </c>
      <c r="IR580">
        <v>100</v>
      </c>
      <c r="IS580">
        <v>0.03</v>
      </c>
      <c r="IT580">
        <v>-0.0881</v>
      </c>
      <c r="IU580">
        <v>0.1137255797111478</v>
      </c>
      <c r="IV580">
        <v>0.0002756662941723101</v>
      </c>
      <c r="IW580">
        <v>-1.706736700235475E-07</v>
      </c>
      <c r="IX580">
        <v>-7.648352192670159E-11</v>
      </c>
      <c r="IY580">
        <v>-0.2528666375941129</v>
      </c>
      <c r="IZ580">
        <v>0.001712106514585134</v>
      </c>
      <c r="JA580">
        <v>0.0004201690128959496</v>
      </c>
      <c r="JB580">
        <v>-1.212774764375344E-06</v>
      </c>
      <c r="JC580">
        <v>3</v>
      </c>
      <c r="JD580">
        <v>1949</v>
      </c>
      <c r="JE580">
        <v>1</v>
      </c>
      <c r="JF580">
        <v>28</v>
      </c>
      <c r="JG580">
        <v>20.3</v>
      </c>
      <c r="JH580">
        <v>20.2</v>
      </c>
      <c r="JI580">
        <v>2.90649</v>
      </c>
      <c r="JJ580">
        <v>2.6709</v>
      </c>
      <c r="JK580">
        <v>1.49658</v>
      </c>
      <c r="JL580">
        <v>2.33643</v>
      </c>
      <c r="JM580">
        <v>1.54785</v>
      </c>
      <c r="JN580">
        <v>2.49268</v>
      </c>
      <c r="JO580">
        <v>50.6402</v>
      </c>
      <c r="JP580">
        <v>12.2583</v>
      </c>
      <c r="JQ580">
        <v>18</v>
      </c>
      <c r="JR580">
        <v>504.034</v>
      </c>
      <c r="JS580">
        <v>460.793</v>
      </c>
      <c r="JT580">
        <v>21.306</v>
      </c>
      <c r="JU580">
        <v>39.338</v>
      </c>
      <c r="JV580">
        <v>30.0028</v>
      </c>
      <c r="JW580">
        <v>39.019</v>
      </c>
      <c r="JX580">
        <v>38.8959</v>
      </c>
      <c r="JY580">
        <v>58.3262</v>
      </c>
      <c r="JZ580">
        <v>58.2246</v>
      </c>
      <c r="KA580">
        <v>0</v>
      </c>
      <c r="KB580">
        <v>16.3829</v>
      </c>
      <c r="KC580">
        <v>1337.34</v>
      </c>
      <c r="KD580">
        <v>15.4013</v>
      </c>
      <c r="KE580">
        <v>98.45610000000001</v>
      </c>
      <c r="KF580">
        <v>99.04510000000001</v>
      </c>
    </row>
    <row r="581" spans="1:292">
      <c r="A581">
        <v>561</v>
      </c>
      <c r="B581">
        <v>1685040050.5</v>
      </c>
      <c r="C581">
        <v>13451.40000009537</v>
      </c>
      <c r="D581" t="s">
        <v>1566</v>
      </c>
      <c r="E581" t="s">
        <v>1567</v>
      </c>
      <c r="F581">
        <v>5</v>
      </c>
      <c r="G581" t="s">
        <v>1406</v>
      </c>
      <c r="H581">
        <v>1685040043</v>
      </c>
      <c r="I581">
        <f>(J581)/1000</f>
        <v>0</v>
      </c>
      <c r="J581">
        <f>IF(DO581, AM581, AG581)</f>
        <v>0</v>
      </c>
      <c r="K581">
        <f>IF(DO581, AH581, AF581)</f>
        <v>0</v>
      </c>
      <c r="L581">
        <f>DQ581 - IF(AT581&gt;1, K581*DK581*100.0/(AV581*EE581), 0)</f>
        <v>0</v>
      </c>
      <c r="M581">
        <f>((S581-I581/2)*L581-K581)/(S581+I581/2)</f>
        <v>0</v>
      </c>
      <c r="N581">
        <f>M581*(DX581+DY581)/1000.0</f>
        <v>0</v>
      </c>
      <c r="O581">
        <f>(DQ581 - IF(AT581&gt;1, K581*DK581*100.0/(AV581*EE581), 0))*(DX581+DY581)/1000.0</f>
        <v>0</v>
      </c>
      <c r="P581">
        <f>2.0/((1/R581-1/Q581)+SIGN(R581)*SQRT((1/R581-1/Q581)*(1/R581-1/Q581) + 4*DL581/((DL581+1)*(DL581+1))*(2*1/R581*1/Q581-1/Q581*1/Q581)))</f>
        <v>0</v>
      </c>
      <c r="Q581">
        <f>IF(LEFT(DM581,1)&lt;&gt;"0",IF(LEFT(DM581,1)="1",3.0,DN581),$D$5+$E$5*(EE581*DX581/($K$5*1000))+$F$5*(EE581*DX581/($K$5*1000))*MAX(MIN(DK581,$J$5),$I$5)*MAX(MIN(DK581,$J$5),$I$5)+$G$5*MAX(MIN(DK581,$J$5),$I$5)*(EE581*DX581/($K$5*1000))+$H$5*(EE581*DX581/($K$5*1000))*(EE581*DX581/($K$5*1000)))</f>
        <v>0</v>
      </c>
      <c r="R581">
        <f>I581*(1000-(1000*0.61365*exp(17.502*V581/(240.97+V581))/(DX581+DY581)+DS581)/2)/(1000*0.61365*exp(17.502*V581/(240.97+V581))/(DX581+DY581)-DS581)</f>
        <v>0</v>
      </c>
      <c r="S581">
        <f>1/((DL581+1)/(P581/1.6)+1/(Q581/1.37)) + DL581/((DL581+1)/(P581/1.6) + DL581/(Q581/1.37))</f>
        <v>0</v>
      </c>
      <c r="T581">
        <f>(DG581*DJ581)</f>
        <v>0</v>
      </c>
      <c r="U581">
        <f>(DZ581+(T581+2*0.95*5.67E-8*(((DZ581+$B$9)+273)^4-(DZ581+273)^4)-44100*I581)/(1.84*29.3*Q581+8*0.95*5.67E-8*(DZ581+273)^3))</f>
        <v>0</v>
      </c>
      <c r="V581">
        <f>($C$9*EA581+$D$9*EB581+$E$9*U581)</f>
        <v>0</v>
      </c>
      <c r="W581">
        <f>0.61365*exp(17.502*V581/(240.97+V581))</f>
        <v>0</v>
      </c>
      <c r="X581">
        <f>(Y581/Z581*100)</f>
        <v>0</v>
      </c>
      <c r="Y581">
        <f>DS581*(DX581+DY581)/1000</f>
        <v>0</v>
      </c>
      <c r="Z581">
        <f>0.61365*exp(17.502*DZ581/(240.97+DZ581))</f>
        <v>0</v>
      </c>
      <c r="AA581">
        <f>(W581-DS581*(DX581+DY581)/1000)</f>
        <v>0</v>
      </c>
      <c r="AB581">
        <f>(-I581*44100)</f>
        <v>0</v>
      </c>
      <c r="AC581">
        <f>2*29.3*Q581*0.92*(DZ581-V581)</f>
        <v>0</v>
      </c>
      <c r="AD581">
        <f>2*0.95*5.67E-8*(((DZ581+$B$9)+273)^4-(V581+273)^4)</f>
        <v>0</v>
      </c>
      <c r="AE581">
        <f>T581+AD581+AB581+AC581</f>
        <v>0</v>
      </c>
      <c r="AF581">
        <f>DW581*AT581*(DR581-DQ581*(1000-AT581*DT581)/(1000-AT581*DS581))/(100*DK581)</f>
        <v>0</v>
      </c>
      <c r="AG581">
        <f>1000*DW581*AT581*(DS581-DT581)/(100*DK581*(1000-AT581*DS581))</f>
        <v>0</v>
      </c>
      <c r="AH581">
        <f>(AI581 - AJ581 - DX581*1E3/(8.314*(DZ581+273.15)) * AL581/DW581 * AK581) * DW581/(100*DK581) * (1000 - DT581)/1000</f>
        <v>0</v>
      </c>
      <c r="AI581">
        <v>1346.536053383159</v>
      </c>
      <c r="AJ581">
        <v>1307.121393939393</v>
      </c>
      <c r="AK581">
        <v>3.345447079432219</v>
      </c>
      <c r="AL581">
        <v>66.96187495327348</v>
      </c>
      <c r="AM581">
        <f>(AO581 - AN581 + DX581*1E3/(8.314*(DZ581+273.15)) * AQ581/DW581 * AP581) * DW581/(100*DK581) * 1000/(1000 - AO581)</f>
        <v>0</v>
      </c>
      <c r="AN581">
        <v>15.41365618422522</v>
      </c>
      <c r="AO581">
        <v>18.26206713286714</v>
      </c>
      <c r="AP581">
        <v>0.01120645115923099</v>
      </c>
      <c r="AQ581">
        <v>97.61332919018848</v>
      </c>
      <c r="AR581">
        <v>0</v>
      </c>
      <c r="AS581">
        <v>0</v>
      </c>
      <c r="AT581">
        <f>IF(AR581*$H$15&gt;=AV581,1.0,(AV581/(AV581-AR581*$H$15)))</f>
        <v>0</v>
      </c>
      <c r="AU581">
        <f>(AT581-1)*100</f>
        <v>0</v>
      </c>
      <c r="AV581">
        <f>MAX(0,($B$15+$C$15*EE581)/(1+$D$15*EE581)*DX581/(DZ581+273)*$E$15)</f>
        <v>0</v>
      </c>
      <c r="AW581" t="s">
        <v>429</v>
      </c>
      <c r="AX581" t="s">
        <v>429</v>
      </c>
      <c r="AY581">
        <v>0</v>
      </c>
      <c r="AZ581">
        <v>0</v>
      </c>
      <c r="BA581">
        <f>1-AY581/AZ581</f>
        <v>0</v>
      </c>
      <c r="BB581">
        <v>0</v>
      </c>
      <c r="BC581" t="s">
        <v>429</v>
      </c>
      <c r="BD581" t="s">
        <v>429</v>
      </c>
      <c r="BE581">
        <v>0</v>
      </c>
      <c r="BF581">
        <v>0</v>
      </c>
      <c r="BG581">
        <f>1-BE581/BF581</f>
        <v>0</v>
      </c>
      <c r="BH581">
        <v>0.5</v>
      </c>
      <c r="BI581">
        <f>DH581</f>
        <v>0</v>
      </c>
      <c r="BJ581">
        <f>K581</f>
        <v>0</v>
      </c>
      <c r="BK581">
        <f>BG581*BH581*BI581</f>
        <v>0</v>
      </c>
      <c r="BL581">
        <f>(BJ581-BB581)/BI581</f>
        <v>0</v>
      </c>
      <c r="BM581">
        <f>(AZ581-BF581)/BF581</f>
        <v>0</v>
      </c>
      <c r="BN581">
        <f>AY581/(BA581+AY581/BF581)</f>
        <v>0</v>
      </c>
      <c r="BO581" t="s">
        <v>429</v>
      </c>
      <c r="BP581">
        <v>0</v>
      </c>
      <c r="BQ581">
        <f>IF(BP581&lt;&gt;0, BP581, BN581)</f>
        <v>0</v>
      </c>
      <c r="BR581">
        <f>1-BQ581/BF581</f>
        <v>0</v>
      </c>
      <c r="BS581">
        <f>(BF581-BE581)/(BF581-BQ581)</f>
        <v>0</v>
      </c>
      <c r="BT581">
        <f>(AZ581-BF581)/(AZ581-BQ581)</f>
        <v>0</v>
      </c>
      <c r="BU581">
        <f>(BF581-BE581)/(BF581-AY581)</f>
        <v>0</v>
      </c>
      <c r="BV581">
        <f>(AZ581-BF581)/(AZ581-AY581)</f>
        <v>0</v>
      </c>
      <c r="BW581">
        <f>(BS581*BQ581/BE581)</f>
        <v>0</v>
      </c>
      <c r="BX581">
        <f>(1-BW581)</f>
        <v>0</v>
      </c>
      <c r="DG581">
        <f>$B$13*EF581+$C$13*EG581+$F$13*ER581*(1-EU581)</f>
        <v>0</v>
      </c>
      <c r="DH581">
        <f>DG581*DI581</f>
        <v>0</v>
      </c>
      <c r="DI581">
        <f>($B$13*$D$11+$C$13*$D$11+$F$13*((FE581+EW581)/MAX(FE581+EW581+FF581, 0.1)*$I$11+FF581/MAX(FE581+EW581+FF581, 0.1)*$J$11))/($B$13+$C$13+$F$13)</f>
        <v>0</v>
      </c>
      <c r="DJ581">
        <f>($B$13*$K$11+$C$13*$K$11+$F$13*((FE581+EW581)/MAX(FE581+EW581+FF581, 0.1)*$P$11+FF581/MAX(FE581+EW581+FF581, 0.1)*$Q$11))/($B$13+$C$13+$F$13)</f>
        <v>0</v>
      </c>
      <c r="DK581">
        <v>6</v>
      </c>
      <c r="DL581">
        <v>0.5</v>
      </c>
      <c r="DM581" t="s">
        <v>430</v>
      </c>
      <c r="DN581">
        <v>2</v>
      </c>
      <c r="DO581" t="b">
        <v>1</v>
      </c>
      <c r="DP581">
        <v>1685040043</v>
      </c>
      <c r="DQ581">
        <v>1260.468518518519</v>
      </c>
      <c r="DR581">
        <v>1310.17</v>
      </c>
      <c r="DS581">
        <v>18.20931481481481</v>
      </c>
      <c r="DT581">
        <v>15.34307777777778</v>
      </c>
      <c r="DU581">
        <v>1260.431481481482</v>
      </c>
      <c r="DV581">
        <v>18.29761111111111</v>
      </c>
      <c r="DW581">
        <v>500.0673703703703</v>
      </c>
      <c r="DX581">
        <v>99.44890000000002</v>
      </c>
      <c r="DY581">
        <v>0.1001128925925926</v>
      </c>
      <c r="DZ581">
        <v>27.35547777777778</v>
      </c>
      <c r="EA581">
        <v>28.67941851851852</v>
      </c>
      <c r="EB581">
        <v>999.9000000000001</v>
      </c>
      <c r="EC581">
        <v>0</v>
      </c>
      <c r="ED581">
        <v>0</v>
      </c>
      <c r="EE581">
        <v>9992.450370370369</v>
      </c>
      <c r="EF581">
        <v>0</v>
      </c>
      <c r="EG581">
        <v>484.9883333333333</v>
      </c>
      <c r="EH581">
        <v>-49.69998888888889</v>
      </c>
      <c r="EI581">
        <v>1283.846296296296</v>
      </c>
      <c r="EJ581">
        <v>1330.583703703704</v>
      </c>
      <c r="EK581">
        <v>2.866235925925926</v>
      </c>
      <c r="EL581">
        <v>1310.17</v>
      </c>
      <c r="EM581">
        <v>15.34307777777778</v>
      </c>
      <c r="EN581">
        <v>1.810896666666667</v>
      </c>
      <c r="EO581">
        <v>1.525853333333333</v>
      </c>
      <c r="EP581">
        <v>15.88115185185185</v>
      </c>
      <c r="EQ581">
        <v>13.22955555555556</v>
      </c>
      <c r="ER581">
        <v>2000.008148148148</v>
      </c>
      <c r="ES581">
        <v>0.9799936296296295</v>
      </c>
      <c r="ET581">
        <v>0.02000651851851852</v>
      </c>
      <c r="EU581">
        <v>0</v>
      </c>
      <c r="EV581">
        <v>777.9386666666667</v>
      </c>
      <c r="EW581">
        <v>5.00078</v>
      </c>
      <c r="EX581">
        <v>20876.37407407408</v>
      </c>
      <c r="EY581">
        <v>16379.65555555556</v>
      </c>
      <c r="EZ581">
        <v>46.60155555555556</v>
      </c>
      <c r="FA581">
        <v>49.04133333333331</v>
      </c>
      <c r="FB581">
        <v>47.40025925925925</v>
      </c>
      <c r="FC581">
        <v>47.79611111111112</v>
      </c>
      <c r="FD581">
        <v>46.86092592592592</v>
      </c>
      <c r="FE581">
        <v>1955.091111111111</v>
      </c>
      <c r="FF581">
        <v>39.91333333333333</v>
      </c>
      <c r="FG581">
        <v>0</v>
      </c>
      <c r="FH581">
        <v>1685040049.9</v>
      </c>
      <c r="FI581">
        <v>0</v>
      </c>
      <c r="FJ581">
        <v>777.9093846153847</v>
      </c>
      <c r="FK581">
        <v>-4.327658127219249</v>
      </c>
      <c r="FL581">
        <v>-5281.394871444876</v>
      </c>
      <c r="FM581">
        <v>20879.89230769231</v>
      </c>
      <c r="FN581">
        <v>15</v>
      </c>
      <c r="FO581">
        <v>1685038834.5</v>
      </c>
      <c r="FP581" t="s">
        <v>1407</v>
      </c>
      <c r="FQ581">
        <v>1685038825.5</v>
      </c>
      <c r="FR581">
        <v>1685038834.5</v>
      </c>
      <c r="FS581">
        <v>7</v>
      </c>
      <c r="FT581">
        <v>-0.029</v>
      </c>
      <c r="FU581">
        <v>-0.007</v>
      </c>
      <c r="FV581">
        <v>0.194</v>
      </c>
      <c r="FW581">
        <v>-0.178</v>
      </c>
      <c r="FX581">
        <v>420</v>
      </c>
      <c r="FY581">
        <v>11</v>
      </c>
      <c r="FZ581">
        <v>0.2</v>
      </c>
      <c r="GA581">
        <v>0.02</v>
      </c>
      <c r="GB581">
        <v>-49.6632225</v>
      </c>
      <c r="GC581">
        <v>-1.812899437148049</v>
      </c>
      <c r="GD581">
        <v>0.2950088816353669</v>
      </c>
      <c r="GE581">
        <v>0</v>
      </c>
      <c r="GF581">
        <v>2.88840625</v>
      </c>
      <c r="GG581">
        <v>-0.5391607879924971</v>
      </c>
      <c r="GH581">
        <v>0.05762862750784112</v>
      </c>
      <c r="GI581">
        <v>0</v>
      </c>
      <c r="GJ581">
        <v>0</v>
      </c>
      <c r="GK581">
        <v>2</v>
      </c>
      <c r="GL581" t="s">
        <v>485</v>
      </c>
      <c r="GM581">
        <v>3.09892</v>
      </c>
      <c r="GN581">
        <v>2.75799</v>
      </c>
      <c r="GO581">
        <v>0.201676</v>
      </c>
      <c r="GP581">
        <v>0.206551</v>
      </c>
      <c r="GQ581">
        <v>0.0962332</v>
      </c>
      <c r="GR581">
        <v>0.0853318</v>
      </c>
      <c r="GS581">
        <v>20104.5</v>
      </c>
      <c r="GT581">
        <v>19774.2</v>
      </c>
      <c r="GU581">
        <v>25758.8</v>
      </c>
      <c r="GV581">
        <v>25303.2</v>
      </c>
      <c r="GW581">
        <v>37399</v>
      </c>
      <c r="GX581">
        <v>35287.3</v>
      </c>
      <c r="GY581">
        <v>45055.3</v>
      </c>
      <c r="GZ581">
        <v>41722.7</v>
      </c>
      <c r="HA581">
        <v>1.7892</v>
      </c>
      <c r="HB581">
        <v>1.70462</v>
      </c>
      <c r="HC581">
        <v>-0.104904</v>
      </c>
      <c r="HD581">
        <v>0</v>
      </c>
      <c r="HE581">
        <v>30.4107</v>
      </c>
      <c r="HF581">
        <v>999.9</v>
      </c>
      <c r="HG581">
        <v>39</v>
      </c>
      <c r="HH581">
        <v>47.5</v>
      </c>
      <c r="HI581">
        <v>42.953</v>
      </c>
      <c r="HJ581">
        <v>63.074</v>
      </c>
      <c r="HK581">
        <v>23.2692</v>
      </c>
      <c r="HL581">
        <v>1</v>
      </c>
      <c r="HM581">
        <v>1.07436</v>
      </c>
      <c r="HN581">
        <v>9.28105</v>
      </c>
      <c r="HO581">
        <v>20.0548</v>
      </c>
      <c r="HP581">
        <v>5.2092</v>
      </c>
      <c r="HQ581">
        <v>11.9875</v>
      </c>
      <c r="HR581">
        <v>4.9622</v>
      </c>
      <c r="HS581">
        <v>3.27373</v>
      </c>
      <c r="HT581">
        <v>9999</v>
      </c>
      <c r="HU581">
        <v>9999</v>
      </c>
      <c r="HV581">
        <v>9999</v>
      </c>
      <c r="HW581">
        <v>33.7</v>
      </c>
      <c r="HX581">
        <v>1.86399</v>
      </c>
      <c r="HY581">
        <v>1.86026</v>
      </c>
      <c r="HZ581">
        <v>1.85867</v>
      </c>
      <c r="IA581">
        <v>1.85997</v>
      </c>
      <c r="IB581">
        <v>1.85988</v>
      </c>
      <c r="IC581">
        <v>1.85852</v>
      </c>
      <c r="ID581">
        <v>1.8576</v>
      </c>
      <c r="IE581">
        <v>1.85242</v>
      </c>
      <c r="IF581">
        <v>0</v>
      </c>
      <c r="IG581">
        <v>0</v>
      </c>
      <c r="IH581">
        <v>0</v>
      </c>
      <c r="II581">
        <v>0</v>
      </c>
      <c r="IJ581" t="s">
        <v>433</v>
      </c>
      <c r="IK581" t="s">
        <v>434</v>
      </c>
      <c r="IL581" t="s">
        <v>435</v>
      </c>
      <c r="IM581" t="s">
        <v>435</v>
      </c>
      <c r="IN581" t="s">
        <v>435</v>
      </c>
      <c r="IO581" t="s">
        <v>435</v>
      </c>
      <c r="IP581">
        <v>0</v>
      </c>
      <c r="IQ581">
        <v>100</v>
      </c>
      <c r="IR581">
        <v>100</v>
      </c>
      <c r="IS581">
        <v>0.02</v>
      </c>
      <c r="IT581">
        <v>-0.08740000000000001</v>
      </c>
      <c r="IU581">
        <v>0.1137255797111478</v>
      </c>
      <c r="IV581">
        <v>0.0002756662941723101</v>
      </c>
      <c r="IW581">
        <v>-1.706736700235475E-07</v>
      </c>
      <c r="IX581">
        <v>-7.648352192670159E-11</v>
      </c>
      <c r="IY581">
        <v>-0.2528666375941129</v>
      </c>
      <c r="IZ581">
        <v>0.001712106514585134</v>
      </c>
      <c r="JA581">
        <v>0.0004201690128959496</v>
      </c>
      <c r="JB581">
        <v>-1.212774764375344E-06</v>
      </c>
      <c r="JC581">
        <v>3</v>
      </c>
      <c r="JD581">
        <v>1949</v>
      </c>
      <c r="JE581">
        <v>1</v>
      </c>
      <c r="JF581">
        <v>28</v>
      </c>
      <c r="JG581">
        <v>20.4</v>
      </c>
      <c r="JH581">
        <v>20.3</v>
      </c>
      <c r="JI581">
        <v>2.93823</v>
      </c>
      <c r="JJ581">
        <v>2.677</v>
      </c>
      <c r="JK581">
        <v>1.49658</v>
      </c>
      <c r="JL581">
        <v>2.33643</v>
      </c>
      <c r="JM581">
        <v>1.54785</v>
      </c>
      <c r="JN581">
        <v>2.47192</v>
      </c>
      <c r="JO581">
        <v>50.6729</v>
      </c>
      <c r="JP581">
        <v>12.2495</v>
      </c>
      <c r="JQ581">
        <v>18</v>
      </c>
      <c r="JR581">
        <v>503.756</v>
      </c>
      <c r="JS581">
        <v>460.671</v>
      </c>
      <c r="JT581">
        <v>21.3246</v>
      </c>
      <c r="JU581">
        <v>39.3677</v>
      </c>
      <c r="JV581">
        <v>30.0028</v>
      </c>
      <c r="JW581">
        <v>39.0445</v>
      </c>
      <c r="JX581">
        <v>38.9202</v>
      </c>
      <c r="JY581">
        <v>58.9551</v>
      </c>
      <c r="JZ581">
        <v>58.2246</v>
      </c>
      <c r="KA581">
        <v>0</v>
      </c>
      <c r="KB581">
        <v>16.4046</v>
      </c>
      <c r="KC581">
        <v>1357.43</v>
      </c>
      <c r="KD581">
        <v>15.3836</v>
      </c>
      <c r="KE581">
        <v>98.4502</v>
      </c>
      <c r="KF581">
        <v>99.0408</v>
      </c>
    </row>
    <row r="582" spans="1:292">
      <c r="A582">
        <v>562</v>
      </c>
      <c r="B582">
        <v>1685040055.5</v>
      </c>
      <c r="C582">
        <v>13456.40000009537</v>
      </c>
      <c r="D582" t="s">
        <v>1568</v>
      </c>
      <c r="E582" t="s">
        <v>1569</v>
      </c>
      <c r="F582">
        <v>5</v>
      </c>
      <c r="G582" t="s">
        <v>1406</v>
      </c>
      <c r="H582">
        <v>1685040047.714286</v>
      </c>
      <c r="I582">
        <f>(J582)/1000</f>
        <v>0</v>
      </c>
      <c r="J582">
        <f>IF(DO582, AM582, AG582)</f>
        <v>0</v>
      </c>
      <c r="K582">
        <f>IF(DO582, AH582, AF582)</f>
        <v>0</v>
      </c>
      <c r="L582">
        <f>DQ582 - IF(AT582&gt;1, K582*DK582*100.0/(AV582*EE582), 0)</f>
        <v>0</v>
      </c>
      <c r="M582">
        <f>((S582-I582/2)*L582-K582)/(S582+I582/2)</f>
        <v>0</v>
      </c>
      <c r="N582">
        <f>M582*(DX582+DY582)/1000.0</f>
        <v>0</v>
      </c>
      <c r="O582">
        <f>(DQ582 - IF(AT582&gt;1, K582*DK582*100.0/(AV582*EE582), 0))*(DX582+DY582)/1000.0</f>
        <v>0</v>
      </c>
      <c r="P582">
        <f>2.0/((1/R582-1/Q582)+SIGN(R582)*SQRT((1/R582-1/Q582)*(1/R582-1/Q582) + 4*DL582/((DL582+1)*(DL582+1))*(2*1/R582*1/Q582-1/Q582*1/Q582)))</f>
        <v>0</v>
      </c>
      <c r="Q582">
        <f>IF(LEFT(DM582,1)&lt;&gt;"0",IF(LEFT(DM582,1)="1",3.0,DN582),$D$5+$E$5*(EE582*DX582/($K$5*1000))+$F$5*(EE582*DX582/($K$5*1000))*MAX(MIN(DK582,$J$5),$I$5)*MAX(MIN(DK582,$J$5),$I$5)+$G$5*MAX(MIN(DK582,$J$5),$I$5)*(EE582*DX582/($K$5*1000))+$H$5*(EE582*DX582/($K$5*1000))*(EE582*DX582/($K$5*1000)))</f>
        <v>0</v>
      </c>
      <c r="R582">
        <f>I582*(1000-(1000*0.61365*exp(17.502*V582/(240.97+V582))/(DX582+DY582)+DS582)/2)/(1000*0.61365*exp(17.502*V582/(240.97+V582))/(DX582+DY582)-DS582)</f>
        <v>0</v>
      </c>
      <c r="S582">
        <f>1/((DL582+1)/(P582/1.6)+1/(Q582/1.37)) + DL582/((DL582+1)/(P582/1.6) + DL582/(Q582/1.37))</f>
        <v>0</v>
      </c>
      <c r="T582">
        <f>(DG582*DJ582)</f>
        <v>0</v>
      </c>
      <c r="U582">
        <f>(DZ582+(T582+2*0.95*5.67E-8*(((DZ582+$B$9)+273)^4-(DZ582+273)^4)-44100*I582)/(1.84*29.3*Q582+8*0.95*5.67E-8*(DZ582+273)^3))</f>
        <v>0</v>
      </c>
      <c r="V582">
        <f>($C$9*EA582+$D$9*EB582+$E$9*U582)</f>
        <v>0</v>
      </c>
      <c r="W582">
        <f>0.61365*exp(17.502*V582/(240.97+V582))</f>
        <v>0</v>
      </c>
      <c r="X582">
        <f>(Y582/Z582*100)</f>
        <v>0</v>
      </c>
      <c r="Y582">
        <f>DS582*(DX582+DY582)/1000</f>
        <v>0</v>
      </c>
      <c r="Z582">
        <f>0.61365*exp(17.502*DZ582/(240.97+DZ582))</f>
        <v>0</v>
      </c>
      <c r="AA582">
        <f>(W582-DS582*(DX582+DY582)/1000)</f>
        <v>0</v>
      </c>
      <c r="AB582">
        <f>(-I582*44100)</f>
        <v>0</v>
      </c>
      <c r="AC582">
        <f>2*29.3*Q582*0.92*(DZ582-V582)</f>
        <v>0</v>
      </c>
      <c r="AD582">
        <f>2*0.95*5.67E-8*(((DZ582+$B$9)+273)^4-(V582+273)^4)</f>
        <v>0</v>
      </c>
      <c r="AE582">
        <f>T582+AD582+AB582+AC582</f>
        <v>0</v>
      </c>
      <c r="AF582">
        <f>DW582*AT582*(DR582-DQ582*(1000-AT582*DT582)/(1000-AT582*DS582))/(100*DK582)</f>
        <v>0</v>
      </c>
      <c r="AG582">
        <f>1000*DW582*AT582*(DS582-DT582)/(100*DK582*(1000-AT582*DS582))</f>
        <v>0</v>
      </c>
      <c r="AH582">
        <f>(AI582 - AJ582 - DX582*1E3/(8.314*(DZ582+273.15)) * AL582/DW582 * AK582) * DW582/(100*DK582) * (1000 - DT582)/1000</f>
        <v>0</v>
      </c>
      <c r="AI582">
        <v>1363.35160527678</v>
      </c>
      <c r="AJ582">
        <v>1323.912242424242</v>
      </c>
      <c r="AK582">
        <v>3.356038243826152</v>
      </c>
      <c r="AL582">
        <v>66.96187495327348</v>
      </c>
      <c r="AM582">
        <f>(AO582 - AN582 + DX582*1E3/(8.314*(DZ582+273.15)) * AQ582/DW582 * AP582) * DW582/(100*DK582) * 1000/(1000 - AO582)</f>
        <v>0</v>
      </c>
      <c r="AN582">
        <v>15.42217517730494</v>
      </c>
      <c r="AO582">
        <v>18.28824265734267</v>
      </c>
      <c r="AP582">
        <v>0.007542289291750463</v>
      </c>
      <c r="AQ582">
        <v>97.61332919018848</v>
      </c>
      <c r="AR582">
        <v>0</v>
      </c>
      <c r="AS582">
        <v>0</v>
      </c>
      <c r="AT582">
        <f>IF(AR582*$H$15&gt;=AV582,1.0,(AV582/(AV582-AR582*$H$15)))</f>
        <v>0</v>
      </c>
      <c r="AU582">
        <f>(AT582-1)*100</f>
        <v>0</v>
      </c>
      <c r="AV582">
        <f>MAX(0,($B$15+$C$15*EE582)/(1+$D$15*EE582)*DX582/(DZ582+273)*$E$15)</f>
        <v>0</v>
      </c>
      <c r="AW582" t="s">
        <v>429</v>
      </c>
      <c r="AX582" t="s">
        <v>429</v>
      </c>
      <c r="AY582">
        <v>0</v>
      </c>
      <c r="AZ582">
        <v>0</v>
      </c>
      <c r="BA582">
        <f>1-AY582/AZ582</f>
        <v>0</v>
      </c>
      <c r="BB582">
        <v>0</v>
      </c>
      <c r="BC582" t="s">
        <v>429</v>
      </c>
      <c r="BD582" t="s">
        <v>429</v>
      </c>
      <c r="BE582">
        <v>0</v>
      </c>
      <c r="BF582">
        <v>0</v>
      </c>
      <c r="BG582">
        <f>1-BE582/BF582</f>
        <v>0</v>
      </c>
      <c r="BH582">
        <v>0.5</v>
      </c>
      <c r="BI582">
        <f>DH582</f>
        <v>0</v>
      </c>
      <c r="BJ582">
        <f>K582</f>
        <v>0</v>
      </c>
      <c r="BK582">
        <f>BG582*BH582*BI582</f>
        <v>0</v>
      </c>
      <c r="BL582">
        <f>(BJ582-BB582)/BI582</f>
        <v>0</v>
      </c>
      <c r="BM582">
        <f>(AZ582-BF582)/BF582</f>
        <v>0</v>
      </c>
      <c r="BN582">
        <f>AY582/(BA582+AY582/BF582)</f>
        <v>0</v>
      </c>
      <c r="BO582" t="s">
        <v>429</v>
      </c>
      <c r="BP582">
        <v>0</v>
      </c>
      <c r="BQ582">
        <f>IF(BP582&lt;&gt;0, BP582, BN582)</f>
        <v>0</v>
      </c>
      <c r="BR582">
        <f>1-BQ582/BF582</f>
        <v>0</v>
      </c>
      <c r="BS582">
        <f>(BF582-BE582)/(BF582-BQ582)</f>
        <v>0</v>
      </c>
      <c r="BT582">
        <f>(AZ582-BF582)/(AZ582-BQ582)</f>
        <v>0</v>
      </c>
      <c r="BU582">
        <f>(BF582-BE582)/(BF582-AY582)</f>
        <v>0</v>
      </c>
      <c r="BV582">
        <f>(AZ582-BF582)/(AZ582-AY582)</f>
        <v>0</v>
      </c>
      <c r="BW582">
        <f>(BS582*BQ582/BE582)</f>
        <v>0</v>
      </c>
      <c r="BX582">
        <f>(1-BW582)</f>
        <v>0</v>
      </c>
      <c r="DG582">
        <f>$B$13*EF582+$C$13*EG582+$F$13*ER582*(1-EU582)</f>
        <v>0</v>
      </c>
      <c r="DH582">
        <f>DG582*DI582</f>
        <v>0</v>
      </c>
      <c r="DI582">
        <f>($B$13*$D$11+$C$13*$D$11+$F$13*((FE582+EW582)/MAX(FE582+EW582+FF582, 0.1)*$I$11+FF582/MAX(FE582+EW582+FF582, 0.1)*$J$11))/($B$13+$C$13+$F$13)</f>
        <v>0</v>
      </c>
      <c r="DJ582">
        <f>($B$13*$K$11+$C$13*$K$11+$F$13*((FE582+EW582)/MAX(FE582+EW582+FF582, 0.1)*$P$11+FF582/MAX(FE582+EW582+FF582, 0.1)*$Q$11))/($B$13+$C$13+$F$13)</f>
        <v>0</v>
      </c>
      <c r="DK582">
        <v>6</v>
      </c>
      <c r="DL582">
        <v>0.5</v>
      </c>
      <c r="DM582" t="s">
        <v>430</v>
      </c>
      <c r="DN582">
        <v>2</v>
      </c>
      <c r="DO582" t="b">
        <v>1</v>
      </c>
      <c r="DP582">
        <v>1685040047.714286</v>
      </c>
      <c r="DQ582">
        <v>1275.82</v>
      </c>
      <c r="DR582">
        <v>1325.771785714286</v>
      </c>
      <c r="DS582">
        <v>18.23891428571428</v>
      </c>
      <c r="DT582">
        <v>15.39614285714286</v>
      </c>
      <c r="DU582">
        <v>1275.791428571428</v>
      </c>
      <c r="DV582">
        <v>18.32675357142857</v>
      </c>
      <c r="DW582">
        <v>500.0412142857143</v>
      </c>
      <c r="DX582">
        <v>99.44982857142857</v>
      </c>
      <c r="DY582">
        <v>0.1000358285714286</v>
      </c>
      <c r="DZ582">
        <v>27.36505714285714</v>
      </c>
      <c r="EA582">
        <v>28.69570357142857</v>
      </c>
      <c r="EB582">
        <v>999.9000000000002</v>
      </c>
      <c r="EC582">
        <v>0</v>
      </c>
      <c r="ED582">
        <v>0</v>
      </c>
      <c r="EE582">
        <v>9992.5425</v>
      </c>
      <c r="EF582">
        <v>0</v>
      </c>
      <c r="EG582">
        <v>469.7715</v>
      </c>
      <c r="EH582">
        <v>-49.9508357142857</v>
      </c>
      <c r="EI582">
        <v>1299.522142857143</v>
      </c>
      <c r="EJ582">
        <v>1346.501785714285</v>
      </c>
      <c r="EK582">
        <v>2.842772142857143</v>
      </c>
      <c r="EL582">
        <v>1325.771785714286</v>
      </c>
      <c r="EM582">
        <v>15.39614285714286</v>
      </c>
      <c r="EN582">
        <v>1.813857142857143</v>
      </c>
      <c r="EO582">
        <v>1.531144642857143</v>
      </c>
      <c r="EP582">
        <v>15.90668571428571</v>
      </c>
      <c r="EQ582">
        <v>13.2827</v>
      </c>
      <c r="ER582">
        <v>2000.003571428572</v>
      </c>
      <c r="ES582">
        <v>0.9799924285714283</v>
      </c>
      <c r="ET582">
        <v>0.02000777142857143</v>
      </c>
      <c r="EU582">
        <v>0</v>
      </c>
      <c r="EV582">
        <v>777.6191428571426</v>
      </c>
      <c r="EW582">
        <v>5.00078</v>
      </c>
      <c r="EX582">
        <v>20728.51428571429</v>
      </c>
      <c r="EY582">
        <v>16379.61071428571</v>
      </c>
      <c r="EZ582">
        <v>46.63364285714285</v>
      </c>
      <c r="FA582">
        <v>49.06660714285714</v>
      </c>
      <c r="FB582">
        <v>47.41717857142857</v>
      </c>
      <c r="FC582">
        <v>47.82349999999999</v>
      </c>
      <c r="FD582">
        <v>46.88375</v>
      </c>
      <c r="FE582">
        <v>1955.083571428571</v>
      </c>
      <c r="FF582">
        <v>39.91642857142858</v>
      </c>
      <c r="FG582">
        <v>0</v>
      </c>
      <c r="FH582">
        <v>1685040054.7</v>
      </c>
      <c r="FI582">
        <v>0</v>
      </c>
      <c r="FJ582">
        <v>777.5950769230767</v>
      </c>
      <c r="FK582">
        <v>-3.087931633701266</v>
      </c>
      <c r="FL582">
        <v>-1005.203416244987</v>
      </c>
      <c r="FM582">
        <v>20729.07692307692</v>
      </c>
      <c r="FN582">
        <v>15</v>
      </c>
      <c r="FO582">
        <v>1685038834.5</v>
      </c>
      <c r="FP582" t="s">
        <v>1407</v>
      </c>
      <c r="FQ582">
        <v>1685038825.5</v>
      </c>
      <c r="FR582">
        <v>1685038834.5</v>
      </c>
      <c r="FS582">
        <v>7</v>
      </c>
      <c r="FT582">
        <v>-0.029</v>
      </c>
      <c r="FU582">
        <v>-0.007</v>
      </c>
      <c r="FV582">
        <v>0.194</v>
      </c>
      <c r="FW582">
        <v>-0.178</v>
      </c>
      <c r="FX582">
        <v>420</v>
      </c>
      <c r="FY582">
        <v>11</v>
      </c>
      <c r="FZ582">
        <v>0.2</v>
      </c>
      <c r="GA582">
        <v>0.02</v>
      </c>
      <c r="GB582">
        <v>-49.8234025</v>
      </c>
      <c r="GC582">
        <v>-3.056531707317082</v>
      </c>
      <c r="GD582">
        <v>0.3757800363826556</v>
      </c>
      <c r="GE582">
        <v>0</v>
      </c>
      <c r="GF582">
        <v>2.8689345</v>
      </c>
      <c r="GG582">
        <v>-0.3669638273921221</v>
      </c>
      <c r="GH582">
        <v>0.04913149824450708</v>
      </c>
      <c r="GI582">
        <v>1</v>
      </c>
      <c r="GJ582">
        <v>1</v>
      </c>
      <c r="GK582">
        <v>2</v>
      </c>
      <c r="GL582" t="s">
        <v>432</v>
      </c>
      <c r="GM582">
        <v>3.09881</v>
      </c>
      <c r="GN582">
        <v>2.75828</v>
      </c>
      <c r="GO582">
        <v>0.203254</v>
      </c>
      <c r="GP582">
        <v>0.208108</v>
      </c>
      <c r="GQ582">
        <v>0.0963233</v>
      </c>
      <c r="GR582">
        <v>0.0853513</v>
      </c>
      <c r="GS582">
        <v>20063.4</v>
      </c>
      <c r="GT582">
        <v>19734.3</v>
      </c>
      <c r="GU582">
        <v>25757.4</v>
      </c>
      <c r="GV582">
        <v>25302.1</v>
      </c>
      <c r="GW582">
        <v>37393.5</v>
      </c>
      <c r="GX582">
        <v>35285.5</v>
      </c>
      <c r="GY582">
        <v>45052.8</v>
      </c>
      <c r="GZ582">
        <v>41721.2</v>
      </c>
      <c r="HA582">
        <v>1.78895</v>
      </c>
      <c r="HB582">
        <v>1.70435</v>
      </c>
      <c r="HC582">
        <v>-0.104576</v>
      </c>
      <c r="HD582">
        <v>0</v>
      </c>
      <c r="HE582">
        <v>30.424</v>
      </c>
      <c r="HF582">
        <v>999.9</v>
      </c>
      <c r="HG582">
        <v>39</v>
      </c>
      <c r="HH582">
        <v>47.5</v>
      </c>
      <c r="HI582">
        <v>42.9523</v>
      </c>
      <c r="HJ582">
        <v>63.144</v>
      </c>
      <c r="HK582">
        <v>23.2212</v>
      </c>
      <c r="HL582">
        <v>1</v>
      </c>
      <c r="HM582">
        <v>1.07719</v>
      </c>
      <c r="HN582">
        <v>9.28105</v>
      </c>
      <c r="HO582">
        <v>20.0545</v>
      </c>
      <c r="HP582">
        <v>5.20995</v>
      </c>
      <c r="HQ582">
        <v>11.9885</v>
      </c>
      <c r="HR582">
        <v>4.9622</v>
      </c>
      <c r="HS582">
        <v>3.27375</v>
      </c>
      <c r="HT582">
        <v>9999</v>
      </c>
      <c r="HU582">
        <v>9999</v>
      </c>
      <c r="HV582">
        <v>9999</v>
      </c>
      <c r="HW582">
        <v>33.7</v>
      </c>
      <c r="HX582">
        <v>1.86399</v>
      </c>
      <c r="HY582">
        <v>1.86029</v>
      </c>
      <c r="HZ582">
        <v>1.85867</v>
      </c>
      <c r="IA582">
        <v>1.86</v>
      </c>
      <c r="IB582">
        <v>1.85989</v>
      </c>
      <c r="IC582">
        <v>1.85852</v>
      </c>
      <c r="ID582">
        <v>1.8576</v>
      </c>
      <c r="IE582">
        <v>1.85242</v>
      </c>
      <c r="IF582">
        <v>0</v>
      </c>
      <c r="IG582">
        <v>0</v>
      </c>
      <c r="IH582">
        <v>0</v>
      </c>
      <c r="II582">
        <v>0</v>
      </c>
      <c r="IJ582" t="s">
        <v>433</v>
      </c>
      <c r="IK582" t="s">
        <v>434</v>
      </c>
      <c r="IL582" t="s">
        <v>435</v>
      </c>
      <c r="IM582" t="s">
        <v>435</v>
      </c>
      <c r="IN582" t="s">
        <v>435</v>
      </c>
      <c r="IO582" t="s">
        <v>435</v>
      </c>
      <c r="IP582">
        <v>0</v>
      </c>
      <c r="IQ582">
        <v>100</v>
      </c>
      <c r="IR582">
        <v>100</v>
      </c>
      <c r="IS582">
        <v>0.01</v>
      </c>
      <c r="IT582">
        <v>-0.0871</v>
      </c>
      <c r="IU582">
        <v>0.1137255797111478</v>
      </c>
      <c r="IV582">
        <v>0.0002756662941723101</v>
      </c>
      <c r="IW582">
        <v>-1.706736700235475E-07</v>
      </c>
      <c r="IX582">
        <v>-7.648352192670159E-11</v>
      </c>
      <c r="IY582">
        <v>-0.2528666375941129</v>
      </c>
      <c r="IZ582">
        <v>0.001712106514585134</v>
      </c>
      <c r="JA582">
        <v>0.0004201690128959496</v>
      </c>
      <c r="JB582">
        <v>-1.212774764375344E-06</v>
      </c>
      <c r="JC582">
        <v>3</v>
      </c>
      <c r="JD582">
        <v>1949</v>
      </c>
      <c r="JE582">
        <v>1</v>
      </c>
      <c r="JF582">
        <v>28</v>
      </c>
      <c r="JG582">
        <v>20.5</v>
      </c>
      <c r="JH582">
        <v>20.4</v>
      </c>
      <c r="JI582">
        <v>2.96509</v>
      </c>
      <c r="JJ582">
        <v>2.67822</v>
      </c>
      <c r="JK582">
        <v>1.49658</v>
      </c>
      <c r="JL582">
        <v>2.33521</v>
      </c>
      <c r="JM582">
        <v>1.54785</v>
      </c>
      <c r="JN582">
        <v>2.38159</v>
      </c>
      <c r="JO582">
        <v>50.6729</v>
      </c>
      <c r="JP582">
        <v>12.232</v>
      </c>
      <c r="JQ582">
        <v>18</v>
      </c>
      <c r="JR582">
        <v>503.766</v>
      </c>
      <c r="JS582">
        <v>460.652</v>
      </c>
      <c r="JT582">
        <v>21.3381</v>
      </c>
      <c r="JU582">
        <v>39.3966</v>
      </c>
      <c r="JV582">
        <v>30.0028</v>
      </c>
      <c r="JW582">
        <v>39.0699</v>
      </c>
      <c r="JX582">
        <v>38.9454</v>
      </c>
      <c r="JY582">
        <v>59.5277</v>
      </c>
      <c r="JZ582">
        <v>58.2246</v>
      </c>
      <c r="KA582">
        <v>0</v>
      </c>
      <c r="KB582">
        <v>16.4375</v>
      </c>
      <c r="KC582">
        <v>1370.79</v>
      </c>
      <c r="KD582">
        <v>15.3759</v>
      </c>
      <c r="KE582">
        <v>98.4448</v>
      </c>
      <c r="KF582">
        <v>99.03700000000001</v>
      </c>
    </row>
    <row r="583" spans="1:292">
      <c r="A583">
        <v>563</v>
      </c>
      <c r="B583">
        <v>1685040060.5</v>
      </c>
      <c r="C583">
        <v>13461.40000009537</v>
      </c>
      <c r="D583" t="s">
        <v>1570</v>
      </c>
      <c r="E583" t="s">
        <v>1571</v>
      </c>
      <c r="F583">
        <v>5</v>
      </c>
      <c r="G583" t="s">
        <v>1406</v>
      </c>
      <c r="H583">
        <v>1685040053</v>
      </c>
      <c r="I583">
        <f>(J583)/1000</f>
        <v>0</v>
      </c>
      <c r="J583">
        <f>IF(DO583, AM583, AG583)</f>
        <v>0</v>
      </c>
      <c r="K583">
        <f>IF(DO583, AH583, AF583)</f>
        <v>0</v>
      </c>
      <c r="L583">
        <f>DQ583 - IF(AT583&gt;1, K583*DK583*100.0/(AV583*EE583), 0)</f>
        <v>0</v>
      </c>
      <c r="M583">
        <f>((S583-I583/2)*L583-K583)/(S583+I583/2)</f>
        <v>0</v>
      </c>
      <c r="N583">
        <f>M583*(DX583+DY583)/1000.0</f>
        <v>0</v>
      </c>
      <c r="O583">
        <f>(DQ583 - IF(AT583&gt;1, K583*DK583*100.0/(AV583*EE583), 0))*(DX583+DY583)/1000.0</f>
        <v>0</v>
      </c>
      <c r="P583">
        <f>2.0/((1/R583-1/Q583)+SIGN(R583)*SQRT((1/R583-1/Q583)*(1/R583-1/Q583) + 4*DL583/((DL583+1)*(DL583+1))*(2*1/R583*1/Q583-1/Q583*1/Q583)))</f>
        <v>0</v>
      </c>
      <c r="Q583">
        <f>IF(LEFT(DM583,1)&lt;&gt;"0",IF(LEFT(DM583,1)="1",3.0,DN583),$D$5+$E$5*(EE583*DX583/($K$5*1000))+$F$5*(EE583*DX583/($K$5*1000))*MAX(MIN(DK583,$J$5),$I$5)*MAX(MIN(DK583,$J$5),$I$5)+$G$5*MAX(MIN(DK583,$J$5),$I$5)*(EE583*DX583/($K$5*1000))+$H$5*(EE583*DX583/($K$5*1000))*(EE583*DX583/($K$5*1000)))</f>
        <v>0</v>
      </c>
      <c r="R583">
        <f>I583*(1000-(1000*0.61365*exp(17.502*V583/(240.97+V583))/(DX583+DY583)+DS583)/2)/(1000*0.61365*exp(17.502*V583/(240.97+V583))/(DX583+DY583)-DS583)</f>
        <v>0</v>
      </c>
      <c r="S583">
        <f>1/((DL583+1)/(P583/1.6)+1/(Q583/1.37)) + DL583/((DL583+1)/(P583/1.6) + DL583/(Q583/1.37))</f>
        <v>0</v>
      </c>
      <c r="T583">
        <f>(DG583*DJ583)</f>
        <v>0</v>
      </c>
      <c r="U583">
        <f>(DZ583+(T583+2*0.95*5.67E-8*(((DZ583+$B$9)+273)^4-(DZ583+273)^4)-44100*I583)/(1.84*29.3*Q583+8*0.95*5.67E-8*(DZ583+273)^3))</f>
        <v>0</v>
      </c>
      <c r="V583">
        <f>($C$9*EA583+$D$9*EB583+$E$9*U583)</f>
        <v>0</v>
      </c>
      <c r="W583">
        <f>0.61365*exp(17.502*V583/(240.97+V583))</f>
        <v>0</v>
      </c>
      <c r="X583">
        <f>(Y583/Z583*100)</f>
        <v>0</v>
      </c>
      <c r="Y583">
        <f>DS583*(DX583+DY583)/1000</f>
        <v>0</v>
      </c>
      <c r="Z583">
        <f>0.61365*exp(17.502*DZ583/(240.97+DZ583))</f>
        <v>0</v>
      </c>
      <c r="AA583">
        <f>(W583-DS583*(DX583+DY583)/1000)</f>
        <v>0</v>
      </c>
      <c r="AB583">
        <f>(-I583*44100)</f>
        <v>0</v>
      </c>
      <c r="AC583">
        <f>2*29.3*Q583*0.92*(DZ583-V583)</f>
        <v>0</v>
      </c>
      <c r="AD583">
        <f>2*0.95*5.67E-8*(((DZ583+$B$9)+273)^4-(V583+273)^4)</f>
        <v>0</v>
      </c>
      <c r="AE583">
        <f>T583+AD583+AB583+AC583</f>
        <v>0</v>
      </c>
      <c r="AF583">
        <f>DW583*AT583*(DR583-DQ583*(1000-AT583*DT583)/(1000-AT583*DS583))/(100*DK583)</f>
        <v>0</v>
      </c>
      <c r="AG583">
        <f>1000*DW583*AT583*(DS583-DT583)/(100*DK583*(1000-AT583*DS583))</f>
        <v>0</v>
      </c>
      <c r="AH583">
        <f>(AI583 - AJ583 - DX583*1E3/(8.314*(DZ583+273.15)) * AL583/DW583 * AK583) * DW583/(100*DK583) * (1000 - DT583)/1000</f>
        <v>0</v>
      </c>
      <c r="AI583">
        <v>1380.507551889365</v>
      </c>
      <c r="AJ583">
        <v>1340.902363636363</v>
      </c>
      <c r="AK583">
        <v>3.400265538948597</v>
      </c>
      <c r="AL583">
        <v>66.96187495327348</v>
      </c>
      <c r="AM583">
        <f>(AO583 - AN583 + DX583*1E3/(8.314*(DZ583+273.15)) * AQ583/DW583 * AP583) * DW583/(100*DK583) * 1000/(1000 - AO583)</f>
        <v>0</v>
      </c>
      <c r="AN583">
        <v>15.42657032819363</v>
      </c>
      <c r="AO583">
        <v>18.30133916083917</v>
      </c>
      <c r="AP583">
        <v>0.001294021173750547</v>
      </c>
      <c r="AQ583">
        <v>97.61332919018848</v>
      </c>
      <c r="AR583">
        <v>0</v>
      </c>
      <c r="AS583">
        <v>0</v>
      </c>
      <c r="AT583">
        <f>IF(AR583*$H$15&gt;=AV583,1.0,(AV583/(AV583-AR583*$H$15)))</f>
        <v>0</v>
      </c>
      <c r="AU583">
        <f>(AT583-1)*100</f>
        <v>0</v>
      </c>
      <c r="AV583">
        <f>MAX(0,($B$15+$C$15*EE583)/(1+$D$15*EE583)*DX583/(DZ583+273)*$E$15)</f>
        <v>0</v>
      </c>
      <c r="AW583" t="s">
        <v>429</v>
      </c>
      <c r="AX583" t="s">
        <v>429</v>
      </c>
      <c r="AY583">
        <v>0</v>
      </c>
      <c r="AZ583">
        <v>0</v>
      </c>
      <c r="BA583">
        <f>1-AY583/AZ583</f>
        <v>0</v>
      </c>
      <c r="BB583">
        <v>0</v>
      </c>
      <c r="BC583" t="s">
        <v>429</v>
      </c>
      <c r="BD583" t="s">
        <v>429</v>
      </c>
      <c r="BE583">
        <v>0</v>
      </c>
      <c r="BF583">
        <v>0</v>
      </c>
      <c r="BG583">
        <f>1-BE583/BF583</f>
        <v>0</v>
      </c>
      <c r="BH583">
        <v>0.5</v>
      </c>
      <c r="BI583">
        <f>DH583</f>
        <v>0</v>
      </c>
      <c r="BJ583">
        <f>K583</f>
        <v>0</v>
      </c>
      <c r="BK583">
        <f>BG583*BH583*BI583</f>
        <v>0</v>
      </c>
      <c r="BL583">
        <f>(BJ583-BB583)/BI583</f>
        <v>0</v>
      </c>
      <c r="BM583">
        <f>(AZ583-BF583)/BF583</f>
        <v>0</v>
      </c>
      <c r="BN583">
        <f>AY583/(BA583+AY583/BF583)</f>
        <v>0</v>
      </c>
      <c r="BO583" t="s">
        <v>429</v>
      </c>
      <c r="BP583">
        <v>0</v>
      </c>
      <c r="BQ583">
        <f>IF(BP583&lt;&gt;0, BP583, BN583)</f>
        <v>0</v>
      </c>
      <c r="BR583">
        <f>1-BQ583/BF583</f>
        <v>0</v>
      </c>
      <c r="BS583">
        <f>(BF583-BE583)/(BF583-BQ583)</f>
        <v>0</v>
      </c>
      <c r="BT583">
        <f>(AZ583-BF583)/(AZ583-BQ583)</f>
        <v>0</v>
      </c>
      <c r="BU583">
        <f>(BF583-BE583)/(BF583-AY583)</f>
        <v>0</v>
      </c>
      <c r="BV583">
        <f>(AZ583-BF583)/(AZ583-AY583)</f>
        <v>0</v>
      </c>
      <c r="BW583">
        <f>(BS583*BQ583/BE583)</f>
        <v>0</v>
      </c>
      <c r="BX583">
        <f>(1-BW583)</f>
        <v>0</v>
      </c>
      <c r="DG583">
        <f>$B$13*EF583+$C$13*EG583+$F$13*ER583*(1-EU583)</f>
        <v>0</v>
      </c>
      <c r="DH583">
        <f>DG583*DI583</f>
        <v>0</v>
      </c>
      <c r="DI583">
        <f>($B$13*$D$11+$C$13*$D$11+$F$13*((FE583+EW583)/MAX(FE583+EW583+FF583, 0.1)*$I$11+FF583/MAX(FE583+EW583+FF583, 0.1)*$J$11))/($B$13+$C$13+$F$13)</f>
        <v>0</v>
      </c>
      <c r="DJ583">
        <f>($B$13*$K$11+$C$13*$K$11+$F$13*((FE583+EW583)/MAX(FE583+EW583+FF583, 0.1)*$P$11+FF583/MAX(FE583+EW583+FF583, 0.1)*$Q$11))/($B$13+$C$13+$F$13)</f>
        <v>0</v>
      </c>
      <c r="DK583">
        <v>6</v>
      </c>
      <c r="DL583">
        <v>0.5</v>
      </c>
      <c r="DM583" t="s">
        <v>430</v>
      </c>
      <c r="DN583">
        <v>2</v>
      </c>
      <c r="DO583" t="b">
        <v>1</v>
      </c>
      <c r="DP583">
        <v>1685040053</v>
      </c>
      <c r="DQ583">
        <v>1293.164814814815</v>
      </c>
      <c r="DR583">
        <v>1343.538518518518</v>
      </c>
      <c r="DS583">
        <v>18.27381481481482</v>
      </c>
      <c r="DT583">
        <v>15.42192222222222</v>
      </c>
      <c r="DU583">
        <v>1293.146296296296</v>
      </c>
      <c r="DV583">
        <v>18.36110370370371</v>
      </c>
      <c r="DW583">
        <v>500.0167037037037</v>
      </c>
      <c r="DX583">
        <v>99.45037407407406</v>
      </c>
      <c r="DY583">
        <v>0.1000018222222222</v>
      </c>
      <c r="DZ583">
        <v>27.36987777777777</v>
      </c>
      <c r="EA583">
        <v>28.71155555555556</v>
      </c>
      <c r="EB583">
        <v>999.9000000000001</v>
      </c>
      <c r="EC583">
        <v>0</v>
      </c>
      <c r="ED583">
        <v>0</v>
      </c>
      <c r="EE583">
        <v>10000.67185185185</v>
      </c>
      <c r="EF583">
        <v>0</v>
      </c>
      <c r="EG583">
        <v>463.3220370370371</v>
      </c>
      <c r="EH583">
        <v>-50.37257777777777</v>
      </c>
      <c r="EI583">
        <v>1317.237037037037</v>
      </c>
      <c r="EJ583">
        <v>1364.582592592592</v>
      </c>
      <c r="EK583">
        <v>2.85189074074074</v>
      </c>
      <c r="EL583">
        <v>1343.538518518518</v>
      </c>
      <c r="EM583">
        <v>15.42192222222222</v>
      </c>
      <c r="EN583">
        <v>1.817338148148148</v>
      </c>
      <c r="EO583">
        <v>1.533716666666666</v>
      </c>
      <c r="EP583">
        <v>15.9367037037037</v>
      </c>
      <c r="EQ583">
        <v>13.30848888888889</v>
      </c>
      <c r="ER583">
        <v>2000.034814814815</v>
      </c>
      <c r="ES583">
        <v>0.9799954074074075</v>
      </c>
      <c r="ET583">
        <v>0.02000472962962964</v>
      </c>
      <c r="EU583">
        <v>0</v>
      </c>
      <c r="EV583">
        <v>777.4170370370369</v>
      </c>
      <c r="EW583">
        <v>5.00078</v>
      </c>
      <c r="EX583">
        <v>20937.44074074074</v>
      </c>
      <c r="EY583">
        <v>16379.88888888889</v>
      </c>
      <c r="EZ583">
        <v>46.65251851851852</v>
      </c>
      <c r="FA583">
        <v>49.09</v>
      </c>
      <c r="FB583">
        <v>47.44188888888889</v>
      </c>
      <c r="FC583">
        <v>47.83774074074073</v>
      </c>
      <c r="FD583">
        <v>46.90255555555556</v>
      </c>
      <c r="FE583">
        <v>1955.12037037037</v>
      </c>
      <c r="FF583">
        <v>39.91037037037037</v>
      </c>
      <c r="FG583">
        <v>0</v>
      </c>
      <c r="FH583">
        <v>1685040060.1</v>
      </c>
      <c r="FI583">
        <v>0</v>
      </c>
      <c r="FJ583">
        <v>777.3823599999999</v>
      </c>
      <c r="FK583">
        <v>-1.821461540233098</v>
      </c>
      <c r="FL583">
        <v>7635.761551832416</v>
      </c>
      <c r="FM583">
        <v>20987.452</v>
      </c>
      <c r="FN583">
        <v>15</v>
      </c>
      <c r="FO583">
        <v>1685038834.5</v>
      </c>
      <c r="FP583" t="s">
        <v>1407</v>
      </c>
      <c r="FQ583">
        <v>1685038825.5</v>
      </c>
      <c r="FR583">
        <v>1685038834.5</v>
      </c>
      <c r="FS583">
        <v>7</v>
      </c>
      <c r="FT583">
        <v>-0.029</v>
      </c>
      <c r="FU583">
        <v>-0.007</v>
      </c>
      <c r="FV583">
        <v>0.194</v>
      </c>
      <c r="FW583">
        <v>-0.178</v>
      </c>
      <c r="FX583">
        <v>420</v>
      </c>
      <c r="FY583">
        <v>11</v>
      </c>
      <c r="FZ583">
        <v>0.2</v>
      </c>
      <c r="GA583">
        <v>0.02</v>
      </c>
      <c r="GB583">
        <v>-50.07302439024391</v>
      </c>
      <c r="GC583">
        <v>-4.537168641114973</v>
      </c>
      <c r="GD583">
        <v>0.465461148613427</v>
      </c>
      <c r="GE583">
        <v>0</v>
      </c>
      <c r="GF583">
        <v>2.851350243902439</v>
      </c>
      <c r="GG583">
        <v>0.03612167247386794</v>
      </c>
      <c r="GH583">
        <v>0.02880447979113793</v>
      </c>
      <c r="GI583">
        <v>1</v>
      </c>
      <c r="GJ583">
        <v>1</v>
      </c>
      <c r="GK583">
        <v>2</v>
      </c>
      <c r="GL583" t="s">
        <v>432</v>
      </c>
      <c r="GM583">
        <v>3.09905</v>
      </c>
      <c r="GN583">
        <v>2.75833</v>
      </c>
      <c r="GO583">
        <v>0.204826</v>
      </c>
      <c r="GP583">
        <v>0.209671</v>
      </c>
      <c r="GQ583">
        <v>0.09636400000000001</v>
      </c>
      <c r="GR583">
        <v>0.08534460000000001</v>
      </c>
      <c r="GS583">
        <v>20022.5</v>
      </c>
      <c r="GT583">
        <v>19694.2</v>
      </c>
      <c r="GU583">
        <v>25756</v>
      </c>
      <c r="GV583">
        <v>25301.1</v>
      </c>
      <c r="GW583">
        <v>37390.1</v>
      </c>
      <c r="GX583">
        <v>35284.4</v>
      </c>
      <c r="GY583">
        <v>45050.4</v>
      </c>
      <c r="GZ583">
        <v>41719.4</v>
      </c>
      <c r="HA583">
        <v>1.78885</v>
      </c>
      <c r="HB583">
        <v>1.7039</v>
      </c>
      <c r="HC583">
        <v>-0.104915</v>
      </c>
      <c r="HD583">
        <v>0</v>
      </c>
      <c r="HE583">
        <v>30.434</v>
      </c>
      <c r="HF583">
        <v>999.9</v>
      </c>
      <c r="HG583">
        <v>39</v>
      </c>
      <c r="HH583">
        <v>47.5</v>
      </c>
      <c r="HI583">
        <v>42.9534</v>
      </c>
      <c r="HJ583">
        <v>63.064</v>
      </c>
      <c r="HK583">
        <v>22.9247</v>
      </c>
      <c r="HL583">
        <v>1</v>
      </c>
      <c r="HM583">
        <v>1.08001</v>
      </c>
      <c r="HN583">
        <v>9.28105</v>
      </c>
      <c r="HO583">
        <v>20.0545</v>
      </c>
      <c r="HP583">
        <v>5.21055</v>
      </c>
      <c r="HQ583">
        <v>11.9878</v>
      </c>
      <c r="HR583">
        <v>4.96255</v>
      </c>
      <c r="HS583">
        <v>3.27397</v>
      </c>
      <c r="HT583">
        <v>9999</v>
      </c>
      <c r="HU583">
        <v>9999</v>
      </c>
      <c r="HV583">
        <v>9999</v>
      </c>
      <c r="HW583">
        <v>33.7</v>
      </c>
      <c r="HX583">
        <v>1.86397</v>
      </c>
      <c r="HY583">
        <v>1.86028</v>
      </c>
      <c r="HZ583">
        <v>1.85866</v>
      </c>
      <c r="IA583">
        <v>1.85997</v>
      </c>
      <c r="IB583">
        <v>1.85989</v>
      </c>
      <c r="IC583">
        <v>1.85852</v>
      </c>
      <c r="ID583">
        <v>1.8576</v>
      </c>
      <c r="IE583">
        <v>1.85242</v>
      </c>
      <c r="IF583">
        <v>0</v>
      </c>
      <c r="IG583">
        <v>0</v>
      </c>
      <c r="IH583">
        <v>0</v>
      </c>
      <c r="II583">
        <v>0</v>
      </c>
      <c r="IJ583" t="s">
        <v>433</v>
      </c>
      <c r="IK583" t="s">
        <v>434</v>
      </c>
      <c r="IL583" t="s">
        <v>435</v>
      </c>
      <c r="IM583" t="s">
        <v>435</v>
      </c>
      <c r="IN583" t="s">
        <v>435</v>
      </c>
      <c r="IO583" t="s">
        <v>435</v>
      </c>
      <c r="IP583">
        <v>0</v>
      </c>
      <c r="IQ583">
        <v>100</v>
      </c>
      <c r="IR583">
        <v>100</v>
      </c>
      <c r="IS583">
        <v>0.01</v>
      </c>
      <c r="IT583">
        <v>-0.0868</v>
      </c>
      <c r="IU583">
        <v>0.1137255797111478</v>
      </c>
      <c r="IV583">
        <v>0.0002756662941723101</v>
      </c>
      <c r="IW583">
        <v>-1.706736700235475E-07</v>
      </c>
      <c r="IX583">
        <v>-7.648352192670159E-11</v>
      </c>
      <c r="IY583">
        <v>-0.2528666375941129</v>
      </c>
      <c r="IZ583">
        <v>0.001712106514585134</v>
      </c>
      <c r="JA583">
        <v>0.0004201690128959496</v>
      </c>
      <c r="JB583">
        <v>-1.212774764375344E-06</v>
      </c>
      <c r="JC583">
        <v>3</v>
      </c>
      <c r="JD583">
        <v>1949</v>
      </c>
      <c r="JE583">
        <v>1</v>
      </c>
      <c r="JF583">
        <v>28</v>
      </c>
      <c r="JG583">
        <v>20.6</v>
      </c>
      <c r="JH583">
        <v>20.4</v>
      </c>
      <c r="JI583">
        <v>2.99805</v>
      </c>
      <c r="JJ583">
        <v>2.67334</v>
      </c>
      <c r="JK583">
        <v>1.49658</v>
      </c>
      <c r="JL583">
        <v>2.33521</v>
      </c>
      <c r="JM583">
        <v>1.54785</v>
      </c>
      <c r="JN583">
        <v>2.38892</v>
      </c>
      <c r="JO583">
        <v>50.6729</v>
      </c>
      <c r="JP583">
        <v>12.232</v>
      </c>
      <c r="JQ583">
        <v>18</v>
      </c>
      <c r="JR583">
        <v>503.879</v>
      </c>
      <c r="JS583">
        <v>460.513</v>
      </c>
      <c r="JT583">
        <v>21.3507</v>
      </c>
      <c r="JU583">
        <v>39.4273</v>
      </c>
      <c r="JV583">
        <v>30.0028</v>
      </c>
      <c r="JW583">
        <v>39.0963</v>
      </c>
      <c r="JX583">
        <v>38.9698</v>
      </c>
      <c r="JY583">
        <v>60.1446</v>
      </c>
      <c r="JZ583">
        <v>58.2246</v>
      </c>
      <c r="KA583">
        <v>0</v>
      </c>
      <c r="KB583">
        <v>16.4539</v>
      </c>
      <c r="KC583">
        <v>1390.84</v>
      </c>
      <c r="KD583">
        <v>15.3759</v>
      </c>
      <c r="KE583">
        <v>98.4395</v>
      </c>
      <c r="KF583">
        <v>99.03279999999999</v>
      </c>
    </row>
    <row r="584" spans="1:292">
      <c r="A584">
        <v>564</v>
      </c>
      <c r="B584">
        <v>1685040065.5</v>
      </c>
      <c r="C584">
        <v>13466.40000009537</v>
      </c>
      <c r="D584" t="s">
        <v>1572</v>
      </c>
      <c r="E584" t="s">
        <v>1573</v>
      </c>
      <c r="F584">
        <v>5</v>
      </c>
      <c r="G584" t="s">
        <v>1406</v>
      </c>
      <c r="H584">
        <v>1685040057.714286</v>
      </c>
      <c r="I584">
        <f>(J584)/1000</f>
        <v>0</v>
      </c>
      <c r="J584">
        <f>IF(DO584, AM584, AG584)</f>
        <v>0</v>
      </c>
      <c r="K584">
        <f>IF(DO584, AH584, AF584)</f>
        <v>0</v>
      </c>
      <c r="L584">
        <f>DQ584 - IF(AT584&gt;1, K584*DK584*100.0/(AV584*EE584), 0)</f>
        <v>0</v>
      </c>
      <c r="M584">
        <f>((S584-I584/2)*L584-K584)/(S584+I584/2)</f>
        <v>0</v>
      </c>
      <c r="N584">
        <f>M584*(DX584+DY584)/1000.0</f>
        <v>0</v>
      </c>
      <c r="O584">
        <f>(DQ584 - IF(AT584&gt;1, K584*DK584*100.0/(AV584*EE584), 0))*(DX584+DY584)/1000.0</f>
        <v>0</v>
      </c>
      <c r="P584">
        <f>2.0/((1/R584-1/Q584)+SIGN(R584)*SQRT((1/R584-1/Q584)*(1/R584-1/Q584) + 4*DL584/((DL584+1)*(DL584+1))*(2*1/R584*1/Q584-1/Q584*1/Q584)))</f>
        <v>0</v>
      </c>
      <c r="Q584">
        <f>IF(LEFT(DM584,1)&lt;&gt;"0",IF(LEFT(DM584,1)="1",3.0,DN584),$D$5+$E$5*(EE584*DX584/($K$5*1000))+$F$5*(EE584*DX584/($K$5*1000))*MAX(MIN(DK584,$J$5),$I$5)*MAX(MIN(DK584,$J$5),$I$5)+$G$5*MAX(MIN(DK584,$J$5),$I$5)*(EE584*DX584/($K$5*1000))+$H$5*(EE584*DX584/($K$5*1000))*(EE584*DX584/($K$5*1000)))</f>
        <v>0</v>
      </c>
      <c r="R584">
        <f>I584*(1000-(1000*0.61365*exp(17.502*V584/(240.97+V584))/(DX584+DY584)+DS584)/2)/(1000*0.61365*exp(17.502*V584/(240.97+V584))/(DX584+DY584)-DS584)</f>
        <v>0</v>
      </c>
      <c r="S584">
        <f>1/((DL584+1)/(P584/1.6)+1/(Q584/1.37)) + DL584/((DL584+1)/(P584/1.6) + DL584/(Q584/1.37))</f>
        <v>0</v>
      </c>
      <c r="T584">
        <f>(DG584*DJ584)</f>
        <v>0</v>
      </c>
      <c r="U584">
        <f>(DZ584+(T584+2*0.95*5.67E-8*(((DZ584+$B$9)+273)^4-(DZ584+273)^4)-44100*I584)/(1.84*29.3*Q584+8*0.95*5.67E-8*(DZ584+273)^3))</f>
        <v>0</v>
      </c>
      <c r="V584">
        <f>($C$9*EA584+$D$9*EB584+$E$9*U584)</f>
        <v>0</v>
      </c>
      <c r="W584">
        <f>0.61365*exp(17.502*V584/(240.97+V584))</f>
        <v>0</v>
      </c>
      <c r="X584">
        <f>(Y584/Z584*100)</f>
        <v>0</v>
      </c>
      <c r="Y584">
        <f>DS584*(DX584+DY584)/1000</f>
        <v>0</v>
      </c>
      <c r="Z584">
        <f>0.61365*exp(17.502*DZ584/(240.97+DZ584))</f>
        <v>0</v>
      </c>
      <c r="AA584">
        <f>(W584-DS584*(DX584+DY584)/1000)</f>
        <v>0</v>
      </c>
      <c r="AB584">
        <f>(-I584*44100)</f>
        <v>0</v>
      </c>
      <c r="AC584">
        <f>2*29.3*Q584*0.92*(DZ584-V584)</f>
        <v>0</v>
      </c>
      <c r="AD584">
        <f>2*0.95*5.67E-8*(((DZ584+$B$9)+273)^4-(V584+273)^4)</f>
        <v>0</v>
      </c>
      <c r="AE584">
        <f>T584+AD584+AB584+AC584</f>
        <v>0</v>
      </c>
      <c r="AF584">
        <f>DW584*AT584*(DR584-DQ584*(1000-AT584*DT584)/(1000-AT584*DS584))/(100*DK584)</f>
        <v>0</v>
      </c>
      <c r="AG584">
        <f>1000*DW584*AT584*(DS584-DT584)/(100*DK584*(1000-AT584*DS584))</f>
        <v>0</v>
      </c>
      <c r="AH584">
        <f>(AI584 - AJ584 - DX584*1E3/(8.314*(DZ584+273.15)) * AL584/DW584 * AK584) * DW584/(100*DK584) * (1000 - DT584)/1000</f>
        <v>0</v>
      </c>
      <c r="AI584">
        <v>1397.569714145678</v>
      </c>
      <c r="AJ584">
        <v>1357.840969696969</v>
      </c>
      <c r="AK584">
        <v>3.378902359442832</v>
      </c>
      <c r="AL584">
        <v>66.96187495327348</v>
      </c>
      <c r="AM584">
        <f>(AO584 - AN584 + DX584*1E3/(8.314*(DZ584+273.15)) * AQ584/DW584 * AP584) * DW584/(100*DK584) * 1000/(1000 - AO584)</f>
        <v>0</v>
      </c>
      <c r="AN584">
        <v>15.42747917953768</v>
      </c>
      <c r="AO584">
        <v>18.31309650349651</v>
      </c>
      <c r="AP584">
        <v>0.0004382865327265783</v>
      </c>
      <c r="AQ584">
        <v>97.61332919018848</v>
      </c>
      <c r="AR584">
        <v>0</v>
      </c>
      <c r="AS584">
        <v>0</v>
      </c>
      <c r="AT584">
        <f>IF(AR584*$H$15&gt;=AV584,1.0,(AV584/(AV584-AR584*$H$15)))</f>
        <v>0</v>
      </c>
      <c r="AU584">
        <f>(AT584-1)*100</f>
        <v>0</v>
      </c>
      <c r="AV584">
        <f>MAX(0,($B$15+$C$15*EE584)/(1+$D$15*EE584)*DX584/(DZ584+273)*$E$15)</f>
        <v>0</v>
      </c>
      <c r="AW584" t="s">
        <v>429</v>
      </c>
      <c r="AX584" t="s">
        <v>429</v>
      </c>
      <c r="AY584">
        <v>0</v>
      </c>
      <c r="AZ584">
        <v>0</v>
      </c>
      <c r="BA584">
        <f>1-AY584/AZ584</f>
        <v>0</v>
      </c>
      <c r="BB584">
        <v>0</v>
      </c>
      <c r="BC584" t="s">
        <v>429</v>
      </c>
      <c r="BD584" t="s">
        <v>429</v>
      </c>
      <c r="BE584">
        <v>0</v>
      </c>
      <c r="BF584">
        <v>0</v>
      </c>
      <c r="BG584">
        <f>1-BE584/BF584</f>
        <v>0</v>
      </c>
      <c r="BH584">
        <v>0.5</v>
      </c>
      <c r="BI584">
        <f>DH584</f>
        <v>0</v>
      </c>
      <c r="BJ584">
        <f>K584</f>
        <v>0</v>
      </c>
      <c r="BK584">
        <f>BG584*BH584*BI584</f>
        <v>0</v>
      </c>
      <c r="BL584">
        <f>(BJ584-BB584)/BI584</f>
        <v>0</v>
      </c>
      <c r="BM584">
        <f>(AZ584-BF584)/BF584</f>
        <v>0</v>
      </c>
      <c r="BN584">
        <f>AY584/(BA584+AY584/BF584)</f>
        <v>0</v>
      </c>
      <c r="BO584" t="s">
        <v>429</v>
      </c>
      <c r="BP584">
        <v>0</v>
      </c>
      <c r="BQ584">
        <f>IF(BP584&lt;&gt;0, BP584, BN584)</f>
        <v>0</v>
      </c>
      <c r="BR584">
        <f>1-BQ584/BF584</f>
        <v>0</v>
      </c>
      <c r="BS584">
        <f>(BF584-BE584)/(BF584-BQ584)</f>
        <v>0</v>
      </c>
      <c r="BT584">
        <f>(AZ584-BF584)/(AZ584-BQ584)</f>
        <v>0</v>
      </c>
      <c r="BU584">
        <f>(BF584-BE584)/(BF584-AY584)</f>
        <v>0</v>
      </c>
      <c r="BV584">
        <f>(AZ584-BF584)/(AZ584-AY584)</f>
        <v>0</v>
      </c>
      <c r="BW584">
        <f>(BS584*BQ584/BE584)</f>
        <v>0</v>
      </c>
      <c r="BX584">
        <f>(1-BW584)</f>
        <v>0</v>
      </c>
      <c r="DG584">
        <f>$B$13*EF584+$C$13*EG584+$F$13*ER584*(1-EU584)</f>
        <v>0</v>
      </c>
      <c r="DH584">
        <f>DG584*DI584</f>
        <v>0</v>
      </c>
      <c r="DI584">
        <f>($B$13*$D$11+$C$13*$D$11+$F$13*((FE584+EW584)/MAX(FE584+EW584+FF584, 0.1)*$I$11+FF584/MAX(FE584+EW584+FF584, 0.1)*$J$11))/($B$13+$C$13+$F$13)</f>
        <v>0</v>
      </c>
      <c r="DJ584">
        <f>($B$13*$K$11+$C$13*$K$11+$F$13*((FE584+EW584)/MAX(FE584+EW584+FF584, 0.1)*$P$11+FF584/MAX(FE584+EW584+FF584, 0.1)*$Q$11))/($B$13+$C$13+$F$13)</f>
        <v>0</v>
      </c>
      <c r="DK584">
        <v>6</v>
      </c>
      <c r="DL584">
        <v>0.5</v>
      </c>
      <c r="DM584" t="s">
        <v>430</v>
      </c>
      <c r="DN584">
        <v>2</v>
      </c>
      <c r="DO584" t="b">
        <v>1</v>
      </c>
      <c r="DP584">
        <v>1685040057.714286</v>
      </c>
      <c r="DQ584">
        <v>1308.761785714285</v>
      </c>
      <c r="DR584">
        <v>1359.333928571428</v>
      </c>
      <c r="DS584">
        <v>18.29357857142857</v>
      </c>
      <c r="DT584">
        <v>15.42602142857143</v>
      </c>
      <c r="DU584">
        <v>1308.751785714286</v>
      </c>
      <c r="DV584">
        <v>18.38055714285715</v>
      </c>
      <c r="DW584">
        <v>500.0231071428571</v>
      </c>
      <c r="DX584">
        <v>99.45050714285712</v>
      </c>
      <c r="DY584">
        <v>0.100034225</v>
      </c>
      <c r="DZ584">
        <v>27.37606785714286</v>
      </c>
      <c r="EA584">
        <v>28.72153571428571</v>
      </c>
      <c r="EB584">
        <v>999.9000000000002</v>
      </c>
      <c r="EC584">
        <v>0</v>
      </c>
      <c r="ED584">
        <v>0</v>
      </c>
      <c r="EE584">
        <v>10001.07214285714</v>
      </c>
      <c r="EF584">
        <v>0</v>
      </c>
      <c r="EG584">
        <v>484.5662857142857</v>
      </c>
      <c r="EH584">
        <v>-50.57177142857143</v>
      </c>
      <c r="EI584">
        <v>1333.151071428572</v>
      </c>
      <c r="EJ584">
        <v>1380.631428571429</v>
      </c>
      <c r="EK584">
        <v>2.8675525</v>
      </c>
      <c r="EL584">
        <v>1359.333928571428</v>
      </c>
      <c r="EM584">
        <v>15.42602142857143</v>
      </c>
      <c r="EN584">
        <v>1.819305714285714</v>
      </c>
      <c r="EO584">
        <v>1.534125714285714</v>
      </c>
      <c r="EP584">
        <v>15.95364642857143</v>
      </c>
      <c r="EQ584">
        <v>13.31257857142857</v>
      </c>
      <c r="ER584">
        <v>2000.02</v>
      </c>
      <c r="ES584">
        <v>0.9799997857142857</v>
      </c>
      <c r="ET584">
        <v>0.02000019285714286</v>
      </c>
      <c r="EU584">
        <v>0</v>
      </c>
      <c r="EV584">
        <v>777.1869642857145</v>
      </c>
      <c r="EW584">
        <v>5.00078</v>
      </c>
      <c r="EX584">
        <v>21420.68928571429</v>
      </c>
      <c r="EY584">
        <v>16379.8</v>
      </c>
      <c r="EZ584">
        <v>46.66725</v>
      </c>
      <c r="FA584">
        <v>49.10925000000001</v>
      </c>
      <c r="FB584">
        <v>47.46182142857143</v>
      </c>
      <c r="FC584">
        <v>47.86349999999999</v>
      </c>
      <c r="FD584">
        <v>46.91264285714284</v>
      </c>
      <c r="FE584">
        <v>1955.115</v>
      </c>
      <c r="FF584">
        <v>39.90285714285715</v>
      </c>
      <c r="FG584">
        <v>0</v>
      </c>
      <c r="FH584">
        <v>1685040064.9</v>
      </c>
      <c r="FI584">
        <v>0</v>
      </c>
      <c r="FJ584">
        <v>777.1450799999999</v>
      </c>
      <c r="FK584">
        <v>-3.128769226001019</v>
      </c>
      <c r="FL584">
        <v>5748.738448190918</v>
      </c>
      <c r="FM584">
        <v>21466.068</v>
      </c>
      <c r="FN584">
        <v>15</v>
      </c>
      <c r="FO584">
        <v>1685038834.5</v>
      </c>
      <c r="FP584" t="s">
        <v>1407</v>
      </c>
      <c r="FQ584">
        <v>1685038825.5</v>
      </c>
      <c r="FR584">
        <v>1685038834.5</v>
      </c>
      <c r="FS584">
        <v>7</v>
      </c>
      <c r="FT584">
        <v>-0.029</v>
      </c>
      <c r="FU584">
        <v>-0.007</v>
      </c>
      <c r="FV584">
        <v>0.194</v>
      </c>
      <c r="FW584">
        <v>-0.178</v>
      </c>
      <c r="FX584">
        <v>420</v>
      </c>
      <c r="FY584">
        <v>11</v>
      </c>
      <c r="FZ584">
        <v>0.2</v>
      </c>
      <c r="GA584">
        <v>0.02</v>
      </c>
      <c r="GB584">
        <v>-50.4041512195122</v>
      </c>
      <c r="GC584">
        <v>-3.101207665505336</v>
      </c>
      <c r="GD584">
        <v>0.3240453537377147</v>
      </c>
      <c r="GE584">
        <v>0</v>
      </c>
      <c r="GF584">
        <v>2.85471243902439</v>
      </c>
      <c r="GG584">
        <v>0.2193986759581887</v>
      </c>
      <c r="GH584">
        <v>0.02249221152792705</v>
      </c>
      <c r="GI584">
        <v>1</v>
      </c>
      <c r="GJ584">
        <v>1</v>
      </c>
      <c r="GK584">
        <v>2</v>
      </c>
      <c r="GL584" t="s">
        <v>432</v>
      </c>
      <c r="GM584">
        <v>3.09907</v>
      </c>
      <c r="GN584">
        <v>2.75809</v>
      </c>
      <c r="GO584">
        <v>0.206392</v>
      </c>
      <c r="GP584">
        <v>0.211208</v>
      </c>
      <c r="GQ584">
        <v>0.0964015</v>
      </c>
      <c r="GR584">
        <v>0.0853666</v>
      </c>
      <c r="GS584">
        <v>19981.7</v>
      </c>
      <c r="GT584">
        <v>19654.5</v>
      </c>
      <c r="GU584">
        <v>25754.5</v>
      </c>
      <c r="GV584">
        <v>25299.5</v>
      </c>
      <c r="GW584">
        <v>37386.4</v>
      </c>
      <c r="GX584">
        <v>35282.1</v>
      </c>
      <c r="GY584">
        <v>45047.5</v>
      </c>
      <c r="GZ584">
        <v>41717.4</v>
      </c>
      <c r="HA584">
        <v>1.78855</v>
      </c>
      <c r="HB584">
        <v>1.7037</v>
      </c>
      <c r="HC584">
        <v>-0.104684</v>
      </c>
      <c r="HD584">
        <v>0</v>
      </c>
      <c r="HE584">
        <v>30.4432</v>
      </c>
      <c r="HF584">
        <v>999.9</v>
      </c>
      <c r="HG584">
        <v>39</v>
      </c>
      <c r="HH584">
        <v>47.5</v>
      </c>
      <c r="HI584">
        <v>42.9517</v>
      </c>
      <c r="HJ584">
        <v>63.134</v>
      </c>
      <c r="HK584">
        <v>22.9087</v>
      </c>
      <c r="HL584">
        <v>1</v>
      </c>
      <c r="HM584">
        <v>1.08279</v>
      </c>
      <c r="HN584">
        <v>9.28105</v>
      </c>
      <c r="HO584">
        <v>20.0542</v>
      </c>
      <c r="HP584">
        <v>5.2104</v>
      </c>
      <c r="HQ584">
        <v>11.9875</v>
      </c>
      <c r="HR584">
        <v>4.96265</v>
      </c>
      <c r="HS584">
        <v>3.2739</v>
      </c>
      <c r="HT584">
        <v>9999</v>
      </c>
      <c r="HU584">
        <v>9999</v>
      </c>
      <c r="HV584">
        <v>9999</v>
      </c>
      <c r="HW584">
        <v>33.7</v>
      </c>
      <c r="HX584">
        <v>1.86397</v>
      </c>
      <c r="HY584">
        <v>1.8603</v>
      </c>
      <c r="HZ584">
        <v>1.85867</v>
      </c>
      <c r="IA584">
        <v>1.85997</v>
      </c>
      <c r="IB584">
        <v>1.85989</v>
      </c>
      <c r="IC584">
        <v>1.85852</v>
      </c>
      <c r="ID584">
        <v>1.8576</v>
      </c>
      <c r="IE584">
        <v>1.85242</v>
      </c>
      <c r="IF584">
        <v>0</v>
      </c>
      <c r="IG584">
        <v>0</v>
      </c>
      <c r="IH584">
        <v>0</v>
      </c>
      <c r="II584">
        <v>0</v>
      </c>
      <c r="IJ584" t="s">
        <v>433</v>
      </c>
      <c r="IK584" t="s">
        <v>434</v>
      </c>
      <c r="IL584" t="s">
        <v>435</v>
      </c>
      <c r="IM584" t="s">
        <v>435</v>
      </c>
      <c r="IN584" t="s">
        <v>435</v>
      </c>
      <c r="IO584" t="s">
        <v>435</v>
      </c>
      <c r="IP584">
        <v>0</v>
      </c>
      <c r="IQ584">
        <v>100</v>
      </c>
      <c r="IR584">
        <v>100</v>
      </c>
      <c r="IS584">
        <v>0</v>
      </c>
      <c r="IT584">
        <v>-0.0867</v>
      </c>
      <c r="IU584">
        <v>0.1137255797111478</v>
      </c>
      <c r="IV584">
        <v>0.0002756662941723101</v>
      </c>
      <c r="IW584">
        <v>-1.706736700235475E-07</v>
      </c>
      <c r="IX584">
        <v>-7.648352192670159E-11</v>
      </c>
      <c r="IY584">
        <v>-0.2528666375941129</v>
      </c>
      <c r="IZ584">
        <v>0.001712106514585134</v>
      </c>
      <c r="JA584">
        <v>0.0004201690128959496</v>
      </c>
      <c r="JB584">
        <v>-1.212774764375344E-06</v>
      </c>
      <c r="JC584">
        <v>3</v>
      </c>
      <c r="JD584">
        <v>1949</v>
      </c>
      <c r="JE584">
        <v>1</v>
      </c>
      <c r="JF584">
        <v>28</v>
      </c>
      <c r="JG584">
        <v>20.7</v>
      </c>
      <c r="JH584">
        <v>20.5</v>
      </c>
      <c r="JI584">
        <v>3.02612</v>
      </c>
      <c r="JJ584">
        <v>2.66846</v>
      </c>
      <c r="JK584">
        <v>1.49658</v>
      </c>
      <c r="JL584">
        <v>2.33521</v>
      </c>
      <c r="JM584">
        <v>1.54785</v>
      </c>
      <c r="JN584">
        <v>2.44507</v>
      </c>
      <c r="JO584">
        <v>50.7055</v>
      </c>
      <c r="JP584">
        <v>12.2145</v>
      </c>
      <c r="JQ584">
        <v>18</v>
      </c>
      <c r="JR584">
        <v>503.863</v>
      </c>
      <c r="JS584">
        <v>460.539</v>
      </c>
      <c r="JT584">
        <v>21.3606</v>
      </c>
      <c r="JU584">
        <v>39.4562</v>
      </c>
      <c r="JV584">
        <v>30.0027</v>
      </c>
      <c r="JW584">
        <v>39.1228</v>
      </c>
      <c r="JX584">
        <v>38.9941</v>
      </c>
      <c r="JY584">
        <v>60.7097</v>
      </c>
      <c r="JZ584">
        <v>58.2246</v>
      </c>
      <c r="KA584">
        <v>0</v>
      </c>
      <c r="KB584">
        <v>16.4637</v>
      </c>
      <c r="KC584">
        <v>1404.21</v>
      </c>
      <c r="KD584">
        <v>15.3759</v>
      </c>
      <c r="KE584">
        <v>98.43340000000001</v>
      </c>
      <c r="KF584">
        <v>99.02760000000001</v>
      </c>
    </row>
    <row r="585" spans="1:292">
      <c r="A585">
        <v>565</v>
      </c>
      <c r="B585">
        <v>1685040070.5</v>
      </c>
      <c r="C585">
        <v>13471.40000009537</v>
      </c>
      <c r="D585" t="s">
        <v>1574</v>
      </c>
      <c r="E585" t="s">
        <v>1575</v>
      </c>
      <c r="F585">
        <v>5</v>
      </c>
      <c r="G585" t="s">
        <v>1406</v>
      </c>
      <c r="H585">
        <v>1685040063</v>
      </c>
      <c r="I585">
        <f>(J585)/1000</f>
        <v>0</v>
      </c>
      <c r="J585">
        <f>IF(DO585, AM585, AG585)</f>
        <v>0</v>
      </c>
      <c r="K585">
        <f>IF(DO585, AH585, AF585)</f>
        <v>0</v>
      </c>
      <c r="L585">
        <f>DQ585 - IF(AT585&gt;1, K585*DK585*100.0/(AV585*EE585), 0)</f>
        <v>0</v>
      </c>
      <c r="M585">
        <f>((S585-I585/2)*L585-K585)/(S585+I585/2)</f>
        <v>0</v>
      </c>
      <c r="N585">
        <f>M585*(DX585+DY585)/1000.0</f>
        <v>0</v>
      </c>
      <c r="O585">
        <f>(DQ585 - IF(AT585&gt;1, K585*DK585*100.0/(AV585*EE585), 0))*(DX585+DY585)/1000.0</f>
        <v>0</v>
      </c>
      <c r="P585">
        <f>2.0/((1/R585-1/Q585)+SIGN(R585)*SQRT((1/R585-1/Q585)*(1/R585-1/Q585) + 4*DL585/((DL585+1)*(DL585+1))*(2*1/R585*1/Q585-1/Q585*1/Q585)))</f>
        <v>0</v>
      </c>
      <c r="Q585">
        <f>IF(LEFT(DM585,1)&lt;&gt;"0",IF(LEFT(DM585,1)="1",3.0,DN585),$D$5+$E$5*(EE585*DX585/($K$5*1000))+$F$5*(EE585*DX585/($K$5*1000))*MAX(MIN(DK585,$J$5),$I$5)*MAX(MIN(DK585,$J$5),$I$5)+$G$5*MAX(MIN(DK585,$J$5),$I$5)*(EE585*DX585/($K$5*1000))+$H$5*(EE585*DX585/($K$5*1000))*(EE585*DX585/($K$5*1000)))</f>
        <v>0</v>
      </c>
      <c r="R585">
        <f>I585*(1000-(1000*0.61365*exp(17.502*V585/(240.97+V585))/(DX585+DY585)+DS585)/2)/(1000*0.61365*exp(17.502*V585/(240.97+V585))/(DX585+DY585)-DS585)</f>
        <v>0</v>
      </c>
      <c r="S585">
        <f>1/((DL585+1)/(P585/1.6)+1/(Q585/1.37)) + DL585/((DL585+1)/(P585/1.6) + DL585/(Q585/1.37))</f>
        <v>0</v>
      </c>
      <c r="T585">
        <f>(DG585*DJ585)</f>
        <v>0</v>
      </c>
      <c r="U585">
        <f>(DZ585+(T585+2*0.95*5.67E-8*(((DZ585+$B$9)+273)^4-(DZ585+273)^4)-44100*I585)/(1.84*29.3*Q585+8*0.95*5.67E-8*(DZ585+273)^3))</f>
        <v>0</v>
      </c>
      <c r="V585">
        <f>($C$9*EA585+$D$9*EB585+$E$9*U585)</f>
        <v>0</v>
      </c>
      <c r="W585">
        <f>0.61365*exp(17.502*V585/(240.97+V585))</f>
        <v>0</v>
      </c>
      <c r="X585">
        <f>(Y585/Z585*100)</f>
        <v>0</v>
      </c>
      <c r="Y585">
        <f>DS585*(DX585+DY585)/1000</f>
        <v>0</v>
      </c>
      <c r="Z585">
        <f>0.61365*exp(17.502*DZ585/(240.97+DZ585))</f>
        <v>0</v>
      </c>
      <c r="AA585">
        <f>(W585-DS585*(DX585+DY585)/1000)</f>
        <v>0</v>
      </c>
      <c r="AB585">
        <f>(-I585*44100)</f>
        <v>0</v>
      </c>
      <c r="AC585">
        <f>2*29.3*Q585*0.92*(DZ585-V585)</f>
        <v>0</v>
      </c>
      <c r="AD585">
        <f>2*0.95*5.67E-8*(((DZ585+$B$9)+273)^4-(V585+273)^4)</f>
        <v>0</v>
      </c>
      <c r="AE585">
        <f>T585+AD585+AB585+AC585</f>
        <v>0</v>
      </c>
      <c r="AF585">
        <f>DW585*AT585*(DR585-DQ585*(1000-AT585*DT585)/(1000-AT585*DS585))/(100*DK585)</f>
        <v>0</v>
      </c>
      <c r="AG585">
        <f>1000*DW585*AT585*(DS585-DT585)/(100*DK585*(1000-AT585*DS585))</f>
        <v>0</v>
      </c>
      <c r="AH585">
        <f>(AI585 - AJ585 - DX585*1E3/(8.314*(DZ585+273.15)) * AL585/DW585 * AK585) * DW585/(100*DK585) * (1000 - DT585)/1000</f>
        <v>0</v>
      </c>
      <c r="AI585">
        <v>1414.258796338696</v>
      </c>
      <c r="AJ585">
        <v>1374.559878787879</v>
      </c>
      <c r="AK585">
        <v>3.314105545521035</v>
      </c>
      <c r="AL585">
        <v>66.96187495327348</v>
      </c>
      <c r="AM585">
        <f>(AO585 - AN585 + DX585*1E3/(8.314*(DZ585+273.15)) * AQ585/DW585 * AP585) * DW585/(100*DK585) * 1000/(1000 - AO585)</f>
        <v>0</v>
      </c>
      <c r="AN585">
        <v>15.43140455743427</v>
      </c>
      <c r="AO585">
        <v>18.32376083916085</v>
      </c>
      <c r="AP585">
        <v>0.0003518601231251138</v>
      </c>
      <c r="AQ585">
        <v>97.61332919018848</v>
      </c>
      <c r="AR585">
        <v>0</v>
      </c>
      <c r="AS585">
        <v>0</v>
      </c>
      <c r="AT585">
        <f>IF(AR585*$H$15&gt;=AV585,1.0,(AV585/(AV585-AR585*$H$15)))</f>
        <v>0</v>
      </c>
      <c r="AU585">
        <f>(AT585-1)*100</f>
        <v>0</v>
      </c>
      <c r="AV585">
        <f>MAX(0,($B$15+$C$15*EE585)/(1+$D$15*EE585)*DX585/(DZ585+273)*$E$15)</f>
        <v>0</v>
      </c>
      <c r="AW585" t="s">
        <v>429</v>
      </c>
      <c r="AX585" t="s">
        <v>429</v>
      </c>
      <c r="AY585">
        <v>0</v>
      </c>
      <c r="AZ585">
        <v>0</v>
      </c>
      <c r="BA585">
        <f>1-AY585/AZ585</f>
        <v>0</v>
      </c>
      <c r="BB585">
        <v>0</v>
      </c>
      <c r="BC585" t="s">
        <v>429</v>
      </c>
      <c r="BD585" t="s">
        <v>429</v>
      </c>
      <c r="BE585">
        <v>0</v>
      </c>
      <c r="BF585">
        <v>0</v>
      </c>
      <c r="BG585">
        <f>1-BE585/BF585</f>
        <v>0</v>
      </c>
      <c r="BH585">
        <v>0.5</v>
      </c>
      <c r="BI585">
        <f>DH585</f>
        <v>0</v>
      </c>
      <c r="BJ585">
        <f>K585</f>
        <v>0</v>
      </c>
      <c r="BK585">
        <f>BG585*BH585*BI585</f>
        <v>0</v>
      </c>
      <c r="BL585">
        <f>(BJ585-BB585)/BI585</f>
        <v>0</v>
      </c>
      <c r="BM585">
        <f>(AZ585-BF585)/BF585</f>
        <v>0</v>
      </c>
      <c r="BN585">
        <f>AY585/(BA585+AY585/BF585)</f>
        <v>0</v>
      </c>
      <c r="BO585" t="s">
        <v>429</v>
      </c>
      <c r="BP585">
        <v>0</v>
      </c>
      <c r="BQ585">
        <f>IF(BP585&lt;&gt;0, BP585, BN585)</f>
        <v>0</v>
      </c>
      <c r="BR585">
        <f>1-BQ585/BF585</f>
        <v>0</v>
      </c>
      <c r="BS585">
        <f>(BF585-BE585)/(BF585-BQ585)</f>
        <v>0</v>
      </c>
      <c r="BT585">
        <f>(AZ585-BF585)/(AZ585-BQ585)</f>
        <v>0</v>
      </c>
      <c r="BU585">
        <f>(BF585-BE585)/(BF585-AY585)</f>
        <v>0</v>
      </c>
      <c r="BV585">
        <f>(AZ585-BF585)/(AZ585-AY585)</f>
        <v>0</v>
      </c>
      <c r="BW585">
        <f>(BS585*BQ585/BE585)</f>
        <v>0</v>
      </c>
      <c r="BX585">
        <f>(1-BW585)</f>
        <v>0</v>
      </c>
      <c r="DG585">
        <f>$B$13*EF585+$C$13*EG585+$F$13*ER585*(1-EU585)</f>
        <v>0</v>
      </c>
      <c r="DH585">
        <f>DG585*DI585</f>
        <v>0</v>
      </c>
      <c r="DI585">
        <f>($B$13*$D$11+$C$13*$D$11+$F$13*((FE585+EW585)/MAX(FE585+EW585+FF585, 0.1)*$I$11+FF585/MAX(FE585+EW585+FF585, 0.1)*$J$11))/($B$13+$C$13+$F$13)</f>
        <v>0</v>
      </c>
      <c r="DJ585">
        <f>($B$13*$K$11+$C$13*$K$11+$F$13*((FE585+EW585)/MAX(FE585+EW585+FF585, 0.1)*$P$11+FF585/MAX(FE585+EW585+FF585, 0.1)*$Q$11))/($B$13+$C$13+$F$13)</f>
        <v>0</v>
      </c>
      <c r="DK585">
        <v>6</v>
      </c>
      <c r="DL585">
        <v>0.5</v>
      </c>
      <c r="DM585" t="s">
        <v>430</v>
      </c>
      <c r="DN585">
        <v>2</v>
      </c>
      <c r="DO585" t="b">
        <v>1</v>
      </c>
      <c r="DP585">
        <v>1685040063</v>
      </c>
      <c r="DQ585">
        <v>1326.297407407407</v>
      </c>
      <c r="DR585">
        <v>1377.001481481481</v>
      </c>
      <c r="DS585">
        <v>18.30814444444444</v>
      </c>
      <c r="DT585">
        <v>15.42905185185185</v>
      </c>
      <c r="DU585">
        <v>1326.296666666667</v>
      </c>
      <c r="DV585">
        <v>18.3949037037037</v>
      </c>
      <c r="DW585">
        <v>500.008074074074</v>
      </c>
      <c r="DX585">
        <v>99.45104814814815</v>
      </c>
      <c r="DY585">
        <v>0.1000428777777778</v>
      </c>
      <c r="DZ585">
        <v>27.38676296296296</v>
      </c>
      <c r="EA585">
        <v>28.73484814814815</v>
      </c>
      <c r="EB585">
        <v>999.9000000000001</v>
      </c>
      <c r="EC585">
        <v>0</v>
      </c>
      <c r="ED585">
        <v>0</v>
      </c>
      <c r="EE585">
        <v>10003.43111111111</v>
      </c>
      <c r="EF585">
        <v>0</v>
      </c>
      <c r="EG585">
        <v>499.0368518518518</v>
      </c>
      <c r="EH585">
        <v>-50.70444814814815</v>
      </c>
      <c r="EI585">
        <v>1351.032962962963</v>
      </c>
      <c r="EJ585">
        <v>1398.581111111111</v>
      </c>
      <c r="EK585">
        <v>2.879094074074075</v>
      </c>
      <c r="EL585">
        <v>1377.001481481481</v>
      </c>
      <c r="EM585">
        <v>15.42905185185185</v>
      </c>
      <c r="EN585">
        <v>1.820764444444445</v>
      </c>
      <c r="EO585">
        <v>1.534434814814815</v>
      </c>
      <c r="EP585">
        <v>15.9661962962963</v>
      </c>
      <c r="EQ585">
        <v>13.31567407407407</v>
      </c>
      <c r="ER585">
        <v>2000.008888888889</v>
      </c>
      <c r="ES585">
        <v>0.9800047037037038</v>
      </c>
      <c r="ET585">
        <v>0.0199951037037037</v>
      </c>
      <c r="EU585">
        <v>0</v>
      </c>
      <c r="EV585">
        <v>776.9343703703703</v>
      </c>
      <c r="EW585">
        <v>5.00078</v>
      </c>
      <c r="EX585">
        <v>21483.23703703704</v>
      </c>
      <c r="EY585">
        <v>16379.73333333333</v>
      </c>
      <c r="EZ585">
        <v>46.67351851851851</v>
      </c>
      <c r="FA585">
        <v>49.12492592592593</v>
      </c>
      <c r="FB585">
        <v>47.46281481481482</v>
      </c>
      <c r="FC585">
        <v>47.87692592592592</v>
      </c>
      <c r="FD585">
        <v>46.93025925925925</v>
      </c>
      <c r="FE585">
        <v>1955.115925925926</v>
      </c>
      <c r="FF585">
        <v>39.89074074074075</v>
      </c>
      <c r="FG585">
        <v>0</v>
      </c>
      <c r="FH585">
        <v>1685040069.7</v>
      </c>
      <c r="FI585">
        <v>0</v>
      </c>
      <c r="FJ585">
        <v>776.9242800000002</v>
      </c>
      <c r="FK585">
        <v>-3.853384608307358</v>
      </c>
      <c r="FL585">
        <v>-4017.384615176779</v>
      </c>
      <c r="FM585">
        <v>21476.796</v>
      </c>
      <c r="FN585">
        <v>15</v>
      </c>
      <c r="FO585">
        <v>1685038834.5</v>
      </c>
      <c r="FP585" t="s">
        <v>1407</v>
      </c>
      <c r="FQ585">
        <v>1685038825.5</v>
      </c>
      <c r="FR585">
        <v>1685038834.5</v>
      </c>
      <c r="FS585">
        <v>7</v>
      </c>
      <c r="FT585">
        <v>-0.029</v>
      </c>
      <c r="FU585">
        <v>-0.007</v>
      </c>
      <c r="FV585">
        <v>0.194</v>
      </c>
      <c r="FW585">
        <v>-0.178</v>
      </c>
      <c r="FX585">
        <v>420</v>
      </c>
      <c r="FY585">
        <v>11</v>
      </c>
      <c r="FZ585">
        <v>0.2</v>
      </c>
      <c r="GA585">
        <v>0.02</v>
      </c>
      <c r="GB585">
        <v>-50.57988780487805</v>
      </c>
      <c r="GC585">
        <v>-1.629503832752655</v>
      </c>
      <c r="GD585">
        <v>0.1927574960677363</v>
      </c>
      <c r="GE585">
        <v>0</v>
      </c>
      <c r="GF585">
        <v>2.870792926829268</v>
      </c>
      <c r="GG585">
        <v>0.1378900348432084</v>
      </c>
      <c r="GH585">
        <v>0.01389087000451921</v>
      </c>
      <c r="GI585">
        <v>1</v>
      </c>
      <c r="GJ585">
        <v>1</v>
      </c>
      <c r="GK585">
        <v>2</v>
      </c>
      <c r="GL585" t="s">
        <v>432</v>
      </c>
      <c r="GM585">
        <v>3.099</v>
      </c>
      <c r="GN585">
        <v>2.75803</v>
      </c>
      <c r="GO585">
        <v>0.207927</v>
      </c>
      <c r="GP585">
        <v>0.212729</v>
      </c>
      <c r="GQ585">
        <v>0.0964362</v>
      </c>
      <c r="GR585">
        <v>0.0853617</v>
      </c>
      <c r="GS585">
        <v>19941.5</v>
      </c>
      <c r="GT585">
        <v>19615.2</v>
      </c>
      <c r="GU585">
        <v>25752.8</v>
      </c>
      <c r="GV585">
        <v>25298.1</v>
      </c>
      <c r="GW585">
        <v>37383.3</v>
      </c>
      <c r="GX585">
        <v>35280.6</v>
      </c>
      <c r="GY585">
        <v>45045.1</v>
      </c>
      <c r="GZ585">
        <v>41715.2</v>
      </c>
      <c r="HA585">
        <v>1.78805</v>
      </c>
      <c r="HB585">
        <v>1.70335</v>
      </c>
      <c r="HC585">
        <v>-0.103708</v>
      </c>
      <c r="HD585">
        <v>0</v>
      </c>
      <c r="HE585">
        <v>30.4538</v>
      </c>
      <c r="HF585">
        <v>999.9</v>
      </c>
      <c r="HG585">
        <v>39</v>
      </c>
      <c r="HH585">
        <v>47.5</v>
      </c>
      <c r="HI585">
        <v>42.9536</v>
      </c>
      <c r="HJ585">
        <v>63.294</v>
      </c>
      <c r="HK585">
        <v>22.9928</v>
      </c>
      <c r="HL585">
        <v>1</v>
      </c>
      <c r="HM585">
        <v>1.0856</v>
      </c>
      <c r="HN585">
        <v>9.28105</v>
      </c>
      <c r="HO585">
        <v>20.0541</v>
      </c>
      <c r="HP585">
        <v>5.2098</v>
      </c>
      <c r="HQ585">
        <v>11.9875</v>
      </c>
      <c r="HR585">
        <v>4.96245</v>
      </c>
      <c r="HS585">
        <v>3.27378</v>
      </c>
      <c r="HT585">
        <v>9999</v>
      </c>
      <c r="HU585">
        <v>9999</v>
      </c>
      <c r="HV585">
        <v>9999</v>
      </c>
      <c r="HW585">
        <v>33.7</v>
      </c>
      <c r="HX585">
        <v>1.86398</v>
      </c>
      <c r="HY585">
        <v>1.8603</v>
      </c>
      <c r="HZ585">
        <v>1.85867</v>
      </c>
      <c r="IA585">
        <v>1.85999</v>
      </c>
      <c r="IB585">
        <v>1.85989</v>
      </c>
      <c r="IC585">
        <v>1.85852</v>
      </c>
      <c r="ID585">
        <v>1.8576</v>
      </c>
      <c r="IE585">
        <v>1.85242</v>
      </c>
      <c r="IF585">
        <v>0</v>
      </c>
      <c r="IG585">
        <v>0</v>
      </c>
      <c r="IH585">
        <v>0</v>
      </c>
      <c r="II585">
        <v>0</v>
      </c>
      <c r="IJ585" t="s">
        <v>433</v>
      </c>
      <c r="IK585" t="s">
        <v>434</v>
      </c>
      <c r="IL585" t="s">
        <v>435</v>
      </c>
      <c r="IM585" t="s">
        <v>435</v>
      </c>
      <c r="IN585" t="s">
        <v>435</v>
      </c>
      <c r="IO585" t="s">
        <v>435</v>
      </c>
      <c r="IP585">
        <v>0</v>
      </c>
      <c r="IQ585">
        <v>100</v>
      </c>
      <c r="IR585">
        <v>100</v>
      </c>
      <c r="IS585">
        <v>-0.01</v>
      </c>
      <c r="IT585">
        <v>-0.08649999999999999</v>
      </c>
      <c r="IU585">
        <v>0.1137255797111478</v>
      </c>
      <c r="IV585">
        <v>0.0002756662941723101</v>
      </c>
      <c r="IW585">
        <v>-1.706736700235475E-07</v>
      </c>
      <c r="IX585">
        <v>-7.648352192670159E-11</v>
      </c>
      <c r="IY585">
        <v>-0.2528666375941129</v>
      </c>
      <c r="IZ585">
        <v>0.001712106514585134</v>
      </c>
      <c r="JA585">
        <v>0.0004201690128959496</v>
      </c>
      <c r="JB585">
        <v>-1.212774764375344E-06</v>
      </c>
      <c r="JC585">
        <v>3</v>
      </c>
      <c r="JD585">
        <v>1949</v>
      </c>
      <c r="JE585">
        <v>1</v>
      </c>
      <c r="JF585">
        <v>28</v>
      </c>
      <c r="JG585">
        <v>20.8</v>
      </c>
      <c r="JH585">
        <v>20.6</v>
      </c>
      <c r="JI585">
        <v>3.05176</v>
      </c>
      <c r="JJ585">
        <v>2.6709</v>
      </c>
      <c r="JK585">
        <v>1.49658</v>
      </c>
      <c r="JL585">
        <v>2.33521</v>
      </c>
      <c r="JM585">
        <v>1.54785</v>
      </c>
      <c r="JN585">
        <v>2.48779</v>
      </c>
      <c r="JO585">
        <v>50.7055</v>
      </c>
      <c r="JP585">
        <v>12.2232</v>
      </c>
      <c r="JQ585">
        <v>18</v>
      </c>
      <c r="JR585">
        <v>503.708</v>
      </c>
      <c r="JS585">
        <v>460.453</v>
      </c>
      <c r="JT585">
        <v>21.3689</v>
      </c>
      <c r="JU585">
        <v>39.4841</v>
      </c>
      <c r="JV585">
        <v>30.0027</v>
      </c>
      <c r="JW585">
        <v>39.1474</v>
      </c>
      <c r="JX585">
        <v>39.0166</v>
      </c>
      <c r="JY585">
        <v>61.3319</v>
      </c>
      <c r="JZ585">
        <v>58.2246</v>
      </c>
      <c r="KA585">
        <v>0</v>
      </c>
      <c r="KB585">
        <v>16.4746</v>
      </c>
      <c r="KC585">
        <v>1424.24</v>
      </c>
      <c r="KD585">
        <v>15.3759</v>
      </c>
      <c r="KE585">
        <v>98.4278</v>
      </c>
      <c r="KF585">
        <v>99.0223</v>
      </c>
    </row>
    <row r="586" spans="1:292">
      <c r="A586">
        <v>566</v>
      </c>
      <c r="B586">
        <v>1685040075.5</v>
      </c>
      <c r="C586">
        <v>13476.40000009537</v>
      </c>
      <c r="D586" t="s">
        <v>1576</v>
      </c>
      <c r="E586" t="s">
        <v>1577</v>
      </c>
      <c r="F586">
        <v>5</v>
      </c>
      <c r="G586" t="s">
        <v>1406</v>
      </c>
      <c r="H586">
        <v>1685040067.714286</v>
      </c>
      <c r="I586">
        <f>(J586)/1000</f>
        <v>0</v>
      </c>
      <c r="J586">
        <f>IF(DO586, AM586, AG586)</f>
        <v>0</v>
      </c>
      <c r="K586">
        <f>IF(DO586, AH586, AF586)</f>
        <v>0</v>
      </c>
      <c r="L586">
        <f>DQ586 - IF(AT586&gt;1, K586*DK586*100.0/(AV586*EE586), 0)</f>
        <v>0</v>
      </c>
      <c r="M586">
        <f>((S586-I586/2)*L586-K586)/(S586+I586/2)</f>
        <v>0</v>
      </c>
      <c r="N586">
        <f>M586*(DX586+DY586)/1000.0</f>
        <v>0</v>
      </c>
      <c r="O586">
        <f>(DQ586 - IF(AT586&gt;1, K586*DK586*100.0/(AV586*EE586), 0))*(DX586+DY586)/1000.0</f>
        <v>0</v>
      </c>
      <c r="P586">
        <f>2.0/((1/R586-1/Q586)+SIGN(R586)*SQRT((1/R586-1/Q586)*(1/R586-1/Q586) + 4*DL586/((DL586+1)*(DL586+1))*(2*1/R586*1/Q586-1/Q586*1/Q586)))</f>
        <v>0</v>
      </c>
      <c r="Q586">
        <f>IF(LEFT(DM586,1)&lt;&gt;"0",IF(LEFT(DM586,1)="1",3.0,DN586),$D$5+$E$5*(EE586*DX586/($K$5*1000))+$F$5*(EE586*DX586/($K$5*1000))*MAX(MIN(DK586,$J$5),$I$5)*MAX(MIN(DK586,$J$5),$I$5)+$G$5*MAX(MIN(DK586,$J$5),$I$5)*(EE586*DX586/($K$5*1000))+$H$5*(EE586*DX586/($K$5*1000))*(EE586*DX586/($K$5*1000)))</f>
        <v>0</v>
      </c>
      <c r="R586">
        <f>I586*(1000-(1000*0.61365*exp(17.502*V586/(240.97+V586))/(DX586+DY586)+DS586)/2)/(1000*0.61365*exp(17.502*V586/(240.97+V586))/(DX586+DY586)-DS586)</f>
        <v>0</v>
      </c>
      <c r="S586">
        <f>1/((DL586+1)/(P586/1.6)+1/(Q586/1.37)) + DL586/((DL586+1)/(P586/1.6) + DL586/(Q586/1.37))</f>
        <v>0</v>
      </c>
      <c r="T586">
        <f>(DG586*DJ586)</f>
        <v>0</v>
      </c>
      <c r="U586">
        <f>(DZ586+(T586+2*0.95*5.67E-8*(((DZ586+$B$9)+273)^4-(DZ586+273)^4)-44100*I586)/(1.84*29.3*Q586+8*0.95*5.67E-8*(DZ586+273)^3))</f>
        <v>0</v>
      </c>
      <c r="V586">
        <f>($C$9*EA586+$D$9*EB586+$E$9*U586)</f>
        <v>0</v>
      </c>
      <c r="W586">
        <f>0.61365*exp(17.502*V586/(240.97+V586))</f>
        <v>0</v>
      </c>
      <c r="X586">
        <f>(Y586/Z586*100)</f>
        <v>0</v>
      </c>
      <c r="Y586">
        <f>DS586*(DX586+DY586)/1000</f>
        <v>0</v>
      </c>
      <c r="Z586">
        <f>0.61365*exp(17.502*DZ586/(240.97+DZ586))</f>
        <v>0</v>
      </c>
      <c r="AA586">
        <f>(W586-DS586*(DX586+DY586)/1000)</f>
        <v>0</v>
      </c>
      <c r="AB586">
        <f>(-I586*44100)</f>
        <v>0</v>
      </c>
      <c r="AC586">
        <f>2*29.3*Q586*0.92*(DZ586-V586)</f>
        <v>0</v>
      </c>
      <c r="AD586">
        <f>2*0.95*5.67E-8*(((DZ586+$B$9)+273)^4-(V586+273)^4)</f>
        <v>0</v>
      </c>
      <c r="AE586">
        <f>T586+AD586+AB586+AC586</f>
        <v>0</v>
      </c>
      <c r="AF586">
        <f>DW586*AT586*(DR586-DQ586*(1000-AT586*DT586)/(1000-AT586*DS586))/(100*DK586)</f>
        <v>0</v>
      </c>
      <c r="AG586">
        <f>1000*DW586*AT586*(DS586-DT586)/(100*DK586*(1000-AT586*DS586))</f>
        <v>0</v>
      </c>
      <c r="AH586">
        <f>(AI586 - AJ586 - DX586*1E3/(8.314*(DZ586+273.15)) * AL586/DW586 * AK586) * DW586/(100*DK586) * (1000 - DT586)/1000</f>
        <v>0</v>
      </c>
      <c r="AI586">
        <v>1431.625086302957</v>
      </c>
      <c r="AJ586">
        <v>1391.741333333333</v>
      </c>
      <c r="AK586">
        <v>3.431499753654906</v>
      </c>
      <c r="AL586">
        <v>66.96187495327348</v>
      </c>
      <c r="AM586">
        <f>(AO586 - AN586 + DX586*1E3/(8.314*(DZ586+273.15)) * AQ586/DW586 * AP586) * DW586/(100*DK586) * 1000/(1000 - AO586)</f>
        <v>0</v>
      </c>
      <c r="AN586">
        <v>15.4326856598189</v>
      </c>
      <c r="AO586">
        <v>18.32936503496505</v>
      </c>
      <c r="AP586">
        <v>0.0001075586484675376</v>
      </c>
      <c r="AQ586">
        <v>97.61332919018848</v>
      </c>
      <c r="AR586">
        <v>0</v>
      </c>
      <c r="AS586">
        <v>0</v>
      </c>
      <c r="AT586">
        <f>IF(AR586*$H$15&gt;=AV586,1.0,(AV586/(AV586-AR586*$H$15)))</f>
        <v>0</v>
      </c>
      <c r="AU586">
        <f>(AT586-1)*100</f>
        <v>0</v>
      </c>
      <c r="AV586">
        <f>MAX(0,($B$15+$C$15*EE586)/(1+$D$15*EE586)*DX586/(DZ586+273)*$E$15)</f>
        <v>0</v>
      </c>
      <c r="AW586" t="s">
        <v>429</v>
      </c>
      <c r="AX586" t="s">
        <v>429</v>
      </c>
      <c r="AY586">
        <v>0</v>
      </c>
      <c r="AZ586">
        <v>0</v>
      </c>
      <c r="BA586">
        <f>1-AY586/AZ586</f>
        <v>0</v>
      </c>
      <c r="BB586">
        <v>0</v>
      </c>
      <c r="BC586" t="s">
        <v>429</v>
      </c>
      <c r="BD586" t="s">
        <v>429</v>
      </c>
      <c r="BE586">
        <v>0</v>
      </c>
      <c r="BF586">
        <v>0</v>
      </c>
      <c r="BG586">
        <f>1-BE586/BF586</f>
        <v>0</v>
      </c>
      <c r="BH586">
        <v>0.5</v>
      </c>
      <c r="BI586">
        <f>DH586</f>
        <v>0</v>
      </c>
      <c r="BJ586">
        <f>K586</f>
        <v>0</v>
      </c>
      <c r="BK586">
        <f>BG586*BH586*BI586</f>
        <v>0</v>
      </c>
      <c r="BL586">
        <f>(BJ586-BB586)/BI586</f>
        <v>0</v>
      </c>
      <c r="BM586">
        <f>(AZ586-BF586)/BF586</f>
        <v>0</v>
      </c>
      <c r="BN586">
        <f>AY586/(BA586+AY586/BF586)</f>
        <v>0</v>
      </c>
      <c r="BO586" t="s">
        <v>429</v>
      </c>
      <c r="BP586">
        <v>0</v>
      </c>
      <c r="BQ586">
        <f>IF(BP586&lt;&gt;0, BP586, BN586)</f>
        <v>0</v>
      </c>
      <c r="BR586">
        <f>1-BQ586/BF586</f>
        <v>0</v>
      </c>
      <c r="BS586">
        <f>(BF586-BE586)/(BF586-BQ586)</f>
        <v>0</v>
      </c>
      <c r="BT586">
        <f>(AZ586-BF586)/(AZ586-BQ586)</f>
        <v>0</v>
      </c>
      <c r="BU586">
        <f>(BF586-BE586)/(BF586-AY586)</f>
        <v>0</v>
      </c>
      <c r="BV586">
        <f>(AZ586-BF586)/(AZ586-AY586)</f>
        <v>0</v>
      </c>
      <c r="BW586">
        <f>(BS586*BQ586/BE586)</f>
        <v>0</v>
      </c>
      <c r="BX586">
        <f>(1-BW586)</f>
        <v>0</v>
      </c>
      <c r="DG586">
        <f>$B$13*EF586+$C$13*EG586+$F$13*ER586*(1-EU586)</f>
        <v>0</v>
      </c>
      <c r="DH586">
        <f>DG586*DI586</f>
        <v>0</v>
      </c>
      <c r="DI586">
        <f>($B$13*$D$11+$C$13*$D$11+$F$13*((FE586+EW586)/MAX(FE586+EW586+FF586, 0.1)*$I$11+FF586/MAX(FE586+EW586+FF586, 0.1)*$J$11))/($B$13+$C$13+$F$13)</f>
        <v>0</v>
      </c>
      <c r="DJ586">
        <f>($B$13*$K$11+$C$13*$K$11+$F$13*((FE586+EW586)/MAX(FE586+EW586+FF586, 0.1)*$P$11+FF586/MAX(FE586+EW586+FF586, 0.1)*$Q$11))/($B$13+$C$13+$F$13)</f>
        <v>0</v>
      </c>
      <c r="DK586">
        <v>6</v>
      </c>
      <c r="DL586">
        <v>0.5</v>
      </c>
      <c r="DM586" t="s">
        <v>430</v>
      </c>
      <c r="DN586">
        <v>2</v>
      </c>
      <c r="DO586" t="b">
        <v>1</v>
      </c>
      <c r="DP586">
        <v>1685040067.714286</v>
      </c>
      <c r="DQ586">
        <v>1341.956785714286</v>
      </c>
      <c r="DR586">
        <v>1392.8075</v>
      </c>
      <c r="DS586">
        <v>18.31768571428571</v>
      </c>
      <c r="DT586">
        <v>15.43122857142857</v>
      </c>
      <c r="DU586">
        <v>1341.965357142857</v>
      </c>
      <c r="DV586">
        <v>18.40429285714286</v>
      </c>
      <c r="DW586">
        <v>500.0003571428572</v>
      </c>
      <c r="DX586">
        <v>99.45075357142858</v>
      </c>
      <c r="DY586">
        <v>0.09997555357142858</v>
      </c>
      <c r="DZ586">
        <v>27.39978214285714</v>
      </c>
      <c r="EA586">
        <v>28.749125</v>
      </c>
      <c r="EB586">
        <v>999.9000000000002</v>
      </c>
      <c r="EC586">
        <v>0</v>
      </c>
      <c r="ED586">
        <v>0</v>
      </c>
      <c r="EE586">
        <v>10005.30857142857</v>
      </c>
      <c r="EF586">
        <v>0</v>
      </c>
      <c r="EG586">
        <v>492.2498214285715</v>
      </c>
      <c r="EH586">
        <v>-50.85177499999999</v>
      </c>
      <c r="EI586">
        <v>1366.997142857143</v>
      </c>
      <c r="EJ586">
        <v>1414.6375</v>
      </c>
      <c r="EK586">
        <v>2.886454285714286</v>
      </c>
      <c r="EL586">
        <v>1392.8075</v>
      </c>
      <c r="EM586">
        <v>15.43122857142857</v>
      </c>
      <c r="EN586">
        <v>1.821707142857143</v>
      </c>
      <c r="EO586">
        <v>1.534646785714286</v>
      </c>
      <c r="EP586">
        <v>15.97430357142857</v>
      </c>
      <c r="EQ586">
        <v>13.3178</v>
      </c>
      <c r="ER586">
        <v>1999.993571428571</v>
      </c>
      <c r="ES586">
        <v>0.9800048214285716</v>
      </c>
      <c r="ET586">
        <v>0.01999496785714286</v>
      </c>
      <c r="EU586">
        <v>0</v>
      </c>
      <c r="EV586">
        <v>776.6778214285716</v>
      </c>
      <c r="EW586">
        <v>5.00078</v>
      </c>
      <c r="EX586">
        <v>21325.66785714286</v>
      </c>
      <c r="EY586">
        <v>16379.60714285714</v>
      </c>
      <c r="EZ586">
        <v>46.69410714285713</v>
      </c>
      <c r="FA586">
        <v>49.14492857142857</v>
      </c>
      <c r="FB586">
        <v>47.48421428571427</v>
      </c>
      <c r="FC586">
        <v>47.89024999999999</v>
      </c>
      <c r="FD586">
        <v>46.95510714285714</v>
      </c>
      <c r="FE586">
        <v>1955.101785714286</v>
      </c>
      <c r="FF586">
        <v>39.88964285714287</v>
      </c>
      <c r="FG586">
        <v>0</v>
      </c>
      <c r="FH586">
        <v>1685040075.1</v>
      </c>
      <c r="FI586">
        <v>0</v>
      </c>
      <c r="FJ586">
        <v>776.648</v>
      </c>
      <c r="FK586">
        <v>-2.970803424639628</v>
      </c>
      <c r="FL586">
        <v>-4107.634192699617</v>
      </c>
      <c r="FM586">
        <v>21315.42692307692</v>
      </c>
      <c r="FN586">
        <v>15</v>
      </c>
      <c r="FO586">
        <v>1685038834.5</v>
      </c>
      <c r="FP586" t="s">
        <v>1407</v>
      </c>
      <c r="FQ586">
        <v>1685038825.5</v>
      </c>
      <c r="FR586">
        <v>1685038834.5</v>
      </c>
      <c r="FS586">
        <v>7</v>
      </c>
      <c r="FT586">
        <v>-0.029</v>
      </c>
      <c r="FU586">
        <v>-0.007</v>
      </c>
      <c r="FV586">
        <v>0.194</v>
      </c>
      <c r="FW586">
        <v>-0.178</v>
      </c>
      <c r="FX586">
        <v>420</v>
      </c>
      <c r="FY586">
        <v>11</v>
      </c>
      <c r="FZ586">
        <v>0.2</v>
      </c>
      <c r="GA586">
        <v>0.02</v>
      </c>
      <c r="GB586">
        <v>-50.7932775</v>
      </c>
      <c r="GC586">
        <v>-1.691807504690335</v>
      </c>
      <c r="GD586">
        <v>0.1990509764953436</v>
      </c>
      <c r="GE586">
        <v>0</v>
      </c>
      <c r="GF586">
        <v>2.8822895</v>
      </c>
      <c r="GG586">
        <v>0.09636675422138267</v>
      </c>
      <c r="GH586">
        <v>0.009408767440531176</v>
      </c>
      <c r="GI586">
        <v>1</v>
      </c>
      <c r="GJ586">
        <v>1</v>
      </c>
      <c r="GK586">
        <v>2</v>
      </c>
      <c r="GL586" t="s">
        <v>432</v>
      </c>
      <c r="GM586">
        <v>3.09892</v>
      </c>
      <c r="GN586">
        <v>2.75807</v>
      </c>
      <c r="GO586">
        <v>0.209481</v>
      </c>
      <c r="GP586">
        <v>0.214256</v>
      </c>
      <c r="GQ586">
        <v>0.0964489</v>
      </c>
      <c r="GR586">
        <v>0.0853633</v>
      </c>
      <c r="GS586">
        <v>19901.1</v>
      </c>
      <c r="GT586">
        <v>19576.1</v>
      </c>
      <c r="GU586">
        <v>25751.5</v>
      </c>
      <c r="GV586">
        <v>25297.1</v>
      </c>
      <c r="GW586">
        <v>37380.9</v>
      </c>
      <c r="GX586">
        <v>35279.4</v>
      </c>
      <c r="GY586">
        <v>45042.7</v>
      </c>
      <c r="GZ586">
        <v>41713.6</v>
      </c>
      <c r="HA586">
        <v>1.78828</v>
      </c>
      <c r="HB586">
        <v>1.703</v>
      </c>
      <c r="HC586">
        <v>-0.103764</v>
      </c>
      <c r="HD586">
        <v>0</v>
      </c>
      <c r="HE586">
        <v>30.4663</v>
      </c>
      <c r="HF586">
        <v>999.9</v>
      </c>
      <c r="HG586">
        <v>39</v>
      </c>
      <c r="HH586">
        <v>47.5</v>
      </c>
      <c r="HI586">
        <v>42.9517</v>
      </c>
      <c r="HJ586">
        <v>63.064</v>
      </c>
      <c r="HK586">
        <v>23.2332</v>
      </c>
      <c r="HL586">
        <v>1</v>
      </c>
      <c r="HM586">
        <v>1.08818</v>
      </c>
      <c r="HN586">
        <v>9.28105</v>
      </c>
      <c r="HO586">
        <v>20.0535</v>
      </c>
      <c r="HP586">
        <v>5.20696</v>
      </c>
      <c r="HQ586">
        <v>11.9875</v>
      </c>
      <c r="HR586">
        <v>4.96175</v>
      </c>
      <c r="HS586">
        <v>3.2733</v>
      </c>
      <c r="HT586">
        <v>9999</v>
      </c>
      <c r="HU586">
        <v>9999</v>
      </c>
      <c r="HV586">
        <v>9999</v>
      </c>
      <c r="HW586">
        <v>33.7</v>
      </c>
      <c r="HX586">
        <v>1.86394</v>
      </c>
      <c r="HY586">
        <v>1.86031</v>
      </c>
      <c r="HZ586">
        <v>1.85867</v>
      </c>
      <c r="IA586">
        <v>1.85998</v>
      </c>
      <c r="IB586">
        <v>1.85989</v>
      </c>
      <c r="IC586">
        <v>1.85852</v>
      </c>
      <c r="ID586">
        <v>1.8576</v>
      </c>
      <c r="IE586">
        <v>1.85242</v>
      </c>
      <c r="IF586">
        <v>0</v>
      </c>
      <c r="IG586">
        <v>0</v>
      </c>
      <c r="IH586">
        <v>0</v>
      </c>
      <c r="II586">
        <v>0</v>
      </c>
      <c r="IJ586" t="s">
        <v>433</v>
      </c>
      <c r="IK586" t="s">
        <v>434</v>
      </c>
      <c r="IL586" t="s">
        <v>435</v>
      </c>
      <c r="IM586" t="s">
        <v>435</v>
      </c>
      <c r="IN586" t="s">
        <v>435</v>
      </c>
      <c r="IO586" t="s">
        <v>435</v>
      </c>
      <c r="IP586">
        <v>0</v>
      </c>
      <c r="IQ586">
        <v>100</v>
      </c>
      <c r="IR586">
        <v>100</v>
      </c>
      <c r="IS586">
        <v>-0.02</v>
      </c>
      <c r="IT586">
        <v>-0.0864</v>
      </c>
      <c r="IU586">
        <v>0.1137255797111478</v>
      </c>
      <c r="IV586">
        <v>0.0002756662941723101</v>
      </c>
      <c r="IW586">
        <v>-1.706736700235475E-07</v>
      </c>
      <c r="IX586">
        <v>-7.648352192670159E-11</v>
      </c>
      <c r="IY586">
        <v>-0.2528666375941129</v>
      </c>
      <c r="IZ586">
        <v>0.001712106514585134</v>
      </c>
      <c r="JA586">
        <v>0.0004201690128959496</v>
      </c>
      <c r="JB586">
        <v>-1.212774764375344E-06</v>
      </c>
      <c r="JC586">
        <v>3</v>
      </c>
      <c r="JD586">
        <v>1949</v>
      </c>
      <c r="JE586">
        <v>1</v>
      </c>
      <c r="JF586">
        <v>28</v>
      </c>
      <c r="JG586">
        <v>20.8</v>
      </c>
      <c r="JH586">
        <v>20.7</v>
      </c>
      <c r="JI586">
        <v>3.08472</v>
      </c>
      <c r="JJ586">
        <v>2.67822</v>
      </c>
      <c r="JK586">
        <v>1.49658</v>
      </c>
      <c r="JL586">
        <v>2.33521</v>
      </c>
      <c r="JM586">
        <v>1.54785</v>
      </c>
      <c r="JN586">
        <v>2.48169</v>
      </c>
      <c r="JO586">
        <v>50.7382</v>
      </c>
      <c r="JP586">
        <v>12.2057</v>
      </c>
      <c r="JQ586">
        <v>18</v>
      </c>
      <c r="JR586">
        <v>504.016</v>
      </c>
      <c r="JS586">
        <v>460.374</v>
      </c>
      <c r="JT586">
        <v>21.3756</v>
      </c>
      <c r="JU586">
        <v>39.5122</v>
      </c>
      <c r="JV586">
        <v>30.0026</v>
      </c>
      <c r="JW586">
        <v>39.172</v>
      </c>
      <c r="JX586">
        <v>39.0401</v>
      </c>
      <c r="JY586">
        <v>61.885</v>
      </c>
      <c r="JZ586">
        <v>58.2246</v>
      </c>
      <c r="KA586">
        <v>0</v>
      </c>
      <c r="KB586">
        <v>16.481</v>
      </c>
      <c r="KC586">
        <v>1437.6</v>
      </c>
      <c r="KD586">
        <v>15.4275</v>
      </c>
      <c r="KE586">
        <v>98.4226</v>
      </c>
      <c r="KF586">
        <v>99.0184</v>
      </c>
    </row>
    <row r="587" spans="1:292">
      <c r="A587">
        <v>567</v>
      </c>
      <c r="B587">
        <v>1685040080</v>
      </c>
      <c r="C587">
        <v>13480.90000009537</v>
      </c>
      <c r="D587" t="s">
        <v>1578</v>
      </c>
      <c r="E587" t="s">
        <v>1579</v>
      </c>
      <c r="F587">
        <v>5</v>
      </c>
      <c r="G587" t="s">
        <v>1406</v>
      </c>
      <c r="H587">
        <v>1685040072.160714</v>
      </c>
      <c r="I587">
        <f>(J587)/1000</f>
        <v>0</v>
      </c>
      <c r="J587">
        <f>IF(DO587, AM587, AG587)</f>
        <v>0</v>
      </c>
      <c r="K587">
        <f>IF(DO587, AH587, AF587)</f>
        <v>0</v>
      </c>
      <c r="L587">
        <f>DQ587 - IF(AT587&gt;1, K587*DK587*100.0/(AV587*EE587), 0)</f>
        <v>0</v>
      </c>
      <c r="M587">
        <f>((S587-I587/2)*L587-K587)/(S587+I587/2)</f>
        <v>0</v>
      </c>
      <c r="N587">
        <f>M587*(DX587+DY587)/1000.0</f>
        <v>0</v>
      </c>
      <c r="O587">
        <f>(DQ587 - IF(AT587&gt;1, K587*DK587*100.0/(AV587*EE587), 0))*(DX587+DY587)/1000.0</f>
        <v>0</v>
      </c>
      <c r="P587">
        <f>2.0/((1/R587-1/Q587)+SIGN(R587)*SQRT((1/R587-1/Q587)*(1/R587-1/Q587) + 4*DL587/((DL587+1)*(DL587+1))*(2*1/R587*1/Q587-1/Q587*1/Q587)))</f>
        <v>0</v>
      </c>
      <c r="Q587">
        <f>IF(LEFT(DM587,1)&lt;&gt;"0",IF(LEFT(DM587,1)="1",3.0,DN587),$D$5+$E$5*(EE587*DX587/($K$5*1000))+$F$5*(EE587*DX587/($K$5*1000))*MAX(MIN(DK587,$J$5),$I$5)*MAX(MIN(DK587,$J$5),$I$5)+$G$5*MAX(MIN(DK587,$J$5),$I$5)*(EE587*DX587/($K$5*1000))+$H$5*(EE587*DX587/($K$5*1000))*(EE587*DX587/($K$5*1000)))</f>
        <v>0</v>
      </c>
      <c r="R587">
        <f>I587*(1000-(1000*0.61365*exp(17.502*V587/(240.97+V587))/(DX587+DY587)+DS587)/2)/(1000*0.61365*exp(17.502*V587/(240.97+V587))/(DX587+DY587)-DS587)</f>
        <v>0</v>
      </c>
      <c r="S587">
        <f>1/((DL587+1)/(P587/1.6)+1/(Q587/1.37)) + DL587/((DL587+1)/(P587/1.6) + DL587/(Q587/1.37))</f>
        <v>0</v>
      </c>
      <c r="T587">
        <f>(DG587*DJ587)</f>
        <v>0</v>
      </c>
      <c r="U587">
        <f>(DZ587+(T587+2*0.95*5.67E-8*(((DZ587+$B$9)+273)^4-(DZ587+273)^4)-44100*I587)/(1.84*29.3*Q587+8*0.95*5.67E-8*(DZ587+273)^3))</f>
        <v>0</v>
      </c>
      <c r="V587">
        <f>($C$9*EA587+$D$9*EB587+$E$9*U587)</f>
        <v>0</v>
      </c>
      <c r="W587">
        <f>0.61365*exp(17.502*V587/(240.97+V587))</f>
        <v>0</v>
      </c>
      <c r="X587">
        <f>(Y587/Z587*100)</f>
        <v>0</v>
      </c>
      <c r="Y587">
        <f>DS587*(DX587+DY587)/1000</f>
        <v>0</v>
      </c>
      <c r="Z587">
        <f>0.61365*exp(17.502*DZ587/(240.97+DZ587))</f>
        <v>0</v>
      </c>
      <c r="AA587">
        <f>(W587-DS587*(DX587+DY587)/1000)</f>
        <v>0</v>
      </c>
      <c r="AB587">
        <f>(-I587*44100)</f>
        <v>0</v>
      </c>
      <c r="AC587">
        <f>2*29.3*Q587*0.92*(DZ587-V587)</f>
        <v>0</v>
      </c>
      <c r="AD587">
        <f>2*0.95*5.67E-8*(((DZ587+$B$9)+273)^4-(V587+273)^4)</f>
        <v>0</v>
      </c>
      <c r="AE587">
        <f>T587+AD587+AB587+AC587</f>
        <v>0</v>
      </c>
      <c r="AF587">
        <f>DW587*AT587*(DR587-DQ587*(1000-AT587*DT587)/(1000-AT587*DS587))/(100*DK587)</f>
        <v>0</v>
      </c>
      <c r="AG587">
        <f>1000*DW587*AT587*(DS587-DT587)/(100*DK587*(1000-AT587*DS587))</f>
        <v>0</v>
      </c>
      <c r="AH587">
        <f>(AI587 - AJ587 - DX587*1E3/(8.314*(DZ587+273.15)) * AL587/DW587 * AK587) * DW587/(100*DK587) * (1000 - DT587)/1000</f>
        <v>0</v>
      </c>
      <c r="AI587">
        <v>1446.682361489383</v>
      </c>
      <c r="AJ587">
        <v>1406.866121212121</v>
      </c>
      <c r="AK587">
        <v>3.349893074946876</v>
      </c>
      <c r="AL587">
        <v>66.96187495327348</v>
      </c>
      <c r="AM587">
        <f>(AO587 - AN587 + DX587*1E3/(8.314*(DZ587+273.15)) * AQ587/DW587 * AP587) * DW587/(100*DK587) * 1000/(1000 - AO587)</f>
        <v>0</v>
      </c>
      <c r="AN587">
        <v>15.43402657011933</v>
      </c>
      <c r="AO587">
        <v>18.33017972027973</v>
      </c>
      <c r="AP587">
        <v>6.683170060774938E-05</v>
      </c>
      <c r="AQ587">
        <v>97.61332919018848</v>
      </c>
      <c r="AR587">
        <v>0</v>
      </c>
      <c r="AS587">
        <v>0</v>
      </c>
      <c r="AT587">
        <f>IF(AR587*$H$15&gt;=AV587,1.0,(AV587/(AV587-AR587*$H$15)))</f>
        <v>0</v>
      </c>
      <c r="AU587">
        <f>(AT587-1)*100</f>
        <v>0</v>
      </c>
      <c r="AV587">
        <f>MAX(0,($B$15+$C$15*EE587)/(1+$D$15*EE587)*DX587/(DZ587+273)*$E$15)</f>
        <v>0</v>
      </c>
      <c r="AW587" t="s">
        <v>429</v>
      </c>
      <c r="AX587" t="s">
        <v>429</v>
      </c>
      <c r="AY587">
        <v>0</v>
      </c>
      <c r="AZ587">
        <v>0</v>
      </c>
      <c r="BA587">
        <f>1-AY587/AZ587</f>
        <v>0</v>
      </c>
      <c r="BB587">
        <v>0</v>
      </c>
      <c r="BC587" t="s">
        <v>429</v>
      </c>
      <c r="BD587" t="s">
        <v>429</v>
      </c>
      <c r="BE587">
        <v>0</v>
      </c>
      <c r="BF587">
        <v>0</v>
      </c>
      <c r="BG587">
        <f>1-BE587/BF587</f>
        <v>0</v>
      </c>
      <c r="BH587">
        <v>0.5</v>
      </c>
      <c r="BI587">
        <f>DH587</f>
        <v>0</v>
      </c>
      <c r="BJ587">
        <f>K587</f>
        <v>0</v>
      </c>
      <c r="BK587">
        <f>BG587*BH587*BI587</f>
        <v>0</v>
      </c>
      <c r="BL587">
        <f>(BJ587-BB587)/BI587</f>
        <v>0</v>
      </c>
      <c r="BM587">
        <f>(AZ587-BF587)/BF587</f>
        <v>0</v>
      </c>
      <c r="BN587">
        <f>AY587/(BA587+AY587/BF587)</f>
        <v>0</v>
      </c>
      <c r="BO587" t="s">
        <v>429</v>
      </c>
      <c r="BP587">
        <v>0</v>
      </c>
      <c r="BQ587">
        <f>IF(BP587&lt;&gt;0, BP587, BN587)</f>
        <v>0</v>
      </c>
      <c r="BR587">
        <f>1-BQ587/BF587</f>
        <v>0</v>
      </c>
      <c r="BS587">
        <f>(BF587-BE587)/(BF587-BQ587)</f>
        <v>0</v>
      </c>
      <c r="BT587">
        <f>(AZ587-BF587)/(AZ587-BQ587)</f>
        <v>0</v>
      </c>
      <c r="BU587">
        <f>(BF587-BE587)/(BF587-AY587)</f>
        <v>0</v>
      </c>
      <c r="BV587">
        <f>(AZ587-BF587)/(AZ587-AY587)</f>
        <v>0</v>
      </c>
      <c r="BW587">
        <f>(BS587*BQ587/BE587)</f>
        <v>0</v>
      </c>
      <c r="BX587">
        <f>(1-BW587)</f>
        <v>0</v>
      </c>
      <c r="DG587">
        <f>$B$13*EF587+$C$13*EG587+$F$13*ER587*(1-EU587)</f>
        <v>0</v>
      </c>
      <c r="DH587">
        <f>DG587*DI587</f>
        <v>0</v>
      </c>
      <c r="DI587">
        <f>($B$13*$D$11+$C$13*$D$11+$F$13*((FE587+EW587)/MAX(FE587+EW587+FF587, 0.1)*$I$11+FF587/MAX(FE587+EW587+FF587, 0.1)*$J$11))/($B$13+$C$13+$F$13)</f>
        <v>0</v>
      </c>
      <c r="DJ587">
        <f>($B$13*$K$11+$C$13*$K$11+$F$13*((FE587+EW587)/MAX(FE587+EW587+FF587, 0.1)*$P$11+FF587/MAX(FE587+EW587+FF587, 0.1)*$Q$11))/($B$13+$C$13+$F$13)</f>
        <v>0</v>
      </c>
      <c r="DK587">
        <v>6</v>
      </c>
      <c r="DL587">
        <v>0.5</v>
      </c>
      <c r="DM587" t="s">
        <v>430</v>
      </c>
      <c r="DN587">
        <v>2</v>
      </c>
      <c r="DO587" t="b">
        <v>1</v>
      </c>
      <c r="DP587">
        <v>1685040072.160714</v>
      </c>
      <c r="DQ587">
        <v>1356.734642857143</v>
      </c>
      <c r="DR587">
        <v>1407.665</v>
      </c>
      <c r="DS587">
        <v>18.32459285714285</v>
      </c>
      <c r="DT587">
        <v>15.433075</v>
      </c>
      <c r="DU587">
        <v>1356.752857142857</v>
      </c>
      <c r="DV587">
        <v>18.41108571428571</v>
      </c>
      <c r="DW587">
        <v>500.0123928571429</v>
      </c>
      <c r="DX587">
        <v>99.45095000000001</v>
      </c>
      <c r="DY587">
        <v>0.09993674285714285</v>
      </c>
      <c r="DZ587">
        <v>27.41168928571429</v>
      </c>
      <c r="EA587">
        <v>28.76329285714286</v>
      </c>
      <c r="EB587">
        <v>999.9000000000002</v>
      </c>
      <c r="EC587">
        <v>0</v>
      </c>
      <c r="ED587">
        <v>0</v>
      </c>
      <c r="EE587">
        <v>10005.84285714286</v>
      </c>
      <c r="EF587">
        <v>0</v>
      </c>
      <c r="EG587">
        <v>489.5345714285714</v>
      </c>
      <c r="EH587">
        <v>-50.93013214285715</v>
      </c>
      <c r="EI587">
        <v>1382.060357142857</v>
      </c>
      <c r="EJ587">
        <v>1429.730357142857</v>
      </c>
      <c r="EK587">
        <v>2.891509642857142</v>
      </c>
      <c r="EL587">
        <v>1407.665</v>
      </c>
      <c r="EM587">
        <v>15.433075</v>
      </c>
      <c r="EN587">
        <v>1.8223975</v>
      </c>
      <c r="EO587">
        <v>1.534833928571429</v>
      </c>
      <c r="EP587">
        <v>15.98023571428571</v>
      </c>
      <c r="EQ587">
        <v>13.31966785714286</v>
      </c>
      <c r="ER587">
        <v>1999.998214285714</v>
      </c>
      <c r="ES587">
        <v>0.9800049285714286</v>
      </c>
      <c r="ET587">
        <v>0.01999486071428572</v>
      </c>
      <c r="EU587">
        <v>0</v>
      </c>
      <c r="EV587">
        <v>776.5161071428572</v>
      </c>
      <c r="EW587">
        <v>5.00078</v>
      </c>
      <c r="EX587">
        <v>21320.48214285714</v>
      </c>
      <c r="EY587">
        <v>16379.65</v>
      </c>
      <c r="EZ587">
        <v>46.71639285714285</v>
      </c>
      <c r="FA587">
        <v>49.16714285714285</v>
      </c>
      <c r="FB587">
        <v>47.50199999999999</v>
      </c>
      <c r="FC587">
        <v>47.89925</v>
      </c>
      <c r="FD587">
        <v>46.97074999999999</v>
      </c>
      <c r="FE587">
        <v>1955.106428571429</v>
      </c>
      <c r="FF587">
        <v>39.88892857142859</v>
      </c>
      <c r="FG587">
        <v>0</v>
      </c>
      <c r="FH587">
        <v>1685040079.3</v>
      </c>
      <c r="FI587">
        <v>0</v>
      </c>
      <c r="FJ587">
        <v>776.45164</v>
      </c>
      <c r="FK587">
        <v>-2.765692307121712</v>
      </c>
      <c r="FL587">
        <v>5566.846167082814</v>
      </c>
      <c r="FM587">
        <v>21314.164</v>
      </c>
      <c r="FN587">
        <v>15</v>
      </c>
      <c r="FO587">
        <v>1685038834.5</v>
      </c>
      <c r="FP587" t="s">
        <v>1407</v>
      </c>
      <c r="FQ587">
        <v>1685038825.5</v>
      </c>
      <c r="FR587">
        <v>1685038834.5</v>
      </c>
      <c r="FS587">
        <v>7</v>
      </c>
      <c r="FT587">
        <v>-0.029</v>
      </c>
      <c r="FU587">
        <v>-0.007</v>
      </c>
      <c r="FV587">
        <v>0.194</v>
      </c>
      <c r="FW587">
        <v>-0.178</v>
      </c>
      <c r="FX587">
        <v>420</v>
      </c>
      <c r="FY587">
        <v>11</v>
      </c>
      <c r="FZ587">
        <v>0.2</v>
      </c>
      <c r="GA587">
        <v>0.02</v>
      </c>
      <c r="GB587">
        <v>-50.87188500000001</v>
      </c>
      <c r="GC587">
        <v>-1.367396622889233</v>
      </c>
      <c r="GD587">
        <v>0.1813604347011773</v>
      </c>
      <c r="GE587">
        <v>0</v>
      </c>
      <c r="GF587">
        <v>2.887831</v>
      </c>
      <c r="GG587">
        <v>0.07251759849906253</v>
      </c>
      <c r="GH587">
        <v>0.007228160831082828</v>
      </c>
      <c r="GI587">
        <v>1</v>
      </c>
      <c r="GJ587">
        <v>1</v>
      </c>
      <c r="GK587">
        <v>2</v>
      </c>
      <c r="GL587" t="s">
        <v>432</v>
      </c>
      <c r="GM587">
        <v>3.09894</v>
      </c>
      <c r="GN587">
        <v>2.75805</v>
      </c>
      <c r="GO587">
        <v>0.21085</v>
      </c>
      <c r="GP587">
        <v>0.215627</v>
      </c>
      <c r="GQ587">
        <v>0.09644759999999999</v>
      </c>
      <c r="GR587">
        <v>0.08536530000000001</v>
      </c>
      <c r="GS587">
        <v>19865.4</v>
      </c>
      <c r="GT587">
        <v>19541</v>
      </c>
      <c r="GU587">
        <v>25750.2</v>
      </c>
      <c r="GV587">
        <v>25296.1</v>
      </c>
      <c r="GW587">
        <v>37379.2</v>
      </c>
      <c r="GX587">
        <v>35278.1</v>
      </c>
      <c r="GY587">
        <v>45040.3</v>
      </c>
      <c r="GZ587">
        <v>41712</v>
      </c>
      <c r="HA587">
        <v>1.78797</v>
      </c>
      <c r="HB587">
        <v>1.70252</v>
      </c>
      <c r="HC587">
        <v>-0.103615</v>
      </c>
      <c r="HD587">
        <v>0</v>
      </c>
      <c r="HE587">
        <v>30.4785</v>
      </c>
      <c r="HF587">
        <v>999.9</v>
      </c>
      <c r="HG587">
        <v>39</v>
      </c>
      <c r="HH587">
        <v>47.5</v>
      </c>
      <c r="HI587">
        <v>42.9472</v>
      </c>
      <c r="HJ587">
        <v>62.864</v>
      </c>
      <c r="HK587">
        <v>23.2572</v>
      </c>
      <c r="HL587">
        <v>1</v>
      </c>
      <c r="HM587">
        <v>1.09056</v>
      </c>
      <c r="HN587">
        <v>9.28105</v>
      </c>
      <c r="HO587">
        <v>20.0542</v>
      </c>
      <c r="HP587">
        <v>5.20965</v>
      </c>
      <c r="HQ587">
        <v>11.9876</v>
      </c>
      <c r="HR587">
        <v>4.96225</v>
      </c>
      <c r="HS587">
        <v>3.27375</v>
      </c>
      <c r="HT587">
        <v>9999</v>
      </c>
      <c r="HU587">
        <v>9999</v>
      </c>
      <c r="HV587">
        <v>9999</v>
      </c>
      <c r="HW587">
        <v>33.7</v>
      </c>
      <c r="HX587">
        <v>1.86393</v>
      </c>
      <c r="HY587">
        <v>1.86031</v>
      </c>
      <c r="HZ587">
        <v>1.85867</v>
      </c>
      <c r="IA587">
        <v>1.85997</v>
      </c>
      <c r="IB587">
        <v>1.85989</v>
      </c>
      <c r="IC587">
        <v>1.85852</v>
      </c>
      <c r="ID587">
        <v>1.8576</v>
      </c>
      <c r="IE587">
        <v>1.85242</v>
      </c>
      <c r="IF587">
        <v>0</v>
      </c>
      <c r="IG587">
        <v>0</v>
      </c>
      <c r="IH587">
        <v>0</v>
      </c>
      <c r="II587">
        <v>0</v>
      </c>
      <c r="IJ587" t="s">
        <v>433</v>
      </c>
      <c r="IK587" t="s">
        <v>434</v>
      </c>
      <c r="IL587" t="s">
        <v>435</v>
      </c>
      <c r="IM587" t="s">
        <v>435</v>
      </c>
      <c r="IN587" t="s">
        <v>435</v>
      </c>
      <c r="IO587" t="s">
        <v>435</v>
      </c>
      <c r="IP587">
        <v>0</v>
      </c>
      <c r="IQ587">
        <v>100</v>
      </c>
      <c r="IR587">
        <v>100</v>
      </c>
      <c r="IS587">
        <v>-0.03</v>
      </c>
      <c r="IT587">
        <v>-0.0864</v>
      </c>
      <c r="IU587">
        <v>0.1137255797111478</v>
      </c>
      <c r="IV587">
        <v>0.0002756662941723101</v>
      </c>
      <c r="IW587">
        <v>-1.706736700235475E-07</v>
      </c>
      <c r="IX587">
        <v>-7.648352192670159E-11</v>
      </c>
      <c r="IY587">
        <v>-0.2528666375941129</v>
      </c>
      <c r="IZ587">
        <v>0.001712106514585134</v>
      </c>
      <c r="JA587">
        <v>0.0004201690128959496</v>
      </c>
      <c r="JB587">
        <v>-1.212774764375344E-06</v>
      </c>
      <c r="JC587">
        <v>3</v>
      </c>
      <c r="JD587">
        <v>1949</v>
      </c>
      <c r="JE587">
        <v>1</v>
      </c>
      <c r="JF587">
        <v>28</v>
      </c>
      <c r="JG587">
        <v>20.9</v>
      </c>
      <c r="JH587">
        <v>20.8</v>
      </c>
      <c r="JI587">
        <v>3.11035</v>
      </c>
      <c r="JJ587">
        <v>2.677</v>
      </c>
      <c r="JK587">
        <v>1.49658</v>
      </c>
      <c r="JL587">
        <v>2.33521</v>
      </c>
      <c r="JM587">
        <v>1.54785</v>
      </c>
      <c r="JN587">
        <v>2.39014</v>
      </c>
      <c r="JO587">
        <v>50.7382</v>
      </c>
      <c r="JP587">
        <v>12.197</v>
      </c>
      <c r="JQ587">
        <v>18</v>
      </c>
      <c r="JR587">
        <v>503.979</v>
      </c>
      <c r="JS587">
        <v>460.202</v>
      </c>
      <c r="JT587">
        <v>21.3828</v>
      </c>
      <c r="JU587">
        <v>39.5382</v>
      </c>
      <c r="JV587">
        <v>30.0026</v>
      </c>
      <c r="JW587">
        <v>39.1954</v>
      </c>
      <c r="JX587">
        <v>39.0621</v>
      </c>
      <c r="JY587">
        <v>62.3883</v>
      </c>
      <c r="JZ587">
        <v>58.2246</v>
      </c>
      <c r="KA587">
        <v>0</v>
      </c>
      <c r="KB587">
        <v>16.4852</v>
      </c>
      <c r="KC587">
        <v>1457.63</v>
      </c>
      <c r="KD587">
        <v>15.4403</v>
      </c>
      <c r="KE587">
        <v>98.4174</v>
      </c>
      <c r="KF587">
        <v>99.0145</v>
      </c>
    </row>
    <row r="588" spans="1:292">
      <c r="A588">
        <v>568</v>
      </c>
      <c r="B588">
        <v>1685040085.5</v>
      </c>
      <c r="C588">
        <v>13486.40000009537</v>
      </c>
      <c r="D588" t="s">
        <v>1580</v>
      </c>
      <c r="E588" t="s">
        <v>1581</v>
      </c>
      <c r="F588">
        <v>5</v>
      </c>
      <c r="G588" t="s">
        <v>1406</v>
      </c>
      <c r="H588">
        <v>1685040077.732143</v>
      </c>
      <c r="I588">
        <f>(J588)/1000</f>
        <v>0</v>
      </c>
      <c r="J588">
        <f>IF(DO588, AM588, AG588)</f>
        <v>0</v>
      </c>
      <c r="K588">
        <f>IF(DO588, AH588, AF588)</f>
        <v>0</v>
      </c>
      <c r="L588">
        <f>DQ588 - IF(AT588&gt;1, K588*DK588*100.0/(AV588*EE588), 0)</f>
        <v>0</v>
      </c>
      <c r="M588">
        <f>((S588-I588/2)*L588-K588)/(S588+I588/2)</f>
        <v>0</v>
      </c>
      <c r="N588">
        <f>M588*(DX588+DY588)/1000.0</f>
        <v>0</v>
      </c>
      <c r="O588">
        <f>(DQ588 - IF(AT588&gt;1, K588*DK588*100.0/(AV588*EE588), 0))*(DX588+DY588)/1000.0</f>
        <v>0</v>
      </c>
      <c r="P588">
        <f>2.0/((1/R588-1/Q588)+SIGN(R588)*SQRT((1/R588-1/Q588)*(1/R588-1/Q588) + 4*DL588/((DL588+1)*(DL588+1))*(2*1/R588*1/Q588-1/Q588*1/Q588)))</f>
        <v>0</v>
      </c>
      <c r="Q588">
        <f>IF(LEFT(DM588,1)&lt;&gt;"0",IF(LEFT(DM588,1)="1",3.0,DN588),$D$5+$E$5*(EE588*DX588/($K$5*1000))+$F$5*(EE588*DX588/($K$5*1000))*MAX(MIN(DK588,$J$5),$I$5)*MAX(MIN(DK588,$J$5),$I$5)+$G$5*MAX(MIN(DK588,$J$5),$I$5)*(EE588*DX588/($K$5*1000))+$H$5*(EE588*DX588/($K$5*1000))*(EE588*DX588/($K$5*1000)))</f>
        <v>0</v>
      </c>
      <c r="R588">
        <f>I588*(1000-(1000*0.61365*exp(17.502*V588/(240.97+V588))/(DX588+DY588)+DS588)/2)/(1000*0.61365*exp(17.502*V588/(240.97+V588))/(DX588+DY588)-DS588)</f>
        <v>0</v>
      </c>
      <c r="S588">
        <f>1/((DL588+1)/(P588/1.6)+1/(Q588/1.37)) + DL588/((DL588+1)/(P588/1.6) + DL588/(Q588/1.37))</f>
        <v>0</v>
      </c>
      <c r="T588">
        <f>(DG588*DJ588)</f>
        <v>0</v>
      </c>
      <c r="U588">
        <f>(DZ588+(T588+2*0.95*5.67E-8*(((DZ588+$B$9)+273)^4-(DZ588+273)^4)-44100*I588)/(1.84*29.3*Q588+8*0.95*5.67E-8*(DZ588+273)^3))</f>
        <v>0</v>
      </c>
      <c r="V588">
        <f>($C$9*EA588+$D$9*EB588+$E$9*U588)</f>
        <v>0</v>
      </c>
      <c r="W588">
        <f>0.61365*exp(17.502*V588/(240.97+V588))</f>
        <v>0</v>
      </c>
      <c r="X588">
        <f>(Y588/Z588*100)</f>
        <v>0</v>
      </c>
      <c r="Y588">
        <f>DS588*(DX588+DY588)/1000</f>
        <v>0</v>
      </c>
      <c r="Z588">
        <f>0.61365*exp(17.502*DZ588/(240.97+DZ588))</f>
        <v>0</v>
      </c>
      <c r="AA588">
        <f>(W588-DS588*(DX588+DY588)/1000)</f>
        <v>0</v>
      </c>
      <c r="AB588">
        <f>(-I588*44100)</f>
        <v>0</v>
      </c>
      <c r="AC588">
        <f>2*29.3*Q588*0.92*(DZ588-V588)</f>
        <v>0</v>
      </c>
      <c r="AD588">
        <f>2*0.95*5.67E-8*(((DZ588+$B$9)+273)^4-(V588+273)^4)</f>
        <v>0</v>
      </c>
      <c r="AE588">
        <f>T588+AD588+AB588+AC588</f>
        <v>0</v>
      </c>
      <c r="AF588">
        <f>DW588*AT588*(DR588-DQ588*(1000-AT588*DT588)/(1000-AT588*DS588))/(100*DK588)</f>
        <v>0</v>
      </c>
      <c r="AG588">
        <f>1000*DW588*AT588*(DS588-DT588)/(100*DK588*(1000-AT588*DS588))</f>
        <v>0</v>
      </c>
      <c r="AH588">
        <f>(AI588 - AJ588 - DX588*1E3/(8.314*(DZ588+273.15)) * AL588/DW588 * AK588) * DW588/(100*DK588) * (1000 - DT588)/1000</f>
        <v>0</v>
      </c>
      <c r="AI588">
        <v>1465.443909383304</v>
      </c>
      <c r="AJ588">
        <v>1425.652121212121</v>
      </c>
      <c r="AK588">
        <v>3.413143099581396</v>
      </c>
      <c r="AL588">
        <v>66.96187495327348</v>
      </c>
      <c r="AM588">
        <f>(AO588 - AN588 + DX588*1E3/(8.314*(DZ588+273.15)) * AQ588/DW588 * AP588) * DW588/(100*DK588) * 1000/(1000 - AO588)</f>
        <v>0</v>
      </c>
      <c r="AN588">
        <v>15.43456184037098</v>
      </c>
      <c r="AO588">
        <v>18.33705594405594</v>
      </c>
      <c r="AP588">
        <v>9.946306245982282E-05</v>
      </c>
      <c r="AQ588">
        <v>97.61332919018848</v>
      </c>
      <c r="AR588">
        <v>0</v>
      </c>
      <c r="AS588">
        <v>0</v>
      </c>
      <c r="AT588">
        <f>IF(AR588*$H$15&gt;=AV588,1.0,(AV588/(AV588-AR588*$H$15)))</f>
        <v>0</v>
      </c>
      <c r="AU588">
        <f>(AT588-1)*100</f>
        <v>0</v>
      </c>
      <c r="AV588">
        <f>MAX(0,($B$15+$C$15*EE588)/(1+$D$15*EE588)*DX588/(DZ588+273)*$E$15)</f>
        <v>0</v>
      </c>
      <c r="AW588" t="s">
        <v>429</v>
      </c>
      <c r="AX588" t="s">
        <v>429</v>
      </c>
      <c r="AY588">
        <v>0</v>
      </c>
      <c r="AZ588">
        <v>0</v>
      </c>
      <c r="BA588">
        <f>1-AY588/AZ588</f>
        <v>0</v>
      </c>
      <c r="BB588">
        <v>0</v>
      </c>
      <c r="BC588" t="s">
        <v>429</v>
      </c>
      <c r="BD588" t="s">
        <v>429</v>
      </c>
      <c r="BE588">
        <v>0</v>
      </c>
      <c r="BF588">
        <v>0</v>
      </c>
      <c r="BG588">
        <f>1-BE588/BF588</f>
        <v>0</v>
      </c>
      <c r="BH588">
        <v>0.5</v>
      </c>
      <c r="BI588">
        <f>DH588</f>
        <v>0</v>
      </c>
      <c r="BJ588">
        <f>K588</f>
        <v>0</v>
      </c>
      <c r="BK588">
        <f>BG588*BH588*BI588</f>
        <v>0</v>
      </c>
      <c r="BL588">
        <f>(BJ588-BB588)/BI588</f>
        <v>0</v>
      </c>
      <c r="BM588">
        <f>(AZ588-BF588)/BF588</f>
        <v>0</v>
      </c>
      <c r="BN588">
        <f>AY588/(BA588+AY588/BF588)</f>
        <v>0</v>
      </c>
      <c r="BO588" t="s">
        <v>429</v>
      </c>
      <c r="BP588">
        <v>0</v>
      </c>
      <c r="BQ588">
        <f>IF(BP588&lt;&gt;0, BP588, BN588)</f>
        <v>0</v>
      </c>
      <c r="BR588">
        <f>1-BQ588/BF588</f>
        <v>0</v>
      </c>
      <c r="BS588">
        <f>(BF588-BE588)/(BF588-BQ588)</f>
        <v>0</v>
      </c>
      <c r="BT588">
        <f>(AZ588-BF588)/(AZ588-BQ588)</f>
        <v>0</v>
      </c>
      <c r="BU588">
        <f>(BF588-BE588)/(BF588-AY588)</f>
        <v>0</v>
      </c>
      <c r="BV588">
        <f>(AZ588-BF588)/(AZ588-AY588)</f>
        <v>0</v>
      </c>
      <c r="BW588">
        <f>(BS588*BQ588/BE588)</f>
        <v>0</v>
      </c>
      <c r="BX588">
        <f>(1-BW588)</f>
        <v>0</v>
      </c>
      <c r="DG588">
        <f>$B$13*EF588+$C$13*EG588+$F$13*ER588*(1-EU588)</f>
        <v>0</v>
      </c>
      <c r="DH588">
        <f>DG588*DI588</f>
        <v>0</v>
      </c>
      <c r="DI588">
        <f>($B$13*$D$11+$C$13*$D$11+$F$13*((FE588+EW588)/MAX(FE588+EW588+FF588, 0.1)*$I$11+FF588/MAX(FE588+EW588+FF588, 0.1)*$J$11))/($B$13+$C$13+$F$13)</f>
        <v>0</v>
      </c>
      <c r="DJ588">
        <f>($B$13*$K$11+$C$13*$K$11+$F$13*((FE588+EW588)/MAX(FE588+EW588+FF588, 0.1)*$P$11+FF588/MAX(FE588+EW588+FF588, 0.1)*$Q$11))/($B$13+$C$13+$F$13)</f>
        <v>0</v>
      </c>
      <c r="DK588">
        <v>6</v>
      </c>
      <c r="DL588">
        <v>0.5</v>
      </c>
      <c r="DM588" t="s">
        <v>430</v>
      </c>
      <c r="DN588">
        <v>2</v>
      </c>
      <c r="DO588" t="b">
        <v>1</v>
      </c>
      <c r="DP588">
        <v>1685040077.732143</v>
      </c>
      <c r="DQ588">
        <v>1375.2725</v>
      </c>
      <c r="DR588">
        <v>1426.357857142857</v>
      </c>
      <c r="DS588">
        <v>18.33029642857143</v>
      </c>
      <c r="DT588">
        <v>15.43413214285714</v>
      </c>
      <c r="DU588">
        <v>1375.3025</v>
      </c>
      <c r="DV588">
        <v>18.41668928571428</v>
      </c>
      <c r="DW588">
        <v>500.0180357142858</v>
      </c>
      <c r="DX588">
        <v>99.45087857142858</v>
      </c>
      <c r="DY588">
        <v>0.09995646785714284</v>
      </c>
      <c r="DZ588">
        <v>27.42591785714286</v>
      </c>
      <c r="EA588">
        <v>28.78146071428571</v>
      </c>
      <c r="EB588">
        <v>999.9000000000002</v>
      </c>
      <c r="EC588">
        <v>0</v>
      </c>
      <c r="ED588">
        <v>0</v>
      </c>
      <c r="EE588">
        <v>10002.91928571429</v>
      </c>
      <c r="EF588">
        <v>0</v>
      </c>
      <c r="EG588">
        <v>508.9655357142857</v>
      </c>
      <c r="EH588">
        <v>-51.08504285714287</v>
      </c>
      <c r="EI588">
        <v>1400.952142857143</v>
      </c>
      <c r="EJ588">
        <v>1448.716428571428</v>
      </c>
      <c r="EK588">
        <v>2.896145714285714</v>
      </c>
      <c r="EL588">
        <v>1426.357857142857</v>
      </c>
      <c r="EM588">
        <v>15.43413214285714</v>
      </c>
      <c r="EN588">
        <v>1.822962857142857</v>
      </c>
      <c r="EO588">
        <v>1.534938928571429</v>
      </c>
      <c r="EP588">
        <v>15.98508928571428</v>
      </c>
      <c r="EQ588">
        <v>13.32072142857143</v>
      </c>
      <c r="ER588">
        <v>2000.001071428572</v>
      </c>
      <c r="ES588">
        <v>0.9800040357142858</v>
      </c>
      <c r="ET588">
        <v>0.01999577142857143</v>
      </c>
      <c r="EU588">
        <v>0</v>
      </c>
      <c r="EV588">
        <v>776.2944285714285</v>
      </c>
      <c r="EW588">
        <v>5.00078</v>
      </c>
      <c r="EX588">
        <v>21716.08571428572</v>
      </c>
      <c r="EY588">
        <v>16379.67142857143</v>
      </c>
      <c r="EZ588">
        <v>46.74310714285714</v>
      </c>
      <c r="FA588">
        <v>49.18485714285713</v>
      </c>
      <c r="FB588">
        <v>47.52871428571427</v>
      </c>
      <c r="FC588">
        <v>47.91939285714285</v>
      </c>
      <c r="FD588">
        <v>46.98635714285714</v>
      </c>
      <c r="FE588">
        <v>1955.105714285714</v>
      </c>
      <c r="FF588">
        <v>39.89285714285715</v>
      </c>
      <c r="FG588">
        <v>0</v>
      </c>
      <c r="FH588">
        <v>1685040084.7</v>
      </c>
      <c r="FI588">
        <v>0</v>
      </c>
      <c r="FJ588">
        <v>776.2377692307692</v>
      </c>
      <c r="FK588">
        <v>-3.039931634786151</v>
      </c>
      <c r="FL588">
        <v>6302.372652865285</v>
      </c>
      <c r="FM588">
        <v>21715.26923076923</v>
      </c>
      <c r="FN588">
        <v>15</v>
      </c>
      <c r="FO588">
        <v>1685038834.5</v>
      </c>
      <c r="FP588" t="s">
        <v>1407</v>
      </c>
      <c r="FQ588">
        <v>1685038825.5</v>
      </c>
      <c r="FR588">
        <v>1685038834.5</v>
      </c>
      <c r="FS588">
        <v>7</v>
      </c>
      <c r="FT588">
        <v>-0.029</v>
      </c>
      <c r="FU588">
        <v>-0.007</v>
      </c>
      <c r="FV588">
        <v>0.194</v>
      </c>
      <c r="FW588">
        <v>-0.178</v>
      </c>
      <c r="FX588">
        <v>420</v>
      </c>
      <c r="FY588">
        <v>11</v>
      </c>
      <c r="FZ588">
        <v>0.2</v>
      </c>
      <c r="GA588">
        <v>0.02</v>
      </c>
      <c r="GB588">
        <v>-50.9823625</v>
      </c>
      <c r="GC588">
        <v>-1.58879212007493</v>
      </c>
      <c r="GD588">
        <v>0.2086983525180538</v>
      </c>
      <c r="GE588">
        <v>0</v>
      </c>
      <c r="GF588">
        <v>2.8929855</v>
      </c>
      <c r="GG588">
        <v>0.04952915572232205</v>
      </c>
      <c r="GH588">
        <v>0.005095341965952808</v>
      </c>
      <c r="GI588">
        <v>1</v>
      </c>
      <c r="GJ588">
        <v>1</v>
      </c>
      <c r="GK588">
        <v>2</v>
      </c>
      <c r="GL588" t="s">
        <v>432</v>
      </c>
      <c r="GM588">
        <v>3.09892</v>
      </c>
      <c r="GN588">
        <v>2.75825</v>
      </c>
      <c r="GO588">
        <v>0.212529</v>
      </c>
      <c r="GP588">
        <v>0.217254</v>
      </c>
      <c r="GQ588">
        <v>0.0964646</v>
      </c>
      <c r="GR588">
        <v>0.08535760000000001</v>
      </c>
      <c r="GS588">
        <v>19821.8</v>
      </c>
      <c r="GT588">
        <v>19499.1</v>
      </c>
      <c r="GU588">
        <v>25748.8</v>
      </c>
      <c r="GV588">
        <v>25294.7</v>
      </c>
      <c r="GW588">
        <v>37376.5</v>
      </c>
      <c r="GX588">
        <v>35277.1</v>
      </c>
      <c r="GY588">
        <v>45037.5</v>
      </c>
      <c r="GZ588">
        <v>41710.2</v>
      </c>
      <c r="HA588">
        <v>1.7876</v>
      </c>
      <c r="HB588">
        <v>1.70215</v>
      </c>
      <c r="HC588">
        <v>-0.104252</v>
      </c>
      <c r="HD588">
        <v>0</v>
      </c>
      <c r="HE588">
        <v>30.4928</v>
      </c>
      <c r="HF588">
        <v>999.9</v>
      </c>
      <c r="HG588">
        <v>39</v>
      </c>
      <c r="HH588">
        <v>47.5</v>
      </c>
      <c r="HI588">
        <v>42.9501</v>
      </c>
      <c r="HJ588">
        <v>63.114</v>
      </c>
      <c r="HK588">
        <v>23.2011</v>
      </c>
      <c r="HL588">
        <v>1</v>
      </c>
      <c r="HM588">
        <v>1.09356</v>
      </c>
      <c r="HN588">
        <v>9.28105</v>
      </c>
      <c r="HO588">
        <v>20.0539</v>
      </c>
      <c r="HP588">
        <v>5.20905</v>
      </c>
      <c r="HQ588">
        <v>11.9872</v>
      </c>
      <c r="HR588">
        <v>4.96225</v>
      </c>
      <c r="HS588">
        <v>3.27365</v>
      </c>
      <c r="HT588">
        <v>9999</v>
      </c>
      <c r="HU588">
        <v>9999</v>
      </c>
      <c r="HV588">
        <v>9999</v>
      </c>
      <c r="HW588">
        <v>33.7</v>
      </c>
      <c r="HX588">
        <v>1.86394</v>
      </c>
      <c r="HY588">
        <v>1.86031</v>
      </c>
      <c r="HZ588">
        <v>1.85867</v>
      </c>
      <c r="IA588">
        <v>1.85997</v>
      </c>
      <c r="IB588">
        <v>1.85989</v>
      </c>
      <c r="IC588">
        <v>1.85852</v>
      </c>
      <c r="ID588">
        <v>1.8576</v>
      </c>
      <c r="IE588">
        <v>1.85242</v>
      </c>
      <c r="IF588">
        <v>0</v>
      </c>
      <c r="IG588">
        <v>0</v>
      </c>
      <c r="IH588">
        <v>0</v>
      </c>
      <c r="II588">
        <v>0</v>
      </c>
      <c r="IJ588" t="s">
        <v>433</v>
      </c>
      <c r="IK588" t="s">
        <v>434</v>
      </c>
      <c r="IL588" t="s">
        <v>435</v>
      </c>
      <c r="IM588" t="s">
        <v>435</v>
      </c>
      <c r="IN588" t="s">
        <v>435</v>
      </c>
      <c r="IO588" t="s">
        <v>435</v>
      </c>
      <c r="IP588">
        <v>0</v>
      </c>
      <c r="IQ588">
        <v>100</v>
      </c>
      <c r="IR588">
        <v>100</v>
      </c>
      <c r="IS588">
        <v>-0.04</v>
      </c>
      <c r="IT588">
        <v>-0.0863</v>
      </c>
      <c r="IU588">
        <v>0.1137255797111478</v>
      </c>
      <c r="IV588">
        <v>0.0002756662941723101</v>
      </c>
      <c r="IW588">
        <v>-1.706736700235475E-07</v>
      </c>
      <c r="IX588">
        <v>-7.648352192670159E-11</v>
      </c>
      <c r="IY588">
        <v>-0.2528666375941129</v>
      </c>
      <c r="IZ588">
        <v>0.001712106514585134</v>
      </c>
      <c r="JA588">
        <v>0.0004201690128959496</v>
      </c>
      <c r="JB588">
        <v>-1.212774764375344E-06</v>
      </c>
      <c r="JC588">
        <v>3</v>
      </c>
      <c r="JD588">
        <v>1949</v>
      </c>
      <c r="JE588">
        <v>1</v>
      </c>
      <c r="JF588">
        <v>28</v>
      </c>
      <c r="JG588">
        <v>21</v>
      </c>
      <c r="JH588">
        <v>20.9</v>
      </c>
      <c r="JI588">
        <v>3.14087</v>
      </c>
      <c r="JJ588">
        <v>2.67822</v>
      </c>
      <c r="JK588">
        <v>1.49658</v>
      </c>
      <c r="JL588">
        <v>2.33521</v>
      </c>
      <c r="JM588">
        <v>1.54785</v>
      </c>
      <c r="JN588">
        <v>2.40967</v>
      </c>
      <c r="JO588">
        <v>50.7709</v>
      </c>
      <c r="JP588">
        <v>12.1882</v>
      </c>
      <c r="JQ588">
        <v>18</v>
      </c>
      <c r="JR588">
        <v>503.931</v>
      </c>
      <c r="JS588">
        <v>460.134</v>
      </c>
      <c r="JT588">
        <v>21.3935</v>
      </c>
      <c r="JU588">
        <v>39.5683</v>
      </c>
      <c r="JV588">
        <v>30.0026</v>
      </c>
      <c r="JW588">
        <v>39.2242</v>
      </c>
      <c r="JX588">
        <v>39.0899</v>
      </c>
      <c r="JY588">
        <v>63.0571</v>
      </c>
      <c r="JZ588">
        <v>58.2246</v>
      </c>
      <c r="KA588">
        <v>0</v>
      </c>
      <c r="KB588">
        <v>16.4875</v>
      </c>
      <c r="KC588">
        <v>1470.99</v>
      </c>
      <c r="KD588">
        <v>15.4584</v>
      </c>
      <c r="KE588">
        <v>98.4115</v>
      </c>
      <c r="KF588">
        <v>99.0098</v>
      </c>
    </row>
    <row r="589" spans="1:292">
      <c r="A589">
        <v>569</v>
      </c>
      <c r="B589">
        <v>1685040090</v>
      </c>
      <c r="C589">
        <v>13490.90000009537</v>
      </c>
      <c r="D589" t="s">
        <v>1582</v>
      </c>
      <c r="E589" t="s">
        <v>1583</v>
      </c>
      <c r="F589">
        <v>5</v>
      </c>
      <c r="G589" t="s">
        <v>1406</v>
      </c>
      <c r="H589">
        <v>1685040082.178571</v>
      </c>
      <c r="I589">
        <f>(J589)/1000</f>
        <v>0</v>
      </c>
      <c r="J589">
        <f>IF(DO589, AM589, AG589)</f>
        <v>0</v>
      </c>
      <c r="K589">
        <f>IF(DO589, AH589, AF589)</f>
        <v>0</v>
      </c>
      <c r="L589">
        <f>DQ589 - IF(AT589&gt;1, K589*DK589*100.0/(AV589*EE589), 0)</f>
        <v>0</v>
      </c>
      <c r="M589">
        <f>((S589-I589/2)*L589-K589)/(S589+I589/2)</f>
        <v>0</v>
      </c>
      <c r="N589">
        <f>M589*(DX589+DY589)/1000.0</f>
        <v>0</v>
      </c>
      <c r="O589">
        <f>(DQ589 - IF(AT589&gt;1, K589*DK589*100.0/(AV589*EE589), 0))*(DX589+DY589)/1000.0</f>
        <v>0</v>
      </c>
      <c r="P589">
        <f>2.0/((1/R589-1/Q589)+SIGN(R589)*SQRT((1/R589-1/Q589)*(1/R589-1/Q589) + 4*DL589/((DL589+1)*(DL589+1))*(2*1/R589*1/Q589-1/Q589*1/Q589)))</f>
        <v>0</v>
      </c>
      <c r="Q589">
        <f>IF(LEFT(DM589,1)&lt;&gt;"0",IF(LEFT(DM589,1)="1",3.0,DN589),$D$5+$E$5*(EE589*DX589/($K$5*1000))+$F$5*(EE589*DX589/($K$5*1000))*MAX(MIN(DK589,$J$5),$I$5)*MAX(MIN(DK589,$J$5),$I$5)+$G$5*MAX(MIN(DK589,$J$5),$I$5)*(EE589*DX589/($K$5*1000))+$H$5*(EE589*DX589/($K$5*1000))*(EE589*DX589/($K$5*1000)))</f>
        <v>0</v>
      </c>
      <c r="R589">
        <f>I589*(1000-(1000*0.61365*exp(17.502*V589/(240.97+V589))/(DX589+DY589)+DS589)/2)/(1000*0.61365*exp(17.502*V589/(240.97+V589))/(DX589+DY589)-DS589)</f>
        <v>0</v>
      </c>
      <c r="S589">
        <f>1/((DL589+1)/(P589/1.6)+1/(Q589/1.37)) + DL589/((DL589+1)/(P589/1.6) + DL589/(Q589/1.37))</f>
        <v>0</v>
      </c>
      <c r="T589">
        <f>(DG589*DJ589)</f>
        <v>0</v>
      </c>
      <c r="U589">
        <f>(DZ589+(T589+2*0.95*5.67E-8*(((DZ589+$B$9)+273)^4-(DZ589+273)^4)-44100*I589)/(1.84*29.3*Q589+8*0.95*5.67E-8*(DZ589+273)^3))</f>
        <v>0</v>
      </c>
      <c r="V589">
        <f>($C$9*EA589+$D$9*EB589+$E$9*U589)</f>
        <v>0</v>
      </c>
      <c r="W589">
        <f>0.61365*exp(17.502*V589/(240.97+V589))</f>
        <v>0</v>
      </c>
      <c r="X589">
        <f>(Y589/Z589*100)</f>
        <v>0</v>
      </c>
      <c r="Y589">
        <f>DS589*(DX589+DY589)/1000</f>
        <v>0</v>
      </c>
      <c r="Z589">
        <f>0.61365*exp(17.502*DZ589/(240.97+DZ589))</f>
        <v>0</v>
      </c>
      <c r="AA589">
        <f>(W589-DS589*(DX589+DY589)/1000)</f>
        <v>0</v>
      </c>
      <c r="AB589">
        <f>(-I589*44100)</f>
        <v>0</v>
      </c>
      <c r="AC589">
        <f>2*29.3*Q589*0.92*(DZ589-V589)</f>
        <v>0</v>
      </c>
      <c r="AD589">
        <f>2*0.95*5.67E-8*(((DZ589+$B$9)+273)^4-(V589+273)^4)</f>
        <v>0</v>
      </c>
      <c r="AE589">
        <f>T589+AD589+AB589+AC589</f>
        <v>0</v>
      </c>
      <c r="AF589">
        <f>DW589*AT589*(DR589-DQ589*(1000-AT589*DT589)/(1000-AT589*DS589))/(100*DK589)</f>
        <v>0</v>
      </c>
      <c r="AG589">
        <f>1000*DW589*AT589*(DS589-DT589)/(100*DK589*(1000-AT589*DS589))</f>
        <v>0</v>
      </c>
      <c r="AH589">
        <f>(AI589 - AJ589 - DX589*1E3/(8.314*(DZ589+273.15)) * AL589/DW589 * AK589) * DW589/(100*DK589) * (1000 - DT589)/1000</f>
        <v>0</v>
      </c>
      <c r="AI589">
        <v>1480.853653123009</v>
      </c>
      <c r="AJ589">
        <v>1440.886303030303</v>
      </c>
      <c r="AK589">
        <v>3.405485914486524</v>
      </c>
      <c r="AL589">
        <v>66.96187495327348</v>
      </c>
      <c r="AM589">
        <f>(AO589 - AN589 + DX589*1E3/(8.314*(DZ589+273.15)) * AQ589/DW589 * AP589) * DW589/(100*DK589) * 1000/(1000 - AO589)</f>
        <v>0</v>
      </c>
      <c r="AN589">
        <v>15.43404436526172</v>
      </c>
      <c r="AO589">
        <v>18.33901538461539</v>
      </c>
      <c r="AP589">
        <v>4.849949274113886E-05</v>
      </c>
      <c r="AQ589">
        <v>97.61332919018848</v>
      </c>
      <c r="AR589">
        <v>0</v>
      </c>
      <c r="AS589">
        <v>0</v>
      </c>
      <c r="AT589">
        <f>IF(AR589*$H$15&gt;=AV589,1.0,(AV589/(AV589-AR589*$H$15)))</f>
        <v>0</v>
      </c>
      <c r="AU589">
        <f>(AT589-1)*100</f>
        <v>0</v>
      </c>
      <c r="AV589">
        <f>MAX(0,($B$15+$C$15*EE589)/(1+$D$15*EE589)*DX589/(DZ589+273)*$E$15)</f>
        <v>0</v>
      </c>
      <c r="AW589" t="s">
        <v>429</v>
      </c>
      <c r="AX589" t="s">
        <v>429</v>
      </c>
      <c r="AY589">
        <v>0</v>
      </c>
      <c r="AZ589">
        <v>0</v>
      </c>
      <c r="BA589">
        <f>1-AY589/AZ589</f>
        <v>0</v>
      </c>
      <c r="BB589">
        <v>0</v>
      </c>
      <c r="BC589" t="s">
        <v>429</v>
      </c>
      <c r="BD589" t="s">
        <v>429</v>
      </c>
      <c r="BE589">
        <v>0</v>
      </c>
      <c r="BF589">
        <v>0</v>
      </c>
      <c r="BG589">
        <f>1-BE589/BF589</f>
        <v>0</v>
      </c>
      <c r="BH589">
        <v>0.5</v>
      </c>
      <c r="BI589">
        <f>DH589</f>
        <v>0</v>
      </c>
      <c r="BJ589">
        <f>K589</f>
        <v>0</v>
      </c>
      <c r="BK589">
        <f>BG589*BH589*BI589</f>
        <v>0</v>
      </c>
      <c r="BL589">
        <f>(BJ589-BB589)/BI589</f>
        <v>0</v>
      </c>
      <c r="BM589">
        <f>(AZ589-BF589)/BF589</f>
        <v>0</v>
      </c>
      <c r="BN589">
        <f>AY589/(BA589+AY589/BF589)</f>
        <v>0</v>
      </c>
      <c r="BO589" t="s">
        <v>429</v>
      </c>
      <c r="BP589">
        <v>0</v>
      </c>
      <c r="BQ589">
        <f>IF(BP589&lt;&gt;0, BP589, BN589)</f>
        <v>0</v>
      </c>
      <c r="BR589">
        <f>1-BQ589/BF589</f>
        <v>0</v>
      </c>
      <c r="BS589">
        <f>(BF589-BE589)/(BF589-BQ589)</f>
        <v>0</v>
      </c>
      <c r="BT589">
        <f>(AZ589-BF589)/(AZ589-BQ589)</f>
        <v>0</v>
      </c>
      <c r="BU589">
        <f>(BF589-BE589)/(BF589-AY589)</f>
        <v>0</v>
      </c>
      <c r="BV589">
        <f>(AZ589-BF589)/(AZ589-AY589)</f>
        <v>0</v>
      </c>
      <c r="BW589">
        <f>(BS589*BQ589/BE589)</f>
        <v>0</v>
      </c>
      <c r="BX589">
        <f>(1-BW589)</f>
        <v>0</v>
      </c>
      <c r="DG589">
        <f>$B$13*EF589+$C$13*EG589+$F$13*ER589*(1-EU589)</f>
        <v>0</v>
      </c>
      <c r="DH589">
        <f>DG589*DI589</f>
        <v>0</v>
      </c>
      <c r="DI589">
        <f>($B$13*$D$11+$C$13*$D$11+$F$13*((FE589+EW589)/MAX(FE589+EW589+FF589, 0.1)*$I$11+FF589/MAX(FE589+EW589+FF589, 0.1)*$J$11))/($B$13+$C$13+$F$13)</f>
        <v>0</v>
      </c>
      <c r="DJ589">
        <f>($B$13*$K$11+$C$13*$K$11+$F$13*((FE589+EW589)/MAX(FE589+EW589+FF589, 0.1)*$P$11+FF589/MAX(FE589+EW589+FF589, 0.1)*$Q$11))/($B$13+$C$13+$F$13)</f>
        <v>0</v>
      </c>
      <c r="DK589">
        <v>6</v>
      </c>
      <c r="DL589">
        <v>0.5</v>
      </c>
      <c r="DM589" t="s">
        <v>430</v>
      </c>
      <c r="DN589">
        <v>2</v>
      </c>
      <c r="DO589" t="b">
        <v>1</v>
      </c>
      <c r="DP589">
        <v>1685040082.178571</v>
      </c>
      <c r="DQ589">
        <v>1390.075</v>
      </c>
      <c r="DR589">
        <v>1441.244285714286</v>
      </c>
      <c r="DS589">
        <v>18.33386785714286</v>
      </c>
      <c r="DT589">
        <v>15.434925</v>
      </c>
      <c r="DU589">
        <v>1390.114285714286</v>
      </c>
      <c r="DV589">
        <v>18.42020714285714</v>
      </c>
      <c r="DW589">
        <v>500.0504285714287</v>
      </c>
      <c r="DX589">
        <v>99.45098928571429</v>
      </c>
      <c r="DY589">
        <v>0.1000498142857143</v>
      </c>
      <c r="DZ589">
        <v>27.43764285714286</v>
      </c>
      <c r="EA589">
        <v>28.796025</v>
      </c>
      <c r="EB589">
        <v>999.9000000000002</v>
      </c>
      <c r="EC589">
        <v>0</v>
      </c>
      <c r="ED589">
        <v>0</v>
      </c>
      <c r="EE589">
        <v>9997.298214285713</v>
      </c>
      <c r="EF589">
        <v>0</v>
      </c>
      <c r="EG589">
        <v>529.3888928571429</v>
      </c>
      <c r="EH589">
        <v>-51.16883214285713</v>
      </c>
      <c r="EI589">
        <v>1416.036785714286</v>
      </c>
      <c r="EJ589">
        <v>1463.837857142857</v>
      </c>
      <c r="EK589">
        <v>2.898930357142857</v>
      </c>
      <c r="EL589">
        <v>1441.244285714286</v>
      </c>
      <c r="EM589">
        <v>15.434925</v>
      </c>
      <c r="EN589">
        <v>1.823320357142857</v>
      </c>
      <c r="EO589">
        <v>1.535018928571429</v>
      </c>
      <c r="EP589">
        <v>15.98815714285714</v>
      </c>
      <c r="EQ589">
        <v>13.32152142857143</v>
      </c>
      <c r="ER589">
        <v>2000.001071428571</v>
      </c>
      <c r="ES589">
        <v>0.980006892857143</v>
      </c>
      <c r="ET589">
        <v>0.01999282500000001</v>
      </c>
      <c r="EU589">
        <v>0</v>
      </c>
      <c r="EV589">
        <v>776.0348928571427</v>
      </c>
      <c r="EW589">
        <v>5.00078</v>
      </c>
      <c r="EX589">
        <v>21831.1</v>
      </c>
      <c r="EY589">
        <v>16379.69285714286</v>
      </c>
      <c r="EZ589">
        <v>46.75867857142856</v>
      </c>
      <c r="FA589">
        <v>49.1982857142857</v>
      </c>
      <c r="FB589">
        <v>47.53542857142856</v>
      </c>
      <c r="FC589">
        <v>47.944</v>
      </c>
      <c r="FD589">
        <v>46.99975</v>
      </c>
      <c r="FE589">
        <v>1955.111785714285</v>
      </c>
      <c r="FF589">
        <v>39.88571428571429</v>
      </c>
      <c r="FG589">
        <v>0</v>
      </c>
      <c r="FH589">
        <v>1685040089.5</v>
      </c>
      <c r="FI589">
        <v>0</v>
      </c>
      <c r="FJ589">
        <v>775.9507692307693</v>
      </c>
      <c r="FK589">
        <v>-3.061811961958206</v>
      </c>
      <c r="FL589">
        <v>-2521.774353288673</v>
      </c>
      <c r="FM589">
        <v>21824.25</v>
      </c>
      <c r="FN589">
        <v>15</v>
      </c>
      <c r="FO589">
        <v>1685038834.5</v>
      </c>
      <c r="FP589" t="s">
        <v>1407</v>
      </c>
      <c r="FQ589">
        <v>1685038825.5</v>
      </c>
      <c r="FR589">
        <v>1685038834.5</v>
      </c>
      <c r="FS589">
        <v>7</v>
      </c>
      <c r="FT589">
        <v>-0.029</v>
      </c>
      <c r="FU589">
        <v>-0.007</v>
      </c>
      <c r="FV589">
        <v>0.194</v>
      </c>
      <c r="FW589">
        <v>-0.178</v>
      </c>
      <c r="FX589">
        <v>420</v>
      </c>
      <c r="FY589">
        <v>11</v>
      </c>
      <c r="FZ589">
        <v>0.2</v>
      </c>
      <c r="GA589">
        <v>0.02</v>
      </c>
      <c r="GB589">
        <v>-51.14037804878049</v>
      </c>
      <c r="GC589">
        <v>-1.133055052264808</v>
      </c>
      <c r="GD589">
        <v>0.1696102742403891</v>
      </c>
      <c r="GE589">
        <v>0</v>
      </c>
      <c r="GF589">
        <v>2.897328780487805</v>
      </c>
      <c r="GG589">
        <v>0.0368862020905977</v>
      </c>
      <c r="GH589">
        <v>0.00389509209329242</v>
      </c>
      <c r="GI589">
        <v>1</v>
      </c>
      <c r="GJ589">
        <v>1</v>
      </c>
      <c r="GK589">
        <v>2</v>
      </c>
      <c r="GL589" t="s">
        <v>432</v>
      </c>
      <c r="GM589">
        <v>3.09898</v>
      </c>
      <c r="GN589">
        <v>2.75816</v>
      </c>
      <c r="GO589">
        <v>0.213887</v>
      </c>
      <c r="GP589">
        <v>0.218604</v>
      </c>
      <c r="GQ589">
        <v>0.09646440000000001</v>
      </c>
      <c r="GR589">
        <v>0.085373</v>
      </c>
      <c r="GS589">
        <v>19786.3</v>
      </c>
      <c r="GT589">
        <v>19464.5</v>
      </c>
      <c r="GU589">
        <v>25747.4</v>
      </c>
      <c r="GV589">
        <v>25293.8</v>
      </c>
      <c r="GW589">
        <v>37374.9</v>
      </c>
      <c r="GX589">
        <v>35275.2</v>
      </c>
      <c r="GY589">
        <v>45035.3</v>
      </c>
      <c r="GZ589">
        <v>41708.4</v>
      </c>
      <c r="HA589">
        <v>1.7875</v>
      </c>
      <c r="HB589">
        <v>1.70173</v>
      </c>
      <c r="HC589">
        <v>-0.102427</v>
      </c>
      <c r="HD589">
        <v>0</v>
      </c>
      <c r="HE589">
        <v>30.5067</v>
      </c>
      <c r="HF589">
        <v>999.9</v>
      </c>
      <c r="HG589">
        <v>39</v>
      </c>
      <c r="HH589">
        <v>47.5</v>
      </c>
      <c r="HI589">
        <v>42.9496</v>
      </c>
      <c r="HJ589">
        <v>63.064</v>
      </c>
      <c r="HK589">
        <v>23.0208</v>
      </c>
      <c r="HL589">
        <v>1</v>
      </c>
      <c r="HM589">
        <v>1.09601</v>
      </c>
      <c r="HN589">
        <v>9.28105</v>
      </c>
      <c r="HO589">
        <v>20.0536</v>
      </c>
      <c r="HP589">
        <v>5.2086</v>
      </c>
      <c r="HQ589">
        <v>11.9875</v>
      </c>
      <c r="HR589">
        <v>4.96225</v>
      </c>
      <c r="HS589">
        <v>3.2738</v>
      </c>
      <c r="HT589">
        <v>9999</v>
      </c>
      <c r="HU589">
        <v>9999</v>
      </c>
      <c r="HV589">
        <v>9999</v>
      </c>
      <c r="HW589">
        <v>33.7</v>
      </c>
      <c r="HX589">
        <v>1.86396</v>
      </c>
      <c r="HY589">
        <v>1.86029</v>
      </c>
      <c r="HZ589">
        <v>1.85867</v>
      </c>
      <c r="IA589">
        <v>1.85993</v>
      </c>
      <c r="IB589">
        <v>1.85989</v>
      </c>
      <c r="IC589">
        <v>1.85852</v>
      </c>
      <c r="ID589">
        <v>1.8576</v>
      </c>
      <c r="IE589">
        <v>1.85242</v>
      </c>
      <c r="IF589">
        <v>0</v>
      </c>
      <c r="IG589">
        <v>0</v>
      </c>
      <c r="IH589">
        <v>0</v>
      </c>
      <c r="II589">
        <v>0</v>
      </c>
      <c r="IJ589" t="s">
        <v>433</v>
      </c>
      <c r="IK589" t="s">
        <v>434</v>
      </c>
      <c r="IL589" t="s">
        <v>435</v>
      </c>
      <c r="IM589" t="s">
        <v>435</v>
      </c>
      <c r="IN589" t="s">
        <v>435</v>
      </c>
      <c r="IO589" t="s">
        <v>435</v>
      </c>
      <c r="IP589">
        <v>0</v>
      </c>
      <c r="IQ589">
        <v>100</v>
      </c>
      <c r="IR589">
        <v>100</v>
      </c>
      <c r="IS589">
        <v>-0.06</v>
      </c>
      <c r="IT589">
        <v>-0.0863</v>
      </c>
      <c r="IU589">
        <v>0.1137255797111478</v>
      </c>
      <c r="IV589">
        <v>0.0002756662941723101</v>
      </c>
      <c r="IW589">
        <v>-1.706736700235475E-07</v>
      </c>
      <c r="IX589">
        <v>-7.648352192670159E-11</v>
      </c>
      <c r="IY589">
        <v>-0.2528666375941129</v>
      </c>
      <c r="IZ589">
        <v>0.001712106514585134</v>
      </c>
      <c r="JA589">
        <v>0.0004201690128959496</v>
      </c>
      <c r="JB589">
        <v>-1.212774764375344E-06</v>
      </c>
      <c r="JC589">
        <v>3</v>
      </c>
      <c r="JD589">
        <v>1949</v>
      </c>
      <c r="JE589">
        <v>1</v>
      </c>
      <c r="JF589">
        <v>28</v>
      </c>
      <c r="JG589">
        <v>21.1</v>
      </c>
      <c r="JH589">
        <v>20.9</v>
      </c>
      <c r="JI589">
        <v>3.16772</v>
      </c>
      <c r="JJ589">
        <v>2.67944</v>
      </c>
      <c r="JK589">
        <v>1.49658</v>
      </c>
      <c r="JL589">
        <v>2.33521</v>
      </c>
      <c r="JM589">
        <v>1.54785</v>
      </c>
      <c r="JN589">
        <v>2.44629</v>
      </c>
      <c r="JO589">
        <v>50.7709</v>
      </c>
      <c r="JP589">
        <v>12.1882</v>
      </c>
      <c r="JQ589">
        <v>18</v>
      </c>
      <c r="JR589">
        <v>504.016</v>
      </c>
      <c r="JS589">
        <v>459.999</v>
      </c>
      <c r="JT589">
        <v>21.403</v>
      </c>
      <c r="JU589">
        <v>39.5939</v>
      </c>
      <c r="JV589">
        <v>30.0027</v>
      </c>
      <c r="JW589">
        <v>39.2466</v>
      </c>
      <c r="JX589">
        <v>39.1125</v>
      </c>
      <c r="JY589">
        <v>63.5621</v>
      </c>
      <c r="JZ589">
        <v>58.2246</v>
      </c>
      <c r="KA589">
        <v>0</v>
      </c>
      <c r="KB589">
        <v>16.4921</v>
      </c>
      <c r="KC589">
        <v>1491.03</v>
      </c>
      <c r="KD589">
        <v>15.4719</v>
      </c>
      <c r="KE589">
        <v>98.4066</v>
      </c>
      <c r="KF589">
        <v>99.00579999999999</v>
      </c>
    </row>
    <row r="590" spans="1:292">
      <c r="A590">
        <v>570</v>
      </c>
      <c r="B590">
        <v>1685040095.5</v>
      </c>
      <c r="C590">
        <v>13496.40000009537</v>
      </c>
      <c r="D590" t="s">
        <v>1584</v>
      </c>
      <c r="E590" t="s">
        <v>1585</v>
      </c>
      <c r="F590">
        <v>5</v>
      </c>
      <c r="G590" t="s">
        <v>1406</v>
      </c>
      <c r="H590">
        <v>1685040087.75</v>
      </c>
      <c r="I590">
        <f>(J590)/1000</f>
        <v>0</v>
      </c>
      <c r="J590">
        <f>IF(DO590, AM590, AG590)</f>
        <v>0</v>
      </c>
      <c r="K590">
        <f>IF(DO590, AH590, AF590)</f>
        <v>0</v>
      </c>
      <c r="L590">
        <f>DQ590 - IF(AT590&gt;1, K590*DK590*100.0/(AV590*EE590), 0)</f>
        <v>0</v>
      </c>
      <c r="M590">
        <f>((S590-I590/2)*L590-K590)/(S590+I590/2)</f>
        <v>0</v>
      </c>
      <c r="N590">
        <f>M590*(DX590+DY590)/1000.0</f>
        <v>0</v>
      </c>
      <c r="O590">
        <f>(DQ590 - IF(AT590&gt;1, K590*DK590*100.0/(AV590*EE590), 0))*(DX590+DY590)/1000.0</f>
        <v>0</v>
      </c>
      <c r="P590">
        <f>2.0/((1/R590-1/Q590)+SIGN(R590)*SQRT((1/R590-1/Q590)*(1/R590-1/Q590) + 4*DL590/((DL590+1)*(DL590+1))*(2*1/R590*1/Q590-1/Q590*1/Q590)))</f>
        <v>0</v>
      </c>
      <c r="Q590">
        <f>IF(LEFT(DM590,1)&lt;&gt;"0",IF(LEFT(DM590,1)="1",3.0,DN590),$D$5+$E$5*(EE590*DX590/($K$5*1000))+$F$5*(EE590*DX590/($K$5*1000))*MAX(MIN(DK590,$J$5),$I$5)*MAX(MIN(DK590,$J$5),$I$5)+$G$5*MAX(MIN(DK590,$J$5),$I$5)*(EE590*DX590/($K$5*1000))+$H$5*(EE590*DX590/($K$5*1000))*(EE590*DX590/($K$5*1000)))</f>
        <v>0</v>
      </c>
      <c r="R590">
        <f>I590*(1000-(1000*0.61365*exp(17.502*V590/(240.97+V590))/(DX590+DY590)+DS590)/2)/(1000*0.61365*exp(17.502*V590/(240.97+V590))/(DX590+DY590)-DS590)</f>
        <v>0</v>
      </c>
      <c r="S590">
        <f>1/((DL590+1)/(P590/1.6)+1/(Q590/1.37)) + DL590/((DL590+1)/(P590/1.6) + DL590/(Q590/1.37))</f>
        <v>0</v>
      </c>
      <c r="T590">
        <f>(DG590*DJ590)</f>
        <v>0</v>
      </c>
      <c r="U590">
        <f>(DZ590+(T590+2*0.95*5.67E-8*(((DZ590+$B$9)+273)^4-(DZ590+273)^4)-44100*I590)/(1.84*29.3*Q590+8*0.95*5.67E-8*(DZ590+273)^3))</f>
        <v>0</v>
      </c>
      <c r="V590">
        <f>($C$9*EA590+$D$9*EB590+$E$9*U590)</f>
        <v>0</v>
      </c>
      <c r="W590">
        <f>0.61365*exp(17.502*V590/(240.97+V590))</f>
        <v>0</v>
      </c>
      <c r="X590">
        <f>(Y590/Z590*100)</f>
        <v>0</v>
      </c>
      <c r="Y590">
        <f>DS590*(DX590+DY590)/1000</f>
        <v>0</v>
      </c>
      <c r="Z590">
        <f>0.61365*exp(17.502*DZ590/(240.97+DZ590))</f>
        <v>0</v>
      </c>
      <c r="AA590">
        <f>(W590-DS590*(DX590+DY590)/1000)</f>
        <v>0</v>
      </c>
      <c r="AB590">
        <f>(-I590*44100)</f>
        <v>0</v>
      </c>
      <c r="AC590">
        <f>2*29.3*Q590*0.92*(DZ590-V590)</f>
        <v>0</v>
      </c>
      <c r="AD590">
        <f>2*0.95*5.67E-8*(((DZ590+$B$9)+273)^4-(V590+273)^4)</f>
        <v>0</v>
      </c>
      <c r="AE590">
        <f>T590+AD590+AB590+AC590</f>
        <v>0</v>
      </c>
      <c r="AF590">
        <f>DW590*AT590*(DR590-DQ590*(1000-AT590*DT590)/(1000-AT590*DS590))/(100*DK590)</f>
        <v>0</v>
      </c>
      <c r="AG590">
        <f>1000*DW590*AT590*(DS590-DT590)/(100*DK590*(1000-AT590*DS590))</f>
        <v>0</v>
      </c>
      <c r="AH590">
        <f>(AI590 - AJ590 - DX590*1E3/(8.314*(DZ590+273.15)) * AL590/DW590 * AK590) * DW590/(100*DK590) * (1000 - DT590)/1000</f>
        <v>0</v>
      </c>
      <c r="AI590">
        <v>1499.516851188182</v>
      </c>
      <c r="AJ590">
        <v>1459.559454545454</v>
      </c>
      <c r="AK590">
        <v>3.388977467563469</v>
      </c>
      <c r="AL590">
        <v>66.96187495327348</v>
      </c>
      <c r="AM590">
        <f>(AO590 - AN590 + DX590*1E3/(8.314*(DZ590+273.15)) * AQ590/DW590 * AP590) * DW590/(100*DK590) * 1000/(1000 - AO590)</f>
        <v>0</v>
      </c>
      <c r="AN590">
        <v>15.43966980031086</v>
      </c>
      <c r="AO590">
        <v>18.34325664335665</v>
      </c>
      <c r="AP590">
        <v>5.038954142077324E-05</v>
      </c>
      <c r="AQ590">
        <v>97.61332919018848</v>
      </c>
      <c r="AR590">
        <v>0</v>
      </c>
      <c r="AS590">
        <v>0</v>
      </c>
      <c r="AT590">
        <f>IF(AR590*$H$15&gt;=AV590,1.0,(AV590/(AV590-AR590*$H$15)))</f>
        <v>0</v>
      </c>
      <c r="AU590">
        <f>(AT590-1)*100</f>
        <v>0</v>
      </c>
      <c r="AV590">
        <f>MAX(0,($B$15+$C$15*EE590)/(1+$D$15*EE590)*DX590/(DZ590+273)*$E$15)</f>
        <v>0</v>
      </c>
      <c r="AW590" t="s">
        <v>429</v>
      </c>
      <c r="AX590" t="s">
        <v>429</v>
      </c>
      <c r="AY590">
        <v>0</v>
      </c>
      <c r="AZ590">
        <v>0</v>
      </c>
      <c r="BA590">
        <f>1-AY590/AZ590</f>
        <v>0</v>
      </c>
      <c r="BB590">
        <v>0</v>
      </c>
      <c r="BC590" t="s">
        <v>429</v>
      </c>
      <c r="BD590" t="s">
        <v>429</v>
      </c>
      <c r="BE590">
        <v>0</v>
      </c>
      <c r="BF590">
        <v>0</v>
      </c>
      <c r="BG590">
        <f>1-BE590/BF590</f>
        <v>0</v>
      </c>
      <c r="BH590">
        <v>0.5</v>
      </c>
      <c r="BI590">
        <f>DH590</f>
        <v>0</v>
      </c>
      <c r="BJ590">
        <f>K590</f>
        <v>0</v>
      </c>
      <c r="BK590">
        <f>BG590*BH590*BI590</f>
        <v>0</v>
      </c>
      <c r="BL590">
        <f>(BJ590-BB590)/BI590</f>
        <v>0</v>
      </c>
      <c r="BM590">
        <f>(AZ590-BF590)/BF590</f>
        <v>0</v>
      </c>
      <c r="BN590">
        <f>AY590/(BA590+AY590/BF590)</f>
        <v>0</v>
      </c>
      <c r="BO590" t="s">
        <v>429</v>
      </c>
      <c r="BP590">
        <v>0</v>
      </c>
      <c r="BQ590">
        <f>IF(BP590&lt;&gt;0, BP590, BN590)</f>
        <v>0</v>
      </c>
      <c r="BR590">
        <f>1-BQ590/BF590</f>
        <v>0</v>
      </c>
      <c r="BS590">
        <f>(BF590-BE590)/(BF590-BQ590)</f>
        <v>0</v>
      </c>
      <c r="BT590">
        <f>(AZ590-BF590)/(AZ590-BQ590)</f>
        <v>0</v>
      </c>
      <c r="BU590">
        <f>(BF590-BE590)/(BF590-AY590)</f>
        <v>0</v>
      </c>
      <c r="BV590">
        <f>(AZ590-BF590)/(AZ590-AY590)</f>
        <v>0</v>
      </c>
      <c r="BW590">
        <f>(BS590*BQ590/BE590)</f>
        <v>0</v>
      </c>
      <c r="BX590">
        <f>(1-BW590)</f>
        <v>0</v>
      </c>
      <c r="DG590">
        <f>$B$13*EF590+$C$13*EG590+$F$13*ER590*(1-EU590)</f>
        <v>0</v>
      </c>
      <c r="DH590">
        <f>DG590*DI590</f>
        <v>0</v>
      </c>
      <c r="DI590">
        <f>($B$13*$D$11+$C$13*$D$11+$F$13*((FE590+EW590)/MAX(FE590+EW590+FF590, 0.1)*$I$11+FF590/MAX(FE590+EW590+FF590, 0.1)*$J$11))/($B$13+$C$13+$F$13)</f>
        <v>0</v>
      </c>
      <c r="DJ590">
        <f>($B$13*$K$11+$C$13*$K$11+$F$13*((FE590+EW590)/MAX(FE590+EW590+FF590, 0.1)*$P$11+FF590/MAX(FE590+EW590+FF590, 0.1)*$Q$11))/($B$13+$C$13+$F$13)</f>
        <v>0</v>
      </c>
      <c r="DK590">
        <v>6</v>
      </c>
      <c r="DL590">
        <v>0.5</v>
      </c>
      <c r="DM590" t="s">
        <v>430</v>
      </c>
      <c r="DN590">
        <v>2</v>
      </c>
      <c r="DO590" t="b">
        <v>1</v>
      </c>
      <c r="DP590">
        <v>1685040087.75</v>
      </c>
      <c r="DQ590">
        <v>1408.623928571429</v>
      </c>
      <c r="DR590">
        <v>1459.9075</v>
      </c>
      <c r="DS590">
        <v>18.33782142857143</v>
      </c>
      <c r="DT590">
        <v>15.43651785714286</v>
      </c>
      <c r="DU590">
        <v>1408.676071428571</v>
      </c>
      <c r="DV590">
        <v>18.42409285714286</v>
      </c>
      <c r="DW590">
        <v>500.0455714285714</v>
      </c>
      <c r="DX590">
        <v>99.45066785714286</v>
      </c>
      <c r="DY590">
        <v>0.1000843142857143</v>
      </c>
      <c r="DZ590">
        <v>27.45637857142857</v>
      </c>
      <c r="EA590">
        <v>28.821125</v>
      </c>
      <c r="EB590">
        <v>999.9000000000002</v>
      </c>
      <c r="EC590">
        <v>0</v>
      </c>
      <c r="ED590">
        <v>0</v>
      </c>
      <c r="EE590">
        <v>9992.856785714286</v>
      </c>
      <c r="EF590">
        <v>0</v>
      </c>
      <c r="EG590">
        <v>525.8300714285714</v>
      </c>
      <c r="EH590">
        <v>-51.28319642857144</v>
      </c>
      <c r="EI590">
        <v>1434.938571428571</v>
      </c>
      <c r="EJ590">
        <v>1482.796428571428</v>
      </c>
      <c r="EK590">
        <v>2.901302142857143</v>
      </c>
      <c r="EL590">
        <v>1459.9075</v>
      </c>
      <c r="EM590">
        <v>15.43651785714286</v>
      </c>
      <c r="EN590">
        <v>1.8237075</v>
      </c>
      <c r="EO590">
        <v>1.535171428571428</v>
      </c>
      <c r="EP590">
        <v>15.99148571428571</v>
      </c>
      <c r="EQ590">
        <v>13.32304642857143</v>
      </c>
      <c r="ER590">
        <v>1999.965</v>
      </c>
      <c r="ES590">
        <v>0.9800041428571428</v>
      </c>
      <c r="ET590">
        <v>0.01999566428571429</v>
      </c>
      <c r="EU590">
        <v>0</v>
      </c>
      <c r="EV590">
        <v>775.7891428571427</v>
      </c>
      <c r="EW590">
        <v>5.00078</v>
      </c>
      <c r="EX590">
        <v>21491.32857142857</v>
      </c>
      <c r="EY590">
        <v>16379.37857142857</v>
      </c>
      <c r="EZ590">
        <v>46.77424999999999</v>
      </c>
      <c r="FA590">
        <v>49.2185</v>
      </c>
      <c r="FB590">
        <v>47.55560714285714</v>
      </c>
      <c r="FC590">
        <v>47.97296428571428</v>
      </c>
      <c r="FD590">
        <v>47.00639285714284</v>
      </c>
      <c r="FE590">
        <v>1955.072142857143</v>
      </c>
      <c r="FF590">
        <v>39.89</v>
      </c>
      <c r="FG590">
        <v>0</v>
      </c>
      <c r="FH590">
        <v>1685040094.9</v>
      </c>
      <c r="FI590">
        <v>0</v>
      </c>
      <c r="FJ590">
        <v>775.7132399999999</v>
      </c>
      <c r="FK590">
        <v>-2.499000002171178</v>
      </c>
      <c r="FL590">
        <v>-7711.715372031348</v>
      </c>
      <c r="FM590">
        <v>21427.48</v>
      </c>
      <c r="FN590">
        <v>15</v>
      </c>
      <c r="FO590">
        <v>1685038834.5</v>
      </c>
      <c r="FP590" t="s">
        <v>1407</v>
      </c>
      <c r="FQ590">
        <v>1685038825.5</v>
      </c>
      <c r="FR590">
        <v>1685038834.5</v>
      </c>
      <c r="FS590">
        <v>7</v>
      </c>
      <c r="FT590">
        <v>-0.029</v>
      </c>
      <c r="FU590">
        <v>-0.007</v>
      </c>
      <c r="FV590">
        <v>0.194</v>
      </c>
      <c r="FW590">
        <v>-0.178</v>
      </c>
      <c r="FX590">
        <v>420</v>
      </c>
      <c r="FY590">
        <v>11</v>
      </c>
      <c r="FZ590">
        <v>0.2</v>
      </c>
      <c r="GA590">
        <v>0.02</v>
      </c>
      <c r="GB590">
        <v>-51.22491</v>
      </c>
      <c r="GC590">
        <v>-1.346116322701531</v>
      </c>
      <c r="GD590">
        <v>0.1756940235181605</v>
      </c>
      <c r="GE590">
        <v>0</v>
      </c>
      <c r="GF590">
        <v>2.899886</v>
      </c>
      <c r="GG590">
        <v>0.02596863039398893</v>
      </c>
      <c r="GH590">
        <v>0.003129792165623758</v>
      </c>
      <c r="GI590">
        <v>1</v>
      </c>
      <c r="GJ590">
        <v>1</v>
      </c>
      <c r="GK590">
        <v>2</v>
      </c>
      <c r="GL590" t="s">
        <v>432</v>
      </c>
      <c r="GM590">
        <v>3.09887</v>
      </c>
      <c r="GN590">
        <v>2.75807</v>
      </c>
      <c r="GO590">
        <v>0.21554</v>
      </c>
      <c r="GP590">
        <v>0.220212</v>
      </c>
      <c r="GQ590">
        <v>0.0964749</v>
      </c>
      <c r="GR590">
        <v>0.0853597</v>
      </c>
      <c r="GS590">
        <v>19743.4</v>
      </c>
      <c r="GT590">
        <v>19423</v>
      </c>
      <c r="GU590">
        <v>25746</v>
      </c>
      <c r="GV590">
        <v>25292.3</v>
      </c>
      <c r="GW590">
        <v>37372.8</v>
      </c>
      <c r="GX590">
        <v>35274.1</v>
      </c>
      <c r="GY590">
        <v>45033</v>
      </c>
      <c r="GZ590">
        <v>41706.4</v>
      </c>
      <c r="HA590">
        <v>1.7868</v>
      </c>
      <c r="HB590">
        <v>1.70185</v>
      </c>
      <c r="HC590">
        <v>-0.102784</v>
      </c>
      <c r="HD590">
        <v>0</v>
      </c>
      <c r="HE590">
        <v>30.5252</v>
      </c>
      <c r="HF590">
        <v>999.9</v>
      </c>
      <c r="HG590">
        <v>39</v>
      </c>
      <c r="HH590">
        <v>47.5</v>
      </c>
      <c r="HI590">
        <v>42.9498</v>
      </c>
      <c r="HJ590">
        <v>63.134</v>
      </c>
      <c r="HK590">
        <v>23.0769</v>
      </c>
      <c r="HL590">
        <v>1</v>
      </c>
      <c r="HM590">
        <v>1.09921</v>
      </c>
      <c r="HN590">
        <v>9.28105</v>
      </c>
      <c r="HO590">
        <v>20.0537</v>
      </c>
      <c r="HP590">
        <v>5.2083</v>
      </c>
      <c r="HQ590">
        <v>11.9881</v>
      </c>
      <c r="HR590">
        <v>4.96215</v>
      </c>
      <c r="HS590">
        <v>3.27383</v>
      </c>
      <c r="HT590">
        <v>9999</v>
      </c>
      <c r="HU590">
        <v>9999</v>
      </c>
      <c r="HV590">
        <v>9999</v>
      </c>
      <c r="HW590">
        <v>33.7</v>
      </c>
      <c r="HX590">
        <v>1.86396</v>
      </c>
      <c r="HY590">
        <v>1.86031</v>
      </c>
      <c r="HZ590">
        <v>1.85867</v>
      </c>
      <c r="IA590">
        <v>1.85995</v>
      </c>
      <c r="IB590">
        <v>1.85989</v>
      </c>
      <c r="IC590">
        <v>1.85852</v>
      </c>
      <c r="ID590">
        <v>1.85761</v>
      </c>
      <c r="IE590">
        <v>1.85242</v>
      </c>
      <c r="IF590">
        <v>0</v>
      </c>
      <c r="IG590">
        <v>0</v>
      </c>
      <c r="IH590">
        <v>0</v>
      </c>
      <c r="II590">
        <v>0</v>
      </c>
      <c r="IJ590" t="s">
        <v>433</v>
      </c>
      <c r="IK590" t="s">
        <v>434</v>
      </c>
      <c r="IL590" t="s">
        <v>435</v>
      </c>
      <c r="IM590" t="s">
        <v>435</v>
      </c>
      <c r="IN590" t="s">
        <v>435</v>
      </c>
      <c r="IO590" t="s">
        <v>435</v>
      </c>
      <c r="IP590">
        <v>0</v>
      </c>
      <c r="IQ590">
        <v>100</v>
      </c>
      <c r="IR590">
        <v>100</v>
      </c>
      <c r="IS590">
        <v>-0.06</v>
      </c>
      <c r="IT590">
        <v>-0.0861</v>
      </c>
      <c r="IU590">
        <v>0.1137255797111478</v>
      </c>
      <c r="IV590">
        <v>0.0002756662941723101</v>
      </c>
      <c r="IW590">
        <v>-1.706736700235475E-07</v>
      </c>
      <c r="IX590">
        <v>-7.648352192670159E-11</v>
      </c>
      <c r="IY590">
        <v>-0.2528666375941129</v>
      </c>
      <c r="IZ590">
        <v>0.001712106514585134</v>
      </c>
      <c r="JA590">
        <v>0.0004201690128959496</v>
      </c>
      <c r="JB590">
        <v>-1.212774764375344E-06</v>
      </c>
      <c r="JC590">
        <v>3</v>
      </c>
      <c r="JD590">
        <v>1949</v>
      </c>
      <c r="JE590">
        <v>1</v>
      </c>
      <c r="JF590">
        <v>28</v>
      </c>
      <c r="JG590">
        <v>21.2</v>
      </c>
      <c r="JH590">
        <v>21</v>
      </c>
      <c r="JI590">
        <v>3.20068</v>
      </c>
      <c r="JJ590">
        <v>2.66479</v>
      </c>
      <c r="JK590">
        <v>1.49658</v>
      </c>
      <c r="JL590">
        <v>2.33521</v>
      </c>
      <c r="JM590">
        <v>1.54785</v>
      </c>
      <c r="JN590">
        <v>2.49023</v>
      </c>
      <c r="JO590">
        <v>50.7709</v>
      </c>
      <c r="JP590">
        <v>12.1882</v>
      </c>
      <c r="JQ590">
        <v>18</v>
      </c>
      <c r="JR590">
        <v>503.767</v>
      </c>
      <c r="JS590">
        <v>460.271</v>
      </c>
      <c r="JT590">
        <v>21.4157</v>
      </c>
      <c r="JU590">
        <v>39.6265</v>
      </c>
      <c r="JV590">
        <v>30.0027</v>
      </c>
      <c r="JW590">
        <v>39.2765</v>
      </c>
      <c r="JX590">
        <v>39.1416</v>
      </c>
      <c r="JY590">
        <v>64.2256</v>
      </c>
      <c r="JZ590">
        <v>58.2246</v>
      </c>
      <c r="KA590">
        <v>0</v>
      </c>
      <c r="KB590">
        <v>16.4937</v>
      </c>
      <c r="KC590">
        <v>1504.4</v>
      </c>
      <c r="KD590">
        <v>15.4848</v>
      </c>
      <c r="KE590">
        <v>98.4015</v>
      </c>
      <c r="KF590">
        <v>99.00060000000001</v>
      </c>
    </row>
    <row r="591" spans="1:292">
      <c r="A591">
        <v>571</v>
      </c>
      <c r="B591">
        <v>1685040100</v>
      </c>
      <c r="C591">
        <v>13500.90000009537</v>
      </c>
      <c r="D591" t="s">
        <v>1586</v>
      </c>
      <c r="E591" t="s">
        <v>1587</v>
      </c>
      <c r="F591">
        <v>5</v>
      </c>
      <c r="G591" t="s">
        <v>1406</v>
      </c>
      <c r="H591">
        <v>1685040092.178571</v>
      </c>
      <c r="I591">
        <f>(J591)/1000</f>
        <v>0</v>
      </c>
      <c r="J591">
        <f>IF(DO591, AM591, AG591)</f>
        <v>0</v>
      </c>
      <c r="K591">
        <f>IF(DO591, AH591, AF591)</f>
        <v>0</v>
      </c>
      <c r="L591">
        <f>DQ591 - IF(AT591&gt;1, K591*DK591*100.0/(AV591*EE591), 0)</f>
        <v>0</v>
      </c>
      <c r="M591">
        <f>((S591-I591/2)*L591-K591)/(S591+I591/2)</f>
        <v>0</v>
      </c>
      <c r="N591">
        <f>M591*(DX591+DY591)/1000.0</f>
        <v>0</v>
      </c>
      <c r="O591">
        <f>(DQ591 - IF(AT591&gt;1, K591*DK591*100.0/(AV591*EE591), 0))*(DX591+DY591)/1000.0</f>
        <v>0</v>
      </c>
      <c r="P591">
        <f>2.0/((1/R591-1/Q591)+SIGN(R591)*SQRT((1/R591-1/Q591)*(1/R591-1/Q591) + 4*DL591/((DL591+1)*(DL591+1))*(2*1/R591*1/Q591-1/Q591*1/Q591)))</f>
        <v>0</v>
      </c>
      <c r="Q591">
        <f>IF(LEFT(DM591,1)&lt;&gt;"0",IF(LEFT(DM591,1)="1",3.0,DN591),$D$5+$E$5*(EE591*DX591/($K$5*1000))+$F$5*(EE591*DX591/($K$5*1000))*MAX(MIN(DK591,$J$5),$I$5)*MAX(MIN(DK591,$J$5),$I$5)+$G$5*MAX(MIN(DK591,$J$5),$I$5)*(EE591*DX591/($K$5*1000))+$H$5*(EE591*DX591/($K$5*1000))*(EE591*DX591/($K$5*1000)))</f>
        <v>0</v>
      </c>
      <c r="R591">
        <f>I591*(1000-(1000*0.61365*exp(17.502*V591/(240.97+V591))/(DX591+DY591)+DS591)/2)/(1000*0.61365*exp(17.502*V591/(240.97+V591))/(DX591+DY591)-DS591)</f>
        <v>0</v>
      </c>
      <c r="S591">
        <f>1/((DL591+1)/(P591/1.6)+1/(Q591/1.37)) + DL591/((DL591+1)/(P591/1.6) + DL591/(Q591/1.37))</f>
        <v>0</v>
      </c>
      <c r="T591">
        <f>(DG591*DJ591)</f>
        <v>0</v>
      </c>
      <c r="U591">
        <f>(DZ591+(T591+2*0.95*5.67E-8*(((DZ591+$B$9)+273)^4-(DZ591+273)^4)-44100*I591)/(1.84*29.3*Q591+8*0.95*5.67E-8*(DZ591+273)^3))</f>
        <v>0</v>
      </c>
      <c r="V591">
        <f>($C$9*EA591+$D$9*EB591+$E$9*U591)</f>
        <v>0</v>
      </c>
      <c r="W591">
        <f>0.61365*exp(17.502*V591/(240.97+V591))</f>
        <v>0</v>
      </c>
      <c r="X591">
        <f>(Y591/Z591*100)</f>
        <v>0</v>
      </c>
      <c r="Y591">
        <f>DS591*(DX591+DY591)/1000</f>
        <v>0</v>
      </c>
      <c r="Z591">
        <f>0.61365*exp(17.502*DZ591/(240.97+DZ591))</f>
        <v>0</v>
      </c>
      <c r="AA591">
        <f>(W591-DS591*(DX591+DY591)/1000)</f>
        <v>0</v>
      </c>
      <c r="AB591">
        <f>(-I591*44100)</f>
        <v>0</v>
      </c>
      <c r="AC591">
        <f>2*29.3*Q591*0.92*(DZ591-V591)</f>
        <v>0</v>
      </c>
      <c r="AD591">
        <f>2*0.95*5.67E-8*(((DZ591+$B$9)+273)^4-(V591+273)^4)</f>
        <v>0</v>
      </c>
      <c r="AE591">
        <f>T591+AD591+AB591+AC591</f>
        <v>0</v>
      </c>
      <c r="AF591">
        <f>DW591*AT591*(DR591-DQ591*(1000-AT591*DT591)/(1000-AT591*DS591))/(100*DK591)</f>
        <v>0</v>
      </c>
      <c r="AG591">
        <f>1000*DW591*AT591*(DS591-DT591)/(100*DK591*(1000-AT591*DS591))</f>
        <v>0</v>
      </c>
      <c r="AH591">
        <f>(AI591 - AJ591 - DX591*1E3/(8.314*(DZ591+273.15)) * AL591/DW591 * AK591) * DW591/(100*DK591) * (1000 - DT591)/1000</f>
        <v>0</v>
      </c>
      <c r="AI591">
        <v>1514.810174296847</v>
      </c>
      <c r="AJ591">
        <v>1474.812848484849</v>
      </c>
      <c r="AK591">
        <v>3.375924103575187</v>
      </c>
      <c r="AL591">
        <v>66.96187495327348</v>
      </c>
      <c r="AM591">
        <f>(AO591 - AN591 + DX591*1E3/(8.314*(DZ591+273.15)) * AQ591/DW591 * AP591) * DW591/(100*DK591) * 1000/(1000 - AO591)</f>
        <v>0</v>
      </c>
      <c r="AN591">
        <v>15.43809862134616</v>
      </c>
      <c r="AO591">
        <v>18.34198251748253</v>
      </c>
      <c r="AP591">
        <v>4.085512528416318E-06</v>
      </c>
      <c r="AQ591">
        <v>97.61332919018848</v>
      </c>
      <c r="AR591">
        <v>0</v>
      </c>
      <c r="AS591">
        <v>0</v>
      </c>
      <c r="AT591">
        <f>IF(AR591*$H$15&gt;=AV591,1.0,(AV591/(AV591-AR591*$H$15)))</f>
        <v>0</v>
      </c>
      <c r="AU591">
        <f>(AT591-1)*100</f>
        <v>0</v>
      </c>
      <c r="AV591">
        <f>MAX(0,($B$15+$C$15*EE591)/(1+$D$15*EE591)*DX591/(DZ591+273)*$E$15)</f>
        <v>0</v>
      </c>
      <c r="AW591" t="s">
        <v>429</v>
      </c>
      <c r="AX591" t="s">
        <v>429</v>
      </c>
      <c r="AY591">
        <v>0</v>
      </c>
      <c r="AZ591">
        <v>0</v>
      </c>
      <c r="BA591">
        <f>1-AY591/AZ591</f>
        <v>0</v>
      </c>
      <c r="BB591">
        <v>0</v>
      </c>
      <c r="BC591" t="s">
        <v>429</v>
      </c>
      <c r="BD591" t="s">
        <v>429</v>
      </c>
      <c r="BE591">
        <v>0</v>
      </c>
      <c r="BF591">
        <v>0</v>
      </c>
      <c r="BG591">
        <f>1-BE591/BF591</f>
        <v>0</v>
      </c>
      <c r="BH591">
        <v>0.5</v>
      </c>
      <c r="BI591">
        <f>DH591</f>
        <v>0</v>
      </c>
      <c r="BJ591">
        <f>K591</f>
        <v>0</v>
      </c>
      <c r="BK591">
        <f>BG591*BH591*BI591</f>
        <v>0</v>
      </c>
      <c r="BL591">
        <f>(BJ591-BB591)/BI591</f>
        <v>0</v>
      </c>
      <c r="BM591">
        <f>(AZ591-BF591)/BF591</f>
        <v>0</v>
      </c>
      <c r="BN591">
        <f>AY591/(BA591+AY591/BF591)</f>
        <v>0</v>
      </c>
      <c r="BO591" t="s">
        <v>429</v>
      </c>
      <c r="BP591">
        <v>0</v>
      </c>
      <c r="BQ591">
        <f>IF(BP591&lt;&gt;0, BP591, BN591)</f>
        <v>0</v>
      </c>
      <c r="BR591">
        <f>1-BQ591/BF591</f>
        <v>0</v>
      </c>
      <c r="BS591">
        <f>(BF591-BE591)/(BF591-BQ591)</f>
        <v>0</v>
      </c>
      <c r="BT591">
        <f>(AZ591-BF591)/(AZ591-BQ591)</f>
        <v>0</v>
      </c>
      <c r="BU591">
        <f>(BF591-BE591)/(BF591-AY591)</f>
        <v>0</v>
      </c>
      <c r="BV591">
        <f>(AZ591-BF591)/(AZ591-AY591)</f>
        <v>0</v>
      </c>
      <c r="BW591">
        <f>(BS591*BQ591/BE591)</f>
        <v>0</v>
      </c>
      <c r="BX591">
        <f>(1-BW591)</f>
        <v>0</v>
      </c>
      <c r="DG591">
        <f>$B$13*EF591+$C$13*EG591+$F$13*ER591*(1-EU591)</f>
        <v>0</v>
      </c>
      <c r="DH591">
        <f>DG591*DI591</f>
        <v>0</v>
      </c>
      <c r="DI591">
        <f>($B$13*$D$11+$C$13*$D$11+$F$13*((FE591+EW591)/MAX(FE591+EW591+FF591, 0.1)*$I$11+FF591/MAX(FE591+EW591+FF591, 0.1)*$J$11))/($B$13+$C$13+$F$13)</f>
        <v>0</v>
      </c>
      <c r="DJ591">
        <f>($B$13*$K$11+$C$13*$K$11+$F$13*((FE591+EW591)/MAX(FE591+EW591+FF591, 0.1)*$P$11+FF591/MAX(FE591+EW591+FF591, 0.1)*$Q$11))/($B$13+$C$13+$F$13)</f>
        <v>0</v>
      </c>
      <c r="DK591">
        <v>6</v>
      </c>
      <c r="DL591">
        <v>0.5</v>
      </c>
      <c r="DM591" t="s">
        <v>430</v>
      </c>
      <c r="DN591">
        <v>2</v>
      </c>
      <c r="DO591" t="b">
        <v>1</v>
      </c>
      <c r="DP591">
        <v>1685040092.178571</v>
      </c>
      <c r="DQ591">
        <v>1423.380357142857</v>
      </c>
      <c r="DR591">
        <v>1474.737857142857</v>
      </c>
      <c r="DS591">
        <v>18.34048214285714</v>
      </c>
      <c r="DT591">
        <v>15.43768214285714</v>
      </c>
      <c r="DU591">
        <v>1423.442857142858</v>
      </c>
      <c r="DV591">
        <v>18.42671071428571</v>
      </c>
      <c r="DW591">
        <v>500.0395714285715</v>
      </c>
      <c r="DX591">
        <v>99.45017142857144</v>
      </c>
      <c r="DY591">
        <v>0.1000705464285714</v>
      </c>
      <c r="DZ591">
        <v>27.471425</v>
      </c>
      <c r="EA591">
        <v>28.84051071428572</v>
      </c>
      <c r="EB591">
        <v>999.9000000000002</v>
      </c>
      <c r="EC591">
        <v>0</v>
      </c>
      <c r="ED591">
        <v>0</v>
      </c>
      <c r="EE591">
        <v>9994.912857142857</v>
      </c>
      <c r="EF591">
        <v>0</v>
      </c>
      <c r="EG591">
        <v>498.9825714285715</v>
      </c>
      <c r="EH591">
        <v>-51.35700357142857</v>
      </c>
      <c r="EI591">
        <v>1449.974642857143</v>
      </c>
      <c r="EJ591">
        <v>1497.862142857143</v>
      </c>
      <c r="EK591">
        <v>2.9028</v>
      </c>
      <c r="EL591">
        <v>1474.737857142857</v>
      </c>
      <c r="EM591">
        <v>15.43768214285714</v>
      </c>
      <c r="EN591">
        <v>1.823963214285714</v>
      </c>
      <c r="EO591">
        <v>1.535279285714286</v>
      </c>
      <c r="EP591">
        <v>15.99367857142857</v>
      </c>
      <c r="EQ591">
        <v>13.32411428571428</v>
      </c>
      <c r="ER591">
        <v>1999.980714285714</v>
      </c>
      <c r="ES591">
        <v>0.9800008928571426</v>
      </c>
      <c r="ET591">
        <v>0.01999902857142857</v>
      </c>
      <c r="EU591">
        <v>0</v>
      </c>
      <c r="EV591">
        <v>775.5487499999999</v>
      </c>
      <c r="EW591">
        <v>5.00078</v>
      </c>
      <c r="EX591">
        <v>21004.175</v>
      </c>
      <c r="EY591">
        <v>16379.48928571428</v>
      </c>
      <c r="EZ591">
        <v>46.78321428571428</v>
      </c>
      <c r="FA591">
        <v>49.2365</v>
      </c>
      <c r="FB591">
        <v>47.58689285714286</v>
      </c>
      <c r="FC591">
        <v>47.99082142857143</v>
      </c>
      <c r="FD591">
        <v>47.02207142857143</v>
      </c>
      <c r="FE591">
        <v>1955.083214285714</v>
      </c>
      <c r="FF591">
        <v>39.89464285714286</v>
      </c>
      <c r="FG591">
        <v>0</v>
      </c>
      <c r="FH591">
        <v>1685040099.7</v>
      </c>
      <c r="FI591">
        <v>0</v>
      </c>
      <c r="FJ591">
        <v>775.45704</v>
      </c>
      <c r="FK591">
        <v>-2.519384612698196</v>
      </c>
      <c r="FL591">
        <v>-4837.153846071267</v>
      </c>
      <c r="FM591">
        <v>20912.352</v>
      </c>
      <c r="FN591">
        <v>15</v>
      </c>
      <c r="FO591">
        <v>1685038834.5</v>
      </c>
      <c r="FP591" t="s">
        <v>1407</v>
      </c>
      <c r="FQ591">
        <v>1685038825.5</v>
      </c>
      <c r="FR591">
        <v>1685038834.5</v>
      </c>
      <c r="FS591">
        <v>7</v>
      </c>
      <c r="FT591">
        <v>-0.029</v>
      </c>
      <c r="FU591">
        <v>-0.007</v>
      </c>
      <c r="FV591">
        <v>0.194</v>
      </c>
      <c r="FW591">
        <v>-0.178</v>
      </c>
      <c r="FX591">
        <v>420</v>
      </c>
      <c r="FY591">
        <v>11</v>
      </c>
      <c r="FZ591">
        <v>0.2</v>
      </c>
      <c r="GA591">
        <v>0.02</v>
      </c>
      <c r="GB591">
        <v>-51.30355999999999</v>
      </c>
      <c r="GC591">
        <v>-0.7705350844277086</v>
      </c>
      <c r="GD591">
        <v>0.1323745137856986</v>
      </c>
      <c r="GE591">
        <v>0</v>
      </c>
      <c r="GF591">
        <v>2.90156525</v>
      </c>
      <c r="GG591">
        <v>0.0206484427767404</v>
      </c>
      <c r="GH591">
        <v>0.00273400712096731</v>
      </c>
      <c r="GI591">
        <v>1</v>
      </c>
      <c r="GJ591">
        <v>1</v>
      </c>
      <c r="GK591">
        <v>2</v>
      </c>
      <c r="GL591" t="s">
        <v>432</v>
      </c>
      <c r="GM591">
        <v>3.09902</v>
      </c>
      <c r="GN591">
        <v>2.75827</v>
      </c>
      <c r="GO591">
        <v>0.21687</v>
      </c>
      <c r="GP591">
        <v>0.221538</v>
      </c>
      <c r="GQ591">
        <v>0.0964631</v>
      </c>
      <c r="GR591">
        <v>0.0853529</v>
      </c>
      <c r="GS591">
        <v>19708.5</v>
      </c>
      <c r="GT591">
        <v>19389</v>
      </c>
      <c r="GU591">
        <v>25744.5</v>
      </c>
      <c r="GV591">
        <v>25291.4</v>
      </c>
      <c r="GW591">
        <v>37371.3</v>
      </c>
      <c r="GX591">
        <v>35273.2</v>
      </c>
      <c r="GY591">
        <v>45030.3</v>
      </c>
      <c r="GZ591">
        <v>41704.8</v>
      </c>
      <c r="HA591">
        <v>1.78692</v>
      </c>
      <c r="HB591">
        <v>1.7015</v>
      </c>
      <c r="HC591">
        <v>-0.102241</v>
      </c>
      <c r="HD591">
        <v>0</v>
      </c>
      <c r="HE591">
        <v>30.5405</v>
      </c>
      <c r="HF591">
        <v>999.9</v>
      </c>
      <c r="HG591">
        <v>39</v>
      </c>
      <c r="HH591">
        <v>47.5</v>
      </c>
      <c r="HI591">
        <v>42.9511</v>
      </c>
      <c r="HJ591">
        <v>63.114</v>
      </c>
      <c r="HK591">
        <v>22.8325</v>
      </c>
      <c r="HL591">
        <v>1</v>
      </c>
      <c r="HM591">
        <v>1.10188</v>
      </c>
      <c r="HN591">
        <v>9.28105</v>
      </c>
      <c r="HO591">
        <v>20.0538</v>
      </c>
      <c r="HP591">
        <v>5.2083</v>
      </c>
      <c r="HQ591">
        <v>11.9882</v>
      </c>
      <c r="HR591">
        <v>4.96215</v>
      </c>
      <c r="HS591">
        <v>3.27385</v>
      </c>
      <c r="HT591">
        <v>9999</v>
      </c>
      <c r="HU591">
        <v>9999</v>
      </c>
      <c r="HV591">
        <v>9999</v>
      </c>
      <c r="HW591">
        <v>33.7</v>
      </c>
      <c r="HX591">
        <v>1.86397</v>
      </c>
      <c r="HY591">
        <v>1.86032</v>
      </c>
      <c r="HZ591">
        <v>1.85867</v>
      </c>
      <c r="IA591">
        <v>1.85995</v>
      </c>
      <c r="IB591">
        <v>1.85989</v>
      </c>
      <c r="IC591">
        <v>1.85852</v>
      </c>
      <c r="ID591">
        <v>1.85761</v>
      </c>
      <c r="IE591">
        <v>1.85242</v>
      </c>
      <c r="IF591">
        <v>0</v>
      </c>
      <c r="IG591">
        <v>0</v>
      </c>
      <c r="IH591">
        <v>0</v>
      </c>
      <c r="II591">
        <v>0</v>
      </c>
      <c r="IJ591" t="s">
        <v>433</v>
      </c>
      <c r="IK591" t="s">
        <v>434</v>
      </c>
      <c r="IL591" t="s">
        <v>435</v>
      </c>
      <c r="IM591" t="s">
        <v>435</v>
      </c>
      <c r="IN591" t="s">
        <v>435</v>
      </c>
      <c r="IO591" t="s">
        <v>435</v>
      </c>
      <c r="IP591">
        <v>0</v>
      </c>
      <c r="IQ591">
        <v>100</v>
      </c>
      <c r="IR591">
        <v>100</v>
      </c>
      <c r="IS591">
        <v>-0.08</v>
      </c>
      <c r="IT591">
        <v>-0.0862</v>
      </c>
      <c r="IU591">
        <v>0.1137255797111478</v>
      </c>
      <c r="IV591">
        <v>0.0002756662941723101</v>
      </c>
      <c r="IW591">
        <v>-1.706736700235475E-07</v>
      </c>
      <c r="IX591">
        <v>-7.648352192670159E-11</v>
      </c>
      <c r="IY591">
        <v>-0.2528666375941129</v>
      </c>
      <c r="IZ591">
        <v>0.001712106514585134</v>
      </c>
      <c r="JA591">
        <v>0.0004201690128959496</v>
      </c>
      <c r="JB591">
        <v>-1.212774764375344E-06</v>
      </c>
      <c r="JC591">
        <v>3</v>
      </c>
      <c r="JD591">
        <v>1949</v>
      </c>
      <c r="JE591">
        <v>1</v>
      </c>
      <c r="JF591">
        <v>28</v>
      </c>
      <c r="JG591">
        <v>21.2</v>
      </c>
      <c r="JH591">
        <v>21.1</v>
      </c>
      <c r="JI591">
        <v>3.2251</v>
      </c>
      <c r="JJ591">
        <v>2.6709</v>
      </c>
      <c r="JK591">
        <v>1.49658</v>
      </c>
      <c r="JL591">
        <v>2.33398</v>
      </c>
      <c r="JM591">
        <v>1.54785</v>
      </c>
      <c r="JN591">
        <v>2.48047</v>
      </c>
      <c r="JO591">
        <v>50.8037</v>
      </c>
      <c r="JP591">
        <v>12.1795</v>
      </c>
      <c r="JQ591">
        <v>18</v>
      </c>
      <c r="JR591">
        <v>503.993</v>
      </c>
      <c r="JS591">
        <v>460.167</v>
      </c>
      <c r="JT591">
        <v>21.4259</v>
      </c>
      <c r="JU591">
        <v>39.6502</v>
      </c>
      <c r="JV591">
        <v>30.0028</v>
      </c>
      <c r="JW591">
        <v>39.2984</v>
      </c>
      <c r="JX591">
        <v>39.1615</v>
      </c>
      <c r="JY591">
        <v>64.7226</v>
      </c>
      <c r="JZ591">
        <v>58.2246</v>
      </c>
      <c r="KA591">
        <v>0</v>
      </c>
      <c r="KB591">
        <v>16.496</v>
      </c>
      <c r="KC591">
        <v>1524.44</v>
      </c>
      <c r="KD591">
        <v>15.5007</v>
      </c>
      <c r="KE591">
        <v>98.3956</v>
      </c>
      <c r="KF591">
        <v>98.997</v>
      </c>
    </row>
    <row r="592" spans="1:292">
      <c r="A592">
        <v>572</v>
      </c>
      <c r="B592">
        <v>1685040105.5</v>
      </c>
      <c r="C592">
        <v>13506.40000009537</v>
      </c>
      <c r="D592" t="s">
        <v>1588</v>
      </c>
      <c r="E592" t="s">
        <v>1589</v>
      </c>
      <c r="F592">
        <v>5</v>
      </c>
      <c r="G592" t="s">
        <v>1406</v>
      </c>
      <c r="H592">
        <v>1685040097.75</v>
      </c>
      <c r="I592">
        <f>(J592)/1000</f>
        <v>0</v>
      </c>
      <c r="J592">
        <f>IF(DO592, AM592, AG592)</f>
        <v>0</v>
      </c>
      <c r="K592">
        <f>IF(DO592, AH592, AF592)</f>
        <v>0</v>
      </c>
      <c r="L592">
        <f>DQ592 - IF(AT592&gt;1, K592*DK592*100.0/(AV592*EE592), 0)</f>
        <v>0</v>
      </c>
      <c r="M592">
        <f>((S592-I592/2)*L592-K592)/(S592+I592/2)</f>
        <v>0</v>
      </c>
      <c r="N592">
        <f>M592*(DX592+DY592)/1000.0</f>
        <v>0</v>
      </c>
      <c r="O592">
        <f>(DQ592 - IF(AT592&gt;1, K592*DK592*100.0/(AV592*EE592), 0))*(DX592+DY592)/1000.0</f>
        <v>0</v>
      </c>
      <c r="P592">
        <f>2.0/((1/R592-1/Q592)+SIGN(R592)*SQRT((1/R592-1/Q592)*(1/R592-1/Q592) + 4*DL592/((DL592+1)*(DL592+1))*(2*1/R592*1/Q592-1/Q592*1/Q592)))</f>
        <v>0</v>
      </c>
      <c r="Q592">
        <f>IF(LEFT(DM592,1)&lt;&gt;"0",IF(LEFT(DM592,1)="1",3.0,DN592),$D$5+$E$5*(EE592*DX592/($K$5*1000))+$F$5*(EE592*DX592/($K$5*1000))*MAX(MIN(DK592,$J$5),$I$5)*MAX(MIN(DK592,$J$5),$I$5)+$G$5*MAX(MIN(DK592,$J$5),$I$5)*(EE592*DX592/($K$5*1000))+$H$5*(EE592*DX592/($K$5*1000))*(EE592*DX592/($K$5*1000)))</f>
        <v>0</v>
      </c>
      <c r="R592">
        <f>I592*(1000-(1000*0.61365*exp(17.502*V592/(240.97+V592))/(DX592+DY592)+DS592)/2)/(1000*0.61365*exp(17.502*V592/(240.97+V592))/(DX592+DY592)-DS592)</f>
        <v>0</v>
      </c>
      <c r="S592">
        <f>1/((DL592+1)/(P592/1.6)+1/(Q592/1.37)) + DL592/((DL592+1)/(P592/1.6) + DL592/(Q592/1.37))</f>
        <v>0</v>
      </c>
      <c r="T592">
        <f>(DG592*DJ592)</f>
        <v>0</v>
      </c>
      <c r="U592">
        <f>(DZ592+(T592+2*0.95*5.67E-8*(((DZ592+$B$9)+273)^4-(DZ592+273)^4)-44100*I592)/(1.84*29.3*Q592+8*0.95*5.67E-8*(DZ592+273)^3))</f>
        <v>0</v>
      </c>
      <c r="V592">
        <f>($C$9*EA592+$D$9*EB592+$E$9*U592)</f>
        <v>0</v>
      </c>
      <c r="W592">
        <f>0.61365*exp(17.502*V592/(240.97+V592))</f>
        <v>0</v>
      </c>
      <c r="X592">
        <f>(Y592/Z592*100)</f>
        <v>0</v>
      </c>
      <c r="Y592">
        <f>DS592*(DX592+DY592)/1000</f>
        <v>0</v>
      </c>
      <c r="Z592">
        <f>0.61365*exp(17.502*DZ592/(240.97+DZ592))</f>
        <v>0</v>
      </c>
      <c r="AA592">
        <f>(W592-DS592*(DX592+DY592)/1000)</f>
        <v>0</v>
      </c>
      <c r="AB592">
        <f>(-I592*44100)</f>
        <v>0</v>
      </c>
      <c r="AC592">
        <f>2*29.3*Q592*0.92*(DZ592-V592)</f>
        <v>0</v>
      </c>
      <c r="AD592">
        <f>2*0.95*5.67E-8*(((DZ592+$B$9)+273)^4-(V592+273)^4)</f>
        <v>0</v>
      </c>
      <c r="AE592">
        <f>T592+AD592+AB592+AC592</f>
        <v>0</v>
      </c>
      <c r="AF592">
        <f>DW592*AT592*(DR592-DQ592*(1000-AT592*DT592)/(1000-AT592*DS592))/(100*DK592)</f>
        <v>0</v>
      </c>
      <c r="AG592">
        <f>1000*DW592*AT592*(DS592-DT592)/(100*DK592*(1000-AT592*DS592))</f>
        <v>0</v>
      </c>
      <c r="AH592">
        <f>(AI592 - AJ592 - DX592*1E3/(8.314*(DZ592+273.15)) * AL592/DW592 * AK592) * DW592/(100*DK592) * (1000 - DT592)/1000</f>
        <v>0</v>
      </c>
      <c r="AI592">
        <v>1533.44534102273</v>
      </c>
      <c r="AJ592">
        <v>1493.437757575757</v>
      </c>
      <c r="AK592">
        <v>3.407296074887022</v>
      </c>
      <c r="AL592">
        <v>66.96187495327348</v>
      </c>
      <c r="AM592">
        <f>(AO592 - AN592 + DX592*1E3/(8.314*(DZ592+273.15)) * AQ592/DW592 * AP592) * DW592/(100*DK592) * 1000/(1000 - AO592)</f>
        <v>0</v>
      </c>
      <c r="AN592">
        <v>15.43675906266248</v>
      </c>
      <c r="AO592">
        <v>18.34299860139861</v>
      </c>
      <c r="AP592">
        <v>5.347438117333703E-05</v>
      </c>
      <c r="AQ592">
        <v>97.61332919018848</v>
      </c>
      <c r="AR592">
        <v>0</v>
      </c>
      <c r="AS592">
        <v>0</v>
      </c>
      <c r="AT592">
        <f>IF(AR592*$H$15&gt;=AV592,1.0,(AV592/(AV592-AR592*$H$15)))</f>
        <v>0</v>
      </c>
      <c r="AU592">
        <f>(AT592-1)*100</f>
        <v>0</v>
      </c>
      <c r="AV592">
        <f>MAX(0,($B$15+$C$15*EE592)/(1+$D$15*EE592)*DX592/(DZ592+273)*$E$15)</f>
        <v>0</v>
      </c>
      <c r="AW592" t="s">
        <v>429</v>
      </c>
      <c r="AX592" t="s">
        <v>429</v>
      </c>
      <c r="AY592">
        <v>0</v>
      </c>
      <c r="AZ592">
        <v>0</v>
      </c>
      <c r="BA592">
        <f>1-AY592/AZ592</f>
        <v>0</v>
      </c>
      <c r="BB592">
        <v>0</v>
      </c>
      <c r="BC592" t="s">
        <v>429</v>
      </c>
      <c r="BD592" t="s">
        <v>429</v>
      </c>
      <c r="BE592">
        <v>0</v>
      </c>
      <c r="BF592">
        <v>0</v>
      </c>
      <c r="BG592">
        <f>1-BE592/BF592</f>
        <v>0</v>
      </c>
      <c r="BH592">
        <v>0.5</v>
      </c>
      <c r="BI592">
        <f>DH592</f>
        <v>0</v>
      </c>
      <c r="BJ592">
        <f>K592</f>
        <v>0</v>
      </c>
      <c r="BK592">
        <f>BG592*BH592*BI592</f>
        <v>0</v>
      </c>
      <c r="BL592">
        <f>(BJ592-BB592)/BI592</f>
        <v>0</v>
      </c>
      <c r="BM592">
        <f>(AZ592-BF592)/BF592</f>
        <v>0</v>
      </c>
      <c r="BN592">
        <f>AY592/(BA592+AY592/BF592)</f>
        <v>0</v>
      </c>
      <c r="BO592" t="s">
        <v>429</v>
      </c>
      <c r="BP592">
        <v>0</v>
      </c>
      <c r="BQ592">
        <f>IF(BP592&lt;&gt;0, BP592, BN592)</f>
        <v>0</v>
      </c>
      <c r="BR592">
        <f>1-BQ592/BF592</f>
        <v>0</v>
      </c>
      <c r="BS592">
        <f>(BF592-BE592)/(BF592-BQ592)</f>
        <v>0</v>
      </c>
      <c r="BT592">
        <f>(AZ592-BF592)/(AZ592-BQ592)</f>
        <v>0</v>
      </c>
      <c r="BU592">
        <f>(BF592-BE592)/(BF592-AY592)</f>
        <v>0</v>
      </c>
      <c r="BV592">
        <f>(AZ592-BF592)/(AZ592-AY592)</f>
        <v>0</v>
      </c>
      <c r="BW592">
        <f>(BS592*BQ592/BE592)</f>
        <v>0</v>
      </c>
      <c r="BX592">
        <f>(1-BW592)</f>
        <v>0</v>
      </c>
      <c r="DG592">
        <f>$B$13*EF592+$C$13*EG592+$F$13*ER592*(1-EU592)</f>
        <v>0</v>
      </c>
      <c r="DH592">
        <f>DG592*DI592</f>
        <v>0</v>
      </c>
      <c r="DI592">
        <f>($B$13*$D$11+$C$13*$D$11+$F$13*((FE592+EW592)/MAX(FE592+EW592+FF592, 0.1)*$I$11+FF592/MAX(FE592+EW592+FF592, 0.1)*$J$11))/($B$13+$C$13+$F$13)</f>
        <v>0</v>
      </c>
      <c r="DJ592">
        <f>($B$13*$K$11+$C$13*$K$11+$F$13*((FE592+EW592)/MAX(FE592+EW592+FF592, 0.1)*$P$11+FF592/MAX(FE592+EW592+FF592, 0.1)*$Q$11))/($B$13+$C$13+$F$13)</f>
        <v>0</v>
      </c>
      <c r="DK592">
        <v>6</v>
      </c>
      <c r="DL592">
        <v>0.5</v>
      </c>
      <c r="DM592" t="s">
        <v>430</v>
      </c>
      <c r="DN592">
        <v>2</v>
      </c>
      <c r="DO592" t="b">
        <v>1</v>
      </c>
      <c r="DP592">
        <v>1685040097.75</v>
      </c>
      <c r="DQ592">
        <v>1441.922142857143</v>
      </c>
      <c r="DR592">
        <v>1493.3775</v>
      </c>
      <c r="DS592">
        <v>18.34236785714285</v>
      </c>
      <c r="DT592">
        <v>15.43823928571429</v>
      </c>
      <c r="DU592">
        <v>1441.996428571428</v>
      </c>
      <c r="DV592">
        <v>18.42857142857143</v>
      </c>
      <c r="DW592">
        <v>500.0386071428571</v>
      </c>
      <c r="DX592">
        <v>99.45020714285714</v>
      </c>
      <c r="DY592">
        <v>0.10004155</v>
      </c>
      <c r="DZ592">
        <v>27.48967857142857</v>
      </c>
      <c r="EA592">
        <v>28.86379285714286</v>
      </c>
      <c r="EB592">
        <v>999.9000000000002</v>
      </c>
      <c r="EC592">
        <v>0</v>
      </c>
      <c r="ED592">
        <v>0</v>
      </c>
      <c r="EE592">
        <v>9998.635357142859</v>
      </c>
      <c r="EF592">
        <v>0</v>
      </c>
      <c r="EG592">
        <v>470.3445</v>
      </c>
      <c r="EH592">
        <v>-51.45505000000001</v>
      </c>
      <c r="EI592">
        <v>1468.863928571429</v>
      </c>
      <c r="EJ592">
        <v>1516.794642857143</v>
      </c>
      <c r="EK592">
        <v>2.904124285714285</v>
      </c>
      <c r="EL592">
        <v>1493.3775</v>
      </c>
      <c r="EM592">
        <v>15.43823928571429</v>
      </c>
      <c r="EN592">
        <v>1.824151785714286</v>
      </c>
      <c r="EO592">
        <v>1.535335714285714</v>
      </c>
      <c r="EP592">
        <v>15.99529642857143</v>
      </c>
      <c r="EQ592">
        <v>13.324675</v>
      </c>
      <c r="ER592">
        <v>1999.978214285714</v>
      </c>
      <c r="ES592">
        <v>0.9799956071428569</v>
      </c>
      <c r="ET592">
        <v>0.02000448928571429</v>
      </c>
      <c r="EU592">
        <v>0</v>
      </c>
      <c r="EV592">
        <v>775.337107142857</v>
      </c>
      <c r="EW592">
        <v>5.00078</v>
      </c>
      <c r="EX592">
        <v>20668.7</v>
      </c>
      <c r="EY592">
        <v>16379.425</v>
      </c>
      <c r="EZ592">
        <v>46.80557142857142</v>
      </c>
      <c r="FA592">
        <v>49.26107142857141</v>
      </c>
      <c r="FB592">
        <v>47.62260714285714</v>
      </c>
      <c r="FC592">
        <v>48.01982142857143</v>
      </c>
      <c r="FD592">
        <v>47.02424999999999</v>
      </c>
      <c r="FE592">
        <v>1955.071785714286</v>
      </c>
      <c r="FF592">
        <v>39.90535714285715</v>
      </c>
      <c r="FG592">
        <v>0</v>
      </c>
      <c r="FH592">
        <v>1685040105.1</v>
      </c>
      <c r="FI592">
        <v>0</v>
      </c>
      <c r="FJ592">
        <v>775.326576923077</v>
      </c>
      <c r="FK592">
        <v>-1.938222214621286</v>
      </c>
      <c r="FL592">
        <v>-1744.553848114246</v>
      </c>
      <c r="FM592">
        <v>20652.06923076923</v>
      </c>
      <c r="FN592">
        <v>15</v>
      </c>
      <c r="FO592">
        <v>1685038834.5</v>
      </c>
      <c r="FP592" t="s">
        <v>1407</v>
      </c>
      <c r="FQ592">
        <v>1685038825.5</v>
      </c>
      <c r="FR592">
        <v>1685038834.5</v>
      </c>
      <c r="FS592">
        <v>7</v>
      </c>
      <c r="FT592">
        <v>-0.029</v>
      </c>
      <c r="FU592">
        <v>-0.007</v>
      </c>
      <c r="FV592">
        <v>0.194</v>
      </c>
      <c r="FW592">
        <v>-0.178</v>
      </c>
      <c r="FX592">
        <v>420</v>
      </c>
      <c r="FY592">
        <v>11</v>
      </c>
      <c r="FZ592">
        <v>0.2</v>
      </c>
      <c r="GA592">
        <v>0.02</v>
      </c>
      <c r="GB592">
        <v>-51.3967175</v>
      </c>
      <c r="GC592">
        <v>-1.07545778611628</v>
      </c>
      <c r="GD592">
        <v>0.1348961227899086</v>
      </c>
      <c r="GE592">
        <v>0</v>
      </c>
      <c r="GF592">
        <v>2.90349225</v>
      </c>
      <c r="GG592">
        <v>0.01503073170731575</v>
      </c>
      <c r="GH592">
        <v>0.002192068073190234</v>
      </c>
      <c r="GI592">
        <v>1</v>
      </c>
      <c r="GJ592">
        <v>1</v>
      </c>
      <c r="GK592">
        <v>2</v>
      </c>
      <c r="GL592" t="s">
        <v>432</v>
      </c>
      <c r="GM592">
        <v>3.09897</v>
      </c>
      <c r="GN592">
        <v>2.75753</v>
      </c>
      <c r="GO592">
        <v>0.218502</v>
      </c>
      <c r="GP592">
        <v>0.223155</v>
      </c>
      <c r="GQ592">
        <v>0.09646440000000001</v>
      </c>
      <c r="GR592">
        <v>0.0853491</v>
      </c>
      <c r="GS592">
        <v>19666</v>
      </c>
      <c r="GT592">
        <v>19347.7</v>
      </c>
      <c r="GU592">
        <v>25742.9</v>
      </c>
      <c r="GV592">
        <v>25290.3</v>
      </c>
      <c r="GW592">
        <v>37369.2</v>
      </c>
      <c r="GX592">
        <v>35272.1</v>
      </c>
      <c r="GY592">
        <v>45027.6</v>
      </c>
      <c r="GZ592">
        <v>41703</v>
      </c>
      <c r="HA592">
        <v>1.78665</v>
      </c>
      <c r="HB592">
        <v>1.70125</v>
      </c>
      <c r="HC592">
        <v>-0.102937</v>
      </c>
      <c r="HD592">
        <v>0</v>
      </c>
      <c r="HE592">
        <v>30.5578</v>
      </c>
      <c r="HF592">
        <v>999.9</v>
      </c>
      <c r="HG592">
        <v>38.9</v>
      </c>
      <c r="HH592">
        <v>47.5</v>
      </c>
      <c r="HI592">
        <v>42.8428</v>
      </c>
      <c r="HJ592">
        <v>63.214</v>
      </c>
      <c r="HK592">
        <v>22.8606</v>
      </c>
      <c r="HL592">
        <v>1</v>
      </c>
      <c r="HM592">
        <v>1.10494</v>
      </c>
      <c r="HN592">
        <v>9.28105</v>
      </c>
      <c r="HO592">
        <v>20.0534</v>
      </c>
      <c r="HP592">
        <v>5.20576</v>
      </c>
      <c r="HQ592">
        <v>11.9899</v>
      </c>
      <c r="HR592">
        <v>4.9621</v>
      </c>
      <c r="HS592">
        <v>3.27368</v>
      </c>
      <c r="HT592">
        <v>9999</v>
      </c>
      <c r="HU592">
        <v>9999</v>
      </c>
      <c r="HV592">
        <v>9999</v>
      </c>
      <c r="HW592">
        <v>33.7</v>
      </c>
      <c r="HX592">
        <v>1.86395</v>
      </c>
      <c r="HY592">
        <v>1.86031</v>
      </c>
      <c r="HZ592">
        <v>1.85867</v>
      </c>
      <c r="IA592">
        <v>1.85996</v>
      </c>
      <c r="IB592">
        <v>1.85989</v>
      </c>
      <c r="IC592">
        <v>1.85852</v>
      </c>
      <c r="ID592">
        <v>1.8576</v>
      </c>
      <c r="IE592">
        <v>1.85242</v>
      </c>
      <c r="IF592">
        <v>0</v>
      </c>
      <c r="IG592">
        <v>0</v>
      </c>
      <c r="IH592">
        <v>0</v>
      </c>
      <c r="II592">
        <v>0</v>
      </c>
      <c r="IJ592" t="s">
        <v>433</v>
      </c>
      <c r="IK592" t="s">
        <v>434</v>
      </c>
      <c r="IL592" t="s">
        <v>435</v>
      </c>
      <c r="IM592" t="s">
        <v>435</v>
      </c>
      <c r="IN592" t="s">
        <v>435</v>
      </c>
      <c r="IO592" t="s">
        <v>435</v>
      </c>
      <c r="IP592">
        <v>0</v>
      </c>
      <c r="IQ592">
        <v>100</v>
      </c>
      <c r="IR592">
        <v>100</v>
      </c>
      <c r="IS592">
        <v>-0.09</v>
      </c>
      <c r="IT592">
        <v>-0.0862</v>
      </c>
      <c r="IU592">
        <v>0.1137255797111478</v>
      </c>
      <c r="IV592">
        <v>0.0002756662941723101</v>
      </c>
      <c r="IW592">
        <v>-1.706736700235475E-07</v>
      </c>
      <c r="IX592">
        <v>-7.648352192670159E-11</v>
      </c>
      <c r="IY592">
        <v>-0.2528666375941129</v>
      </c>
      <c r="IZ592">
        <v>0.001712106514585134</v>
      </c>
      <c r="JA592">
        <v>0.0004201690128959496</v>
      </c>
      <c r="JB592">
        <v>-1.212774764375344E-06</v>
      </c>
      <c r="JC592">
        <v>3</v>
      </c>
      <c r="JD592">
        <v>1949</v>
      </c>
      <c r="JE592">
        <v>1</v>
      </c>
      <c r="JF592">
        <v>28</v>
      </c>
      <c r="JG592">
        <v>21.3</v>
      </c>
      <c r="JH592">
        <v>21.2</v>
      </c>
      <c r="JI592">
        <v>3.25806</v>
      </c>
      <c r="JJ592">
        <v>2.66968</v>
      </c>
      <c r="JK592">
        <v>1.49658</v>
      </c>
      <c r="JL592">
        <v>2.33398</v>
      </c>
      <c r="JM592">
        <v>1.54785</v>
      </c>
      <c r="JN592">
        <v>2.44141</v>
      </c>
      <c r="JO592">
        <v>50.8037</v>
      </c>
      <c r="JP592">
        <v>12.162</v>
      </c>
      <c r="JQ592">
        <v>18</v>
      </c>
      <c r="JR592">
        <v>504.001</v>
      </c>
      <c r="JS592">
        <v>460.172</v>
      </c>
      <c r="JT592">
        <v>21.4393</v>
      </c>
      <c r="JU592">
        <v>39.6818</v>
      </c>
      <c r="JV592">
        <v>30.0028</v>
      </c>
      <c r="JW592">
        <v>39.3261</v>
      </c>
      <c r="JX592">
        <v>39.1879</v>
      </c>
      <c r="JY592">
        <v>65.37869999999999</v>
      </c>
      <c r="JZ592">
        <v>58.2246</v>
      </c>
      <c r="KA592">
        <v>0</v>
      </c>
      <c r="KB592">
        <v>16.4965</v>
      </c>
      <c r="KC592">
        <v>1537.85</v>
      </c>
      <c r="KD592">
        <v>15.5893</v>
      </c>
      <c r="KE592">
        <v>98.3897</v>
      </c>
      <c r="KF592">
        <v>98.9927</v>
      </c>
    </row>
    <row r="593" spans="1:292">
      <c r="A593">
        <v>573</v>
      </c>
      <c r="B593">
        <v>1685040110</v>
      </c>
      <c r="C593">
        <v>13510.90000009537</v>
      </c>
      <c r="D593" t="s">
        <v>1590</v>
      </c>
      <c r="E593" t="s">
        <v>1591</v>
      </c>
      <c r="F593">
        <v>5</v>
      </c>
      <c r="G593" t="s">
        <v>1406</v>
      </c>
      <c r="H593">
        <v>1685040102.178571</v>
      </c>
      <c r="I593">
        <f>(J593)/1000</f>
        <v>0</v>
      </c>
      <c r="J593">
        <f>IF(DO593, AM593, AG593)</f>
        <v>0</v>
      </c>
      <c r="K593">
        <f>IF(DO593, AH593, AF593)</f>
        <v>0</v>
      </c>
      <c r="L593">
        <f>DQ593 - IF(AT593&gt;1, K593*DK593*100.0/(AV593*EE593), 0)</f>
        <v>0</v>
      </c>
      <c r="M593">
        <f>((S593-I593/2)*L593-K593)/(S593+I593/2)</f>
        <v>0</v>
      </c>
      <c r="N593">
        <f>M593*(DX593+DY593)/1000.0</f>
        <v>0</v>
      </c>
      <c r="O593">
        <f>(DQ593 - IF(AT593&gt;1, K593*DK593*100.0/(AV593*EE593), 0))*(DX593+DY593)/1000.0</f>
        <v>0</v>
      </c>
      <c r="P593">
        <f>2.0/((1/R593-1/Q593)+SIGN(R593)*SQRT((1/R593-1/Q593)*(1/R593-1/Q593) + 4*DL593/((DL593+1)*(DL593+1))*(2*1/R593*1/Q593-1/Q593*1/Q593)))</f>
        <v>0</v>
      </c>
      <c r="Q593">
        <f>IF(LEFT(DM593,1)&lt;&gt;"0",IF(LEFT(DM593,1)="1",3.0,DN593),$D$5+$E$5*(EE593*DX593/($K$5*1000))+$F$5*(EE593*DX593/($K$5*1000))*MAX(MIN(DK593,$J$5),$I$5)*MAX(MIN(DK593,$J$5),$I$5)+$G$5*MAX(MIN(DK593,$J$5),$I$5)*(EE593*DX593/($K$5*1000))+$H$5*(EE593*DX593/($K$5*1000))*(EE593*DX593/($K$5*1000)))</f>
        <v>0</v>
      </c>
      <c r="R593">
        <f>I593*(1000-(1000*0.61365*exp(17.502*V593/(240.97+V593))/(DX593+DY593)+DS593)/2)/(1000*0.61365*exp(17.502*V593/(240.97+V593))/(DX593+DY593)-DS593)</f>
        <v>0</v>
      </c>
      <c r="S593">
        <f>1/((DL593+1)/(P593/1.6)+1/(Q593/1.37)) + DL593/((DL593+1)/(P593/1.6) + DL593/(Q593/1.37))</f>
        <v>0</v>
      </c>
      <c r="T593">
        <f>(DG593*DJ593)</f>
        <v>0</v>
      </c>
      <c r="U593">
        <f>(DZ593+(T593+2*0.95*5.67E-8*(((DZ593+$B$9)+273)^4-(DZ593+273)^4)-44100*I593)/(1.84*29.3*Q593+8*0.95*5.67E-8*(DZ593+273)^3))</f>
        <v>0</v>
      </c>
      <c r="V593">
        <f>($C$9*EA593+$D$9*EB593+$E$9*U593)</f>
        <v>0</v>
      </c>
      <c r="W593">
        <f>0.61365*exp(17.502*V593/(240.97+V593))</f>
        <v>0</v>
      </c>
      <c r="X593">
        <f>(Y593/Z593*100)</f>
        <v>0</v>
      </c>
      <c r="Y593">
        <f>DS593*(DX593+DY593)/1000</f>
        <v>0</v>
      </c>
      <c r="Z593">
        <f>0.61365*exp(17.502*DZ593/(240.97+DZ593))</f>
        <v>0</v>
      </c>
      <c r="AA593">
        <f>(W593-DS593*(DX593+DY593)/1000)</f>
        <v>0</v>
      </c>
      <c r="AB593">
        <f>(-I593*44100)</f>
        <v>0</v>
      </c>
      <c r="AC593">
        <f>2*29.3*Q593*0.92*(DZ593-V593)</f>
        <v>0</v>
      </c>
      <c r="AD593">
        <f>2*0.95*5.67E-8*(((DZ593+$B$9)+273)^4-(V593+273)^4)</f>
        <v>0</v>
      </c>
      <c r="AE593">
        <f>T593+AD593+AB593+AC593</f>
        <v>0</v>
      </c>
      <c r="AF593">
        <f>DW593*AT593*(DR593-DQ593*(1000-AT593*DT593)/(1000-AT593*DS593))/(100*DK593)</f>
        <v>0</v>
      </c>
      <c r="AG593">
        <f>1000*DW593*AT593*(DS593-DT593)/(100*DK593*(1000-AT593*DS593))</f>
        <v>0</v>
      </c>
      <c r="AH593">
        <f>(AI593 - AJ593 - DX593*1E3/(8.314*(DZ593+273.15)) * AL593/DW593 * AK593) * DW593/(100*DK593) * (1000 - DT593)/1000</f>
        <v>0</v>
      </c>
      <c r="AI593">
        <v>1549.001296150052</v>
      </c>
      <c r="AJ593">
        <v>1508.669151515151</v>
      </c>
      <c r="AK593">
        <v>3.375491947229014</v>
      </c>
      <c r="AL593">
        <v>66.96187495327348</v>
      </c>
      <c r="AM593">
        <f>(AO593 - AN593 + DX593*1E3/(8.314*(DZ593+273.15)) * AQ593/DW593 * AP593) * DW593/(100*DK593) * 1000/(1000 - AO593)</f>
        <v>0</v>
      </c>
      <c r="AN593">
        <v>15.43820257011531</v>
      </c>
      <c r="AO593">
        <v>18.34425524475525</v>
      </c>
      <c r="AP593">
        <v>5.871630501309342E-06</v>
      </c>
      <c r="AQ593">
        <v>97.61332919018848</v>
      </c>
      <c r="AR593">
        <v>0</v>
      </c>
      <c r="AS593">
        <v>0</v>
      </c>
      <c r="AT593">
        <f>IF(AR593*$H$15&gt;=AV593,1.0,(AV593/(AV593-AR593*$H$15)))</f>
        <v>0</v>
      </c>
      <c r="AU593">
        <f>(AT593-1)*100</f>
        <v>0</v>
      </c>
      <c r="AV593">
        <f>MAX(0,($B$15+$C$15*EE593)/(1+$D$15*EE593)*DX593/(DZ593+273)*$E$15)</f>
        <v>0</v>
      </c>
      <c r="AW593" t="s">
        <v>429</v>
      </c>
      <c r="AX593" t="s">
        <v>429</v>
      </c>
      <c r="AY593">
        <v>0</v>
      </c>
      <c r="AZ593">
        <v>0</v>
      </c>
      <c r="BA593">
        <f>1-AY593/AZ593</f>
        <v>0</v>
      </c>
      <c r="BB593">
        <v>0</v>
      </c>
      <c r="BC593" t="s">
        <v>429</v>
      </c>
      <c r="BD593" t="s">
        <v>429</v>
      </c>
      <c r="BE593">
        <v>0</v>
      </c>
      <c r="BF593">
        <v>0</v>
      </c>
      <c r="BG593">
        <f>1-BE593/BF593</f>
        <v>0</v>
      </c>
      <c r="BH593">
        <v>0.5</v>
      </c>
      <c r="BI593">
        <f>DH593</f>
        <v>0</v>
      </c>
      <c r="BJ593">
        <f>K593</f>
        <v>0</v>
      </c>
      <c r="BK593">
        <f>BG593*BH593*BI593</f>
        <v>0</v>
      </c>
      <c r="BL593">
        <f>(BJ593-BB593)/BI593</f>
        <v>0</v>
      </c>
      <c r="BM593">
        <f>(AZ593-BF593)/BF593</f>
        <v>0</v>
      </c>
      <c r="BN593">
        <f>AY593/(BA593+AY593/BF593)</f>
        <v>0</v>
      </c>
      <c r="BO593" t="s">
        <v>429</v>
      </c>
      <c r="BP593">
        <v>0</v>
      </c>
      <c r="BQ593">
        <f>IF(BP593&lt;&gt;0, BP593, BN593)</f>
        <v>0</v>
      </c>
      <c r="BR593">
        <f>1-BQ593/BF593</f>
        <v>0</v>
      </c>
      <c r="BS593">
        <f>(BF593-BE593)/(BF593-BQ593)</f>
        <v>0</v>
      </c>
      <c r="BT593">
        <f>(AZ593-BF593)/(AZ593-BQ593)</f>
        <v>0</v>
      </c>
      <c r="BU593">
        <f>(BF593-BE593)/(BF593-AY593)</f>
        <v>0</v>
      </c>
      <c r="BV593">
        <f>(AZ593-BF593)/(AZ593-AY593)</f>
        <v>0</v>
      </c>
      <c r="BW593">
        <f>(BS593*BQ593/BE593)</f>
        <v>0</v>
      </c>
      <c r="BX593">
        <f>(1-BW593)</f>
        <v>0</v>
      </c>
      <c r="DG593">
        <f>$B$13*EF593+$C$13*EG593+$F$13*ER593*(1-EU593)</f>
        <v>0</v>
      </c>
      <c r="DH593">
        <f>DG593*DI593</f>
        <v>0</v>
      </c>
      <c r="DI593">
        <f>($B$13*$D$11+$C$13*$D$11+$F$13*((FE593+EW593)/MAX(FE593+EW593+FF593, 0.1)*$I$11+FF593/MAX(FE593+EW593+FF593, 0.1)*$J$11))/($B$13+$C$13+$F$13)</f>
        <v>0</v>
      </c>
      <c r="DJ593">
        <f>($B$13*$K$11+$C$13*$K$11+$F$13*((FE593+EW593)/MAX(FE593+EW593+FF593, 0.1)*$P$11+FF593/MAX(FE593+EW593+FF593, 0.1)*$Q$11))/($B$13+$C$13+$F$13)</f>
        <v>0</v>
      </c>
      <c r="DK593">
        <v>6</v>
      </c>
      <c r="DL593">
        <v>0.5</v>
      </c>
      <c r="DM593" t="s">
        <v>430</v>
      </c>
      <c r="DN593">
        <v>2</v>
      </c>
      <c r="DO593" t="b">
        <v>1</v>
      </c>
      <c r="DP593">
        <v>1685040102.178571</v>
      </c>
      <c r="DQ593">
        <v>1456.658214285715</v>
      </c>
      <c r="DR593">
        <v>1508.251785714286</v>
      </c>
      <c r="DS593">
        <v>18.34321785714286</v>
      </c>
      <c r="DT593">
        <v>15.43817142857143</v>
      </c>
      <c r="DU593">
        <v>1456.741428571429</v>
      </c>
      <c r="DV593">
        <v>18.42941785714286</v>
      </c>
      <c r="DW593">
        <v>499.9900357142857</v>
      </c>
      <c r="DX593">
        <v>99.45048214285713</v>
      </c>
      <c r="DY593">
        <v>0.09996378571428573</v>
      </c>
      <c r="DZ593">
        <v>27.50145714285714</v>
      </c>
      <c r="EA593">
        <v>28.87330357142857</v>
      </c>
      <c r="EB593">
        <v>999.9000000000002</v>
      </c>
      <c r="EC593">
        <v>0</v>
      </c>
      <c r="ED593">
        <v>0</v>
      </c>
      <c r="EE593">
        <v>10001.44678571429</v>
      </c>
      <c r="EF593">
        <v>0</v>
      </c>
      <c r="EG593">
        <v>460.8895714285715</v>
      </c>
      <c r="EH593">
        <v>-51.59451785714287</v>
      </c>
      <c r="EI593">
        <v>1483.876071428571</v>
      </c>
      <c r="EJ593">
        <v>1531.902142857143</v>
      </c>
      <c r="EK593">
        <v>2.905043928571428</v>
      </c>
      <c r="EL593">
        <v>1508.251785714286</v>
      </c>
      <c r="EM593">
        <v>15.43817142857143</v>
      </c>
      <c r="EN593">
        <v>1.824242857142857</v>
      </c>
      <c r="EO593">
        <v>1.535333928571428</v>
      </c>
      <c r="EP593">
        <v>15.99606428571428</v>
      </c>
      <c r="EQ593">
        <v>13.32465</v>
      </c>
      <c r="ER593">
        <v>2000.000714285714</v>
      </c>
      <c r="ES593">
        <v>0.9799931785714284</v>
      </c>
      <c r="ET593">
        <v>0.02000700714285714</v>
      </c>
      <c r="EU593">
        <v>0</v>
      </c>
      <c r="EV593">
        <v>775.1680357142857</v>
      </c>
      <c r="EW593">
        <v>5.00078</v>
      </c>
      <c r="EX593">
        <v>20543.85</v>
      </c>
      <c r="EY593">
        <v>16379.60357142858</v>
      </c>
      <c r="EZ593">
        <v>46.83014285714285</v>
      </c>
      <c r="FA593">
        <v>49.27435714285713</v>
      </c>
      <c r="FB593">
        <v>47.64489285714285</v>
      </c>
      <c r="FC593">
        <v>48.031</v>
      </c>
      <c r="FD593">
        <v>47.03542857142856</v>
      </c>
      <c r="FE593">
        <v>1955.09</v>
      </c>
      <c r="FF593">
        <v>39.91</v>
      </c>
      <c r="FG593">
        <v>0</v>
      </c>
      <c r="FH593">
        <v>1685040109.3</v>
      </c>
      <c r="FI593">
        <v>0</v>
      </c>
      <c r="FJ593">
        <v>775.1461599999999</v>
      </c>
      <c r="FK593">
        <v>-1.104461534820665</v>
      </c>
      <c r="FL593">
        <v>-543.5615377124893</v>
      </c>
      <c r="FM593">
        <v>20527.236</v>
      </c>
      <c r="FN593">
        <v>15</v>
      </c>
      <c r="FO593">
        <v>1685038834.5</v>
      </c>
      <c r="FP593" t="s">
        <v>1407</v>
      </c>
      <c r="FQ593">
        <v>1685038825.5</v>
      </c>
      <c r="FR593">
        <v>1685038834.5</v>
      </c>
      <c r="FS593">
        <v>7</v>
      </c>
      <c r="FT593">
        <v>-0.029</v>
      </c>
      <c r="FU593">
        <v>-0.007</v>
      </c>
      <c r="FV593">
        <v>0.194</v>
      </c>
      <c r="FW593">
        <v>-0.178</v>
      </c>
      <c r="FX593">
        <v>420</v>
      </c>
      <c r="FY593">
        <v>11</v>
      </c>
      <c r="FZ593">
        <v>0.2</v>
      </c>
      <c r="GA593">
        <v>0.02</v>
      </c>
      <c r="GB593">
        <v>-51.52867317073171</v>
      </c>
      <c r="GC593">
        <v>-1.77566341463413</v>
      </c>
      <c r="GD593">
        <v>0.188918080096923</v>
      </c>
      <c r="GE593">
        <v>0</v>
      </c>
      <c r="GF593">
        <v>2.904123658536585</v>
      </c>
      <c r="GG593">
        <v>0.01506836236934053</v>
      </c>
      <c r="GH593">
        <v>0.002205255094029726</v>
      </c>
      <c r="GI593">
        <v>1</v>
      </c>
      <c r="GJ593">
        <v>1</v>
      </c>
      <c r="GK593">
        <v>2</v>
      </c>
      <c r="GL593" t="s">
        <v>432</v>
      </c>
      <c r="GM593">
        <v>3.09911</v>
      </c>
      <c r="GN593">
        <v>2.75834</v>
      </c>
      <c r="GO593">
        <v>0.219817</v>
      </c>
      <c r="GP593">
        <v>0.224463</v>
      </c>
      <c r="GQ593">
        <v>0.0964608</v>
      </c>
      <c r="GR593">
        <v>0.085384</v>
      </c>
      <c r="GS593">
        <v>19631.7</v>
      </c>
      <c r="GT593">
        <v>19313.9</v>
      </c>
      <c r="GU593">
        <v>25741.7</v>
      </c>
      <c r="GV593">
        <v>25289.1</v>
      </c>
      <c r="GW593">
        <v>37367.9</v>
      </c>
      <c r="GX593">
        <v>35269.4</v>
      </c>
      <c r="GY593">
        <v>45025.6</v>
      </c>
      <c r="GZ593">
        <v>41701.2</v>
      </c>
      <c r="HA593">
        <v>1.78647</v>
      </c>
      <c r="HB593">
        <v>1.70077</v>
      </c>
      <c r="HC593">
        <v>-0.103805</v>
      </c>
      <c r="HD593">
        <v>0</v>
      </c>
      <c r="HE593">
        <v>30.5709</v>
      </c>
      <c r="HF593">
        <v>999.9</v>
      </c>
      <c r="HG593">
        <v>38.9</v>
      </c>
      <c r="HH593">
        <v>47.5</v>
      </c>
      <c r="HI593">
        <v>42.8433</v>
      </c>
      <c r="HJ593">
        <v>63.074</v>
      </c>
      <c r="HK593">
        <v>22.8726</v>
      </c>
      <c r="HL593">
        <v>1</v>
      </c>
      <c r="HM593">
        <v>1.10745</v>
      </c>
      <c r="HN593">
        <v>9.28105</v>
      </c>
      <c r="HO593">
        <v>20.0537</v>
      </c>
      <c r="HP593">
        <v>5.20816</v>
      </c>
      <c r="HQ593">
        <v>11.9891</v>
      </c>
      <c r="HR593">
        <v>4.9625</v>
      </c>
      <c r="HS593">
        <v>3.27408</v>
      </c>
      <c r="HT593">
        <v>9999</v>
      </c>
      <c r="HU593">
        <v>9999</v>
      </c>
      <c r="HV593">
        <v>9999</v>
      </c>
      <c r="HW593">
        <v>33.7</v>
      </c>
      <c r="HX593">
        <v>1.86394</v>
      </c>
      <c r="HY593">
        <v>1.86029</v>
      </c>
      <c r="HZ593">
        <v>1.85867</v>
      </c>
      <c r="IA593">
        <v>1.85996</v>
      </c>
      <c r="IB593">
        <v>1.85989</v>
      </c>
      <c r="IC593">
        <v>1.85852</v>
      </c>
      <c r="ID593">
        <v>1.8576</v>
      </c>
      <c r="IE593">
        <v>1.85242</v>
      </c>
      <c r="IF593">
        <v>0</v>
      </c>
      <c r="IG593">
        <v>0</v>
      </c>
      <c r="IH593">
        <v>0</v>
      </c>
      <c r="II593">
        <v>0</v>
      </c>
      <c r="IJ593" t="s">
        <v>433</v>
      </c>
      <c r="IK593" t="s">
        <v>434</v>
      </c>
      <c r="IL593" t="s">
        <v>435</v>
      </c>
      <c r="IM593" t="s">
        <v>435</v>
      </c>
      <c r="IN593" t="s">
        <v>435</v>
      </c>
      <c r="IO593" t="s">
        <v>435</v>
      </c>
      <c r="IP593">
        <v>0</v>
      </c>
      <c r="IQ593">
        <v>100</v>
      </c>
      <c r="IR593">
        <v>100</v>
      </c>
      <c r="IS593">
        <v>-0.1</v>
      </c>
      <c r="IT593">
        <v>-0.0861</v>
      </c>
      <c r="IU593">
        <v>0.1137255797111478</v>
      </c>
      <c r="IV593">
        <v>0.0002756662941723101</v>
      </c>
      <c r="IW593">
        <v>-1.706736700235475E-07</v>
      </c>
      <c r="IX593">
        <v>-7.648352192670159E-11</v>
      </c>
      <c r="IY593">
        <v>-0.2528666375941129</v>
      </c>
      <c r="IZ593">
        <v>0.001712106514585134</v>
      </c>
      <c r="JA593">
        <v>0.0004201690128959496</v>
      </c>
      <c r="JB593">
        <v>-1.212774764375344E-06</v>
      </c>
      <c r="JC593">
        <v>3</v>
      </c>
      <c r="JD593">
        <v>1949</v>
      </c>
      <c r="JE593">
        <v>1</v>
      </c>
      <c r="JF593">
        <v>28</v>
      </c>
      <c r="JG593">
        <v>21.4</v>
      </c>
      <c r="JH593">
        <v>21.3</v>
      </c>
      <c r="JI593">
        <v>3.28247</v>
      </c>
      <c r="JJ593">
        <v>2.66602</v>
      </c>
      <c r="JK593">
        <v>1.49658</v>
      </c>
      <c r="JL593">
        <v>2.33398</v>
      </c>
      <c r="JM593">
        <v>1.54785</v>
      </c>
      <c r="JN593">
        <v>2.4231</v>
      </c>
      <c r="JO593">
        <v>50.8037</v>
      </c>
      <c r="JP593">
        <v>12.162</v>
      </c>
      <c r="JQ593">
        <v>18</v>
      </c>
      <c r="JR593">
        <v>504.035</v>
      </c>
      <c r="JS593">
        <v>459.993</v>
      </c>
      <c r="JT593">
        <v>21.4512</v>
      </c>
      <c r="JU593">
        <v>39.7067</v>
      </c>
      <c r="JV593">
        <v>30.0027</v>
      </c>
      <c r="JW593">
        <v>39.3481</v>
      </c>
      <c r="JX593">
        <v>39.209</v>
      </c>
      <c r="JY593">
        <v>65.8717</v>
      </c>
      <c r="JZ593">
        <v>57.9367</v>
      </c>
      <c r="KA593">
        <v>0</v>
      </c>
      <c r="KB593">
        <v>16.497</v>
      </c>
      <c r="KC593">
        <v>1557.89</v>
      </c>
      <c r="KD593">
        <v>15.6345</v>
      </c>
      <c r="KE593">
        <v>98.3852</v>
      </c>
      <c r="KF593">
        <v>98.98820000000001</v>
      </c>
    </row>
    <row r="594" spans="1:292">
      <c r="A594">
        <v>574</v>
      </c>
      <c r="B594">
        <v>1685040115.5</v>
      </c>
      <c r="C594">
        <v>13516.40000009537</v>
      </c>
      <c r="D594" t="s">
        <v>1592</v>
      </c>
      <c r="E594" t="s">
        <v>1593</v>
      </c>
      <c r="F594">
        <v>5</v>
      </c>
      <c r="G594" t="s">
        <v>1406</v>
      </c>
      <c r="H594">
        <v>1685040107.75</v>
      </c>
      <c r="I594">
        <f>(J594)/1000</f>
        <v>0</v>
      </c>
      <c r="J594">
        <f>IF(DO594, AM594, AG594)</f>
        <v>0</v>
      </c>
      <c r="K594">
        <f>IF(DO594, AH594, AF594)</f>
        <v>0</v>
      </c>
      <c r="L594">
        <f>DQ594 - IF(AT594&gt;1, K594*DK594*100.0/(AV594*EE594), 0)</f>
        <v>0</v>
      </c>
      <c r="M594">
        <f>((S594-I594/2)*L594-K594)/(S594+I594/2)</f>
        <v>0</v>
      </c>
      <c r="N594">
        <f>M594*(DX594+DY594)/1000.0</f>
        <v>0</v>
      </c>
      <c r="O594">
        <f>(DQ594 - IF(AT594&gt;1, K594*DK594*100.0/(AV594*EE594), 0))*(DX594+DY594)/1000.0</f>
        <v>0</v>
      </c>
      <c r="P594">
        <f>2.0/((1/R594-1/Q594)+SIGN(R594)*SQRT((1/R594-1/Q594)*(1/R594-1/Q594) + 4*DL594/((DL594+1)*(DL594+1))*(2*1/R594*1/Q594-1/Q594*1/Q594)))</f>
        <v>0</v>
      </c>
      <c r="Q594">
        <f>IF(LEFT(DM594,1)&lt;&gt;"0",IF(LEFT(DM594,1)="1",3.0,DN594),$D$5+$E$5*(EE594*DX594/($K$5*1000))+$F$5*(EE594*DX594/($K$5*1000))*MAX(MIN(DK594,$J$5),$I$5)*MAX(MIN(DK594,$J$5),$I$5)+$G$5*MAX(MIN(DK594,$J$5),$I$5)*(EE594*DX594/($K$5*1000))+$H$5*(EE594*DX594/($K$5*1000))*(EE594*DX594/($K$5*1000)))</f>
        <v>0</v>
      </c>
      <c r="R594">
        <f>I594*(1000-(1000*0.61365*exp(17.502*V594/(240.97+V594))/(DX594+DY594)+DS594)/2)/(1000*0.61365*exp(17.502*V594/(240.97+V594))/(DX594+DY594)-DS594)</f>
        <v>0</v>
      </c>
      <c r="S594">
        <f>1/((DL594+1)/(P594/1.6)+1/(Q594/1.37)) + DL594/((DL594+1)/(P594/1.6) + DL594/(Q594/1.37))</f>
        <v>0</v>
      </c>
      <c r="T594">
        <f>(DG594*DJ594)</f>
        <v>0</v>
      </c>
      <c r="U594">
        <f>(DZ594+(T594+2*0.95*5.67E-8*(((DZ594+$B$9)+273)^4-(DZ594+273)^4)-44100*I594)/(1.84*29.3*Q594+8*0.95*5.67E-8*(DZ594+273)^3))</f>
        <v>0</v>
      </c>
      <c r="V594">
        <f>($C$9*EA594+$D$9*EB594+$E$9*U594)</f>
        <v>0</v>
      </c>
      <c r="W594">
        <f>0.61365*exp(17.502*V594/(240.97+V594))</f>
        <v>0</v>
      </c>
      <c r="X594">
        <f>(Y594/Z594*100)</f>
        <v>0</v>
      </c>
      <c r="Y594">
        <f>DS594*(DX594+DY594)/1000</f>
        <v>0</v>
      </c>
      <c r="Z594">
        <f>0.61365*exp(17.502*DZ594/(240.97+DZ594))</f>
        <v>0</v>
      </c>
      <c r="AA594">
        <f>(W594-DS594*(DX594+DY594)/1000)</f>
        <v>0</v>
      </c>
      <c r="AB594">
        <f>(-I594*44100)</f>
        <v>0</v>
      </c>
      <c r="AC594">
        <f>2*29.3*Q594*0.92*(DZ594-V594)</f>
        <v>0</v>
      </c>
      <c r="AD594">
        <f>2*0.95*5.67E-8*(((DZ594+$B$9)+273)^4-(V594+273)^4)</f>
        <v>0</v>
      </c>
      <c r="AE594">
        <f>T594+AD594+AB594+AC594</f>
        <v>0</v>
      </c>
      <c r="AF594">
        <f>DW594*AT594*(DR594-DQ594*(1000-AT594*DT594)/(1000-AT594*DS594))/(100*DK594)</f>
        <v>0</v>
      </c>
      <c r="AG594">
        <f>1000*DW594*AT594*(DS594-DT594)/(100*DK594*(1000-AT594*DS594))</f>
        <v>0</v>
      </c>
      <c r="AH594">
        <f>(AI594 - AJ594 - DX594*1E3/(8.314*(DZ594+273.15)) * AL594/DW594 * AK594) * DW594/(100*DK594) * (1000 - DT594)/1000</f>
        <v>0</v>
      </c>
      <c r="AI594">
        <v>1567.660226621483</v>
      </c>
      <c r="AJ594">
        <v>1527.318606060605</v>
      </c>
      <c r="AK594">
        <v>3.399469907482287</v>
      </c>
      <c r="AL594">
        <v>66.96187495327348</v>
      </c>
      <c r="AM594">
        <f>(AO594 - AN594 + DX594*1E3/(8.314*(DZ594+273.15)) * AQ594/DW594 * AP594) * DW594/(100*DK594) * 1000/(1000 - AO594)</f>
        <v>0</v>
      </c>
      <c r="AN594">
        <v>15.47713276655911</v>
      </c>
      <c r="AO594">
        <v>18.35906223776224</v>
      </c>
      <c r="AP594">
        <v>-1.805794537026448E-05</v>
      </c>
      <c r="AQ594">
        <v>97.61332919018848</v>
      </c>
      <c r="AR594">
        <v>0</v>
      </c>
      <c r="AS594">
        <v>0</v>
      </c>
      <c r="AT594">
        <f>IF(AR594*$H$15&gt;=AV594,1.0,(AV594/(AV594-AR594*$H$15)))</f>
        <v>0</v>
      </c>
      <c r="AU594">
        <f>(AT594-1)*100</f>
        <v>0</v>
      </c>
      <c r="AV594">
        <f>MAX(0,($B$15+$C$15*EE594)/(1+$D$15*EE594)*DX594/(DZ594+273)*$E$15)</f>
        <v>0</v>
      </c>
      <c r="AW594" t="s">
        <v>429</v>
      </c>
      <c r="AX594" t="s">
        <v>429</v>
      </c>
      <c r="AY594">
        <v>0</v>
      </c>
      <c r="AZ594">
        <v>0</v>
      </c>
      <c r="BA594">
        <f>1-AY594/AZ594</f>
        <v>0</v>
      </c>
      <c r="BB594">
        <v>0</v>
      </c>
      <c r="BC594" t="s">
        <v>429</v>
      </c>
      <c r="BD594" t="s">
        <v>429</v>
      </c>
      <c r="BE594">
        <v>0</v>
      </c>
      <c r="BF594">
        <v>0</v>
      </c>
      <c r="BG594">
        <f>1-BE594/BF594</f>
        <v>0</v>
      </c>
      <c r="BH594">
        <v>0.5</v>
      </c>
      <c r="BI594">
        <f>DH594</f>
        <v>0</v>
      </c>
      <c r="BJ594">
        <f>K594</f>
        <v>0</v>
      </c>
      <c r="BK594">
        <f>BG594*BH594*BI594</f>
        <v>0</v>
      </c>
      <c r="BL594">
        <f>(BJ594-BB594)/BI594</f>
        <v>0</v>
      </c>
      <c r="BM594">
        <f>(AZ594-BF594)/BF594</f>
        <v>0</v>
      </c>
      <c r="BN594">
        <f>AY594/(BA594+AY594/BF594)</f>
        <v>0</v>
      </c>
      <c r="BO594" t="s">
        <v>429</v>
      </c>
      <c r="BP594">
        <v>0</v>
      </c>
      <c r="BQ594">
        <f>IF(BP594&lt;&gt;0, BP594, BN594)</f>
        <v>0</v>
      </c>
      <c r="BR594">
        <f>1-BQ594/BF594</f>
        <v>0</v>
      </c>
      <c r="BS594">
        <f>(BF594-BE594)/(BF594-BQ594)</f>
        <v>0</v>
      </c>
      <c r="BT594">
        <f>(AZ594-BF594)/(AZ594-BQ594)</f>
        <v>0</v>
      </c>
      <c r="BU594">
        <f>(BF594-BE594)/(BF594-AY594)</f>
        <v>0</v>
      </c>
      <c r="BV594">
        <f>(AZ594-BF594)/(AZ594-AY594)</f>
        <v>0</v>
      </c>
      <c r="BW594">
        <f>(BS594*BQ594/BE594)</f>
        <v>0</v>
      </c>
      <c r="BX594">
        <f>(1-BW594)</f>
        <v>0</v>
      </c>
      <c r="DG594">
        <f>$B$13*EF594+$C$13*EG594+$F$13*ER594*(1-EU594)</f>
        <v>0</v>
      </c>
      <c r="DH594">
        <f>DG594*DI594</f>
        <v>0</v>
      </c>
      <c r="DI594">
        <f>($B$13*$D$11+$C$13*$D$11+$F$13*((FE594+EW594)/MAX(FE594+EW594+FF594, 0.1)*$I$11+FF594/MAX(FE594+EW594+FF594, 0.1)*$J$11))/($B$13+$C$13+$F$13)</f>
        <v>0</v>
      </c>
      <c r="DJ594">
        <f>($B$13*$K$11+$C$13*$K$11+$F$13*((FE594+EW594)/MAX(FE594+EW594+FF594, 0.1)*$P$11+FF594/MAX(FE594+EW594+FF594, 0.1)*$Q$11))/($B$13+$C$13+$F$13)</f>
        <v>0</v>
      </c>
      <c r="DK594">
        <v>6</v>
      </c>
      <c r="DL594">
        <v>0.5</v>
      </c>
      <c r="DM594" t="s">
        <v>430</v>
      </c>
      <c r="DN594">
        <v>2</v>
      </c>
      <c r="DO594" t="b">
        <v>1</v>
      </c>
      <c r="DP594">
        <v>1685040107.75</v>
      </c>
      <c r="DQ594">
        <v>1475.165714285714</v>
      </c>
      <c r="DR594">
        <v>1526.935357142857</v>
      </c>
      <c r="DS594">
        <v>18.34541785714286</v>
      </c>
      <c r="DT594">
        <v>15.459475</v>
      </c>
      <c r="DU594">
        <v>1475.261785714286</v>
      </c>
      <c r="DV594">
        <v>18.43158928571429</v>
      </c>
      <c r="DW594">
        <v>500.0197142857143</v>
      </c>
      <c r="DX594">
        <v>99.45071071428571</v>
      </c>
      <c r="DY594">
        <v>0.1000279321428571</v>
      </c>
      <c r="DZ594">
        <v>27.51558928571429</v>
      </c>
      <c r="EA594">
        <v>28.88257142857143</v>
      </c>
      <c r="EB594">
        <v>999.9000000000002</v>
      </c>
      <c r="EC594">
        <v>0</v>
      </c>
      <c r="ED594">
        <v>0</v>
      </c>
      <c r="EE594">
        <v>9998.654642857144</v>
      </c>
      <c r="EF594">
        <v>0</v>
      </c>
      <c r="EG594">
        <v>454.1622857142857</v>
      </c>
      <c r="EH594">
        <v>-51.77078928571429</v>
      </c>
      <c r="EI594">
        <v>1502.733571428572</v>
      </c>
      <c r="EJ594">
        <v>1550.912857142857</v>
      </c>
      <c r="EK594">
        <v>2.885953214285714</v>
      </c>
      <c r="EL594">
        <v>1526.935357142857</v>
      </c>
      <c r="EM594">
        <v>15.459475</v>
      </c>
      <c r="EN594">
        <v>1.824466071428571</v>
      </c>
      <c r="EO594">
        <v>1.537455714285714</v>
      </c>
      <c r="EP594">
        <v>15.99798214285714</v>
      </c>
      <c r="EQ594">
        <v>13.34579642857143</v>
      </c>
      <c r="ER594">
        <v>2000.006071428571</v>
      </c>
      <c r="ES594">
        <v>0.9799933928571427</v>
      </c>
      <c r="ET594">
        <v>0.0200068</v>
      </c>
      <c r="EU594">
        <v>0</v>
      </c>
      <c r="EV594">
        <v>775.0387142857144</v>
      </c>
      <c r="EW594">
        <v>5.00078</v>
      </c>
      <c r="EX594">
        <v>20473.25357142857</v>
      </c>
      <c r="EY594">
        <v>16379.64285714286</v>
      </c>
      <c r="EZ594">
        <v>46.85460714285713</v>
      </c>
      <c r="FA594">
        <v>49.29649999999999</v>
      </c>
      <c r="FB594">
        <v>47.65160714285714</v>
      </c>
      <c r="FC594">
        <v>48.0645</v>
      </c>
      <c r="FD594">
        <v>47.06439285714283</v>
      </c>
      <c r="FE594">
        <v>1955.096071428572</v>
      </c>
      <c r="FF594">
        <v>39.91</v>
      </c>
      <c r="FG594">
        <v>0</v>
      </c>
      <c r="FH594">
        <v>1685040114.7</v>
      </c>
      <c r="FI594">
        <v>0</v>
      </c>
      <c r="FJ594">
        <v>775.0398076923077</v>
      </c>
      <c r="FK594">
        <v>-1.321128208753008</v>
      </c>
      <c r="FL594">
        <v>-655.7470092770357</v>
      </c>
      <c r="FM594">
        <v>20475.3</v>
      </c>
      <c r="FN594">
        <v>15</v>
      </c>
      <c r="FO594">
        <v>1685038834.5</v>
      </c>
      <c r="FP594" t="s">
        <v>1407</v>
      </c>
      <c r="FQ594">
        <v>1685038825.5</v>
      </c>
      <c r="FR594">
        <v>1685038834.5</v>
      </c>
      <c r="FS594">
        <v>7</v>
      </c>
      <c r="FT594">
        <v>-0.029</v>
      </c>
      <c r="FU594">
        <v>-0.007</v>
      </c>
      <c r="FV594">
        <v>0.194</v>
      </c>
      <c r="FW594">
        <v>-0.178</v>
      </c>
      <c r="FX594">
        <v>420</v>
      </c>
      <c r="FY594">
        <v>11</v>
      </c>
      <c r="FZ594">
        <v>0.2</v>
      </c>
      <c r="GA594">
        <v>0.02</v>
      </c>
      <c r="GB594">
        <v>-51.68365249999999</v>
      </c>
      <c r="GC594">
        <v>-2.116407129455826</v>
      </c>
      <c r="GD594">
        <v>0.2108381784538793</v>
      </c>
      <c r="GE594">
        <v>0</v>
      </c>
      <c r="GF594">
        <v>2.89127525</v>
      </c>
      <c r="GG594">
        <v>-0.1973170356472933</v>
      </c>
      <c r="GH594">
        <v>0.02581853868710424</v>
      </c>
      <c r="GI594">
        <v>1</v>
      </c>
      <c r="GJ594">
        <v>1</v>
      </c>
      <c r="GK594">
        <v>2</v>
      </c>
      <c r="GL594" t="s">
        <v>432</v>
      </c>
      <c r="GM594">
        <v>3.09904</v>
      </c>
      <c r="GN594">
        <v>2.75809</v>
      </c>
      <c r="GO594">
        <v>0.221419</v>
      </c>
      <c r="GP594">
        <v>0.226049</v>
      </c>
      <c r="GQ594">
        <v>0.09652520000000001</v>
      </c>
      <c r="GR594">
        <v>0.0857093</v>
      </c>
      <c r="GS594">
        <v>19589.7</v>
      </c>
      <c r="GT594">
        <v>19272.9</v>
      </c>
      <c r="GU594">
        <v>25739.8</v>
      </c>
      <c r="GV594">
        <v>25287.5</v>
      </c>
      <c r="GW594">
        <v>37363.1</v>
      </c>
      <c r="GX594">
        <v>35255</v>
      </c>
      <c r="GY594">
        <v>45022.6</v>
      </c>
      <c r="GZ594">
        <v>41698.7</v>
      </c>
      <c r="HA594">
        <v>1.78603</v>
      </c>
      <c r="HB594">
        <v>1.70047</v>
      </c>
      <c r="HC594">
        <v>-0.103932</v>
      </c>
      <c r="HD594">
        <v>0</v>
      </c>
      <c r="HE594">
        <v>30.5858</v>
      </c>
      <c r="HF594">
        <v>999.9</v>
      </c>
      <c r="HG594">
        <v>38.9</v>
      </c>
      <c r="HH594">
        <v>47.5</v>
      </c>
      <c r="HI594">
        <v>42.8412</v>
      </c>
      <c r="HJ594">
        <v>63.024</v>
      </c>
      <c r="HK594">
        <v>23.0369</v>
      </c>
      <c r="HL594">
        <v>1</v>
      </c>
      <c r="HM594">
        <v>1.11055</v>
      </c>
      <c r="HN594">
        <v>9.28105</v>
      </c>
      <c r="HO594">
        <v>20.0538</v>
      </c>
      <c r="HP594">
        <v>5.20905</v>
      </c>
      <c r="HQ594">
        <v>11.9908</v>
      </c>
      <c r="HR594">
        <v>4.96245</v>
      </c>
      <c r="HS594">
        <v>3.27395</v>
      </c>
      <c r="HT594">
        <v>9999</v>
      </c>
      <c r="HU594">
        <v>9999</v>
      </c>
      <c r="HV594">
        <v>9999</v>
      </c>
      <c r="HW594">
        <v>33.7</v>
      </c>
      <c r="HX594">
        <v>1.86398</v>
      </c>
      <c r="HY594">
        <v>1.86031</v>
      </c>
      <c r="HZ594">
        <v>1.85867</v>
      </c>
      <c r="IA594">
        <v>1.85996</v>
      </c>
      <c r="IB594">
        <v>1.85989</v>
      </c>
      <c r="IC594">
        <v>1.85852</v>
      </c>
      <c r="ID594">
        <v>1.8576</v>
      </c>
      <c r="IE594">
        <v>1.85242</v>
      </c>
      <c r="IF594">
        <v>0</v>
      </c>
      <c r="IG594">
        <v>0</v>
      </c>
      <c r="IH594">
        <v>0</v>
      </c>
      <c r="II594">
        <v>0</v>
      </c>
      <c r="IJ594" t="s">
        <v>433</v>
      </c>
      <c r="IK594" t="s">
        <v>434</v>
      </c>
      <c r="IL594" t="s">
        <v>435</v>
      </c>
      <c r="IM594" t="s">
        <v>435</v>
      </c>
      <c r="IN594" t="s">
        <v>435</v>
      </c>
      <c r="IO594" t="s">
        <v>435</v>
      </c>
      <c r="IP594">
        <v>0</v>
      </c>
      <c r="IQ594">
        <v>100</v>
      </c>
      <c r="IR594">
        <v>100</v>
      </c>
      <c r="IS594">
        <v>-0.11</v>
      </c>
      <c r="IT594">
        <v>-0.0859</v>
      </c>
      <c r="IU594">
        <v>0.1137255797111478</v>
      </c>
      <c r="IV594">
        <v>0.0002756662941723101</v>
      </c>
      <c r="IW594">
        <v>-1.706736700235475E-07</v>
      </c>
      <c r="IX594">
        <v>-7.648352192670159E-11</v>
      </c>
      <c r="IY594">
        <v>-0.2528666375941129</v>
      </c>
      <c r="IZ594">
        <v>0.001712106514585134</v>
      </c>
      <c r="JA594">
        <v>0.0004201690128959496</v>
      </c>
      <c r="JB594">
        <v>-1.212774764375344E-06</v>
      </c>
      <c r="JC594">
        <v>3</v>
      </c>
      <c r="JD594">
        <v>1949</v>
      </c>
      <c r="JE594">
        <v>1</v>
      </c>
      <c r="JF594">
        <v>28</v>
      </c>
      <c r="JG594">
        <v>21.5</v>
      </c>
      <c r="JH594">
        <v>21.4</v>
      </c>
      <c r="JI594">
        <v>3.31299</v>
      </c>
      <c r="JJ594">
        <v>2.67212</v>
      </c>
      <c r="JK594">
        <v>1.49658</v>
      </c>
      <c r="JL594">
        <v>2.33521</v>
      </c>
      <c r="JM594">
        <v>1.54785</v>
      </c>
      <c r="JN594">
        <v>2.40601</v>
      </c>
      <c r="JO594">
        <v>50.8364</v>
      </c>
      <c r="JP594">
        <v>12.1532</v>
      </c>
      <c r="JQ594">
        <v>18</v>
      </c>
      <c r="JR594">
        <v>503.937</v>
      </c>
      <c r="JS594">
        <v>459.977</v>
      </c>
      <c r="JT594">
        <v>21.4666</v>
      </c>
      <c r="JU594">
        <v>39.7375</v>
      </c>
      <c r="JV594">
        <v>30.0027</v>
      </c>
      <c r="JW594">
        <v>39.3767</v>
      </c>
      <c r="JX594">
        <v>39.2371</v>
      </c>
      <c r="JY594">
        <v>66.5219</v>
      </c>
      <c r="JZ594">
        <v>57.6424</v>
      </c>
      <c r="KA594">
        <v>0</v>
      </c>
      <c r="KB594">
        <v>16.4978</v>
      </c>
      <c r="KC594">
        <v>1571.27</v>
      </c>
      <c r="KD594">
        <v>15.6628</v>
      </c>
      <c r="KE594">
        <v>98.3784</v>
      </c>
      <c r="KF594">
        <v>98.98220000000001</v>
      </c>
    </row>
    <row r="595" spans="1:292">
      <c r="A595">
        <v>575</v>
      </c>
      <c r="B595">
        <v>1685040120</v>
      </c>
      <c r="C595">
        <v>13520.90000009537</v>
      </c>
      <c r="D595" t="s">
        <v>1594</v>
      </c>
      <c r="E595" t="s">
        <v>1595</v>
      </c>
      <c r="F595">
        <v>5</v>
      </c>
      <c r="G595" t="s">
        <v>1406</v>
      </c>
      <c r="H595">
        <v>1685040112.178571</v>
      </c>
      <c r="I595">
        <f>(J595)/1000</f>
        <v>0</v>
      </c>
      <c r="J595">
        <f>IF(DO595, AM595, AG595)</f>
        <v>0</v>
      </c>
      <c r="K595">
        <f>IF(DO595, AH595, AF595)</f>
        <v>0</v>
      </c>
      <c r="L595">
        <f>DQ595 - IF(AT595&gt;1, K595*DK595*100.0/(AV595*EE595), 0)</f>
        <v>0</v>
      </c>
      <c r="M595">
        <f>((S595-I595/2)*L595-K595)/(S595+I595/2)</f>
        <v>0</v>
      </c>
      <c r="N595">
        <f>M595*(DX595+DY595)/1000.0</f>
        <v>0</v>
      </c>
      <c r="O595">
        <f>(DQ595 - IF(AT595&gt;1, K595*DK595*100.0/(AV595*EE595), 0))*(DX595+DY595)/1000.0</f>
        <v>0</v>
      </c>
      <c r="P595">
        <f>2.0/((1/R595-1/Q595)+SIGN(R595)*SQRT((1/R595-1/Q595)*(1/R595-1/Q595) + 4*DL595/((DL595+1)*(DL595+1))*(2*1/R595*1/Q595-1/Q595*1/Q595)))</f>
        <v>0</v>
      </c>
      <c r="Q595">
        <f>IF(LEFT(DM595,1)&lt;&gt;"0",IF(LEFT(DM595,1)="1",3.0,DN595),$D$5+$E$5*(EE595*DX595/($K$5*1000))+$F$5*(EE595*DX595/($K$5*1000))*MAX(MIN(DK595,$J$5),$I$5)*MAX(MIN(DK595,$J$5),$I$5)+$G$5*MAX(MIN(DK595,$J$5),$I$5)*(EE595*DX595/($K$5*1000))+$H$5*(EE595*DX595/($K$5*1000))*(EE595*DX595/($K$5*1000)))</f>
        <v>0</v>
      </c>
      <c r="R595">
        <f>I595*(1000-(1000*0.61365*exp(17.502*V595/(240.97+V595))/(DX595+DY595)+DS595)/2)/(1000*0.61365*exp(17.502*V595/(240.97+V595))/(DX595+DY595)-DS595)</f>
        <v>0</v>
      </c>
      <c r="S595">
        <f>1/((DL595+1)/(P595/1.6)+1/(Q595/1.37)) + DL595/((DL595+1)/(P595/1.6) + DL595/(Q595/1.37))</f>
        <v>0</v>
      </c>
      <c r="T595">
        <f>(DG595*DJ595)</f>
        <v>0</v>
      </c>
      <c r="U595">
        <f>(DZ595+(T595+2*0.95*5.67E-8*(((DZ595+$B$9)+273)^4-(DZ595+273)^4)-44100*I595)/(1.84*29.3*Q595+8*0.95*5.67E-8*(DZ595+273)^3))</f>
        <v>0</v>
      </c>
      <c r="V595">
        <f>($C$9*EA595+$D$9*EB595+$E$9*U595)</f>
        <v>0</v>
      </c>
      <c r="W595">
        <f>0.61365*exp(17.502*V595/(240.97+V595))</f>
        <v>0</v>
      </c>
      <c r="X595">
        <f>(Y595/Z595*100)</f>
        <v>0</v>
      </c>
      <c r="Y595">
        <f>DS595*(DX595+DY595)/1000</f>
        <v>0</v>
      </c>
      <c r="Z595">
        <f>0.61365*exp(17.502*DZ595/(240.97+DZ595))</f>
        <v>0</v>
      </c>
      <c r="AA595">
        <f>(W595-DS595*(DX595+DY595)/1000)</f>
        <v>0</v>
      </c>
      <c r="AB595">
        <f>(-I595*44100)</f>
        <v>0</v>
      </c>
      <c r="AC595">
        <f>2*29.3*Q595*0.92*(DZ595-V595)</f>
        <v>0</v>
      </c>
      <c r="AD595">
        <f>2*0.95*5.67E-8*(((DZ595+$B$9)+273)^4-(V595+273)^4)</f>
        <v>0</v>
      </c>
      <c r="AE595">
        <f>T595+AD595+AB595+AC595</f>
        <v>0</v>
      </c>
      <c r="AF595">
        <f>DW595*AT595*(DR595-DQ595*(1000-AT595*DT595)/(1000-AT595*DS595))/(100*DK595)</f>
        <v>0</v>
      </c>
      <c r="AG595">
        <f>1000*DW595*AT595*(DS595-DT595)/(100*DK595*(1000-AT595*DS595))</f>
        <v>0</v>
      </c>
      <c r="AH595">
        <f>(AI595 - AJ595 - DX595*1E3/(8.314*(DZ595+273.15)) * AL595/DW595 * AK595) * DW595/(100*DK595) * (1000 - DT595)/1000</f>
        <v>0</v>
      </c>
      <c r="AI595">
        <v>1583.024183479684</v>
      </c>
      <c r="AJ595">
        <v>1542.621454545454</v>
      </c>
      <c r="AK595">
        <v>3.401060579186556</v>
      </c>
      <c r="AL595">
        <v>66.96187495327348</v>
      </c>
      <c r="AM595">
        <f>(AO595 - AN595 + DX595*1E3/(8.314*(DZ595+273.15)) * AQ595/DW595 * AP595) * DW595/(100*DK595) * 1000/(1000 - AO595)</f>
        <v>0</v>
      </c>
      <c r="AN595">
        <v>15.5298608688553</v>
      </c>
      <c r="AO595">
        <v>18.38862307692309</v>
      </c>
      <c r="AP595">
        <v>0.00577560032455943</v>
      </c>
      <c r="AQ595">
        <v>97.61332919018848</v>
      </c>
      <c r="AR595">
        <v>0</v>
      </c>
      <c r="AS595">
        <v>0</v>
      </c>
      <c r="AT595">
        <f>IF(AR595*$H$15&gt;=AV595,1.0,(AV595/(AV595-AR595*$H$15)))</f>
        <v>0</v>
      </c>
      <c r="AU595">
        <f>(AT595-1)*100</f>
        <v>0</v>
      </c>
      <c r="AV595">
        <f>MAX(0,($B$15+$C$15*EE595)/(1+$D$15*EE595)*DX595/(DZ595+273)*$E$15)</f>
        <v>0</v>
      </c>
      <c r="AW595" t="s">
        <v>429</v>
      </c>
      <c r="AX595" t="s">
        <v>429</v>
      </c>
      <c r="AY595">
        <v>0</v>
      </c>
      <c r="AZ595">
        <v>0</v>
      </c>
      <c r="BA595">
        <f>1-AY595/AZ595</f>
        <v>0</v>
      </c>
      <c r="BB595">
        <v>0</v>
      </c>
      <c r="BC595" t="s">
        <v>429</v>
      </c>
      <c r="BD595" t="s">
        <v>429</v>
      </c>
      <c r="BE595">
        <v>0</v>
      </c>
      <c r="BF595">
        <v>0</v>
      </c>
      <c r="BG595">
        <f>1-BE595/BF595</f>
        <v>0</v>
      </c>
      <c r="BH595">
        <v>0.5</v>
      </c>
      <c r="BI595">
        <f>DH595</f>
        <v>0</v>
      </c>
      <c r="BJ595">
        <f>K595</f>
        <v>0</v>
      </c>
      <c r="BK595">
        <f>BG595*BH595*BI595</f>
        <v>0</v>
      </c>
      <c r="BL595">
        <f>(BJ595-BB595)/BI595</f>
        <v>0</v>
      </c>
      <c r="BM595">
        <f>(AZ595-BF595)/BF595</f>
        <v>0</v>
      </c>
      <c r="BN595">
        <f>AY595/(BA595+AY595/BF595)</f>
        <v>0</v>
      </c>
      <c r="BO595" t="s">
        <v>429</v>
      </c>
      <c r="BP595">
        <v>0</v>
      </c>
      <c r="BQ595">
        <f>IF(BP595&lt;&gt;0, BP595, BN595)</f>
        <v>0</v>
      </c>
      <c r="BR595">
        <f>1-BQ595/BF595</f>
        <v>0</v>
      </c>
      <c r="BS595">
        <f>(BF595-BE595)/(BF595-BQ595)</f>
        <v>0</v>
      </c>
      <c r="BT595">
        <f>(AZ595-BF595)/(AZ595-BQ595)</f>
        <v>0</v>
      </c>
      <c r="BU595">
        <f>(BF595-BE595)/(BF595-AY595)</f>
        <v>0</v>
      </c>
      <c r="BV595">
        <f>(AZ595-BF595)/(AZ595-AY595)</f>
        <v>0</v>
      </c>
      <c r="BW595">
        <f>(BS595*BQ595/BE595)</f>
        <v>0</v>
      </c>
      <c r="BX595">
        <f>(1-BW595)</f>
        <v>0</v>
      </c>
      <c r="DG595">
        <f>$B$13*EF595+$C$13*EG595+$F$13*ER595*(1-EU595)</f>
        <v>0</v>
      </c>
      <c r="DH595">
        <f>DG595*DI595</f>
        <v>0</v>
      </c>
      <c r="DI595">
        <f>($B$13*$D$11+$C$13*$D$11+$F$13*((FE595+EW595)/MAX(FE595+EW595+FF595, 0.1)*$I$11+FF595/MAX(FE595+EW595+FF595, 0.1)*$J$11))/($B$13+$C$13+$F$13)</f>
        <v>0</v>
      </c>
      <c r="DJ595">
        <f>($B$13*$K$11+$C$13*$K$11+$F$13*((FE595+EW595)/MAX(FE595+EW595+FF595, 0.1)*$P$11+FF595/MAX(FE595+EW595+FF595, 0.1)*$Q$11))/($B$13+$C$13+$F$13)</f>
        <v>0</v>
      </c>
      <c r="DK595">
        <v>6</v>
      </c>
      <c r="DL595">
        <v>0.5</v>
      </c>
      <c r="DM595" t="s">
        <v>430</v>
      </c>
      <c r="DN595">
        <v>2</v>
      </c>
      <c r="DO595" t="b">
        <v>1</v>
      </c>
      <c r="DP595">
        <v>1685040112.178571</v>
      </c>
      <c r="DQ595">
        <v>1489.906785714285</v>
      </c>
      <c r="DR595">
        <v>1541.77</v>
      </c>
      <c r="DS595">
        <v>18.35489285714286</v>
      </c>
      <c r="DT595">
        <v>15.50011071428571</v>
      </c>
      <c r="DU595">
        <v>1490.013214285714</v>
      </c>
      <c r="DV595">
        <v>18.44091428571429</v>
      </c>
      <c r="DW595">
        <v>500.0023928571429</v>
      </c>
      <c r="DX595">
        <v>99.45064642857142</v>
      </c>
      <c r="DY595">
        <v>0.09998135357142857</v>
      </c>
      <c r="DZ595">
        <v>27.525625</v>
      </c>
      <c r="EA595">
        <v>28.88792142857142</v>
      </c>
      <c r="EB595">
        <v>999.9000000000002</v>
      </c>
      <c r="EC595">
        <v>0</v>
      </c>
      <c r="ED595">
        <v>0</v>
      </c>
      <c r="EE595">
        <v>9994.775357142858</v>
      </c>
      <c r="EF595">
        <v>0</v>
      </c>
      <c r="EG595">
        <v>457.4358571428571</v>
      </c>
      <c r="EH595">
        <v>-51.8648142857143</v>
      </c>
      <c r="EI595">
        <v>1517.765357142857</v>
      </c>
      <c r="EJ595">
        <v>1566.046428571429</v>
      </c>
      <c r="EK595">
        <v>2.854801071428572</v>
      </c>
      <c r="EL595">
        <v>1541.77</v>
      </c>
      <c r="EM595">
        <v>15.50011071428571</v>
      </c>
      <c r="EN595">
        <v>1.825407857142857</v>
      </c>
      <c r="EO595">
        <v>1.541495357142857</v>
      </c>
      <c r="EP595">
        <v>16.00606071428571</v>
      </c>
      <c r="EQ595">
        <v>13.38596785714286</v>
      </c>
      <c r="ER595">
        <v>1999.995357142857</v>
      </c>
      <c r="ES595">
        <v>0.9799932857142856</v>
      </c>
      <c r="ET595">
        <v>0.02000690714285715</v>
      </c>
      <c r="EU595">
        <v>0</v>
      </c>
      <c r="EV595">
        <v>774.9436785714286</v>
      </c>
      <c r="EW595">
        <v>5.00078</v>
      </c>
      <c r="EX595">
        <v>20535.86428571429</v>
      </c>
      <c r="EY595">
        <v>16379.56428571429</v>
      </c>
      <c r="EZ595">
        <v>46.86803571428571</v>
      </c>
      <c r="FA595">
        <v>49.30757142857141</v>
      </c>
      <c r="FB595">
        <v>47.65160714285714</v>
      </c>
      <c r="FC595">
        <v>48.07571428571428</v>
      </c>
      <c r="FD595">
        <v>47.08678571428571</v>
      </c>
      <c r="FE595">
        <v>1955.085357142857</v>
      </c>
      <c r="FF595">
        <v>39.91</v>
      </c>
      <c r="FG595">
        <v>0</v>
      </c>
      <c r="FH595">
        <v>1685040119.5</v>
      </c>
      <c r="FI595">
        <v>0</v>
      </c>
      <c r="FJ595">
        <v>774.9456153846154</v>
      </c>
      <c r="FK595">
        <v>-0.8471111294416257</v>
      </c>
      <c r="FL595">
        <v>1699.121364905679</v>
      </c>
      <c r="FM595">
        <v>20548.46538461539</v>
      </c>
      <c r="FN595">
        <v>15</v>
      </c>
      <c r="FO595">
        <v>1685038834.5</v>
      </c>
      <c r="FP595" t="s">
        <v>1407</v>
      </c>
      <c r="FQ595">
        <v>1685038825.5</v>
      </c>
      <c r="FR595">
        <v>1685038834.5</v>
      </c>
      <c r="FS595">
        <v>7</v>
      </c>
      <c r="FT595">
        <v>-0.029</v>
      </c>
      <c r="FU595">
        <v>-0.007</v>
      </c>
      <c r="FV595">
        <v>0.194</v>
      </c>
      <c r="FW595">
        <v>-0.178</v>
      </c>
      <c r="FX595">
        <v>420</v>
      </c>
      <c r="FY595">
        <v>11</v>
      </c>
      <c r="FZ595">
        <v>0.2</v>
      </c>
      <c r="GA595">
        <v>0.02</v>
      </c>
      <c r="GB595">
        <v>-51.77551951219512</v>
      </c>
      <c r="GC595">
        <v>-1.625604878048837</v>
      </c>
      <c r="GD595">
        <v>0.1787889329519683</v>
      </c>
      <c r="GE595">
        <v>0</v>
      </c>
      <c r="GF595">
        <v>2.87661487804878</v>
      </c>
      <c r="GG595">
        <v>-0.3363062717770023</v>
      </c>
      <c r="GH595">
        <v>0.0380205857669013</v>
      </c>
      <c r="GI595">
        <v>1</v>
      </c>
      <c r="GJ595">
        <v>1</v>
      </c>
      <c r="GK595">
        <v>2</v>
      </c>
      <c r="GL595" t="s">
        <v>432</v>
      </c>
      <c r="GM595">
        <v>3.09896</v>
      </c>
      <c r="GN595">
        <v>2.75819</v>
      </c>
      <c r="GO595">
        <v>0.222729</v>
      </c>
      <c r="GP595">
        <v>0.227314</v>
      </c>
      <c r="GQ595">
        <v>0.0966448</v>
      </c>
      <c r="GR595">
        <v>0.08628950000000001</v>
      </c>
      <c r="GS595">
        <v>19555.8</v>
      </c>
      <c r="GT595">
        <v>19240.4</v>
      </c>
      <c r="GU595">
        <v>25738.9</v>
      </c>
      <c r="GV595">
        <v>25286.5</v>
      </c>
      <c r="GW595">
        <v>37356.7</v>
      </c>
      <c r="GX595">
        <v>35231.9</v>
      </c>
      <c r="GY595">
        <v>45020.5</v>
      </c>
      <c r="GZ595">
        <v>41697.4</v>
      </c>
      <c r="HA595">
        <v>1.78565</v>
      </c>
      <c r="HB595">
        <v>1.7006</v>
      </c>
      <c r="HC595">
        <v>-0.104047</v>
      </c>
      <c r="HD595">
        <v>0</v>
      </c>
      <c r="HE595">
        <v>30.5975</v>
      </c>
      <c r="HF595">
        <v>999.9</v>
      </c>
      <c r="HG595">
        <v>38.9</v>
      </c>
      <c r="HH595">
        <v>47.5</v>
      </c>
      <c r="HI595">
        <v>42.8401</v>
      </c>
      <c r="HJ595">
        <v>63.184</v>
      </c>
      <c r="HK595">
        <v>23.145</v>
      </c>
      <c r="HL595">
        <v>1</v>
      </c>
      <c r="HM595">
        <v>1.11299</v>
      </c>
      <c r="HN595">
        <v>9.28105</v>
      </c>
      <c r="HO595">
        <v>20.0539</v>
      </c>
      <c r="HP595">
        <v>5.2098</v>
      </c>
      <c r="HQ595">
        <v>11.9902</v>
      </c>
      <c r="HR595">
        <v>4.9623</v>
      </c>
      <c r="HS595">
        <v>3.2739</v>
      </c>
      <c r="HT595">
        <v>9999</v>
      </c>
      <c r="HU595">
        <v>9999</v>
      </c>
      <c r="HV595">
        <v>9999</v>
      </c>
      <c r="HW595">
        <v>33.7</v>
      </c>
      <c r="HX595">
        <v>1.86398</v>
      </c>
      <c r="HY595">
        <v>1.86031</v>
      </c>
      <c r="HZ595">
        <v>1.85867</v>
      </c>
      <c r="IA595">
        <v>1.85999</v>
      </c>
      <c r="IB595">
        <v>1.85989</v>
      </c>
      <c r="IC595">
        <v>1.85852</v>
      </c>
      <c r="ID595">
        <v>1.8576</v>
      </c>
      <c r="IE595">
        <v>1.85242</v>
      </c>
      <c r="IF595">
        <v>0</v>
      </c>
      <c r="IG595">
        <v>0</v>
      </c>
      <c r="IH595">
        <v>0</v>
      </c>
      <c r="II595">
        <v>0</v>
      </c>
      <c r="IJ595" t="s">
        <v>433</v>
      </c>
      <c r="IK595" t="s">
        <v>434</v>
      </c>
      <c r="IL595" t="s">
        <v>435</v>
      </c>
      <c r="IM595" t="s">
        <v>435</v>
      </c>
      <c r="IN595" t="s">
        <v>435</v>
      </c>
      <c r="IO595" t="s">
        <v>435</v>
      </c>
      <c r="IP595">
        <v>0</v>
      </c>
      <c r="IQ595">
        <v>100</v>
      </c>
      <c r="IR595">
        <v>100</v>
      </c>
      <c r="IS595">
        <v>-0.13</v>
      </c>
      <c r="IT595">
        <v>-0.0854</v>
      </c>
      <c r="IU595">
        <v>0.1137255797111478</v>
      </c>
      <c r="IV595">
        <v>0.0002756662941723101</v>
      </c>
      <c r="IW595">
        <v>-1.706736700235475E-07</v>
      </c>
      <c r="IX595">
        <v>-7.648352192670159E-11</v>
      </c>
      <c r="IY595">
        <v>-0.2528666375941129</v>
      </c>
      <c r="IZ595">
        <v>0.001712106514585134</v>
      </c>
      <c r="JA595">
        <v>0.0004201690128959496</v>
      </c>
      <c r="JB595">
        <v>-1.212774764375344E-06</v>
      </c>
      <c r="JC595">
        <v>3</v>
      </c>
      <c r="JD595">
        <v>1949</v>
      </c>
      <c r="JE595">
        <v>1</v>
      </c>
      <c r="JF595">
        <v>28</v>
      </c>
      <c r="JG595">
        <v>21.6</v>
      </c>
      <c r="JH595">
        <v>21.4</v>
      </c>
      <c r="JI595">
        <v>3.34106</v>
      </c>
      <c r="JJ595">
        <v>2.66724</v>
      </c>
      <c r="JK595">
        <v>1.49658</v>
      </c>
      <c r="JL595">
        <v>2.33521</v>
      </c>
      <c r="JM595">
        <v>1.54785</v>
      </c>
      <c r="JN595">
        <v>2.41943</v>
      </c>
      <c r="JO595">
        <v>50.8364</v>
      </c>
      <c r="JP595">
        <v>12.1357</v>
      </c>
      <c r="JQ595">
        <v>18</v>
      </c>
      <c r="JR595">
        <v>503.845</v>
      </c>
      <c r="JS595">
        <v>460.207</v>
      </c>
      <c r="JT595">
        <v>21.4792</v>
      </c>
      <c r="JU595">
        <v>39.7618</v>
      </c>
      <c r="JV595">
        <v>30.0027</v>
      </c>
      <c r="JW595">
        <v>39.3992</v>
      </c>
      <c r="JX595">
        <v>39.2598</v>
      </c>
      <c r="JY595">
        <v>67.0243</v>
      </c>
      <c r="JZ595">
        <v>57.6424</v>
      </c>
      <c r="KA595">
        <v>0</v>
      </c>
      <c r="KB595">
        <v>16.5207</v>
      </c>
      <c r="KC595">
        <v>1591.31</v>
      </c>
      <c r="KD595">
        <v>15.66</v>
      </c>
      <c r="KE595">
        <v>98.3742</v>
      </c>
      <c r="KF595">
        <v>98.9789</v>
      </c>
    </row>
    <row r="596" spans="1:292">
      <c r="A596">
        <v>576</v>
      </c>
      <c r="B596">
        <v>1685040125.5</v>
      </c>
      <c r="C596">
        <v>13526.40000009537</v>
      </c>
      <c r="D596" t="s">
        <v>1596</v>
      </c>
      <c r="E596" t="s">
        <v>1597</v>
      </c>
      <c r="F596">
        <v>5</v>
      </c>
      <c r="G596" t="s">
        <v>1406</v>
      </c>
      <c r="H596">
        <v>1685040117.75</v>
      </c>
      <c r="I596">
        <f>(J596)/1000</f>
        <v>0</v>
      </c>
      <c r="J596">
        <f>IF(DO596, AM596, AG596)</f>
        <v>0</v>
      </c>
      <c r="K596">
        <f>IF(DO596, AH596, AF596)</f>
        <v>0</v>
      </c>
      <c r="L596">
        <f>DQ596 - IF(AT596&gt;1, K596*DK596*100.0/(AV596*EE596), 0)</f>
        <v>0</v>
      </c>
      <c r="M596">
        <f>((S596-I596/2)*L596-K596)/(S596+I596/2)</f>
        <v>0</v>
      </c>
      <c r="N596">
        <f>M596*(DX596+DY596)/1000.0</f>
        <v>0</v>
      </c>
      <c r="O596">
        <f>(DQ596 - IF(AT596&gt;1, K596*DK596*100.0/(AV596*EE596), 0))*(DX596+DY596)/1000.0</f>
        <v>0</v>
      </c>
      <c r="P596">
        <f>2.0/((1/R596-1/Q596)+SIGN(R596)*SQRT((1/R596-1/Q596)*(1/R596-1/Q596) + 4*DL596/((DL596+1)*(DL596+1))*(2*1/R596*1/Q596-1/Q596*1/Q596)))</f>
        <v>0</v>
      </c>
      <c r="Q596">
        <f>IF(LEFT(DM596,1)&lt;&gt;"0",IF(LEFT(DM596,1)="1",3.0,DN596),$D$5+$E$5*(EE596*DX596/($K$5*1000))+$F$5*(EE596*DX596/($K$5*1000))*MAX(MIN(DK596,$J$5),$I$5)*MAX(MIN(DK596,$J$5),$I$5)+$G$5*MAX(MIN(DK596,$J$5),$I$5)*(EE596*DX596/($K$5*1000))+$H$5*(EE596*DX596/($K$5*1000))*(EE596*DX596/($K$5*1000)))</f>
        <v>0</v>
      </c>
      <c r="R596">
        <f>I596*(1000-(1000*0.61365*exp(17.502*V596/(240.97+V596))/(DX596+DY596)+DS596)/2)/(1000*0.61365*exp(17.502*V596/(240.97+V596))/(DX596+DY596)-DS596)</f>
        <v>0</v>
      </c>
      <c r="S596">
        <f>1/((DL596+1)/(P596/1.6)+1/(Q596/1.37)) + DL596/((DL596+1)/(P596/1.6) + DL596/(Q596/1.37))</f>
        <v>0</v>
      </c>
      <c r="T596">
        <f>(DG596*DJ596)</f>
        <v>0</v>
      </c>
      <c r="U596">
        <f>(DZ596+(T596+2*0.95*5.67E-8*(((DZ596+$B$9)+273)^4-(DZ596+273)^4)-44100*I596)/(1.84*29.3*Q596+8*0.95*5.67E-8*(DZ596+273)^3))</f>
        <v>0</v>
      </c>
      <c r="V596">
        <f>($C$9*EA596+$D$9*EB596+$E$9*U596)</f>
        <v>0</v>
      </c>
      <c r="W596">
        <f>0.61365*exp(17.502*V596/(240.97+V596))</f>
        <v>0</v>
      </c>
      <c r="X596">
        <f>(Y596/Z596*100)</f>
        <v>0</v>
      </c>
      <c r="Y596">
        <f>DS596*(DX596+DY596)/1000</f>
        <v>0</v>
      </c>
      <c r="Z596">
        <f>0.61365*exp(17.502*DZ596/(240.97+DZ596))</f>
        <v>0</v>
      </c>
      <c r="AA596">
        <f>(W596-DS596*(DX596+DY596)/1000)</f>
        <v>0</v>
      </c>
      <c r="AB596">
        <f>(-I596*44100)</f>
        <v>0</v>
      </c>
      <c r="AC596">
        <f>2*29.3*Q596*0.92*(DZ596-V596)</f>
        <v>0</v>
      </c>
      <c r="AD596">
        <f>2*0.95*5.67E-8*(((DZ596+$B$9)+273)^4-(V596+273)^4)</f>
        <v>0</v>
      </c>
      <c r="AE596">
        <f>T596+AD596+AB596+AC596</f>
        <v>0</v>
      </c>
      <c r="AF596">
        <f>DW596*AT596*(DR596-DQ596*(1000-AT596*DT596)/(1000-AT596*DS596))/(100*DK596)</f>
        <v>0</v>
      </c>
      <c r="AG596">
        <f>1000*DW596*AT596*(DS596-DT596)/(100*DK596*(1000-AT596*DS596))</f>
        <v>0</v>
      </c>
      <c r="AH596">
        <f>(AI596 - AJ596 - DX596*1E3/(8.314*(DZ596+273.15)) * AL596/DW596 * AK596) * DW596/(100*DK596) * (1000 - DT596)/1000</f>
        <v>0</v>
      </c>
      <c r="AI596">
        <v>1602.092391127217</v>
      </c>
      <c r="AJ596">
        <v>1561.44509090909</v>
      </c>
      <c r="AK596">
        <v>3.415128669185148</v>
      </c>
      <c r="AL596">
        <v>66.96187495327348</v>
      </c>
      <c r="AM596">
        <f>(AO596 - AN596 + DX596*1E3/(8.314*(DZ596+273.15)) * AQ596/DW596 * AP596) * DW596/(100*DK596) * 1000/(1000 - AO596)</f>
        <v>0</v>
      </c>
      <c r="AN596">
        <v>15.70988914256317</v>
      </c>
      <c r="AO596">
        <v>18.46967692307693</v>
      </c>
      <c r="AP596">
        <v>0.01497714368478705</v>
      </c>
      <c r="AQ596">
        <v>97.61332919018848</v>
      </c>
      <c r="AR596">
        <v>0</v>
      </c>
      <c r="AS596">
        <v>0</v>
      </c>
      <c r="AT596">
        <f>IF(AR596*$H$15&gt;=AV596,1.0,(AV596/(AV596-AR596*$H$15)))</f>
        <v>0</v>
      </c>
      <c r="AU596">
        <f>(AT596-1)*100</f>
        <v>0</v>
      </c>
      <c r="AV596">
        <f>MAX(0,($B$15+$C$15*EE596)/(1+$D$15*EE596)*DX596/(DZ596+273)*$E$15)</f>
        <v>0</v>
      </c>
      <c r="AW596" t="s">
        <v>429</v>
      </c>
      <c r="AX596" t="s">
        <v>429</v>
      </c>
      <c r="AY596">
        <v>0</v>
      </c>
      <c r="AZ596">
        <v>0</v>
      </c>
      <c r="BA596">
        <f>1-AY596/AZ596</f>
        <v>0</v>
      </c>
      <c r="BB596">
        <v>0</v>
      </c>
      <c r="BC596" t="s">
        <v>429</v>
      </c>
      <c r="BD596" t="s">
        <v>429</v>
      </c>
      <c r="BE596">
        <v>0</v>
      </c>
      <c r="BF596">
        <v>0</v>
      </c>
      <c r="BG596">
        <f>1-BE596/BF596</f>
        <v>0</v>
      </c>
      <c r="BH596">
        <v>0.5</v>
      </c>
      <c r="BI596">
        <f>DH596</f>
        <v>0</v>
      </c>
      <c r="BJ596">
        <f>K596</f>
        <v>0</v>
      </c>
      <c r="BK596">
        <f>BG596*BH596*BI596</f>
        <v>0</v>
      </c>
      <c r="BL596">
        <f>(BJ596-BB596)/BI596</f>
        <v>0</v>
      </c>
      <c r="BM596">
        <f>(AZ596-BF596)/BF596</f>
        <v>0</v>
      </c>
      <c r="BN596">
        <f>AY596/(BA596+AY596/BF596)</f>
        <v>0</v>
      </c>
      <c r="BO596" t="s">
        <v>429</v>
      </c>
      <c r="BP596">
        <v>0</v>
      </c>
      <c r="BQ596">
        <f>IF(BP596&lt;&gt;0, BP596, BN596)</f>
        <v>0</v>
      </c>
      <c r="BR596">
        <f>1-BQ596/BF596</f>
        <v>0</v>
      </c>
      <c r="BS596">
        <f>(BF596-BE596)/(BF596-BQ596)</f>
        <v>0</v>
      </c>
      <c r="BT596">
        <f>(AZ596-BF596)/(AZ596-BQ596)</f>
        <v>0</v>
      </c>
      <c r="BU596">
        <f>(BF596-BE596)/(BF596-AY596)</f>
        <v>0</v>
      </c>
      <c r="BV596">
        <f>(AZ596-BF596)/(AZ596-AY596)</f>
        <v>0</v>
      </c>
      <c r="BW596">
        <f>(BS596*BQ596/BE596)</f>
        <v>0</v>
      </c>
      <c r="BX596">
        <f>(1-BW596)</f>
        <v>0</v>
      </c>
      <c r="DG596">
        <f>$B$13*EF596+$C$13*EG596+$F$13*ER596*(1-EU596)</f>
        <v>0</v>
      </c>
      <c r="DH596">
        <f>DG596*DI596</f>
        <v>0</v>
      </c>
      <c r="DI596">
        <f>($B$13*$D$11+$C$13*$D$11+$F$13*((FE596+EW596)/MAX(FE596+EW596+FF596, 0.1)*$I$11+FF596/MAX(FE596+EW596+FF596, 0.1)*$J$11))/($B$13+$C$13+$F$13)</f>
        <v>0</v>
      </c>
      <c r="DJ596">
        <f>($B$13*$K$11+$C$13*$K$11+$F$13*((FE596+EW596)/MAX(FE596+EW596+FF596, 0.1)*$P$11+FF596/MAX(FE596+EW596+FF596, 0.1)*$Q$11))/($B$13+$C$13+$F$13)</f>
        <v>0</v>
      </c>
      <c r="DK596">
        <v>6</v>
      </c>
      <c r="DL596">
        <v>0.5</v>
      </c>
      <c r="DM596" t="s">
        <v>430</v>
      </c>
      <c r="DN596">
        <v>2</v>
      </c>
      <c r="DO596" t="b">
        <v>1</v>
      </c>
      <c r="DP596">
        <v>1685040117.75</v>
      </c>
      <c r="DQ596">
        <v>1508.446071428571</v>
      </c>
      <c r="DR596">
        <v>1560.403214285715</v>
      </c>
      <c r="DS596">
        <v>18.38779642857143</v>
      </c>
      <c r="DT596">
        <v>15.59806071428571</v>
      </c>
      <c r="DU596">
        <v>1508.566071428571</v>
      </c>
      <c r="DV596">
        <v>18.47329642857143</v>
      </c>
      <c r="DW596">
        <v>500.0355357142857</v>
      </c>
      <c r="DX596">
        <v>99.45116785714286</v>
      </c>
      <c r="DY596">
        <v>0.100040725</v>
      </c>
      <c r="DZ596">
        <v>27.53915357142858</v>
      </c>
      <c r="EA596">
        <v>28.90215</v>
      </c>
      <c r="EB596">
        <v>999.9000000000002</v>
      </c>
      <c r="EC596">
        <v>0</v>
      </c>
      <c r="ED596">
        <v>0</v>
      </c>
      <c r="EE596">
        <v>9993.851071428571</v>
      </c>
      <c r="EF596">
        <v>0</v>
      </c>
      <c r="EG596">
        <v>466.4446785714286</v>
      </c>
      <c r="EH596">
        <v>-51.95888928571429</v>
      </c>
      <c r="EI596">
        <v>1536.702857142857</v>
      </c>
      <c r="EJ596">
        <v>1585.131428571429</v>
      </c>
      <c r="EK596">
        <v>2.78975</v>
      </c>
      <c r="EL596">
        <v>1560.403214285715</v>
      </c>
      <c r="EM596">
        <v>15.59806071428571</v>
      </c>
      <c r="EN596">
        <v>1.828688571428572</v>
      </c>
      <c r="EO596">
        <v>1.551245</v>
      </c>
      <c r="EP596">
        <v>16.03416071428571</v>
      </c>
      <c r="EQ596">
        <v>13.48257857142857</v>
      </c>
      <c r="ER596">
        <v>2000.005714285714</v>
      </c>
      <c r="ES596">
        <v>0.9799932857142856</v>
      </c>
      <c r="ET596">
        <v>0.02000690714285714</v>
      </c>
      <c r="EU596">
        <v>0</v>
      </c>
      <c r="EV596">
        <v>774.8933928571429</v>
      </c>
      <c r="EW596">
        <v>5.00078</v>
      </c>
      <c r="EX596">
        <v>20720.56071428572</v>
      </c>
      <c r="EY596">
        <v>16379.65357142857</v>
      </c>
      <c r="EZ596">
        <v>46.87696428571428</v>
      </c>
      <c r="FA596">
        <v>49.31199999999998</v>
      </c>
      <c r="FB596">
        <v>47.67607142857141</v>
      </c>
      <c r="FC596">
        <v>48.09803571428571</v>
      </c>
      <c r="FD596">
        <v>47.12921428571428</v>
      </c>
      <c r="FE596">
        <v>1955.095357142857</v>
      </c>
      <c r="FF596">
        <v>39.91</v>
      </c>
      <c r="FG596">
        <v>0</v>
      </c>
      <c r="FH596">
        <v>1685040124.9</v>
      </c>
      <c r="FI596">
        <v>0</v>
      </c>
      <c r="FJ596">
        <v>774.9099199999999</v>
      </c>
      <c r="FK596">
        <v>0.09692305286730205</v>
      </c>
      <c r="FL596">
        <v>3272.953839493011</v>
      </c>
      <c r="FM596">
        <v>20747.288</v>
      </c>
      <c r="FN596">
        <v>15</v>
      </c>
      <c r="FO596">
        <v>1685038834.5</v>
      </c>
      <c r="FP596" t="s">
        <v>1407</v>
      </c>
      <c r="FQ596">
        <v>1685038825.5</v>
      </c>
      <c r="FR596">
        <v>1685038834.5</v>
      </c>
      <c r="FS596">
        <v>7</v>
      </c>
      <c r="FT596">
        <v>-0.029</v>
      </c>
      <c r="FU596">
        <v>-0.007</v>
      </c>
      <c r="FV596">
        <v>0.194</v>
      </c>
      <c r="FW596">
        <v>-0.178</v>
      </c>
      <c r="FX596">
        <v>420</v>
      </c>
      <c r="FY596">
        <v>11</v>
      </c>
      <c r="FZ596">
        <v>0.2</v>
      </c>
      <c r="GA596">
        <v>0.02</v>
      </c>
      <c r="GB596">
        <v>-51.9071725</v>
      </c>
      <c r="GC596">
        <v>-0.8848063789867981</v>
      </c>
      <c r="GD596">
        <v>0.1141323704903653</v>
      </c>
      <c r="GE596">
        <v>0</v>
      </c>
      <c r="GF596">
        <v>2.825739</v>
      </c>
      <c r="GG596">
        <v>-0.7138203377110728</v>
      </c>
      <c r="GH596">
        <v>0.07201167244967999</v>
      </c>
      <c r="GI596">
        <v>0</v>
      </c>
      <c r="GJ596">
        <v>0</v>
      </c>
      <c r="GK596">
        <v>2</v>
      </c>
      <c r="GL596" t="s">
        <v>485</v>
      </c>
      <c r="GM596">
        <v>3.09904</v>
      </c>
      <c r="GN596">
        <v>2.75812</v>
      </c>
      <c r="GO596">
        <v>0.224321</v>
      </c>
      <c r="GP596">
        <v>0.228892</v>
      </c>
      <c r="GQ596">
        <v>0.09693590000000001</v>
      </c>
      <c r="GR596">
        <v>0.0864711</v>
      </c>
      <c r="GS596">
        <v>19514.2</v>
      </c>
      <c r="GT596">
        <v>19199.9</v>
      </c>
      <c r="GU596">
        <v>25737.2</v>
      </c>
      <c r="GV596">
        <v>25285.3</v>
      </c>
      <c r="GW596">
        <v>37342.7</v>
      </c>
      <c r="GX596">
        <v>35223.4</v>
      </c>
      <c r="GY596">
        <v>45017.7</v>
      </c>
      <c r="GZ596">
        <v>41695.4</v>
      </c>
      <c r="HA596">
        <v>1.7855</v>
      </c>
      <c r="HB596">
        <v>1.69985</v>
      </c>
      <c r="HC596">
        <v>-0.103507</v>
      </c>
      <c r="HD596">
        <v>0</v>
      </c>
      <c r="HE596">
        <v>30.6124</v>
      </c>
      <c r="HF596">
        <v>999.9</v>
      </c>
      <c r="HG596">
        <v>38.9</v>
      </c>
      <c r="HH596">
        <v>47.5</v>
      </c>
      <c r="HI596">
        <v>42.842</v>
      </c>
      <c r="HJ596">
        <v>63.044</v>
      </c>
      <c r="HK596">
        <v>23.121</v>
      </c>
      <c r="HL596">
        <v>1</v>
      </c>
      <c r="HM596">
        <v>1.11609</v>
      </c>
      <c r="HN596">
        <v>9.28105</v>
      </c>
      <c r="HO596">
        <v>20.0539</v>
      </c>
      <c r="HP596">
        <v>5.21025</v>
      </c>
      <c r="HQ596">
        <v>11.9893</v>
      </c>
      <c r="HR596">
        <v>4.9624</v>
      </c>
      <c r="HS596">
        <v>3.27397</v>
      </c>
      <c r="HT596">
        <v>9999</v>
      </c>
      <c r="HU596">
        <v>9999</v>
      </c>
      <c r="HV596">
        <v>9999</v>
      </c>
      <c r="HW596">
        <v>33.7</v>
      </c>
      <c r="HX596">
        <v>1.86397</v>
      </c>
      <c r="HY596">
        <v>1.86031</v>
      </c>
      <c r="HZ596">
        <v>1.85867</v>
      </c>
      <c r="IA596">
        <v>1.85995</v>
      </c>
      <c r="IB596">
        <v>1.85989</v>
      </c>
      <c r="IC596">
        <v>1.85852</v>
      </c>
      <c r="ID596">
        <v>1.85761</v>
      </c>
      <c r="IE596">
        <v>1.85242</v>
      </c>
      <c r="IF596">
        <v>0</v>
      </c>
      <c r="IG596">
        <v>0</v>
      </c>
      <c r="IH596">
        <v>0</v>
      </c>
      <c r="II596">
        <v>0</v>
      </c>
      <c r="IJ596" t="s">
        <v>433</v>
      </c>
      <c r="IK596" t="s">
        <v>434</v>
      </c>
      <c r="IL596" t="s">
        <v>435</v>
      </c>
      <c r="IM596" t="s">
        <v>435</v>
      </c>
      <c r="IN596" t="s">
        <v>435</v>
      </c>
      <c r="IO596" t="s">
        <v>435</v>
      </c>
      <c r="IP596">
        <v>0</v>
      </c>
      <c r="IQ596">
        <v>100</v>
      </c>
      <c r="IR596">
        <v>100</v>
      </c>
      <c r="IS596">
        <v>-0.14</v>
      </c>
      <c r="IT596">
        <v>-0.08409999999999999</v>
      </c>
      <c r="IU596">
        <v>0.1137255797111478</v>
      </c>
      <c r="IV596">
        <v>0.0002756662941723101</v>
      </c>
      <c r="IW596">
        <v>-1.706736700235475E-07</v>
      </c>
      <c r="IX596">
        <v>-7.648352192670159E-11</v>
      </c>
      <c r="IY596">
        <v>-0.2528666375941129</v>
      </c>
      <c r="IZ596">
        <v>0.001712106514585134</v>
      </c>
      <c r="JA596">
        <v>0.0004201690128959496</v>
      </c>
      <c r="JB596">
        <v>-1.212774764375344E-06</v>
      </c>
      <c r="JC596">
        <v>3</v>
      </c>
      <c r="JD596">
        <v>1949</v>
      </c>
      <c r="JE596">
        <v>1</v>
      </c>
      <c r="JF596">
        <v>28</v>
      </c>
      <c r="JG596">
        <v>21.7</v>
      </c>
      <c r="JH596">
        <v>21.5</v>
      </c>
      <c r="JI596">
        <v>3.37402</v>
      </c>
      <c r="JJ596">
        <v>2.67578</v>
      </c>
      <c r="JK596">
        <v>1.49658</v>
      </c>
      <c r="JL596">
        <v>2.33521</v>
      </c>
      <c r="JM596">
        <v>1.54785</v>
      </c>
      <c r="JN596">
        <v>2.41699</v>
      </c>
      <c r="JO596">
        <v>50.8693</v>
      </c>
      <c r="JP596">
        <v>12.1357</v>
      </c>
      <c r="JQ596">
        <v>18</v>
      </c>
      <c r="JR596">
        <v>503.95</v>
      </c>
      <c r="JS596">
        <v>459.898</v>
      </c>
      <c r="JT596">
        <v>21.4974</v>
      </c>
      <c r="JU596">
        <v>39.7922</v>
      </c>
      <c r="JV596">
        <v>30.0027</v>
      </c>
      <c r="JW596">
        <v>39.4295</v>
      </c>
      <c r="JX596">
        <v>39.2891</v>
      </c>
      <c r="JY596">
        <v>67.6777</v>
      </c>
      <c r="JZ596">
        <v>57.6424</v>
      </c>
      <c r="KA596">
        <v>0</v>
      </c>
      <c r="KB596">
        <v>16.5654</v>
      </c>
      <c r="KC596">
        <v>1604.72</v>
      </c>
      <c r="KD596">
        <v>15.6216</v>
      </c>
      <c r="KE596">
        <v>98.36790000000001</v>
      </c>
      <c r="KF596">
        <v>98.97410000000001</v>
      </c>
    </row>
    <row r="597" spans="1:292">
      <c r="A597">
        <v>577</v>
      </c>
      <c r="B597">
        <v>1685041223.1</v>
      </c>
      <c r="C597">
        <v>14624</v>
      </c>
      <c r="D597" t="s">
        <v>1598</v>
      </c>
      <c r="E597" t="s">
        <v>1599</v>
      </c>
      <c r="F597">
        <v>5</v>
      </c>
      <c r="G597" t="s">
        <v>1406</v>
      </c>
      <c r="H597">
        <v>1685041215.099999</v>
      </c>
      <c r="I597">
        <f>(J597)/1000</f>
        <v>0</v>
      </c>
      <c r="J597">
        <f>IF(DO597, AM597, AG597)</f>
        <v>0</v>
      </c>
      <c r="K597">
        <f>IF(DO597, AH597, AF597)</f>
        <v>0</v>
      </c>
      <c r="L597">
        <f>DQ597 - IF(AT597&gt;1, K597*DK597*100.0/(AV597*EE597), 0)</f>
        <v>0</v>
      </c>
      <c r="M597">
        <f>((S597-I597/2)*L597-K597)/(S597+I597/2)</f>
        <v>0</v>
      </c>
      <c r="N597">
        <f>M597*(DX597+DY597)/1000.0</f>
        <v>0</v>
      </c>
      <c r="O597">
        <f>(DQ597 - IF(AT597&gt;1, K597*DK597*100.0/(AV597*EE597), 0))*(DX597+DY597)/1000.0</f>
        <v>0</v>
      </c>
      <c r="P597">
        <f>2.0/((1/R597-1/Q597)+SIGN(R597)*SQRT((1/R597-1/Q597)*(1/R597-1/Q597) + 4*DL597/((DL597+1)*(DL597+1))*(2*1/R597*1/Q597-1/Q597*1/Q597)))</f>
        <v>0</v>
      </c>
      <c r="Q597">
        <f>IF(LEFT(DM597,1)&lt;&gt;"0",IF(LEFT(DM597,1)="1",3.0,DN597),$D$5+$E$5*(EE597*DX597/($K$5*1000))+$F$5*(EE597*DX597/($K$5*1000))*MAX(MIN(DK597,$J$5),$I$5)*MAX(MIN(DK597,$J$5),$I$5)+$G$5*MAX(MIN(DK597,$J$5),$I$5)*(EE597*DX597/($K$5*1000))+$H$5*(EE597*DX597/($K$5*1000))*(EE597*DX597/($K$5*1000)))</f>
        <v>0</v>
      </c>
      <c r="R597">
        <f>I597*(1000-(1000*0.61365*exp(17.502*V597/(240.97+V597))/(DX597+DY597)+DS597)/2)/(1000*0.61365*exp(17.502*V597/(240.97+V597))/(DX597+DY597)-DS597)</f>
        <v>0</v>
      </c>
      <c r="S597">
        <f>1/((DL597+1)/(P597/1.6)+1/(Q597/1.37)) + DL597/((DL597+1)/(P597/1.6) + DL597/(Q597/1.37))</f>
        <v>0</v>
      </c>
      <c r="T597">
        <f>(DG597*DJ597)</f>
        <v>0</v>
      </c>
      <c r="U597">
        <f>(DZ597+(T597+2*0.95*5.67E-8*(((DZ597+$B$9)+273)^4-(DZ597+273)^4)-44100*I597)/(1.84*29.3*Q597+8*0.95*5.67E-8*(DZ597+273)^3))</f>
        <v>0</v>
      </c>
      <c r="V597">
        <f>($C$9*EA597+$D$9*EB597+$E$9*U597)</f>
        <v>0</v>
      </c>
      <c r="W597">
        <f>0.61365*exp(17.502*V597/(240.97+V597))</f>
        <v>0</v>
      </c>
      <c r="X597">
        <f>(Y597/Z597*100)</f>
        <v>0</v>
      </c>
      <c r="Y597">
        <f>DS597*(DX597+DY597)/1000</f>
        <v>0</v>
      </c>
      <c r="Z597">
        <f>0.61365*exp(17.502*DZ597/(240.97+DZ597))</f>
        <v>0</v>
      </c>
      <c r="AA597">
        <f>(W597-DS597*(DX597+DY597)/1000)</f>
        <v>0</v>
      </c>
      <c r="AB597">
        <f>(-I597*44100)</f>
        <v>0</v>
      </c>
      <c r="AC597">
        <f>2*29.3*Q597*0.92*(DZ597-V597)</f>
        <v>0</v>
      </c>
      <c r="AD597">
        <f>2*0.95*5.67E-8*(((DZ597+$B$9)+273)^4-(V597+273)^4)</f>
        <v>0</v>
      </c>
      <c r="AE597">
        <f>T597+AD597+AB597+AC597</f>
        <v>0</v>
      </c>
      <c r="AF597">
        <f>DW597*AT597*(DR597-DQ597*(1000-AT597*DT597)/(1000-AT597*DS597))/(100*DK597)</f>
        <v>0</v>
      </c>
      <c r="AG597">
        <f>1000*DW597*AT597*(DS597-DT597)/(100*DK597*(1000-AT597*DS597))</f>
        <v>0</v>
      </c>
      <c r="AH597">
        <f>(AI597 - AJ597 - DX597*1E3/(8.314*(DZ597+273.15)) * AL597/DW597 * AK597) * DW597/(100*DK597) * (1000 - DT597)/1000</f>
        <v>0</v>
      </c>
      <c r="AI597">
        <v>429.4876437582759</v>
      </c>
      <c r="AJ597">
        <v>429.6646484848486</v>
      </c>
      <c r="AK597">
        <v>-0.001830798562484085</v>
      </c>
      <c r="AL597">
        <v>66.86902846807367</v>
      </c>
      <c r="AM597">
        <f>(AO597 - AN597 + DX597*1E3/(8.314*(DZ597+273.15)) * AQ597/DW597 * AP597) * DW597/(100*DK597) * 1000/(1000 - AO597)</f>
        <v>0</v>
      </c>
      <c r="AN597">
        <v>22.29143454962319</v>
      </c>
      <c r="AO597">
        <v>22.30593956043957</v>
      </c>
      <c r="AP597">
        <v>-0.03098558729656142</v>
      </c>
      <c r="AQ597">
        <v>100.4995491359515</v>
      </c>
      <c r="AR597">
        <v>0</v>
      </c>
      <c r="AS597">
        <v>0</v>
      </c>
      <c r="AT597">
        <f>IF(AR597*$H$15&gt;=AV597,1.0,(AV597/(AV597-AR597*$H$15)))</f>
        <v>0</v>
      </c>
      <c r="AU597">
        <f>(AT597-1)*100</f>
        <v>0</v>
      </c>
      <c r="AV597">
        <f>MAX(0,($B$15+$C$15*EE597)/(1+$D$15*EE597)*DX597/(DZ597+273)*$E$15)</f>
        <v>0</v>
      </c>
      <c r="AW597" t="s">
        <v>429</v>
      </c>
      <c r="AX597" t="s">
        <v>429</v>
      </c>
      <c r="AY597">
        <v>0</v>
      </c>
      <c r="AZ597">
        <v>0</v>
      </c>
      <c r="BA597">
        <f>1-AY597/AZ597</f>
        <v>0</v>
      </c>
      <c r="BB597">
        <v>0</v>
      </c>
      <c r="BC597" t="s">
        <v>429</v>
      </c>
      <c r="BD597" t="s">
        <v>429</v>
      </c>
      <c r="BE597">
        <v>0</v>
      </c>
      <c r="BF597">
        <v>0</v>
      </c>
      <c r="BG597">
        <f>1-BE597/BF597</f>
        <v>0</v>
      </c>
      <c r="BH597">
        <v>0.5</v>
      </c>
      <c r="BI597">
        <f>DH597</f>
        <v>0</v>
      </c>
      <c r="BJ597">
        <f>K597</f>
        <v>0</v>
      </c>
      <c r="BK597">
        <f>BG597*BH597*BI597</f>
        <v>0</v>
      </c>
      <c r="BL597">
        <f>(BJ597-BB597)/BI597</f>
        <v>0</v>
      </c>
      <c r="BM597">
        <f>(AZ597-BF597)/BF597</f>
        <v>0</v>
      </c>
      <c r="BN597">
        <f>AY597/(BA597+AY597/BF597)</f>
        <v>0</v>
      </c>
      <c r="BO597" t="s">
        <v>429</v>
      </c>
      <c r="BP597">
        <v>0</v>
      </c>
      <c r="BQ597">
        <f>IF(BP597&lt;&gt;0, BP597, BN597)</f>
        <v>0</v>
      </c>
      <c r="BR597">
        <f>1-BQ597/BF597</f>
        <v>0</v>
      </c>
      <c r="BS597">
        <f>(BF597-BE597)/(BF597-BQ597)</f>
        <v>0</v>
      </c>
      <c r="BT597">
        <f>(AZ597-BF597)/(AZ597-BQ597)</f>
        <v>0</v>
      </c>
      <c r="BU597">
        <f>(BF597-BE597)/(BF597-AY597)</f>
        <v>0</v>
      </c>
      <c r="BV597">
        <f>(AZ597-BF597)/(AZ597-AY597)</f>
        <v>0</v>
      </c>
      <c r="BW597">
        <f>(BS597*BQ597/BE597)</f>
        <v>0</v>
      </c>
      <c r="BX597">
        <f>(1-BW597)</f>
        <v>0</v>
      </c>
      <c r="DG597">
        <f>$B$13*EF597+$C$13*EG597+$F$13*ER597*(1-EU597)</f>
        <v>0</v>
      </c>
      <c r="DH597">
        <f>DG597*DI597</f>
        <v>0</v>
      </c>
      <c r="DI597">
        <f>($B$13*$D$11+$C$13*$D$11+$F$13*((FE597+EW597)/MAX(FE597+EW597+FF597, 0.1)*$I$11+FF597/MAX(FE597+EW597+FF597, 0.1)*$J$11))/($B$13+$C$13+$F$13)</f>
        <v>0</v>
      </c>
      <c r="DJ597">
        <f>($B$13*$K$11+$C$13*$K$11+$F$13*((FE597+EW597)/MAX(FE597+EW597+FF597, 0.1)*$P$11+FF597/MAX(FE597+EW597+FF597, 0.1)*$Q$11))/($B$13+$C$13+$F$13)</f>
        <v>0</v>
      </c>
      <c r="DK597">
        <v>6</v>
      </c>
      <c r="DL597">
        <v>0.5</v>
      </c>
      <c r="DM597" t="s">
        <v>430</v>
      </c>
      <c r="DN597">
        <v>2</v>
      </c>
      <c r="DO597" t="b">
        <v>1</v>
      </c>
      <c r="DP597">
        <v>1685041215.099999</v>
      </c>
      <c r="DQ597">
        <v>420.0754838709678</v>
      </c>
      <c r="DR597">
        <v>419.9416451612903</v>
      </c>
      <c r="DS597">
        <v>22.49947096774194</v>
      </c>
      <c r="DT597">
        <v>22.43121935483871</v>
      </c>
      <c r="DU597">
        <v>419.8815806451613</v>
      </c>
      <c r="DV597">
        <v>22.61668064516129</v>
      </c>
      <c r="DW597">
        <v>500.000870967742</v>
      </c>
      <c r="DX597">
        <v>99.46613548387099</v>
      </c>
      <c r="DY597">
        <v>0.09997555483870968</v>
      </c>
      <c r="DZ597">
        <v>30.42722580645162</v>
      </c>
      <c r="EA597">
        <v>31.71469677419354</v>
      </c>
      <c r="EB597">
        <v>999.9000000000003</v>
      </c>
      <c r="EC597">
        <v>0</v>
      </c>
      <c r="ED597">
        <v>0</v>
      </c>
      <c r="EE597">
        <v>10002.2964516129</v>
      </c>
      <c r="EF597">
        <v>0</v>
      </c>
      <c r="EG597">
        <v>1008.91135483871</v>
      </c>
      <c r="EH597">
        <v>0.1337053895806452</v>
      </c>
      <c r="EI597">
        <v>429.7445161290323</v>
      </c>
      <c r="EJ597">
        <v>429.5777096774194</v>
      </c>
      <c r="EK597">
        <v>0.06825123870967742</v>
      </c>
      <c r="EL597">
        <v>419.9416451612903</v>
      </c>
      <c r="EM597">
        <v>22.43121935483871</v>
      </c>
      <c r="EN597">
        <v>2.237935806451613</v>
      </c>
      <c r="EO597">
        <v>2.231145483870967</v>
      </c>
      <c r="EP597">
        <v>19.23630967741936</v>
      </c>
      <c r="EQ597">
        <v>19.18745483870968</v>
      </c>
      <c r="ER597">
        <v>2000.01129032258</v>
      </c>
      <c r="ES597">
        <v>0.9800011612903226</v>
      </c>
      <c r="ET597">
        <v>0.01999853870967741</v>
      </c>
      <c r="EU597">
        <v>0</v>
      </c>
      <c r="EV597">
        <v>2.437267741935484</v>
      </c>
      <c r="EW597">
        <v>5.000779999999999</v>
      </c>
      <c r="EX597">
        <v>2082.379677419355</v>
      </c>
      <c r="EY597">
        <v>16379.73548387097</v>
      </c>
      <c r="EZ597">
        <v>48.5864193548387</v>
      </c>
      <c r="FA597">
        <v>51.24767741935482</v>
      </c>
      <c r="FB597">
        <v>49.34858064516128</v>
      </c>
      <c r="FC597">
        <v>49.96151612903223</v>
      </c>
      <c r="FD597">
        <v>49.2396129032258</v>
      </c>
      <c r="FE597">
        <v>1955.111290322581</v>
      </c>
      <c r="FF597">
        <v>39.90000000000001</v>
      </c>
      <c r="FG597">
        <v>0</v>
      </c>
      <c r="FH597">
        <v>1685041222.3</v>
      </c>
      <c r="FI597">
        <v>0</v>
      </c>
      <c r="FJ597">
        <v>2.426211538461538</v>
      </c>
      <c r="FK597">
        <v>-0.0691452926004102</v>
      </c>
      <c r="FL597">
        <v>3030.531968151132</v>
      </c>
      <c r="FM597">
        <v>2100.422307692308</v>
      </c>
      <c r="FN597">
        <v>15</v>
      </c>
      <c r="FO597">
        <v>1685038834.5</v>
      </c>
      <c r="FP597" t="s">
        <v>1407</v>
      </c>
      <c r="FQ597">
        <v>1685038825.5</v>
      </c>
      <c r="FR597">
        <v>1685038834.5</v>
      </c>
      <c r="FS597">
        <v>7</v>
      </c>
      <c r="FT597">
        <v>-0.029</v>
      </c>
      <c r="FU597">
        <v>-0.007</v>
      </c>
      <c r="FV597">
        <v>0.194</v>
      </c>
      <c r="FW597">
        <v>-0.178</v>
      </c>
      <c r="FX597">
        <v>420</v>
      </c>
      <c r="FY597">
        <v>11</v>
      </c>
      <c r="FZ597">
        <v>0.2</v>
      </c>
      <c r="GA597">
        <v>0.02</v>
      </c>
      <c r="GB597">
        <v>0.1689103433414634</v>
      </c>
      <c r="GC597">
        <v>-0.5478960508013933</v>
      </c>
      <c r="GD597">
        <v>0.07680084224035487</v>
      </c>
      <c r="GE597">
        <v>0</v>
      </c>
      <c r="GF597">
        <v>0.06861921707317074</v>
      </c>
      <c r="GG597">
        <v>0.1455907860627177</v>
      </c>
      <c r="GH597">
        <v>0.03348452829111512</v>
      </c>
      <c r="GI597">
        <v>1</v>
      </c>
      <c r="GJ597">
        <v>1</v>
      </c>
      <c r="GK597">
        <v>2</v>
      </c>
      <c r="GL597" t="s">
        <v>432</v>
      </c>
      <c r="GM597">
        <v>3.10064</v>
      </c>
      <c r="GN597">
        <v>2.75803</v>
      </c>
      <c r="GO597">
        <v>0.0935954</v>
      </c>
      <c r="GP597">
        <v>0.0936751</v>
      </c>
      <c r="GQ597">
        <v>0.110544</v>
      </c>
      <c r="GR597">
        <v>0.110498</v>
      </c>
      <c r="GS597">
        <v>22757.9</v>
      </c>
      <c r="GT597">
        <v>22526.1</v>
      </c>
      <c r="GU597">
        <v>25682.8</v>
      </c>
      <c r="GV597">
        <v>25236.6</v>
      </c>
      <c r="GW597">
        <v>36700.3</v>
      </c>
      <c r="GX597">
        <v>34231.5</v>
      </c>
      <c r="GY597">
        <v>44925.3</v>
      </c>
      <c r="GZ597">
        <v>41622.6</v>
      </c>
      <c r="HA597">
        <v>1.76472</v>
      </c>
      <c r="HB597">
        <v>1.6926</v>
      </c>
      <c r="HC597">
        <v>-0.0604577</v>
      </c>
      <c r="HD597">
        <v>0</v>
      </c>
      <c r="HE597">
        <v>32.5477</v>
      </c>
      <c r="HF597">
        <v>999.9</v>
      </c>
      <c r="HG597">
        <v>37</v>
      </c>
      <c r="HH597">
        <v>47.9</v>
      </c>
      <c r="HI597">
        <v>41.5742</v>
      </c>
      <c r="HJ597">
        <v>62.8733</v>
      </c>
      <c r="HK597">
        <v>25.5529</v>
      </c>
      <c r="HL597">
        <v>1</v>
      </c>
      <c r="HM597">
        <v>1.2467</v>
      </c>
      <c r="HN597">
        <v>9.28105</v>
      </c>
      <c r="HO597">
        <v>20.0488</v>
      </c>
      <c r="HP597">
        <v>5.21265</v>
      </c>
      <c r="HQ597">
        <v>11.9894</v>
      </c>
      <c r="HR597">
        <v>4.96265</v>
      </c>
      <c r="HS597">
        <v>3.27523</v>
      </c>
      <c r="HT597">
        <v>9999</v>
      </c>
      <c r="HU597">
        <v>9999</v>
      </c>
      <c r="HV597">
        <v>9999</v>
      </c>
      <c r="HW597">
        <v>34.1</v>
      </c>
      <c r="HX597">
        <v>1.86401</v>
      </c>
      <c r="HY597">
        <v>1.86033</v>
      </c>
      <c r="HZ597">
        <v>1.85867</v>
      </c>
      <c r="IA597">
        <v>1.86001</v>
      </c>
      <c r="IB597">
        <v>1.85989</v>
      </c>
      <c r="IC597">
        <v>1.85852</v>
      </c>
      <c r="ID597">
        <v>1.85761</v>
      </c>
      <c r="IE597">
        <v>1.85242</v>
      </c>
      <c r="IF597">
        <v>0</v>
      </c>
      <c r="IG597">
        <v>0</v>
      </c>
      <c r="IH597">
        <v>0</v>
      </c>
      <c r="II597">
        <v>0</v>
      </c>
      <c r="IJ597" t="s">
        <v>433</v>
      </c>
      <c r="IK597" t="s">
        <v>434</v>
      </c>
      <c r="IL597" t="s">
        <v>435</v>
      </c>
      <c r="IM597" t="s">
        <v>435</v>
      </c>
      <c r="IN597" t="s">
        <v>435</v>
      </c>
      <c r="IO597" t="s">
        <v>435</v>
      </c>
      <c r="IP597">
        <v>0</v>
      </c>
      <c r="IQ597">
        <v>100</v>
      </c>
      <c r="IR597">
        <v>100</v>
      </c>
      <c r="IS597">
        <v>0.194</v>
      </c>
      <c r="IT597">
        <v>-0.1183</v>
      </c>
      <c r="IU597">
        <v>0.1137255797111478</v>
      </c>
      <c r="IV597">
        <v>0.0002756662941723101</v>
      </c>
      <c r="IW597">
        <v>-1.706736700235475E-07</v>
      </c>
      <c r="IX597">
        <v>-7.648352192670159E-11</v>
      </c>
      <c r="IY597">
        <v>-0.1409898995595266</v>
      </c>
      <c r="IZ597">
        <v>-0.008328898248181834</v>
      </c>
      <c r="JA597">
        <v>0.0006359357574520569</v>
      </c>
      <c r="JB597">
        <v>-9.779978848009086E-06</v>
      </c>
      <c r="JC597">
        <v>3</v>
      </c>
      <c r="JD597">
        <v>1949</v>
      </c>
      <c r="JE597">
        <v>1</v>
      </c>
      <c r="JF597">
        <v>25</v>
      </c>
      <c r="JG597">
        <v>40</v>
      </c>
      <c r="JH597">
        <v>39.8</v>
      </c>
      <c r="JI597">
        <v>1.1145</v>
      </c>
      <c r="JJ597">
        <v>2.70874</v>
      </c>
      <c r="JK597">
        <v>1.49658</v>
      </c>
      <c r="JL597">
        <v>2.33643</v>
      </c>
      <c r="JM597">
        <v>1.54785</v>
      </c>
      <c r="JN597">
        <v>2.37915</v>
      </c>
      <c r="JO597">
        <v>50.9021</v>
      </c>
      <c r="JP597">
        <v>14.8413</v>
      </c>
      <c r="JQ597">
        <v>18</v>
      </c>
      <c r="JR597">
        <v>502.068</v>
      </c>
      <c r="JS597">
        <v>466.216</v>
      </c>
      <c r="JT597">
        <v>23.7892</v>
      </c>
      <c r="JU597">
        <v>41.3055</v>
      </c>
      <c r="JV597">
        <v>29.9971</v>
      </c>
      <c r="JW597">
        <v>41.1866</v>
      </c>
      <c r="JX597">
        <v>41.0275</v>
      </c>
      <c r="JY597">
        <v>22.3975</v>
      </c>
      <c r="JZ597">
        <v>44.2799</v>
      </c>
      <c r="KA597">
        <v>0</v>
      </c>
      <c r="KB597">
        <v>19.8829</v>
      </c>
      <c r="KC597">
        <v>420.3</v>
      </c>
      <c r="KD597">
        <v>22.0922</v>
      </c>
      <c r="KE597">
        <v>98.1639</v>
      </c>
      <c r="KF597">
        <v>98.7945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6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11</v>
      </c>
    </row>
    <row r="16" spans="1: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2023-05-25T19:00:48Z</dcterms:created>
  <dcterms:modified xsi:type="dcterms:W3CDTF">2023-05-25T19:00:48Z</dcterms:modified>
</cp:coreProperties>
</file>